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namedSheetViews/namedSheetView1.xml" ContentType="application/vnd.ms-excel.namedsheetview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https://mineducaciongovco-my.sharepoint.com/personal/mogonzalez_mineducacion_gov_co/Documents/Escritorio/"/>
    </mc:Choice>
  </mc:AlternateContent>
  <xr:revisionPtr revIDLastSave="7" documentId="8_{EE2E2BEF-BBA9-4252-BC39-30671A6AFD69}" xr6:coauthVersionLast="47" xr6:coauthVersionMax="47" xr10:uidLastSave="{61C11F43-9E63-4E41-9456-6858E74AA507}"/>
  <bookViews>
    <workbookView xWindow="-120" yWindow="-120" windowWidth="20730" windowHeight="11160" tabRatio="703" firstSheet="2" activeTab="2" xr2:uid="{00000000-000D-0000-FFFF-FFFF00000000}"/>
  </bookViews>
  <sheets>
    <sheet name="Hoja1" sheetId="2" state="hidden" r:id="rId1"/>
    <sheet name="Distribuccion" sheetId="5" state="hidden" r:id="rId2"/>
    <sheet name="PM" sheetId="1" r:id="rId3"/>
    <sheet name="InformeSepti" sheetId="12" state="hidden" r:id="rId4"/>
    <sheet name="InformeJunio" sheetId="6" state="hidden" r:id="rId5"/>
    <sheet name="InformeMarzo" sheetId="10" state="hidden" r:id="rId6"/>
    <sheet name="Reformulaciones" sheetId="3" state="hidden" r:id="rId7"/>
    <sheet name="Hoja2" sheetId="13" state="hidden" r:id="rId8"/>
  </sheets>
  <definedNames>
    <definedName name="_xlnm._FilterDatabase" localSheetId="4" hidden="1">InformeJunio!$B$2:$J$39</definedName>
    <definedName name="_xlnm._FilterDatabase" localSheetId="5" hidden="1">InformeMarzo!$B$2:$J$39</definedName>
    <definedName name="_xlnm._FilterDatabase" localSheetId="3" hidden="1">InformeSepti!$B$2:$O$2</definedName>
    <definedName name="_xlnm._FilterDatabase" localSheetId="2" hidden="1">PM!$A$4:$KFT$724</definedName>
    <definedName name="_xlnm._FilterDatabase" localSheetId="6" hidden="1">Reformulaciones!$A$1:$I$73</definedName>
    <definedName name="_xlnm.Print_Area" localSheetId="2">PM!$A$1:$Z$25</definedName>
    <definedName name="_xlnm.Print_Titles" localSheetId="2">PM!$1:$4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5" l="1"/>
  <c r="C15" i="5"/>
  <c r="C14" i="5"/>
  <c r="C13" i="5"/>
  <c r="C12" i="5"/>
  <c r="C11" i="5"/>
  <c r="C10" i="5"/>
  <c r="C9" i="5"/>
  <c r="C8" i="5"/>
  <c r="C7" i="5"/>
  <c r="C6" i="5"/>
  <c r="C5" i="5"/>
  <c r="C4" i="5"/>
  <c r="C3" i="5"/>
  <c r="BV6" i="1"/>
  <c r="BV7" i="1"/>
  <c r="BV8" i="1"/>
  <c r="BV9" i="1"/>
  <c r="BV10" i="1"/>
  <c r="BV11" i="1"/>
  <c r="BV12" i="1"/>
  <c r="BV13" i="1"/>
  <c r="BV14" i="1"/>
  <c r="BV15" i="1"/>
  <c r="BV16" i="1"/>
  <c r="BV17" i="1"/>
  <c r="BV18" i="1"/>
  <c r="BV19" i="1"/>
  <c r="BV20" i="1"/>
  <c r="BV21" i="1"/>
  <c r="BV22" i="1"/>
  <c r="BV23" i="1"/>
  <c r="BV24" i="1"/>
  <c r="BV25" i="1"/>
  <c r="BV26" i="1"/>
  <c r="BV27" i="1"/>
  <c r="BV28" i="1"/>
  <c r="BV29" i="1"/>
  <c r="BV30" i="1"/>
  <c r="BV31" i="1"/>
  <c r="BV32" i="1"/>
  <c r="BV33" i="1"/>
  <c r="BV34" i="1"/>
  <c r="BV35" i="1"/>
  <c r="BV36" i="1"/>
  <c r="BV37" i="1"/>
  <c r="BV38" i="1"/>
  <c r="BV39" i="1"/>
  <c r="BV40" i="1"/>
  <c r="BV41" i="1"/>
  <c r="BV42" i="1"/>
  <c r="BV43" i="1"/>
  <c r="BV44" i="1"/>
  <c r="BV45" i="1"/>
  <c r="BV46" i="1"/>
  <c r="BV47" i="1"/>
  <c r="BV48" i="1"/>
  <c r="BV49" i="1"/>
  <c r="BV50" i="1"/>
  <c r="BV51" i="1"/>
  <c r="BV52" i="1"/>
  <c r="BV53" i="1"/>
  <c r="BV54" i="1"/>
  <c r="BV55" i="1"/>
  <c r="BV56" i="1"/>
  <c r="BV57" i="1"/>
  <c r="BV58" i="1"/>
  <c r="BV59" i="1"/>
  <c r="BV60" i="1"/>
  <c r="BV61" i="1"/>
  <c r="BV62" i="1"/>
  <c r="BV63" i="1"/>
  <c r="BV64" i="1"/>
  <c r="BV65" i="1"/>
  <c r="BV66" i="1"/>
  <c r="BV67" i="1"/>
  <c r="BV68" i="1"/>
  <c r="BV69" i="1"/>
  <c r="BV70" i="1"/>
  <c r="BV71" i="1"/>
  <c r="BV72" i="1"/>
  <c r="BV73" i="1"/>
  <c r="BV74" i="1"/>
  <c r="BV75" i="1"/>
  <c r="BV76" i="1"/>
  <c r="BV77" i="1"/>
  <c r="BV78" i="1"/>
  <c r="BV79" i="1"/>
  <c r="BV80" i="1"/>
  <c r="BV81" i="1"/>
  <c r="BV82" i="1"/>
  <c r="BV83" i="1"/>
  <c r="BV84" i="1"/>
  <c r="BV85" i="1"/>
  <c r="BV86" i="1"/>
  <c r="BV87" i="1"/>
  <c r="BV88" i="1"/>
  <c r="BV89" i="1"/>
  <c r="BV90" i="1"/>
  <c r="BV91" i="1"/>
  <c r="BV92" i="1"/>
  <c r="BV93" i="1"/>
  <c r="BV94" i="1"/>
  <c r="BV95" i="1"/>
  <c r="BV96" i="1"/>
  <c r="BV97" i="1"/>
  <c r="BV98" i="1"/>
  <c r="BV99" i="1"/>
  <c r="BV100" i="1"/>
  <c r="BV101" i="1"/>
  <c r="BV102" i="1"/>
  <c r="BV103" i="1"/>
  <c r="BV104" i="1"/>
  <c r="BV105" i="1"/>
  <c r="BV106" i="1"/>
  <c r="BV107" i="1"/>
  <c r="BV108" i="1"/>
  <c r="BV109" i="1"/>
  <c r="BV110" i="1"/>
  <c r="BV111" i="1"/>
  <c r="BV112" i="1"/>
  <c r="BV113" i="1"/>
  <c r="BV114" i="1"/>
  <c r="BV115" i="1"/>
  <c r="BV116" i="1"/>
  <c r="BV117" i="1"/>
  <c r="BV118" i="1"/>
  <c r="BV119" i="1"/>
  <c r="BV120" i="1"/>
  <c r="BV121" i="1"/>
  <c r="BV122" i="1"/>
  <c r="BV123" i="1"/>
  <c r="BV124" i="1"/>
  <c r="BV125" i="1"/>
  <c r="BV126" i="1"/>
  <c r="BV127" i="1"/>
  <c r="BV128" i="1"/>
  <c r="BV129" i="1"/>
  <c r="BV130" i="1"/>
  <c r="BV131" i="1"/>
  <c r="BV132" i="1"/>
  <c r="BV133" i="1"/>
  <c r="BV134" i="1"/>
  <c r="BV135" i="1"/>
  <c r="BV136" i="1"/>
  <c r="BV137" i="1"/>
  <c r="BV138" i="1"/>
  <c r="BV139" i="1"/>
  <c r="BV140" i="1"/>
  <c r="BV141" i="1"/>
  <c r="BV142" i="1"/>
  <c r="BV143" i="1"/>
  <c r="BV144" i="1"/>
  <c r="BV145" i="1"/>
  <c r="BV146" i="1"/>
  <c r="BV147" i="1"/>
  <c r="BV148" i="1"/>
  <c r="BV149" i="1"/>
  <c r="BV150" i="1"/>
  <c r="BV151" i="1"/>
  <c r="BV152" i="1"/>
  <c r="BV153" i="1"/>
  <c r="BV154" i="1"/>
  <c r="BV155" i="1"/>
  <c r="BV156" i="1"/>
  <c r="BV157" i="1"/>
  <c r="BV158" i="1"/>
  <c r="BV159" i="1"/>
  <c r="BV160" i="1"/>
  <c r="BV161" i="1"/>
  <c r="BV162" i="1"/>
  <c r="BV163" i="1"/>
  <c r="BV164" i="1"/>
  <c r="BV165" i="1"/>
  <c r="BV166" i="1"/>
  <c r="BV167" i="1"/>
  <c r="BV168" i="1"/>
  <c r="BV169" i="1"/>
  <c r="BV170" i="1"/>
  <c r="BV171" i="1"/>
  <c r="BV172" i="1"/>
  <c r="BV173" i="1"/>
  <c r="BV174" i="1"/>
  <c r="BV175" i="1"/>
  <c r="BV176" i="1"/>
  <c r="BV177" i="1"/>
  <c r="BV178" i="1"/>
  <c r="BV179" i="1"/>
  <c r="BV180" i="1"/>
  <c r="BV181" i="1"/>
  <c r="BV182" i="1"/>
  <c r="BV183" i="1"/>
  <c r="BV184" i="1"/>
  <c r="BV185" i="1"/>
  <c r="BV186" i="1"/>
  <c r="BV187" i="1"/>
  <c r="BV188" i="1"/>
  <c r="BV189" i="1"/>
  <c r="BV190" i="1"/>
  <c r="BV191" i="1"/>
  <c r="BV192" i="1"/>
  <c r="BV193" i="1"/>
  <c r="BV194" i="1"/>
  <c r="BV195" i="1"/>
  <c r="BV196" i="1"/>
  <c r="BV197" i="1"/>
  <c r="BV198" i="1"/>
  <c r="BV199" i="1"/>
  <c r="BV200" i="1"/>
  <c r="BV201" i="1"/>
  <c r="BV202" i="1"/>
  <c r="BV203" i="1"/>
  <c r="BV204" i="1"/>
  <c r="BV205" i="1"/>
  <c r="BV206" i="1"/>
  <c r="BV207" i="1"/>
  <c r="BV208" i="1"/>
  <c r="BV209" i="1"/>
  <c r="BV210" i="1"/>
  <c r="BV211" i="1"/>
  <c r="BV212" i="1"/>
  <c r="BV213" i="1"/>
  <c r="BV214" i="1"/>
  <c r="BV215" i="1"/>
  <c r="BV216" i="1"/>
  <c r="BV217" i="1"/>
  <c r="BV218" i="1"/>
  <c r="BV219" i="1"/>
  <c r="BV220" i="1"/>
  <c r="BV221" i="1"/>
  <c r="BV222" i="1"/>
  <c r="BV223" i="1"/>
  <c r="BV224" i="1"/>
  <c r="BV225" i="1"/>
  <c r="BV226" i="1"/>
  <c r="BV227" i="1"/>
  <c r="BV228" i="1"/>
  <c r="BV229" i="1"/>
  <c r="BV230" i="1"/>
  <c r="BV231" i="1"/>
  <c r="BV232" i="1"/>
  <c r="BV233" i="1"/>
  <c r="BV234" i="1"/>
  <c r="BV235" i="1"/>
  <c r="BV236" i="1"/>
  <c r="BV237" i="1"/>
  <c r="BV238" i="1"/>
  <c r="BV239" i="1"/>
  <c r="BV240" i="1"/>
  <c r="BV241" i="1"/>
  <c r="BV242" i="1"/>
  <c r="BV243" i="1"/>
  <c r="BV244" i="1"/>
  <c r="BV245" i="1"/>
  <c r="BV246" i="1"/>
  <c r="BV247" i="1"/>
  <c r="BV248" i="1"/>
  <c r="BV249" i="1"/>
  <c r="BV250" i="1"/>
  <c r="BV251" i="1"/>
  <c r="BV252" i="1"/>
  <c r="BV253" i="1"/>
  <c r="BV254" i="1"/>
  <c r="BV255" i="1"/>
  <c r="BV256" i="1"/>
  <c r="BV257" i="1"/>
  <c r="BV258" i="1"/>
  <c r="BV259" i="1"/>
  <c r="BV260" i="1"/>
  <c r="BV261" i="1"/>
  <c r="BV262" i="1"/>
  <c r="BV263" i="1"/>
  <c r="BV264" i="1"/>
  <c r="BV265" i="1"/>
  <c r="BV266" i="1"/>
  <c r="BV267" i="1"/>
  <c r="BV268" i="1"/>
  <c r="BV269" i="1"/>
  <c r="BV270" i="1"/>
  <c r="BV271" i="1"/>
  <c r="BV272" i="1"/>
  <c r="BV273" i="1"/>
  <c r="BV274" i="1"/>
  <c r="BV275" i="1"/>
  <c r="BV276" i="1"/>
  <c r="BV277" i="1"/>
  <c r="BV278" i="1"/>
  <c r="BV279" i="1"/>
  <c r="BV280" i="1"/>
  <c r="BV281" i="1"/>
  <c r="BV282" i="1"/>
  <c r="BV283" i="1"/>
  <c r="BV284" i="1"/>
  <c r="BV285" i="1"/>
  <c r="BV286" i="1"/>
  <c r="BV287" i="1"/>
  <c r="BV288" i="1"/>
  <c r="BV289" i="1"/>
  <c r="BV290" i="1"/>
  <c r="BV291" i="1"/>
  <c r="BV292" i="1"/>
  <c r="BV293" i="1"/>
  <c r="BV294" i="1"/>
  <c r="BV295" i="1"/>
  <c r="BV296" i="1"/>
  <c r="BV297" i="1"/>
  <c r="BV298" i="1"/>
  <c r="BV299" i="1"/>
  <c r="BV300" i="1"/>
  <c r="BV301" i="1"/>
  <c r="BV302" i="1"/>
  <c r="BV303" i="1"/>
  <c r="BV304" i="1"/>
  <c r="BV305" i="1"/>
  <c r="BV306" i="1"/>
  <c r="BV307" i="1"/>
  <c r="BV308" i="1"/>
  <c r="BV309" i="1"/>
  <c r="BV310" i="1"/>
  <c r="BV311" i="1"/>
  <c r="BV312" i="1"/>
  <c r="BV313" i="1"/>
  <c r="BV314" i="1"/>
  <c r="BV315" i="1"/>
  <c r="BV316" i="1"/>
  <c r="BV317" i="1"/>
  <c r="BV318" i="1"/>
  <c r="BV319" i="1"/>
  <c r="BV320" i="1"/>
  <c r="BV321" i="1"/>
  <c r="BV322" i="1"/>
  <c r="BV323" i="1"/>
  <c r="BV324" i="1"/>
  <c r="BV325" i="1"/>
  <c r="BV326" i="1"/>
  <c r="BV327" i="1"/>
  <c r="BV328" i="1"/>
  <c r="BV329" i="1"/>
  <c r="BV330" i="1"/>
  <c r="BV331" i="1"/>
  <c r="BV332" i="1"/>
  <c r="BV333" i="1"/>
  <c r="BV334" i="1"/>
  <c r="BV335" i="1"/>
  <c r="BV336" i="1"/>
  <c r="BV337" i="1"/>
  <c r="BV338" i="1"/>
  <c r="BV339" i="1"/>
  <c r="BV340" i="1"/>
  <c r="BV341" i="1"/>
  <c r="BV342" i="1"/>
  <c r="BV343" i="1"/>
  <c r="BV344" i="1"/>
  <c r="BV345" i="1"/>
  <c r="BV346" i="1"/>
  <c r="BV347" i="1"/>
  <c r="BV348" i="1"/>
  <c r="BV349" i="1"/>
  <c r="BV350" i="1"/>
  <c r="BV351" i="1"/>
  <c r="BV352" i="1"/>
  <c r="BV353" i="1"/>
  <c r="BV354" i="1"/>
  <c r="BV355" i="1"/>
  <c r="BV356" i="1"/>
  <c r="BV357" i="1"/>
  <c r="BV358" i="1"/>
  <c r="BV359" i="1"/>
  <c r="BV360" i="1"/>
  <c r="BV361" i="1"/>
  <c r="BV362" i="1"/>
  <c r="BV363" i="1"/>
  <c r="BV364" i="1"/>
  <c r="BV365" i="1"/>
  <c r="BV366" i="1"/>
  <c r="BV367" i="1"/>
  <c r="BV368" i="1"/>
  <c r="BV369" i="1"/>
  <c r="BV370" i="1"/>
  <c r="BV371" i="1"/>
  <c r="BV372" i="1"/>
  <c r="BV373" i="1"/>
  <c r="BV374" i="1"/>
  <c r="BV375" i="1"/>
  <c r="BV376" i="1"/>
  <c r="BV377" i="1"/>
  <c r="BV378" i="1"/>
  <c r="BV379" i="1"/>
  <c r="BV380" i="1"/>
  <c r="BV381" i="1"/>
  <c r="BV382" i="1"/>
  <c r="BV383" i="1"/>
  <c r="BV384" i="1"/>
  <c r="BV385" i="1"/>
  <c r="BV386" i="1"/>
  <c r="BV387" i="1"/>
  <c r="BV388" i="1"/>
  <c r="BV389" i="1"/>
  <c r="BV390" i="1"/>
  <c r="BV391" i="1"/>
  <c r="BV392" i="1"/>
  <c r="BV393" i="1"/>
  <c r="BV394" i="1"/>
  <c r="BV395" i="1"/>
  <c r="BV396" i="1"/>
  <c r="BV397" i="1"/>
  <c r="BV398" i="1"/>
  <c r="BV399" i="1"/>
  <c r="BV400" i="1"/>
  <c r="BV401" i="1"/>
  <c r="BV402" i="1"/>
  <c r="BV403" i="1"/>
  <c r="BV404" i="1"/>
  <c r="BV405" i="1"/>
  <c r="BV406" i="1"/>
  <c r="BV407" i="1"/>
  <c r="BV408" i="1"/>
  <c r="BV409" i="1"/>
  <c r="BV410" i="1"/>
  <c r="BV411" i="1"/>
  <c r="BV412" i="1"/>
  <c r="BV413" i="1"/>
  <c r="BV414" i="1"/>
  <c r="BV415" i="1"/>
  <c r="BV416" i="1"/>
  <c r="BV417" i="1"/>
  <c r="BV418" i="1"/>
  <c r="BV419" i="1"/>
  <c r="BV420" i="1"/>
  <c r="BV421" i="1"/>
  <c r="BV422" i="1"/>
  <c r="BV423" i="1"/>
  <c r="BV424" i="1"/>
  <c r="BV425" i="1"/>
  <c r="BV426" i="1"/>
  <c r="BV427" i="1"/>
  <c r="BV428" i="1"/>
  <c r="BV429" i="1"/>
  <c r="BV430" i="1"/>
  <c r="BV431" i="1"/>
  <c r="BV432" i="1"/>
  <c r="BV433" i="1"/>
  <c r="BV434" i="1"/>
  <c r="BV435" i="1"/>
  <c r="BV436" i="1"/>
  <c r="BV437" i="1"/>
  <c r="BV438" i="1"/>
  <c r="BV439" i="1"/>
  <c r="BV440" i="1"/>
  <c r="BV441" i="1"/>
  <c r="BV442" i="1"/>
  <c r="BV443" i="1"/>
  <c r="BV444" i="1"/>
  <c r="BV445" i="1"/>
  <c r="BV446" i="1"/>
  <c r="BV447" i="1"/>
  <c r="BV448" i="1"/>
  <c r="BV449" i="1"/>
  <c r="BV450" i="1"/>
  <c r="BV451" i="1"/>
  <c r="BV452" i="1"/>
  <c r="BV453" i="1"/>
  <c r="BV454" i="1"/>
  <c r="BV455" i="1"/>
  <c r="BV456" i="1"/>
  <c r="BV457" i="1"/>
  <c r="BV458" i="1"/>
  <c r="BV459" i="1"/>
  <c r="BV460" i="1"/>
  <c r="BV461" i="1"/>
  <c r="BV462" i="1"/>
  <c r="BV463" i="1"/>
  <c r="BV464" i="1"/>
  <c r="BV465" i="1"/>
  <c r="BV466" i="1"/>
  <c r="BV467" i="1"/>
  <c r="BV468" i="1"/>
  <c r="BV469" i="1"/>
  <c r="BV470" i="1"/>
  <c r="BV471" i="1"/>
  <c r="BV472" i="1"/>
  <c r="BV473" i="1"/>
  <c r="BV474" i="1"/>
  <c r="BV475" i="1"/>
  <c r="BV476" i="1"/>
  <c r="BV477" i="1"/>
  <c r="BV478" i="1"/>
  <c r="BV479" i="1"/>
  <c r="BV480" i="1"/>
  <c r="BV481" i="1"/>
  <c r="BV482" i="1"/>
  <c r="BV483" i="1"/>
  <c r="BV484" i="1"/>
  <c r="BV485" i="1"/>
  <c r="BV486" i="1"/>
  <c r="BV487" i="1"/>
  <c r="BV488" i="1"/>
  <c r="BV489" i="1"/>
  <c r="BV490" i="1"/>
  <c r="BV491" i="1"/>
  <c r="BV492" i="1"/>
  <c r="BV493" i="1"/>
  <c r="BV494" i="1"/>
  <c r="BV495" i="1"/>
  <c r="BV496" i="1"/>
  <c r="BV497" i="1"/>
  <c r="BV498" i="1"/>
  <c r="BV499" i="1"/>
  <c r="BV500" i="1"/>
  <c r="BV501" i="1"/>
  <c r="BV502" i="1"/>
  <c r="BV503" i="1"/>
  <c r="BV504" i="1"/>
  <c r="BV505" i="1"/>
  <c r="BV506" i="1"/>
  <c r="BV507" i="1"/>
  <c r="BV508" i="1"/>
  <c r="BV509" i="1"/>
  <c r="BV5" i="1"/>
  <c r="BR623" i="1"/>
  <c r="BQ623" i="1"/>
  <c r="BP623" i="1"/>
  <c r="BO623" i="1"/>
  <c r="BN623" i="1"/>
  <c r="BR600" i="1"/>
  <c r="BQ600" i="1"/>
  <c r="BP600" i="1"/>
  <c r="BO600" i="1"/>
  <c r="BN600" i="1"/>
  <c r="BR598" i="1"/>
  <c r="BQ598" i="1"/>
  <c r="BP598" i="1"/>
  <c r="BO598" i="1"/>
  <c r="BN598" i="1"/>
  <c r="BR597" i="1"/>
  <c r="BQ597" i="1"/>
  <c r="BP597" i="1"/>
  <c r="BO597" i="1"/>
  <c r="BN597" i="1"/>
  <c r="BR594" i="1"/>
  <c r="BQ594" i="1"/>
  <c r="BP594" i="1"/>
  <c r="BO594" i="1"/>
  <c r="BN594" i="1"/>
  <c r="BR593" i="1"/>
  <c r="BQ593" i="1"/>
  <c r="BP593" i="1"/>
  <c r="BO593" i="1"/>
  <c r="BN593" i="1"/>
  <c r="BR588" i="1"/>
  <c r="BQ588" i="1"/>
  <c r="BP588" i="1"/>
  <c r="BO588" i="1"/>
  <c r="BN588" i="1"/>
  <c r="BR584" i="1"/>
  <c r="BQ584" i="1"/>
  <c r="BP584" i="1"/>
  <c r="BO584" i="1"/>
  <c r="BN584" i="1"/>
  <c r="BR583" i="1"/>
  <c r="BQ583" i="1"/>
  <c r="BP583" i="1"/>
  <c r="BO583" i="1"/>
  <c r="BN583" i="1"/>
  <c r="BR582" i="1"/>
  <c r="BQ582" i="1"/>
  <c r="BP582" i="1"/>
  <c r="BO582" i="1"/>
  <c r="BN582" i="1"/>
  <c r="BR578" i="1"/>
  <c r="BQ578" i="1"/>
  <c r="BP578" i="1"/>
  <c r="BO578" i="1"/>
  <c r="BN578" i="1"/>
  <c r="BR553" i="1"/>
  <c r="BQ553" i="1"/>
  <c r="BP553" i="1"/>
  <c r="BO553" i="1"/>
  <c r="BN553" i="1"/>
  <c r="BR551" i="1"/>
  <c r="BQ551" i="1"/>
  <c r="BP551" i="1"/>
  <c r="BO551" i="1"/>
  <c r="BN551" i="1"/>
  <c r="BR550" i="1"/>
  <c r="BQ550" i="1"/>
  <c r="BP550" i="1"/>
  <c r="BO550" i="1"/>
  <c r="BN550" i="1"/>
  <c r="BR548" i="1"/>
  <c r="BQ548" i="1"/>
  <c r="BP548" i="1"/>
  <c r="BO548" i="1"/>
  <c r="BN548" i="1"/>
  <c r="BR547" i="1"/>
  <c r="BQ547" i="1"/>
  <c r="BP547" i="1"/>
  <c r="BO547" i="1"/>
  <c r="BN547" i="1"/>
  <c r="BR544" i="1"/>
  <c r="BQ544" i="1"/>
  <c r="BP544" i="1"/>
  <c r="BO544" i="1"/>
  <c r="BN544" i="1"/>
  <c r="BR541" i="1"/>
  <c r="BQ541" i="1"/>
  <c r="BP541" i="1"/>
  <c r="BO541" i="1"/>
  <c r="BN541" i="1"/>
  <c r="BR538" i="1"/>
  <c r="BQ538" i="1"/>
  <c r="BP538" i="1"/>
  <c r="BO538" i="1"/>
  <c r="BN538" i="1"/>
  <c r="BR536" i="1"/>
  <c r="BQ536" i="1"/>
  <c r="BP536" i="1"/>
  <c r="BO536" i="1"/>
  <c r="BN536" i="1"/>
  <c r="BR533" i="1"/>
  <c r="BQ533" i="1"/>
  <c r="BP533" i="1"/>
  <c r="BO533" i="1"/>
  <c r="BN533" i="1"/>
  <c r="BR530" i="1"/>
  <c r="BQ530" i="1"/>
  <c r="BP530" i="1"/>
  <c r="BO530" i="1"/>
  <c r="BN530" i="1"/>
  <c r="BR528" i="1"/>
  <c r="BQ528" i="1"/>
  <c r="BP528" i="1"/>
  <c r="BO528" i="1"/>
  <c r="BN528" i="1"/>
  <c r="BR527" i="1"/>
  <c r="BQ527" i="1"/>
  <c r="BP527" i="1"/>
  <c r="BO527" i="1"/>
  <c r="BN527" i="1"/>
  <c r="BR508" i="1"/>
  <c r="BQ508" i="1"/>
  <c r="BP508" i="1"/>
  <c r="BO508" i="1"/>
  <c r="BN508" i="1"/>
  <c r="BR506" i="1"/>
  <c r="BQ506" i="1"/>
  <c r="BP506" i="1"/>
  <c r="BO506" i="1"/>
  <c r="BN506" i="1"/>
  <c r="BR502" i="1"/>
  <c r="BQ502" i="1"/>
  <c r="BP502" i="1"/>
  <c r="BO502" i="1"/>
  <c r="BN502" i="1"/>
  <c r="BR497" i="1"/>
  <c r="BQ497" i="1"/>
  <c r="BP497" i="1"/>
  <c r="BO497" i="1"/>
  <c r="BN497" i="1"/>
  <c r="BR496" i="1"/>
  <c r="BQ496" i="1"/>
  <c r="BP496" i="1"/>
  <c r="BO496" i="1"/>
  <c r="BN496" i="1"/>
  <c r="BR495" i="1"/>
  <c r="BQ495" i="1"/>
  <c r="BP495" i="1"/>
  <c r="BO495" i="1"/>
  <c r="BN495" i="1"/>
  <c r="BR494" i="1"/>
  <c r="BQ494" i="1"/>
  <c r="BP494" i="1"/>
  <c r="BO494" i="1"/>
  <c r="BN494" i="1"/>
  <c r="BR493" i="1"/>
  <c r="BQ493" i="1"/>
  <c r="BP493" i="1"/>
  <c r="BO493" i="1"/>
  <c r="BN493" i="1"/>
  <c r="BR489" i="1"/>
  <c r="BQ489" i="1"/>
  <c r="BP489" i="1"/>
  <c r="BO489" i="1"/>
  <c r="BN489" i="1"/>
  <c r="BR441" i="1"/>
  <c r="BQ441" i="1"/>
  <c r="BP441" i="1"/>
  <c r="BO441" i="1"/>
  <c r="BN441" i="1"/>
  <c r="BR440" i="1"/>
  <c r="BQ440" i="1"/>
  <c r="BP440" i="1"/>
  <c r="BO440" i="1"/>
  <c r="BN440" i="1"/>
  <c r="BR439" i="1"/>
  <c r="BQ439" i="1"/>
  <c r="BP439" i="1"/>
  <c r="BO439" i="1"/>
  <c r="BN439" i="1"/>
  <c r="BR438" i="1"/>
  <c r="BQ438" i="1"/>
  <c r="BP438" i="1"/>
  <c r="BO438" i="1"/>
  <c r="BN438" i="1"/>
  <c r="BR437" i="1"/>
  <c r="BQ437" i="1"/>
  <c r="BP437" i="1"/>
  <c r="BO437" i="1"/>
  <c r="BN437" i="1"/>
  <c r="BR436" i="1"/>
  <c r="BQ436" i="1"/>
  <c r="BP436" i="1"/>
  <c r="BO436" i="1"/>
  <c r="BN436" i="1"/>
  <c r="BR435" i="1"/>
  <c r="BQ435" i="1"/>
  <c r="BP435" i="1"/>
  <c r="BO435" i="1"/>
  <c r="BN435" i="1"/>
  <c r="BR434" i="1"/>
  <c r="BQ434" i="1"/>
  <c r="BP434" i="1"/>
  <c r="BO434" i="1"/>
  <c r="BN434" i="1"/>
  <c r="BR433" i="1"/>
  <c r="BQ433" i="1"/>
  <c r="BP433" i="1"/>
  <c r="BO433" i="1"/>
  <c r="BN433" i="1"/>
  <c r="BR432" i="1"/>
  <c r="BQ432" i="1"/>
  <c r="BP432" i="1"/>
  <c r="BO432" i="1"/>
  <c r="BN432" i="1"/>
  <c r="BR431" i="1"/>
  <c r="BQ431" i="1"/>
  <c r="BP431" i="1"/>
  <c r="BO431" i="1"/>
  <c r="BN431" i="1"/>
  <c r="BR430" i="1"/>
  <c r="BQ430" i="1"/>
  <c r="BP430" i="1"/>
  <c r="BO430" i="1"/>
  <c r="BN430" i="1"/>
  <c r="BR429" i="1"/>
  <c r="BQ429" i="1"/>
  <c r="BP429" i="1"/>
  <c r="BO429" i="1"/>
  <c r="BN429" i="1"/>
  <c r="BR428" i="1"/>
  <c r="BQ428" i="1"/>
  <c r="BP428" i="1"/>
  <c r="BO428" i="1"/>
  <c r="BN428" i="1"/>
  <c r="BR427" i="1"/>
  <c r="BQ427" i="1"/>
  <c r="BP427" i="1"/>
  <c r="BO427" i="1"/>
  <c r="BN427" i="1"/>
  <c r="BR426" i="1"/>
  <c r="BQ426" i="1"/>
  <c r="BP426" i="1"/>
  <c r="BO426" i="1"/>
  <c r="BN426" i="1"/>
  <c r="BR425" i="1"/>
  <c r="BQ425" i="1"/>
  <c r="BP425" i="1"/>
  <c r="BO425" i="1"/>
  <c r="BN425" i="1"/>
  <c r="BR424" i="1"/>
  <c r="BQ424" i="1"/>
  <c r="BP424" i="1"/>
  <c r="BO424" i="1"/>
  <c r="BN424" i="1"/>
  <c r="BR423" i="1"/>
  <c r="BQ423" i="1"/>
  <c r="BP423" i="1"/>
  <c r="BO423" i="1"/>
  <c r="BN423" i="1"/>
  <c r="BR422" i="1"/>
  <c r="BQ422" i="1"/>
  <c r="BP422" i="1"/>
  <c r="BO422" i="1"/>
  <c r="BN422" i="1"/>
  <c r="BR421" i="1"/>
  <c r="BQ421" i="1"/>
  <c r="BP421" i="1"/>
  <c r="BO421" i="1"/>
  <c r="BN421" i="1"/>
  <c r="BR420" i="1"/>
  <c r="BQ420" i="1"/>
  <c r="BP420" i="1"/>
  <c r="BO420" i="1"/>
  <c r="BN420" i="1"/>
  <c r="BR419" i="1"/>
  <c r="BQ419" i="1"/>
  <c r="BP419" i="1"/>
  <c r="BO419" i="1"/>
  <c r="BN419" i="1"/>
  <c r="BR418" i="1"/>
  <c r="BQ418" i="1"/>
  <c r="BP418" i="1"/>
  <c r="BO418" i="1"/>
  <c r="BN418" i="1"/>
  <c r="BR417" i="1"/>
  <c r="BQ417" i="1"/>
  <c r="BP417" i="1"/>
  <c r="BO417" i="1"/>
  <c r="BN417" i="1"/>
  <c r="BR416" i="1"/>
  <c r="BQ416" i="1"/>
  <c r="BP416" i="1"/>
  <c r="BO416" i="1"/>
  <c r="BN416" i="1"/>
  <c r="BR415" i="1"/>
  <c r="BQ415" i="1"/>
  <c r="BP415" i="1"/>
  <c r="BO415" i="1"/>
  <c r="BN415" i="1"/>
  <c r="BR414" i="1"/>
  <c r="BQ414" i="1"/>
  <c r="BP414" i="1"/>
  <c r="BO414" i="1"/>
  <c r="BN414" i="1"/>
  <c r="BR413" i="1"/>
  <c r="BQ413" i="1"/>
  <c r="BP413" i="1"/>
  <c r="BO413" i="1"/>
  <c r="BN413" i="1"/>
  <c r="BR412" i="1"/>
  <c r="BQ412" i="1"/>
  <c r="BP412" i="1"/>
  <c r="BO412" i="1"/>
  <c r="BN412" i="1"/>
  <c r="BR411" i="1"/>
  <c r="BQ411" i="1"/>
  <c r="BP411" i="1"/>
  <c r="BO411" i="1"/>
  <c r="BN411" i="1"/>
  <c r="BR410" i="1"/>
  <c r="BQ410" i="1"/>
  <c r="BP410" i="1"/>
  <c r="BO410" i="1"/>
  <c r="BN410" i="1"/>
  <c r="BR409" i="1"/>
  <c r="BQ409" i="1"/>
  <c r="BP409" i="1"/>
  <c r="BO409" i="1"/>
  <c r="BN409" i="1"/>
  <c r="BR408" i="1"/>
  <c r="BQ408" i="1"/>
  <c r="BP408" i="1"/>
  <c r="BO408" i="1"/>
  <c r="BN408" i="1"/>
  <c r="BR407" i="1"/>
  <c r="BQ407" i="1"/>
  <c r="BP407" i="1"/>
  <c r="BO407" i="1"/>
  <c r="BN407" i="1"/>
  <c r="BR406" i="1"/>
  <c r="BQ406" i="1"/>
  <c r="BP406" i="1"/>
  <c r="BO406" i="1"/>
  <c r="BN406" i="1"/>
  <c r="BR405" i="1"/>
  <c r="BQ405" i="1"/>
  <c r="BP405" i="1"/>
  <c r="BO405" i="1"/>
  <c r="BN405" i="1"/>
  <c r="BR404" i="1"/>
  <c r="BQ404" i="1"/>
  <c r="BP404" i="1"/>
  <c r="BO404" i="1"/>
  <c r="BN404" i="1"/>
  <c r="BR403" i="1"/>
  <c r="BQ403" i="1"/>
  <c r="BP403" i="1"/>
  <c r="BO403" i="1"/>
  <c r="BN403" i="1"/>
  <c r="BR402" i="1"/>
  <c r="BQ402" i="1"/>
  <c r="BP402" i="1"/>
  <c r="BO402" i="1"/>
  <c r="BN402" i="1"/>
  <c r="BR401" i="1"/>
  <c r="BQ401" i="1"/>
  <c r="BP401" i="1"/>
  <c r="BO401" i="1"/>
  <c r="BN401" i="1"/>
  <c r="BR398" i="1"/>
  <c r="BQ398" i="1"/>
  <c r="BP398" i="1"/>
  <c r="BO398" i="1"/>
  <c r="BN398" i="1"/>
  <c r="BR397" i="1"/>
  <c r="BQ397" i="1"/>
  <c r="BP397" i="1"/>
  <c r="BO397" i="1"/>
  <c r="BN397" i="1"/>
  <c r="BR396" i="1"/>
  <c r="BQ396" i="1"/>
  <c r="BP396" i="1"/>
  <c r="BO396" i="1"/>
  <c r="BN396" i="1"/>
  <c r="BR395" i="1"/>
  <c r="BQ395" i="1"/>
  <c r="BP395" i="1"/>
  <c r="BO395" i="1"/>
  <c r="BN395" i="1"/>
  <c r="BR394" i="1"/>
  <c r="BQ394" i="1"/>
  <c r="BP394" i="1"/>
  <c r="BO394" i="1"/>
  <c r="BN394" i="1"/>
  <c r="BR393" i="1"/>
  <c r="BQ393" i="1"/>
  <c r="BP393" i="1"/>
  <c r="BO393" i="1"/>
  <c r="BN393" i="1"/>
  <c r="BR392" i="1"/>
  <c r="BQ392" i="1"/>
  <c r="BP392" i="1"/>
  <c r="BO392" i="1"/>
  <c r="BN392" i="1"/>
  <c r="BR391" i="1"/>
  <c r="BQ391" i="1"/>
  <c r="BP391" i="1"/>
  <c r="BO391" i="1"/>
  <c r="BN391" i="1"/>
  <c r="BR390" i="1"/>
  <c r="BQ390" i="1"/>
  <c r="BP390" i="1"/>
  <c r="BO390" i="1"/>
  <c r="BN390" i="1"/>
  <c r="BR389" i="1"/>
  <c r="BQ389" i="1"/>
  <c r="BP389" i="1"/>
  <c r="BO389" i="1"/>
  <c r="BN389" i="1"/>
  <c r="BR388" i="1"/>
  <c r="BQ388" i="1"/>
  <c r="BP388" i="1"/>
  <c r="BO388" i="1"/>
  <c r="BN388" i="1"/>
  <c r="BR387" i="1"/>
  <c r="BQ387" i="1"/>
  <c r="BP387" i="1"/>
  <c r="BO387" i="1"/>
  <c r="BN387" i="1"/>
  <c r="BR386" i="1"/>
  <c r="BQ386" i="1"/>
  <c r="BP386" i="1"/>
  <c r="BO386" i="1"/>
  <c r="BN386" i="1"/>
  <c r="BR385" i="1"/>
  <c r="BQ385" i="1"/>
  <c r="BP385" i="1"/>
  <c r="BO385" i="1"/>
  <c r="BN385" i="1"/>
  <c r="BR384" i="1"/>
  <c r="BQ384" i="1"/>
  <c r="BP384" i="1"/>
  <c r="BO384" i="1"/>
  <c r="BN384" i="1"/>
  <c r="BR383" i="1"/>
  <c r="BQ383" i="1"/>
  <c r="BP383" i="1"/>
  <c r="BO383" i="1"/>
  <c r="BN383" i="1"/>
  <c r="BR382" i="1"/>
  <c r="BQ382" i="1"/>
  <c r="BP382" i="1"/>
  <c r="BO382" i="1"/>
  <c r="BN382" i="1"/>
  <c r="BR381" i="1"/>
  <c r="BQ381" i="1"/>
  <c r="BP381" i="1"/>
  <c r="BO381" i="1"/>
  <c r="BN381" i="1"/>
  <c r="BR380" i="1"/>
  <c r="BQ380" i="1"/>
  <c r="BP380" i="1"/>
  <c r="BO380" i="1"/>
  <c r="BN380" i="1"/>
  <c r="BR379" i="1"/>
  <c r="BQ379" i="1"/>
  <c r="BP379" i="1"/>
  <c r="BO379" i="1"/>
  <c r="BN379" i="1"/>
  <c r="BR378" i="1"/>
  <c r="BQ378" i="1"/>
  <c r="BP378" i="1"/>
  <c r="BO378" i="1"/>
  <c r="BN378" i="1"/>
  <c r="BR377" i="1"/>
  <c r="BQ377" i="1"/>
  <c r="BP377" i="1"/>
  <c r="BO377" i="1"/>
  <c r="BN377" i="1"/>
  <c r="BR376" i="1"/>
  <c r="BQ376" i="1"/>
  <c r="BP376" i="1"/>
  <c r="BO376" i="1"/>
  <c r="BN376" i="1"/>
  <c r="BR375" i="1"/>
  <c r="BQ375" i="1"/>
  <c r="BP375" i="1"/>
  <c r="BO375" i="1"/>
  <c r="BN375" i="1"/>
  <c r="BR374" i="1"/>
  <c r="BQ374" i="1"/>
  <c r="BP374" i="1"/>
  <c r="BO374" i="1"/>
  <c r="BN374" i="1"/>
  <c r="BR373" i="1"/>
  <c r="BQ373" i="1"/>
  <c r="BP373" i="1"/>
  <c r="BO373" i="1"/>
  <c r="BN373" i="1"/>
  <c r="BR372" i="1"/>
  <c r="BQ372" i="1"/>
  <c r="BP372" i="1"/>
  <c r="BO372" i="1"/>
  <c r="BN372" i="1"/>
  <c r="BR371" i="1"/>
  <c r="BQ371" i="1"/>
  <c r="BP371" i="1"/>
  <c r="BO371" i="1"/>
  <c r="BN371" i="1"/>
  <c r="BR370" i="1"/>
  <c r="BQ370" i="1"/>
  <c r="BP370" i="1"/>
  <c r="BO370" i="1"/>
  <c r="BN370" i="1"/>
  <c r="BR369" i="1"/>
  <c r="BQ369" i="1"/>
  <c r="BP369" i="1"/>
  <c r="BO369" i="1"/>
  <c r="BN369" i="1"/>
  <c r="BR368" i="1"/>
  <c r="BQ368" i="1"/>
  <c r="BP368" i="1"/>
  <c r="BO368" i="1"/>
  <c r="BN368" i="1"/>
  <c r="BR367" i="1"/>
  <c r="BQ367" i="1"/>
  <c r="BP367" i="1"/>
  <c r="BO367" i="1"/>
  <c r="BN367" i="1"/>
  <c r="BR365" i="1"/>
  <c r="BQ365" i="1"/>
  <c r="BP365" i="1"/>
  <c r="BO365" i="1"/>
  <c r="BN365" i="1"/>
  <c r="BR364" i="1"/>
  <c r="BQ364" i="1"/>
  <c r="BP364" i="1"/>
  <c r="BO364" i="1"/>
  <c r="BN364" i="1"/>
  <c r="BR363" i="1"/>
  <c r="BQ363" i="1"/>
  <c r="BP363" i="1"/>
  <c r="BO363" i="1"/>
  <c r="BN363" i="1"/>
  <c r="BR362" i="1"/>
  <c r="BQ362" i="1"/>
  <c r="BP362" i="1"/>
  <c r="BO362" i="1"/>
  <c r="BN362" i="1"/>
  <c r="BR361" i="1"/>
  <c r="BQ361" i="1"/>
  <c r="BP361" i="1"/>
  <c r="BO361" i="1"/>
  <c r="BN361" i="1"/>
  <c r="BR360" i="1"/>
  <c r="BQ360" i="1"/>
  <c r="BP360" i="1"/>
  <c r="BO360" i="1"/>
  <c r="BN360" i="1"/>
  <c r="BR359" i="1"/>
  <c r="BQ359" i="1"/>
  <c r="BP359" i="1"/>
  <c r="BO359" i="1"/>
  <c r="BN359" i="1"/>
  <c r="BR358" i="1"/>
  <c r="BQ358" i="1"/>
  <c r="BP358" i="1"/>
  <c r="BO358" i="1"/>
  <c r="BN358" i="1"/>
  <c r="BR357" i="1"/>
  <c r="BQ357" i="1"/>
  <c r="BP357" i="1"/>
  <c r="BO357" i="1"/>
  <c r="BN357" i="1"/>
  <c r="BR356" i="1"/>
  <c r="BQ356" i="1"/>
  <c r="BP356" i="1"/>
  <c r="BO356" i="1"/>
  <c r="BN356" i="1"/>
  <c r="BR355" i="1"/>
  <c r="BQ355" i="1"/>
  <c r="BP355" i="1"/>
  <c r="BO355" i="1"/>
  <c r="BN355" i="1"/>
  <c r="BR350" i="1"/>
  <c r="BQ350" i="1"/>
  <c r="BP350" i="1"/>
  <c r="BO350" i="1"/>
  <c r="BN350" i="1"/>
  <c r="BR349" i="1"/>
  <c r="BQ349" i="1"/>
  <c r="BP349" i="1"/>
  <c r="BO349" i="1"/>
  <c r="BN349" i="1"/>
  <c r="BR345" i="1"/>
  <c r="BQ345" i="1"/>
  <c r="BP345" i="1"/>
  <c r="BO345" i="1"/>
  <c r="BN345" i="1"/>
  <c r="BR339" i="1"/>
  <c r="BQ339" i="1"/>
  <c r="BP339" i="1"/>
  <c r="BO339" i="1"/>
  <c r="BN339" i="1"/>
  <c r="BR326" i="1"/>
  <c r="BQ326" i="1"/>
  <c r="BP326" i="1"/>
  <c r="BO326" i="1"/>
  <c r="BN326" i="1"/>
  <c r="BR322" i="1"/>
  <c r="BQ322" i="1"/>
  <c r="BP322" i="1"/>
  <c r="BO322" i="1"/>
  <c r="BN322" i="1"/>
  <c r="BR321" i="1"/>
  <c r="BQ321" i="1"/>
  <c r="BP321" i="1"/>
  <c r="BO321" i="1"/>
  <c r="BN321" i="1"/>
  <c r="BR316" i="1"/>
  <c r="BQ316" i="1"/>
  <c r="BP316" i="1"/>
  <c r="BO316" i="1"/>
  <c r="BN316" i="1"/>
  <c r="BR315" i="1"/>
  <c r="BQ315" i="1"/>
  <c r="BP315" i="1"/>
  <c r="BO315" i="1"/>
  <c r="BN315" i="1"/>
  <c r="BR313" i="1"/>
  <c r="BQ313" i="1"/>
  <c r="BP313" i="1"/>
  <c r="BO313" i="1"/>
  <c r="BN313" i="1"/>
  <c r="BR312" i="1"/>
  <c r="BQ312" i="1"/>
  <c r="BP312" i="1"/>
  <c r="BO312" i="1"/>
  <c r="BN312" i="1"/>
  <c r="BR310" i="1"/>
  <c r="BQ310" i="1"/>
  <c r="BP310" i="1"/>
  <c r="BO310" i="1"/>
  <c r="BN310" i="1"/>
  <c r="BR306" i="1"/>
  <c r="BQ306" i="1"/>
  <c r="BP306" i="1"/>
  <c r="BO306" i="1"/>
  <c r="BN306" i="1"/>
  <c r="BR305" i="1"/>
  <c r="BQ305" i="1"/>
  <c r="BP305" i="1"/>
  <c r="BO305" i="1"/>
  <c r="BN305" i="1"/>
  <c r="BR302" i="1"/>
  <c r="BQ302" i="1"/>
  <c r="BP302" i="1"/>
  <c r="BO302" i="1"/>
  <c r="BN302" i="1"/>
  <c r="BR299" i="1"/>
  <c r="BQ299" i="1"/>
  <c r="BP299" i="1"/>
  <c r="BO299" i="1"/>
  <c r="BN299" i="1"/>
  <c r="BR298" i="1"/>
  <c r="BQ298" i="1"/>
  <c r="BP298" i="1"/>
  <c r="BO298" i="1"/>
  <c r="BN298" i="1"/>
  <c r="BR294" i="1"/>
  <c r="BQ294" i="1"/>
  <c r="BP294" i="1"/>
  <c r="BO294" i="1"/>
  <c r="BN294" i="1"/>
  <c r="BR292" i="1"/>
  <c r="BQ292" i="1"/>
  <c r="BP292" i="1"/>
  <c r="BO292" i="1"/>
  <c r="BN292" i="1"/>
  <c r="BR291" i="1"/>
  <c r="BQ291" i="1"/>
  <c r="BP291" i="1"/>
  <c r="BO291" i="1"/>
  <c r="BN291" i="1"/>
  <c r="BR285" i="1"/>
  <c r="BQ285" i="1"/>
  <c r="BP285" i="1"/>
  <c r="BO285" i="1"/>
  <c r="BN285" i="1"/>
  <c r="BR284" i="1"/>
  <c r="BQ284" i="1"/>
  <c r="BP284" i="1"/>
  <c r="BO284" i="1"/>
  <c r="BN284" i="1"/>
  <c r="BR283" i="1"/>
  <c r="BQ283" i="1"/>
  <c r="BP283" i="1"/>
  <c r="BO283" i="1"/>
  <c r="BN283" i="1"/>
  <c r="BR282" i="1"/>
  <c r="BQ282" i="1"/>
  <c r="BP282" i="1"/>
  <c r="BO282" i="1"/>
  <c r="BN282" i="1"/>
  <c r="BR281" i="1"/>
  <c r="BQ281" i="1"/>
  <c r="BP281" i="1"/>
  <c r="BO281" i="1"/>
  <c r="BN281" i="1"/>
  <c r="BR276" i="1"/>
  <c r="BQ276" i="1"/>
  <c r="BP276" i="1"/>
  <c r="BO276" i="1"/>
  <c r="BN276" i="1"/>
  <c r="BR275" i="1"/>
  <c r="BQ275" i="1"/>
  <c r="BP275" i="1"/>
  <c r="BO275" i="1"/>
  <c r="BN275" i="1"/>
  <c r="BR274" i="1"/>
  <c r="BQ274" i="1"/>
  <c r="BP274" i="1"/>
  <c r="BO274" i="1"/>
  <c r="BN274" i="1"/>
  <c r="BR273" i="1"/>
  <c r="BQ273" i="1"/>
  <c r="BP273" i="1"/>
  <c r="BO273" i="1"/>
  <c r="BN273" i="1"/>
  <c r="BR271" i="1"/>
  <c r="BQ271" i="1"/>
  <c r="BP271" i="1"/>
  <c r="BO271" i="1"/>
  <c r="BN271" i="1"/>
  <c r="BR270" i="1"/>
  <c r="BQ270" i="1"/>
  <c r="BP270" i="1"/>
  <c r="BO270" i="1"/>
  <c r="BN270" i="1"/>
  <c r="BR269" i="1"/>
  <c r="BQ269" i="1"/>
  <c r="BP269" i="1"/>
  <c r="BO269" i="1"/>
  <c r="BN269" i="1"/>
  <c r="BR268" i="1"/>
  <c r="BQ268" i="1"/>
  <c r="BP268" i="1"/>
  <c r="BO268" i="1"/>
  <c r="BN268" i="1"/>
  <c r="BR267" i="1"/>
  <c r="BQ267" i="1"/>
  <c r="BP267" i="1"/>
  <c r="BO267" i="1"/>
  <c r="BN267" i="1"/>
  <c r="BR266" i="1"/>
  <c r="BQ266" i="1"/>
  <c r="BP266" i="1"/>
  <c r="BO266" i="1"/>
  <c r="BN266" i="1"/>
  <c r="BR265" i="1"/>
  <c r="BQ265" i="1"/>
  <c r="BP265" i="1"/>
  <c r="BO265" i="1"/>
  <c r="BN265" i="1"/>
  <c r="BR264" i="1"/>
  <c r="BQ264" i="1"/>
  <c r="BP264" i="1"/>
  <c r="BO264" i="1"/>
  <c r="BN264" i="1"/>
  <c r="BR263" i="1"/>
  <c r="BQ263" i="1"/>
  <c r="BP263" i="1"/>
  <c r="BO263" i="1"/>
  <c r="BN263" i="1"/>
  <c r="BR262" i="1"/>
  <c r="BQ262" i="1"/>
  <c r="BP262" i="1"/>
  <c r="BO262" i="1"/>
  <c r="BN262" i="1"/>
  <c r="BR261" i="1"/>
  <c r="BQ261" i="1"/>
  <c r="BP261" i="1"/>
  <c r="BO261" i="1"/>
  <c r="BN261" i="1"/>
  <c r="BR260" i="1"/>
  <c r="BQ260" i="1"/>
  <c r="BP260" i="1"/>
  <c r="BO260" i="1"/>
  <c r="BN260" i="1"/>
  <c r="BR259" i="1"/>
  <c r="BQ259" i="1"/>
  <c r="BP259" i="1"/>
  <c r="BO259" i="1"/>
  <c r="BN259" i="1"/>
  <c r="BR258" i="1"/>
  <c r="BQ258" i="1"/>
  <c r="BP258" i="1"/>
  <c r="BO258" i="1"/>
  <c r="BN258" i="1"/>
  <c r="BR257" i="1"/>
  <c r="BQ257" i="1"/>
  <c r="BP257" i="1"/>
  <c r="BO257" i="1"/>
  <c r="BN257" i="1"/>
  <c r="BR256" i="1"/>
  <c r="BQ256" i="1"/>
  <c r="BP256" i="1"/>
  <c r="BO256" i="1"/>
  <c r="BN256" i="1"/>
  <c r="BR255" i="1"/>
  <c r="BQ255" i="1"/>
  <c r="BP255" i="1"/>
  <c r="BO255" i="1"/>
  <c r="BN255" i="1"/>
  <c r="BR254" i="1"/>
  <c r="BQ254" i="1"/>
  <c r="BP254" i="1"/>
  <c r="BO254" i="1"/>
  <c r="BN254" i="1"/>
  <c r="BR253" i="1"/>
  <c r="BQ253" i="1"/>
  <c r="BP253" i="1"/>
  <c r="BO253" i="1"/>
  <c r="BN253" i="1"/>
  <c r="BR252" i="1"/>
  <c r="BQ252" i="1"/>
  <c r="BP252" i="1"/>
  <c r="BO252" i="1"/>
  <c r="BN252" i="1"/>
  <c r="BR251" i="1"/>
  <c r="BQ251" i="1"/>
  <c r="BP251" i="1"/>
  <c r="BO251" i="1"/>
  <c r="BN251" i="1"/>
  <c r="BR250" i="1"/>
  <c r="BQ250" i="1"/>
  <c r="BP250" i="1"/>
  <c r="BO250" i="1"/>
  <c r="BN250" i="1"/>
  <c r="BR249" i="1"/>
  <c r="BQ249" i="1"/>
  <c r="BP249" i="1"/>
  <c r="BO249" i="1"/>
  <c r="BN249" i="1"/>
  <c r="BR248" i="1"/>
  <c r="BQ248" i="1"/>
  <c r="BP248" i="1"/>
  <c r="BO248" i="1"/>
  <c r="BN248" i="1"/>
  <c r="BR247" i="1"/>
  <c r="BQ247" i="1"/>
  <c r="BP247" i="1"/>
  <c r="BO247" i="1"/>
  <c r="BN247" i="1"/>
  <c r="BR246" i="1"/>
  <c r="BQ246" i="1"/>
  <c r="BP246" i="1"/>
  <c r="BO246" i="1"/>
  <c r="BN246" i="1"/>
  <c r="BR245" i="1"/>
  <c r="BQ245" i="1"/>
  <c r="BP245" i="1"/>
  <c r="BO245" i="1"/>
  <c r="BN245" i="1"/>
  <c r="BR244" i="1"/>
  <c r="BQ244" i="1"/>
  <c r="BP244" i="1"/>
  <c r="BO244" i="1"/>
  <c r="BN244" i="1"/>
  <c r="BR243" i="1"/>
  <c r="BQ243" i="1"/>
  <c r="BP243" i="1"/>
  <c r="BO243" i="1"/>
  <c r="BN243" i="1"/>
  <c r="BR242" i="1"/>
  <c r="BQ242" i="1"/>
  <c r="BP242" i="1"/>
  <c r="BO242" i="1"/>
  <c r="BN242" i="1"/>
  <c r="BR241" i="1"/>
  <c r="BQ241" i="1"/>
  <c r="BP241" i="1"/>
  <c r="BO241" i="1"/>
  <c r="BN241" i="1"/>
  <c r="BR240" i="1"/>
  <c r="BQ240" i="1"/>
  <c r="BP240" i="1"/>
  <c r="BO240" i="1"/>
  <c r="BN240" i="1"/>
  <c r="BR239" i="1"/>
  <c r="BQ239" i="1"/>
  <c r="BP239" i="1"/>
  <c r="BO239" i="1"/>
  <c r="BN239" i="1"/>
  <c r="BR238" i="1"/>
  <c r="BQ238" i="1"/>
  <c r="BP238" i="1"/>
  <c r="BO238" i="1"/>
  <c r="BN238" i="1"/>
  <c r="BR237" i="1"/>
  <c r="BQ237" i="1"/>
  <c r="BP237" i="1"/>
  <c r="BO237" i="1"/>
  <c r="BN237" i="1"/>
  <c r="BR236" i="1"/>
  <c r="BQ236" i="1"/>
  <c r="BP236" i="1"/>
  <c r="BO236" i="1"/>
  <c r="BN236" i="1"/>
  <c r="BR235" i="1"/>
  <c r="BQ235" i="1"/>
  <c r="BP235" i="1"/>
  <c r="BO235" i="1"/>
  <c r="BN235" i="1"/>
  <c r="BR234" i="1"/>
  <c r="BQ234" i="1"/>
  <c r="BP234" i="1"/>
  <c r="BO234" i="1"/>
  <c r="BN234" i="1"/>
  <c r="BR233" i="1"/>
  <c r="BQ233" i="1"/>
  <c r="BP233" i="1"/>
  <c r="BO233" i="1"/>
  <c r="BN233" i="1"/>
  <c r="BR232" i="1"/>
  <c r="BQ232" i="1"/>
  <c r="BP232" i="1"/>
  <c r="BO232" i="1"/>
  <c r="BN232" i="1"/>
  <c r="BR231" i="1"/>
  <c r="BQ231" i="1"/>
  <c r="BP231" i="1"/>
  <c r="BO231" i="1"/>
  <c r="BN231" i="1"/>
  <c r="BR230" i="1"/>
  <c r="BQ230" i="1"/>
  <c r="BP230" i="1"/>
  <c r="BO230" i="1"/>
  <c r="BN230" i="1"/>
  <c r="BR229" i="1"/>
  <c r="BQ229" i="1"/>
  <c r="BP229" i="1"/>
  <c r="BO229" i="1"/>
  <c r="BN229" i="1"/>
  <c r="BR228" i="1"/>
  <c r="BQ228" i="1"/>
  <c r="BP228" i="1"/>
  <c r="BO228" i="1"/>
  <c r="BN228" i="1"/>
  <c r="BR227" i="1"/>
  <c r="BQ227" i="1"/>
  <c r="BP227" i="1"/>
  <c r="BO227" i="1"/>
  <c r="BN227" i="1"/>
  <c r="BR226" i="1"/>
  <c r="BQ226" i="1"/>
  <c r="BP226" i="1"/>
  <c r="BO226" i="1"/>
  <c r="BN226" i="1"/>
  <c r="BR225" i="1"/>
  <c r="BQ225" i="1"/>
  <c r="BP225" i="1"/>
  <c r="BO225" i="1"/>
  <c r="BN225" i="1"/>
  <c r="BR224" i="1"/>
  <c r="BQ224" i="1"/>
  <c r="BP224" i="1"/>
  <c r="BO224" i="1"/>
  <c r="BN224" i="1"/>
  <c r="BR223" i="1"/>
  <c r="BQ223" i="1"/>
  <c r="BP223" i="1"/>
  <c r="BO223" i="1"/>
  <c r="BN223" i="1"/>
  <c r="BR222" i="1"/>
  <c r="BQ222" i="1"/>
  <c r="BP222" i="1"/>
  <c r="BO222" i="1"/>
  <c r="BN222" i="1"/>
  <c r="BR221" i="1"/>
  <c r="BQ221" i="1"/>
  <c r="BP221" i="1"/>
  <c r="BO221" i="1"/>
  <c r="BN221" i="1"/>
  <c r="BR220" i="1"/>
  <c r="BQ220" i="1"/>
  <c r="BP220" i="1"/>
  <c r="BO220" i="1"/>
  <c r="BN220" i="1"/>
  <c r="BR219" i="1"/>
  <c r="BQ219" i="1"/>
  <c r="BP219" i="1"/>
  <c r="BO219" i="1"/>
  <c r="BN219" i="1"/>
  <c r="BR218" i="1"/>
  <c r="BQ218" i="1"/>
  <c r="BP218" i="1"/>
  <c r="BO218" i="1"/>
  <c r="BN218" i="1"/>
  <c r="BR217" i="1"/>
  <c r="BQ217" i="1"/>
  <c r="BP217" i="1"/>
  <c r="BO217" i="1"/>
  <c r="BN217" i="1"/>
  <c r="BR216" i="1"/>
  <c r="BQ216" i="1"/>
  <c r="BP216" i="1"/>
  <c r="BO216" i="1"/>
  <c r="BN216" i="1"/>
  <c r="BR215" i="1"/>
  <c r="BQ215" i="1"/>
  <c r="BP215" i="1"/>
  <c r="BO215" i="1"/>
  <c r="BN215" i="1"/>
  <c r="BR214" i="1"/>
  <c r="BQ214" i="1"/>
  <c r="BP214" i="1"/>
  <c r="BO214" i="1"/>
  <c r="BN214" i="1"/>
  <c r="BR213" i="1"/>
  <c r="BQ213" i="1"/>
  <c r="BP213" i="1"/>
  <c r="BO213" i="1"/>
  <c r="BN213" i="1"/>
  <c r="BR212" i="1"/>
  <c r="BQ212" i="1"/>
  <c r="BP212" i="1"/>
  <c r="BO212" i="1"/>
  <c r="BN212" i="1"/>
  <c r="BR211" i="1"/>
  <c r="BQ211" i="1"/>
  <c r="BP211" i="1"/>
  <c r="BO211" i="1"/>
  <c r="BN211" i="1"/>
  <c r="BR210" i="1"/>
  <c r="BQ210" i="1"/>
  <c r="BP210" i="1"/>
  <c r="BO210" i="1"/>
  <c r="BN210" i="1"/>
  <c r="BR209" i="1"/>
  <c r="BQ209" i="1"/>
  <c r="BP209" i="1"/>
  <c r="BO209" i="1"/>
  <c r="BN209" i="1"/>
  <c r="BR208" i="1"/>
  <c r="BQ208" i="1"/>
  <c r="BP208" i="1"/>
  <c r="BO208" i="1"/>
  <c r="BN208" i="1"/>
  <c r="BR207" i="1"/>
  <c r="BQ207" i="1"/>
  <c r="BP207" i="1"/>
  <c r="BO207" i="1"/>
  <c r="BN207" i="1"/>
  <c r="BR206" i="1"/>
  <c r="BQ206" i="1"/>
  <c r="BP206" i="1"/>
  <c r="BO206" i="1"/>
  <c r="BN206" i="1"/>
  <c r="BR205" i="1"/>
  <c r="BQ205" i="1"/>
  <c r="BP205" i="1"/>
  <c r="BO205" i="1"/>
  <c r="BN205" i="1"/>
  <c r="BR204" i="1"/>
  <c r="BQ204" i="1"/>
  <c r="BP204" i="1"/>
  <c r="BO204" i="1"/>
  <c r="BN204" i="1"/>
  <c r="BR203" i="1"/>
  <c r="BQ203" i="1"/>
  <c r="BP203" i="1"/>
  <c r="BO203" i="1"/>
  <c r="BN203" i="1"/>
  <c r="BR202" i="1"/>
  <c r="BQ202" i="1"/>
  <c r="BP202" i="1"/>
  <c r="BO202" i="1"/>
  <c r="BN202" i="1"/>
  <c r="BR201" i="1"/>
  <c r="BQ201" i="1"/>
  <c r="BP201" i="1"/>
  <c r="BO201" i="1"/>
  <c r="BN201" i="1"/>
  <c r="BR200" i="1"/>
  <c r="BQ200" i="1"/>
  <c r="BP200" i="1"/>
  <c r="BO200" i="1"/>
  <c r="BN200" i="1"/>
  <c r="BR199" i="1"/>
  <c r="BQ199" i="1"/>
  <c r="BP199" i="1"/>
  <c r="BO199" i="1"/>
  <c r="BN199" i="1"/>
  <c r="BR198" i="1"/>
  <c r="BQ198" i="1"/>
  <c r="BP198" i="1"/>
  <c r="BO198" i="1"/>
  <c r="BN198" i="1"/>
  <c r="BR197" i="1"/>
  <c r="BQ197" i="1"/>
  <c r="BP197" i="1"/>
  <c r="BO197" i="1"/>
  <c r="BN197" i="1"/>
  <c r="BR196" i="1"/>
  <c r="BQ196" i="1"/>
  <c r="BP196" i="1"/>
  <c r="BO196" i="1"/>
  <c r="BN196" i="1"/>
  <c r="BR195" i="1"/>
  <c r="BQ195" i="1"/>
  <c r="BP195" i="1"/>
  <c r="BO195" i="1"/>
  <c r="BN195" i="1"/>
  <c r="BR194" i="1"/>
  <c r="BQ194" i="1"/>
  <c r="BP194" i="1"/>
  <c r="BO194" i="1"/>
  <c r="BN194" i="1"/>
  <c r="BR193" i="1"/>
  <c r="BQ193" i="1"/>
  <c r="BP193" i="1"/>
  <c r="BO193" i="1"/>
  <c r="BN193" i="1"/>
  <c r="BR192" i="1"/>
  <c r="BQ192" i="1"/>
  <c r="BP192" i="1"/>
  <c r="BO192" i="1"/>
  <c r="BN192" i="1"/>
  <c r="BR191" i="1"/>
  <c r="BQ191" i="1"/>
  <c r="BP191" i="1"/>
  <c r="BO191" i="1"/>
  <c r="BN191" i="1"/>
  <c r="BR190" i="1"/>
  <c r="BQ190" i="1"/>
  <c r="BP190" i="1"/>
  <c r="BO190" i="1"/>
  <c r="BN190" i="1"/>
  <c r="BR189" i="1"/>
  <c r="BQ189" i="1"/>
  <c r="BP189" i="1"/>
  <c r="BO189" i="1"/>
  <c r="BN189" i="1"/>
  <c r="BR188" i="1"/>
  <c r="BQ188" i="1"/>
  <c r="BP188" i="1"/>
  <c r="BO188" i="1"/>
  <c r="BN188" i="1"/>
  <c r="BR187" i="1"/>
  <c r="BQ187" i="1"/>
  <c r="BP187" i="1"/>
  <c r="BO187" i="1"/>
  <c r="BN187" i="1"/>
  <c r="BR186" i="1"/>
  <c r="BQ186" i="1"/>
  <c r="BP186" i="1"/>
  <c r="BO186" i="1"/>
  <c r="BN186" i="1"/>
  <c r="BR185" i="1"/>
  <c r="BQ185" i="1"/>
  <c r="BP185" i="1"/>
  <c r="BO185" i="1"/>
  <c r="BN185" i="1"/>
  <c r="BR184" i="1"/>
  <c r="BQ184" i="1"/>
  <c r="BP184" i="1"/>
  <c r="BO184" i="1"/>
  <c r="BN184" i="1"/>
  <c r="BR183" i="1"/>
  <c r="BQ183" i="1"/>
  <c r="BP183" i="1"/>
  <c r="BO183" i="1"/>
  <c r="BN183" i="1"/>
  <c r="BR182" i="1"/>
  <c r="BQ182" i="1"/>
  <c r="BP182" i="1"/>
  <c r="BO182" i="1"/>
  <c r="BN182" i="1"/>
  <c r="BR181" i="1"/>
  <c r="BQ181" i="1"/>
  <c r="BP181" i="1"/>
  <c r="BO181" i="1"/>
  <c r="BN181" i="1"/>
  <c r="BR180" i="1"/>
  <c r="BQ180" i="1"/>
  <c r="BP180" i="1"/>
  <c r="BO180" i="1"/>
  <c r="BN180" i="1"/>
  <c r="BR179" i="1"/>
  <c r="BQ179" i="1"/>
  <c r="BP179" i="1"/>
  <c r="BO179" i="1"/>
  <c r="BN179" i="1"/>
  <c r="BR178" i="1"/>
  <c r="BQ178" i="1"/>
  <c r="BP178" i="1"/>
  <c r="BO178" i="1"/>
  <c r="BN178" i="1"/>
  <c r="BR177" i="1"/>
  <c r="BQ177" i="1"/>
  <c r="BP177" i="1"/>
  <c r="BO177" i="1"/>
  <c r="BN177" i="1"/>
  <c r="BR176" i="1"/>
  <c r="BQ176" i="1"/>
  <c r="BP176" i="1"/>
  <c r="BO176" i="1"/>
  <c r="BN176" i="1"/>
  <c r="BR175" i="1"/>
  <c r="BQ175" i="1"/>
  <c r="BP175" i="1"/>
  <c r="BO175" i="1"/>
  <c r="BN175" i="1"/>
  <c r="BR174" i="1"/>
  <c r="BQ174" i="1"/>
  <c r="BP174" i="1"/>
  <c r="BO174" i="1"/>
  <c r="BN174" i="1"/>
  <c r="BR173" i="1"/>
  <c r="BQ173" i="1"/>
  <c r="BP173" i="1"/>
  <c r="BO173" i="1"/>
  <c r="BN173" i="1"/>
  <c r="BR172" i="1"/>
  <c r="BQ172" i="1"/>
  <c r="BP172" i="1"/>
  <c r="BO172" i="1"/>
  <c r="BN172" i="1"/>
  <c r="BR171" i="1"/>
  <c r="BQ171" i="1"/>
  <c r="BP171" i="1"/>
  <c r="BO171" i="1"/>
  <c r="BN171" i="1"/>
  <c r="BR170" i="1"/>
  <c r="BQ170" i="1"/>
  <c r="BP170" i="1"/>
  <c r="BO170" i="1"/>
  <c r="BN170" i="1"/>
  <c r="BR169" i="1"/>
  <c r="BQ169" i="1"/>
  <c r="BP169" i="1"/>
  <c r="BO169" i="1"/>
  <c r="BN169" i="1"/>
  <c r="BR168" i="1"/>
  <c r="BQ168" i="1"/>
  <c r="BP168" i="1"/>
  <c r="BO168" i="1"/>
  <c r="BN168" i="1"/>
  <c r="BR167" i="1"/>
  <c r="BQ167" i="1"/>
  <c r="BP167" i="1"/>
  <c r="BO167" i="1"/>
  <c r="BN167" i="1"/>
  <c r="BR166" i="1"/>
  <c r="BQ166" i="1"/>
  <c r="BP166" i="1"/>
  <c r="BO166" i="1"/>
  <c r="BN166" i="1"/>
  <c r="BR165" i="1"/>
  <c r="BQ165" i="1"/>
  <c r="BP165" i="1"/>
  <c r="BO165" i="1"/>
  <c r="BN165" i="1"/>
  <c r="BR164" i="1"/>
  <c r="BQ164" i="1"/>
  <c r="BP164" i="1"/>
  <c r="BO164" i="1"/>
  <c r="BN164" i="1"/>
  <c r="BR163" i="1"/>
  <c r="BQ163" i="1"/>
  <c r="BP163" i="1"/>
  <c r="BO163" i="1"/>
  <c r="BN163" i="1"/>
  <c r="BR162" i="1"/>
  <c r="BQ162" i="1"/>
  <c r="BP162" i="1"/>
  <c r="BO162" i="1"/>
  <c r="BN162" i="1"/>
  <c r="BR161" i="1"/>
  <c r="BQ161" i="1"/>
  <c r="BP161" i="1"/>
  <c r="BO161" i="1"/>
  <c r="BN161" i="1"/>
  <c r="BR160" i="1"/>
  <c r="BQ160" i="1"/>
  <c r="BP160" i="1"/>
  <c r="BO160" i="1"/>
  <c r="BN160" i="1"/>
  <c r="BR159" i="1"/>
  <c r="BQ159" i="1"/>
  <c r="BP159" i="1"/>
  <c r="BO159" i="1"/>
  <c r="BN159" i="1"/>
  <c r="BR158" i="1"/>
  <c r="BQ158" i="1"/>
  <c r="BP158" i="1"/>
  <c r="BO158" i="1"/>
  <c r="BN158" i="1"/>
  <c r="BR157" i="1"/>
  <c r="BQ157" i="1"/>
  <c r="BP157" i="1"/>
  <c r="BO157" i="1"/>
  <c r="BN157" i="1"/>
  <c r="BR156" i="1"/>
  <c r="BQ156" i="1"/>
  <c r="BP156" i="1"/>
  <c r="BO156" i="1"/>
  <c r="BN156" i="1"/>
  <c r="BR155" i="1"/>
  <c r="BQ155" i="1"/>
  <c r="BP155" i="1"/>
  <c r="BO155" i="1"/>
  <c r="BN155" i="1"/>
  <c r="BR154" i="1"/>
  <c r="BQ154" i="1"/>
  <c r="BP154" i="1"/>
  <c r="BO154" i="1"/>
  <c r="BN154" i="1"/>
  <c r="BR153" i="1"/>
  <c r="BQ153" i="1"/>
  <c r="BP153" i="1"/>
  <c r="BO153" i="1"/>
  <c r="BN153" i="1"/>
  <c r="BR152" i="1"/>
  <c r="BQ152" i="1"/>
  <c r="BP152" i="1"/>
  <c r="BO152" i="1"/>
  <c r="BN152" i="1"/>
  <c r="BR151" i="1"/>
  <c r="BQ151" i="1"/>
  <c r="BP151" i="1"/>
  <c r="BO151" i="1"/>
  <c r="BN151" i="1"/>
  <c r="BR150" i="1"/>
  <c r="BQ150" i="1"/>
  <c r="BP150" i="1"/>
  <c r="BO150" i="1"/>
  <c r="BN150" i="1"/>
  <c r="BR149" i="1"/>
  <c r="BQ149" i="1"/>
  <c r="BP149" i="1"/>
  <c r="BO149" i="1"/>
  <c r="BN149" i="1"/>
  <c r="BR148" i="1"/>
  <c r="BQ148" i="1"/>
  <c r="BP148" i="1"/>
  <c r="BO148" i="1"/>
  <c r="BN148" i="1"/>
  <c r="BR147" i="1"/>
  <c r="BQ147" i="1"/>
  <c r="BP147" i="1"/>
  <c r="BO147" i="1"/>
  <c r="BN147" i="1"/>
  <c r="BR146" i="1"/>
  <c r="BQ146" i="1"/>
  <c r="BP146" i="1"/>
  <c r="BO146" i="1"/>
  <c r="BN146" i="1"/>
  <c r="BR145" i="1"/>
  <c r="BQ145" i="1"/>
  <c r="BP145" i="1"/>
  <c r="BO145" i="1"/>
  <c r="BN145" i="1"/>
  <c r="BR144" i="1"/>
  <c r="BQ144" i="1"/>
  <c r="BP144" i="1"/>
  <c r="BO144" i="1"/>
  <c r="BN144" i="1"/>
  <c r="BR143" i="1"/>
  <c r="BQ143" i="1"/>
  <c r="BP143" i="1"/>
  <c r="BO143" i="1"/>
  <c r="BN143" i="1"/>
  <c r="BR142" i="1"/>
  <c r="BQ142" i="1"/>
  <c r="BP142" i="1"/>
  <c r="BO142" i="1"/>
  <c r="BN142" i="1"/>
  <c r="BR141" i="1"/>
  <c r="BQ141" i="1"/>
  <c r="BP141" i="1"/>
  <c r="BO141" i="1"/>
  <c r="BN141" i="1"/>
  <c r="BR140" i="1"/>
  <c r="BQ140" i="1"/>
  <c r="BP140" i="1"/>
  <c r="BO140" i="1"/>
  <c r="BN140" i="1"/>
  <c r="BR139" i="1"/>
  <c r="BQ139" i="1"/>
  <c r="BP139" i="1"/>
  <c r="BO139" i="1"/>
  <c r="BN139" i="1"/>
  <c r="BR138" i="1"/>
  <c r="BQ138" i="1"/>
  <c r="BP138" i="1"/>
  <c r="BO138" i="1"/>
  <c r="BN138" i="1"/>
  <c r="BR137" i="1"/>
  <c r="BQ137" i="1"/>
  <c r="BP137" i="1"/>
  <c r="BO137" i="1"/>
  <c r="BN137" i="1"/>
  <c r="BR136" i="1"/>
  <c r="BQ136" i="1"/>
  <c r="BP136" i="1"/>
  <c r="BO136" i="1"/>
  <c r="BN136" i="1"/>
  <c r="BR135" i="1"/>
  <c r="BQ135" i="1"/>
  <c r="BP135" i="1"/>
  <c r="BO135" i="1"/>
  <c r="BN135" i="1"/>
  <c r="BR134" i="1"/>
  <c r="BQ134" i="1"/>
  <c r="BP134" i="1"/>
  <c r="BO134" i="1"/>
  <c r="BN134" i="1"/>
  <c r="BR133" i="1"/>
  <c r="BQ133" i="1"/>
  <c r="BP133" i="1"/>
  <c r="BO133" i="1"/>
  <c r="BN133" i="1"/>
  <c r="BR132" i="1"/>
  <c r="BQ132" i="1"/>
  <c r="BP132" i="1"/>
  <c r="BO132" i="1"/>
  <c r="BN132" i="1"/>
  <c r="BR131" i="1"/>
  <c r="BQ131" i="1"/>
  <c r="BP131" i="1"/>
  <c r="BO131" i="1"/>
  <c r="BN131" i="1"/>
  <c r="BR130" i="1"/>
  <c r="BQ130" i="1"/>
  <c r="BP130" i="1"/>
  <c r="BO130" i="1"/>
  <c r="BN130" i="1"/>
  <c r="BR129" i="1"/>
  <c r="BQ129" i="1"/>
  <c r="BP129" i="1"/>
  <c r="BO129" i="1"/>
  <c r="BN129" i="1"/>
  <c r="BR128" i="1"/>
  <c r="BQ128" i="1"/>
  <c r="BP128" i="1"/>
  <c r="BO128" i="1"/>
  <c r="BN128" i="1"/>
  <c r="BR127" i="1"/>
  <c r="BQ127" i="1"/>
  <c r="BP127" i="1"/>
  <c r="BO127" i="1"/>
  <c r="BN127" i="1"/>
  <c r="BR126" i="1"/>
  <c r="BQ126" i="1"/>
  <c r="BP126" i="1"/>
  <c r="BO126" i="1"/>
  <c r="BN126" i="1"/>
  <c r="BR125" i="1"/>
  <c r="BQ125" i="1"/>
  <c r="BP125" i="1"/>
  <c r="BO125" i="1"/>
  <c r="BN125" i="1"/>
  <c r="BR124" i="1"/>
  <c r="BQ124" i="1"/>
  <c r="BP124" i="1"/>
  <c r="BO124" i="1"/>
  <c r="BN124" i="1"/>
  <c r="BR123" i="1"/>
  <c r="BQ123" i="1"/>
  <c r="BP123" i="1"/>
  <c r="BO123" i="1"/>
  <c r="BN123" i="1"/>
  <c r="BR122" i="1"/>
  <c r="BQ122" i="1"/>
  <c r="BP122" i="1"/>
  <c r="BO122" i="1"/>
  <c r="BN122" i="1"/>
  <c r="BR121" i="1"/>
  <c r="BQ121" i="1"/>
  <c r="BP121" i="1"/>
  <c r="BO121" i="1"/>
  <c r="BN121" i="1"/>
  <c r="BR120" i="1"/>
  <c r="BQ120" i="1"/>
  <c r="BP120" i="1"/>
  <c r="BO120" i="1"/>
  <c r="BN120" i="1"/>
  <c r="BR119" i="1"/>
  <c r="BQ119" i="1"/>
  <c r="BP119" i="1"/>
  <c r="BO119" i="1"/>
  <c r="BN119" i="1"/>
  <c r="BR118" i="1"/>
  <c r="BQ118" i="1"/>
  <c r="BP118" i="1"/>
  <c r="BO118" i="1"/>
  <c r="BN118" i="1"/>
  <c r="BR117" i="1"/>
  <c r="BQ117" i="1"/>
  <c r="BP117" i="1"/>
  <c r="BO117" i="1"/>
  <c r="BN117" i="1"/>
  <c r="BR116" i="1"/>
  <c r="BQ116" i="1"/>
  <c r="BP116" i="1"/>
  <c r="BO116" i="1"/>
  <c r="BN116" i="1"/>
  <c r="BR115" i="1"/>
  <c r="BQ115" i="1"/>
  <c r="BP115" i="1"/>
  <c r="BO115" i="1"/>
  <c r="BN115" i="1"/>
  <c r="BR114" i="1"/>
  <c r="BQ114" i="1"/>
  <c r="BP114" i="1"/>
  <c r="BO114" i="1"/>
  <c r="BN114" i="1"/>
  <c r="BR113" i="1"/>
  <c r="BQ113" i="1"/>
  <c r="BP113" i="1"/>
  <c r="BO113" i="1"/>
  <c r="BN113" i="1"/>
  <c r="BR112" i="1"/>
  <c r="BQ112" i="1"/>
  <c r="BP112" i="1"/>
  <c r="BO112" i="1"/>
  <c r="BN112" i="1"/>
  <c r="BR111" i="1"/>
  <c r="BQ111" i="1"/>
  <c r="BP111" i="1"/>
  <c r="BO111" i="1"/>
  <c r="BN111" i="1"/>
  <c r="BR110" i="1"/>
  <c r="BQ110" i="1"/>
  <c r="BP110" i="1"/>
  <c r="BO110" i="1"/>
  <c r="BN110" i="1"/>
  <c r="BR109" i="1"/>
  <c r="BQ109" i="1"/>
  <c r="BP109" i="1"/>
  <c r="BO109" i="1"/>
  <c r="BN109" i="1"/>
  <c r="BR108" i="1"/>
  <c r="BQ108" i="1"/>
  <c r="BP108" i="1"/>
  <c r="BO108" i="1"/>
  <c r="BN108" i="1"/>
  <c r="BR107" i="1"/>
  <c r="BQ107" i="1"/>
  <c r="BP107" i="1"/>
  <c r="BO107" i="1"/>
  <c r="BN107" i="1"/>
  <c r="BR106" i="1"/>
  <c r="BQ106" i="1"/>
  <c r="BP106" i="1"/>
  <c r="BO106" i="1"/>
  <c r="BN106" i="1"/>
  <c r="BR105" i="1"/>
  <c r="BQ105" i="1"/>
  <c r="BP105" i="1"/>
  <c r="BO105" i="1"/>
  <c r="BN105" i="1"/>
  <c r="BR104" i="1"/>
  <c r="BQ104" i="1"/>
  <c r="BP104" i="1"/>
  <c r="BO104" i="1"/>
  <c r="BN104" i="1"/>
  <c r="BR103" i="1"/>
  <c r="BQ103" i="1"/>
  <c r="BP103" i="1"/>
  <c r="BO103" i="1"/>
  <c r="BN103" i="1"/>
  <c r="BR102" i="1"/>
  <c r="BQ102" i="1"/>
  <c r="BP102" i="1"/>
  <c r="BO102" i="1"/>
  <c r="BN102" i="1"/>
  <c r="BR101" i="1"/>
  <c r="BQ101" i="1"/>
  <c r="BP101" i="1"/>
  <c r="BO101" i="1"/>
  <c r="BN101" i="1"/>
  <c r="BR100" i="1"/>
  <c r="BQ100" i="1"/>
  <c r="BP100" i="1"/>
  <c r="BO100" i="1"/>
  <c r="BN100" i="1"/>
  <c r="BR99" i="1"/>
  <c r="BQ99" i="1"/>
  <c r="BP99" i="1"/>
  <c r="BO99" i="1"/>
  <c r="BN99" i="1"/>
  <c r="BR98" i="1"/>
  <c r="BQ98" i="1"/>
  <c r="BP98" i="1"/>
  <c r="BO98" i="1"/>
  <c r="BN98" i="1"/>
  <c r="BR97" i="1"/>
  <c r="BQ97" i="1"/>
  <c r="BP97" i="1"/>
  <c r="BO97" i="1"/>
  <c r="BN97" i="1"/>
  <c r="BR96" i="1"/>
  <c r="BQ96" i="1"/>
  <c r="BP96" i="1"/>
  <c r="BO96" i="1"/>
  <c r="BN96" i="1"/>
  <c r="BR95" i="1"/>
  <c r="BQ95" i="1"/>
  <c r="BP95" i="1"/>
  <c r="BO95" i="1"/>
  <c r="BN95" i="1"/>
  <c r="BR94" i="1"/>
  <c r="BQ94" i="1"/>
  <c r="BP94" i="1"/>
  <c r="BO94" i="1"/>
  <c r="BN94" i="1"/>
  <c r="BR93" i="1"/>
  <c r="BQ93" i="1"/>
  <c r="BP93" i="1"/>
  <c r="BO93" i="1"/>
  <c r="BN93" i="1"/>
  <c r="BR92" i="1"/>
  <c r="BQ92" i="1"/>
  <c r="BP92" i="1"/>
  <c r="BO92" i="1"/>
  <c r="BN92" i="1"/>
  <c r="BR91" i="1"/>
  <c r="BQ91" i="1"/>
  <c r="BP91" i="1"/>
  <c r="BO91" i="1"/>
  <c r="BN91" i="1"/>
  <c r="BR90" i="1"/>
  <c r="BQ90" i="1"/>
  <c r="BP90" i="1"/>
  <c r="BO90" i="1"/>
  <c r="BN90" i="1"/>
  <c r="BR89" i="1"/>
  <c r="BQ89" i="1"/>
  <c r="BP89" i="1"/>
  <c r="BO89" i="1"/>
  <c r="BN89" i="1"/>
  <c r="BR88" i="1"/>
  <c r="BQ88" i="1"/>
  <c r="BP88" i="1"/>
  <c r="BO88" i="1"/>
  <c r="BN88" i="1"/>
  <c r="BR86" i="1"/>
  <c r="BQ86" i="1"/>
  <c r="BP86" i="1"/>
  <c r="BO86" i="1"/>
  <c r="BN86" i="1"/>
  <c r="BR85" i="1"/>
  <c r="BQ85" i="1"/>
  <c r="BP85" i="1"/>
  <c r="BO85" i="1"/>
  <c r="BN85" i="1"/>
  <c r="BR84" i="1"/>
  <c r="BQ84" i="1"/>
  <c r="BP84" i="1"/>
  <c r="BO84" i="1"/>
  <c r="BN84" i="1"/>
  <c r="BR83" i="1"/>
  <c r="BQ83" i="1"/>
  <c r="BP83" i="1"/>
  <c r="BO83" i="1"/>
  <c r="BN83" i="1"/>
  <c r="BR82" i="1"/>
  <c r="BQ82" i="1"/>
  <c r="BP82" i="1"/>
  <c r="BO82" i="1"/>
  <c r="BN82" i="1"/>
  <c r="BR81" i="1"/>
  <c r="BQ81" i="1"/>
  <c r="BP81" i="1"/>
  <c r="BO81" i="1"/>
  <c r="BN81" i="1"/>
  <c r="BR80" i="1"/>
  <c r="BQ80" i="1"/>
  <c r="BP80" i="1"/>
  <c r="BO80" i="1"/>
  <c r="BN80" i="1"/>
  <c r="BR79" i="1"/>
  <c r="BQ79" i="1"/>
  <c r="BP79" i="1"/>
  <c r="BO79" i="1"/>
  <c r="BN79" i="1"/>
  <c r="BR77" i="1"/>
  <c r="BQ77" i="1"/>
  <c r="BP77" i="1"/>
  <c r="BO77" i="1"/>
  <c r="BN77" i="1"/>
  <c r="BR76" i="1"/>
  <c r="BQ76" i="1"/>
  <c r="BP76" i="1"/>
  <c r="BO76" i="1"/>
  <c r="BN76" i="1"/>
  <c r="BR75" i="1"/>
  <c r="BQ75" i="1"/>
  <c r="BP75" i="1"/>
  <c r="BO75" i="1"/>
  <c r="BN75" i="1"/>
  <c r="BR74" i="1"/>
  <c r="BQ74" i="1"/>
  <c r="BP74" i="1"/>
  <c r="BO74" i="1"/>
  <c r="BN74" i="1"/>
  <c r="BR65" i="1"/>
  <c r="BQ65" i="1"/>
  <c r="BP65" i="1"/>
  <c r="BO65" i="1"/>
  <c r="BN65" i="1"/>
  <c r="BR64" i="1"/>
  <c r="BQ64" i="1"/>
  <c r="BP64" i="1"/>
  <c r="BO64" i="1"/>
  <c r="BN64" i="1"/>
  <c r="BR63" i="1"/>
  <c r="BQ63" i="1"/>
  <c r="BP63" i="1"/>
  <c r="BO63" i="1"/>
  <c r="BN63" i="1"/>
  <c r="BR62" i="1"/>
  <c r="BQ62" i="1"/>
  <c r="BP62" i="1"/>
  <c r="BO62" i="1"/>
  <c r="BN62" i="1"/>
  <c r="BR61" i="1"/>
  <c r="BQ61" i="1"/>
  <c r="BP61" i="1"/>
  <c r="BO61" i="1"/>
  <c r="BN61" i="1"/>
  <c r="BR60" i="1"/>
  <c r="BQ60" i="1"/>
  <c r="BP60" i="1"/>
  <c r="BO60" i="1"/>
  <c r="BN60" i="1"/>
  <c r="BR59" i="1"/>
  <c r="BQ59" i="1"/>
  <c r="BP59" i="1"/>
  <c r="BO59" i="1"/>
  <c r="BN59" i="1"/>
  <c r="BR58" i="1"/>
  <c r="BQ58" i="1"/>
  <c r="BP58" i="1"/>
  <c r="BO58" i="1"/>
  <c r="BN58" i="1"/>
  <c r="BR57" i="1"/>
  <c r="BQ57" i="1"/>
  <c r="BP57" i="1"/>
  <c r="BO57" i="1"/>
  <c r="BN57" i="1"/>
  <c r="BR55" i="1"/>
  <c r="BQ55" i="1"/>
  <c r="BP55" i="1"/>
  <c r="BO55" i="1"/>
  <c r="BN55" i="1"/>
  <c r="BR54" i="1"/>
  <c r="BQ54" i="1"/>
  <c r="BP54" i="1"/>
  <c r="BO54" i="1"/>
  <c r="BN54" i="1"/>
  <c r="BR53" i="1"/>
  <c r="BQ53" i="1"/>
  <c r="BP53" i="1"/>
  <c r="BO53" i="1"/>
  <c r="BN53" i="1"/>
  <c r="BR52" i="1"/>
  <c r="BQ52" i="1"/>
  <c r="BP52" i="1"/>
  <c r="BO52" i="1"/>
  <c r="BN52" i="1"/>
  <c r="BR51" i="1"/>
  <c r="BQ51" i="1"/>
  <c r="BP51" i="1"/>
  <c r="BO51" i="1"/>
  <c r="BN51" i="1"/>
  <c r="BR50" i="1"/>
  <c r="BQ50" i="1"/>
  <c r="BP50" i="1"/>
  <c r="BO50" i="1"/>
  <c r="BN50" i="1"/>
  <c r="BR49" i="1"/>
  <c r="BQ49" i="1"/>
  <c r="BP49" i="1"/>
  <c r="BO49" i="1"/>
  <c r="BN49" i="1"/>
  <c r="BR48" i="1"/>
  <c r="BQ48" i="1"/>
  <c r="BP48" i="1"/>
  <c r="BO48" i="1"/>
  <c r="BN48" i="1"/>
  <c r="BR47" i="1"/>
  <c r="BQ47" i="1"/>
  <c r="BP47" i="1"/>
  <c r="BO47" i="1"/>
  <c r="BN47" i="1"/>
  <c r="BR46" i="1"/>
  <c r="BQ46" i="1"/>
  <c r="BP46" i="1"/>
  <c r="BO46" i="1"/>
  <c r="BN46" i="1"/>
  <c r="BR45" i="1"/>
  <c r="BQ45" i="1"/>
  <c r="BP45" i="1"/>
  <c r="BO45" i="1"/>
  <c r="BN45" i="1"/>
  <c r="BR44" i="1"/>
  <c r="BQ44" i="1"/>
  <c r="BP44" i="1"/>
  <c r="BO44" i="1"/>
  <c r="BN44" i="1"/>
  <c r="BR43" i="1"/>
  <c r="BQ43" i="1"/>
  <c r="BP43" i="1"/>
  <c r="BO43" i="1"/>
  <c r="BN43" i="1"/>
  <c r="BR42" i="1"/>
  <c r="BQ42" i="1"/>
  <c r="BP42" i="1"/>
  <c r="BO42" i="1"/>
  <c r="BN42" i="1"/>
  <c r="BR41" i="1"/>
  <c r="BQ41" i="1"/>
  <c r="BP41" i="1"/>
  <c r="BO41" i="1"/>
  <c r="BN41" i="1"/>
  <c r="BR40" i="1"/>
  <c r="BQ40" i="1"/>
  <c r="BP40" i="1"/>
  <c r="BO40" i="1"/>
  <c r="BN40" i="1"/>
  <c r="BR39" i="1"/>
  <c r="BQ39" i="1"/>
  <c r="BP39" i="1"/>
  <c r="BO39" i="1"/>
  <c r="BN39" i="1"/>
  <c r="BR38" i="1"/>
  <c r="BQ38" i="1"/>
  <c r="BP38" i="1"/>
  <c r="BO38" i="1"/>
  <c r="BN38" i="1"/>
  <c r="BR37" i="1"/>
  <c r="BQ37" i="1"/>
  <c r="BP37" i="1"/>
  <c r="BO37" i="1"/>
  <c r="BN37" i="1"/>
  <c r="BR36" i="1"/>
  <c r="BQ36" i="1"/>
  <c r="BP36" i="1"/>
  <c r="BO36" i="1"/>
  <c r="BN36" i="1"/>
  <c r="BR35" i="1"/>
  <c r="BQ35" i="1"/>
  <c r="BP35" i="1"/>
  <c r="BO35" i="1"/>
  <c r="BN35" i="1"/>
  <c r="BR34" i="1"/>
  <c r="BQ34" i="1"/>
  <c r="BP34" i="1"/>
  <c r="BO34" i="1"/>
  <c r="BN34" i="1"/>
  <c r="BR33" i="1"/>
  <c r="BQ33" i="1"/>
  <c r="BP33" i="1"/>
  <c r="BO33" i="1"/>
  <c r="BN33" i="1"/>
  <c r="BR32" i="1"/>
  <c r="BQ32" i="1"/>
  <c r="BP32" i="1"/>
  <c r="BO32" i="1"/>
  <c r="BN32" i="1"/>
  <c r="BR31" i="1"/>
  <c r="BQ31" i="1"/>
  <c r="BP31" i="1"/>
  <c r="BO31" i="1"/>
  <c r="BN31" i="1"/>
  <c r="BR30" i="1"/>
  <c r="BQ30" i="1"/>
  <c r="BP30" i="1"/>
  <c r="BO30" i="1"/>
  <c r="BN30" i="1"/>
  <c r="BR28" i="1"/>
  <c r="BQ28" i="1"/>
  <c r="BP28" i="1"/>
  <c r="BO28" i="1"/>
  <c r="BN28" i="1"/>
  <c r="BR27" i="1"/>
  <c r="BQ27" i="1"/>
  <c r="BP27" i="1"/>
  <c r="BO27" i="1"/>
  <c r="BN27" i="1"/>
  <c r="BR26" i="1"/>
  <c r="BQ26" i="1"/>
  <c r="BP26" i="1"/>
  <c r="BO26" i="1"/>
  <c r="BN26" i="1"/>
  <c r="BR24" i="1"/>
  <c r="BQ24" i="1"/>
  <c r="BP24" i="1"/>
  <c r="BO24" i="1"/>
  <c r="BN24" i="1"/>
  <c r="BR23" i="1"/>
  <c r="BQ23" i="1"/>
  <c r="BP23" i="1"/>
  <c r="BO23" i="1"/>
  <c r="BN23" i="1"/>
  <c r="BR21" i="1"/>
  <c r="BQ21" i="1"/>
  <c r="BP21" i="1"/>
  <c r="BO21" i="1"/>
  <c r="BN21" i="1"/>
  <c r="BR20" i="1"/>
  <c r="BQ20" i="1"/>
  <c r="BP20" i="1"/>
  <c r="BO20" i="1"/>
  <c r="BN20" i="1"/>
  <c r="BR9" i="1"/>
  <c r="BQ9" i="1"/>
  <c r="BP9" i="1"/>
  <c r="BO9" i="1"/>
  <c r="BN9" i="1"/>
  <c r="BR8" i="1"/>
  <c r="BQ8" i="1"/>
  <c r="BP8" i="1"/>
  <c r="BO8" i="1"/>
  <c r="BN8" i="1"/>
  <c r="BD724" i="1"/>
  <c r="BD723" i="1"/>
  <c r="BD722" i="1"/>
  <c r="BD721" i="1"/>
  <c r="BD720" i="1"/>
  <c r="BD710" i="1"/>
  <c r="BD709" i="1"/>
  <c r="BD708" i="1"/>
  <c r="BD705" i="1"/>
  <c r="BD704" i="1"/>
  <c r="BD701" i="1"/>
  <c r="BD698" i="1"/>
  <c r="BD696" i="1"/>
  <c r="BD695" i="1"/>
  <c r="BD693" i="1"/>
  <c r="BD692" i="1"/>
  <c r="BD690" i="1"/>
  <c r="BD689" i="1"/>
  <c r="BD688" i="1"/>
  <c r="BD686" i="1"/>
  <c r="BD685" i="1"/>
  <c r="BD683" i="1"/>
  <c r="BD682" i="1"/>
  <c r="BD680" i="1"/>
  <c r="BD679" i="1"/>
  <c r="BD677" i="1"/>
  <c r="BD675" i="1"/>
  <c r="BD671" i="1"/>
  <c r="BD667" i="1"/>
  <c r="BD655" i="1"/>
  <c r="BD620" i="1"/>
  <c r="BD618" i="1"/>
  <c r="BN618" i="1" s="1"/>
  <c r="BD617" i="1"/>
  <c r="BR617" i="1" s="1"/>
  <c r="BD665" i="1"/>
  <c r="BD610" i="1"/>
  <c r="BD609" i="1"/>
  <c r="BR609" i="1" s="1"/>
  <c r="BD523" i="1"/>
  <c r="BD522" i="1"/>
  <c r="BD521" i="1"/>
  <c r="BD520" i="1"/>
  <c r="BD519" i="1"/>
  <c r="BD513" i="1"/>
  <c r="BD512" i="1"/>
  <c r="BD511" i="1"/>
  <c r="BD510" i="1"/>
  <c r="BD485" i="1"/>
  <c r="BR485" i="1" s="1"/>
  <c r="R708" i="1" a="1"/>
  <c r="R708" i="1" s="1"/>
  <c r="R709" i="1" a="1"/>
  <c r="R709" i="1" s="1"/>
  <c r="R710" i="1" a="1"/>
  <c r="R710" i="1" s="1"/>
  <c r="R704" i="1" a="1"/>
  <c r="R704" i="1" s="1"/>
  <c r="R705" i="1" a="1"/>
  <c r="R705" i="1" s="1"/>
  <c r="R701" i="1" a="1"/>
  <c r="R701" i="1" s="1"/>
  <c r="R698" i="1" a="1"/>
  <c r="R698" i="1" s="1"/>
  <c r="R696" i="1" a="1"/>
  <c r="R696" i="1" s="1"/>
  <c r="R695" i="1" a="1"/>
  <c r="R695" i="1" s="1"/>
  <c r="R693" i="1" a="1"/>
  <c r="R693" i="1" s="1"/>
  <c r="R692" i="1" a="1"/>
  <c r="R692" i="1" s="1"/>
  <c r="R688" i="1" a="1"/>
  <c r="R688" i="1" s="1"/>
  <c r="R689" i="1" a="1"/>
  <c r="R689" i="1" s="1"/>
  <c r="R685" i="1" a="1"/>
  <c r="R685" i="1" s="1"/>
  <c r="R686" i="1" a="1"/>
  <c r="R686" i="1" s="1"/>
  <c r="R683" i="1" a="1"/>
  <c r="R683" i="1" s="1"/>
  <c r="R682" i="1" a="1"/>
  <c r="R682" i="1" s="1"/>
  <c r="R679" i="1" a="1"/>
  <c r="R679" i="1" s="1"/>
  <c r="R680" i="1" a="1"/>
  <c r="R680" i="1" s="1"/>
  <c r="R681" i="1" a="1"/>
  <c r="R681" i="1" s="1"/>
  <c r="R676" i="1" a="1"/>
  <c r="R676" i="1" s="1"/>
  <c r="R677" i="1" a="1"/>
  <c r="R677" i="1" s="1"/>
  <c r="R675" i="1" a="1"/>
  <c r="R675" i="1" s="1"/>
  <c r="R671" i="1" a="1"/>
  <c r="R671" i="1" s="1"/>
  <c r="R672" i="1" a="1"/>
  <c r="R672" i="1" s="1"/>
  <c r="R667" i="1" a="1"/>
  <c r="R667" i="1" s="1"/>
  <c r="R665" i="1" a="1"/>
  <c r="R665" i="1" s="1"/>
  <c r="R666" i="1" a="1"/>
  <c r="R666" i="1" s="1"/>
  <c r="R668" i="1" a="1"/>
  <c r="R668" i="1" s="1"/>
  <c r="R669" i="1" a="1"/>
  <c r="R669" i="1" s="1"/>
  <c r="R670" i="1" a="1"/>
  <c r="R670" i="1" s="1"/>
  <c r="R673" i="1" a="1"/>
  <c r="R673" i="1" s="1"/>
  <c r="R674" i="1" a="1"/>
  <c r="R674" i="1" s="1"/>
  <c r="R678" i="1" a="1"/>
  <c r="R678" i="1" s="1"/>
  <c r="R684" i="1" a="1"/>
  <c r="R684" i="1" s="1"/>
  <c r="R687" i="1" a="1"/>
  <c r="R687" i="1" s="1"/>
  <c r="R690" i="1" a="1"/>
  <c r="R690" i="1" s="1"/>
  <c r="R691" i="1" a="1"/>
  <c r="R691" i="1" s="1"/>
  <c r="R694" i="1" a="1"/>
  <c r="R694" i="1" s="1"/>
  <c r="R697" i="1" a="1"/>
  <c r="R697" i="1" s="1"/>
  <c r="R699" i="1" a="1"/>
  <c r="R699" i="1" s="1"/>
  <c r="R700" i="1" a="1"/>
  <c r="R700" i="1" s="1"/>
  <c r="R702" i="1" a="1"/>
  <c r="R702" i="1" s="1"/>
  <c r="R703" i="1" a="1"/>
  <c r="R703" i="1" s="1"/>
  <c r="R706" i="1" a="1"/>
  <c r="R706" i="1" s="1"/>
  <c r="R707" i="1" a="1"/>
  <c r="R707" i="1" s="1"/>
  <c r="R711" i="1" a="1"/>
  <c r="R711" i="1" s="1"/>
  <c r="R712" i="1" a="1"/>
  <c r="R712" i="1" s="1"/>
  <c r="R713" i="1" a="1"/>
  <c r="R713" i="1" s="1"/>
  <c r="R714" i="1" a="1"/>
  <c r="R714" i="1" s="1"/>
  <c r="R715" i="1" a="1"/>
  <c r="R715" i="1" s="1"/>
  <c r="R716" i="1" a="1"/>
  <c r="R716" i="1" s="1"/>
  <c r="R717" i="1" a="1"/>
  <c r="R717" i="1" s="1"/>
  <c r="R718" i="1" a="1"/>
  <c r="R718" i="1" s="1"/>
  <c r="R719" i="1" a="1"/>
  <c r="R719" i="1" s="1"/>
  <c r="BV655" i="1"/>
  <c r="BM655" i="1"/>
  <c r="R655" i="1" a="1"/>
  <c r="R655" i="1" s="1"/>
  <c r="BV620" i="1"/>
  <c r="BM620" i="1"/>
  <c r="R620" i="1" a="1"/>
  <c r="R620" i="1" s="1"/>
  <c r="BV618" i="1"/>
  <c r="BM618" i="1"/>
  <c r="BV617" i="1"/>
  <c r="BM617" i="1"/>
  <c r="R617" i="1" a="1"/>
  <c r="R617" i="1" s="1"/>
  <c r="R618" i="1" a="1"/>
  <c r="R618" i="1" s="1"/>
  <c r="R619" i="1" a="1"/>
  <c r="R619" i="1" s="1"/>
  <c r="BV610" i="1"/>
  <c r="BM610" i="1"/>
  <c r="BV609" i="1"/>
  <c r="BM609" i="1"/>
  <c r="R609" i="1" a="1"/>
  <c r="R609" i="1" s="1"/>
  <c r="R610" i="1" a="1"/>
  <c r="R610" i="1" s="1"/>
  <c r="R523" i="1" a="1"/>
  <c r="R523" i="1" s="1"/>
  <c r="R522" i="1" a="1"/>
  <c r="R522" i="1" s="1"/>
  <c r="R521" i="1" a="1"/>
  <c r="R521" i="1" s="1"/>
  <c r="R520" i="1" a="1"/>
  <c r="R520" i="1" s="1"/>
  <c r="R519" i="1" a="1"/>
  <c r="R519" i="1" s="1"/>
  <c r="BM485" i="1"/>
  <c r="R485" i="1" a="1"/>
  <c r="R485" i="1" s="1"/>
  <c r="BD666" i="1"/>
  <c r="BD668" i="1"/>
  <c r="BD669" i="1"/>
  <c r="BD670" i="1"/>
  <c r="BD672" i="1"/>
  <c r="BD673" i="1"/>
  <c r="BD674" i="1"/>
  <c r="BD676" i="1"/>
  <c r="BD678" i="1"/>
  <c r="BD681" i="1"/>
  <c r="BD684" i="1"/>
  <c r="BD687" i="1"/>
  <c r="BD691" i="1"/>
  <c r="BD694" i="1"/>
  <c r="BD697" i="1"/>
  <c r="BD699" i="1"/>
  <c r="BD700" i="1"/>
  <c r="BD702" i="1"/>
  <c r="BD703" i="1"/>
  <c r="BD706" i="1"/>
  <c r="BD707" i="1"/>
  <c r="BD711" i="1"/>
  <c r="BD712" i="1"/>
  <c r="BD713" i="1"/>
  <c r="BD714" i="1"/>
  <c r="BD715" i="1"/>
  <c r="BD716" i="1"/>
  <c r="BD717" i="1"/>
  <c r="BD718" i="1"/>
  <c r="BD719" i="1"/>
  <c r="BD6" i="1"/>
  <c r="BN6" i="1" s="1"/>
  <c r="BD7" i="1"/>
  <c r="BN7" i="1" s="1"/>
  <c r="BD10" i="1"/>
  <c r="BD11" i="1"/>
  <c r="BN11" i="1" s="1"/>
  <c r="BD12" i="1"/>
  <c r="BD13" i="1"/>
  <c r="BN13" i="1" s="1"/>
  <c r="BD14" i="1"/>
  <c r="BD15" i="1"/>
  <c r="BN15" i="1" s="1"/>
  <c r="BD16" i="1"/>
  <c r="BD17" i="1"/>
  <c r="BR17" i="1" s="1"/>
  <c r="BD18" i="1"/>
  <c r="BD19" i="1"/>
  <c r="BR19" i="1" s="1"/>
  <c r="BD22" i="1"/>
  <c r="BN22" i="1" s="1"/>
  <c r="BD25" i="1"/>
  <c r="BD29" i="1"/>
  <c r="BR29" i="1" s="1"/>
  <c r="BD56" i="1"/>
  <c r="BN56" i="1" s="1"/>
  <c r="BD66" i="1"/>
  <c r="BN66" i="1" s="1"/>
  <c r="BD67" i="1"/>
  <c r="BR67" i="1" s="1"/>
  <c r="BD68" i="1"/>
  <c r="BD69" i="1"/>
  <c r="BD70" i="1"/>
  <c r="BO70" i="1" s="1"/>
  <c r="BD71" i="1"/>
  <c r="BD72" i="1"/>
  <c r="BN72" i="1" s="1"/>
  <c r="BD73" i="1"/>
  <c r="BR73" i="1" s="1"/>
  <c r="BD78" i="1"/>
  <c r="BR78" i="1" s="1"/>
  <c r="BD87" i="1"/>
  <c r="BD272" i="1"/>
  <c r="BD277" i="1"/>
  <c r="BR277" i="1" s="1"/>
  <c r="BD278" i="1"/>
  <c r="BD279" i="1"/>
  <c r="BN279" i="1" s="1"/>
  <c r="BD280" i="1"/>
  <c r="BR280" i="1" s="1"/>
  <c r="BD286" i="1"/>
  <c r="BD287" i="1"/>
  <c r="BN287" i="1" s="1"/>
  <c r="BD288" i="1"/>
  <c r="BD289" i="1"/>
  <c r="BR289" i="1" s="1"/>
  <c r="BD290" i="1"/>
  <c r="BD293" i="1"/>
  <c r="BD295" i="1"/>
  <c r="BD296" i="1"/>
  <c r="BP296" i="1" s="1"/>
  <c r="BD297" i="1"/>
  <c r="BD300" i="1"/>
  <c r="BD301" i="1"/>
  <c r="BR301" i="1" s="1"/>
  <c r="BD303" i="1"/>
  <c r="BN303" i="1" s="1"/>
  <c r="BD304" i="1"/>
  <c r="BD307" i="1"/>
  <c r="BR307" i="1" s="1"/>
  <c r="BD308" i="1"/>
  <c r="BD309" i="1"/>
  <c r="BR309" i="1" s="1"/>
  <c r="BD311" i="1"/>
  <c r="BP311" i="1" s="1"/>
  <c r="BD314" i="1"/>
  <c r="BR314" i="1" s="1"/>
  <c r="BD317" i="1"/>
  <c r="BD318" i="1"/>
  <c r="BR318" i="1" s="1"/>
  <c r="BD319" i="1"/>
  <c r="BD320" i="1"/>
  <c r="BO320" i="1" s="1"/>
  <c r="BD323" i="1"/>
  <c r="BD324" i="1"/>
  <c r="BD325" i="1"/>
  <c r="BN325" i="1" s="1"/>
  <c r="BD327" i="1"/>
  <c r="BD328" i="1"/>
  <c r="BR328" i="1" s="1"/>
  <c r="BD329" i="1"/>
  <c r="BO329" i="1" s="1"/>
  <c r="BD330" i="1"/>
  <c r="BD331" i="1"/>
  <c r="BP331" i="1" s="1"/>
  <c r="BD332" i="1"/>
  <c r="BD333" i="1"/>
  <c r="BD334" i="1"/>
  <c r="BR334" i="1" s="1"/>
  <c r="BD335" i="1"/>
  <c r="BD336" i="1"/>
  <c r="BD337" i="1"/>
  <c r="BR337" i="1" s="1"/>
  <c r="BD338" i="1"/>
  <c r="BN338" i="1" s="1"/>
  <c r="BD340" i="1"/>
  <c r="BD341" i="1"/>
  <c r="BD342" i="1"/>
  <c r="BN342" i="1" s="1"/>
  <c r="BD343" i="1"/>
  <c r="BD344" i="1"/>
  <c r="BR344" i="1" s="1"/>
  <c r="BD346" i="1"/>
  <c r="BD347" i="1"/>
  <c r="BP347" i="1" s="1"/>
  <c r="BD348" i="1"/>
  <c r="BD351" i="1"/>
  <c r="BD352" i="1"/>
  <c r="BD353" i="1"/>
  <c r="BR353" i="1" s="1"/>
  <c r="BD354" i="1"/>
  <c r="BN354" i="1" s="1"/>
  <c r="BD366" i="1"/>
  <c r="BO366" i="1" s="1"/>
  <c r="BD399" i="1"/>
  <c r="BD400" i="1"/>
  <c r="BO400" i="1" s="1"/>
  <c r="BD442" i="1"/>
  <c r="BN442" i="1" s="1"/>
  <c r="BD443" i="1"/>
  <c r="BD444" i="1"/>
  <c r="BD445" i="1"/>
  <c r="BD446" i="1"/>
  <c r="BD447" i="1"/>
  <c r="BR447" i="1" s="1"/>
  <c r="BD448" i="1"/>
  <c r="BD449" i="1"/>
  <c r="BD450" i="1"/>
  <c r="BP450" i="1" s="1"/>
  <c r="BD451" i="1"/>
  <c r="BD452" i="1"/>
  <c r="BD453" i="1"/>
  <c r="BN453" i="1" s="1"/>
  <c r="BD454" i="1"/>
  <c r="BD455" i="1"/>
  <c r="BD456" i="1"/>
  <c r="BN456" i="1" s="1"/>
  <c r="BD457" i="1"/>
  <c r="BD458" i="1"/>
  <c r="BD459" i="1"/>
  <c r="BD460" i="1"/>
  <c r="BD461" i="1"/>
  <c r="BD462" i="1"/>
  <c r="BN462" i="1" s="1"/>
  <c r="BD463" i="1"/>
  <c r="BD464" i="1"/>
  <c r="BR464" i="1" s="1"/>
  <c r="BD465" i="1"/>
  <c r="BN465" i="1" s="1"/>
  <c r="BD466" i="1"/>
  <c r="BD467" i="1"/>
  <c r="BD468" i="1"/>
  <c r="BD469" i="1"/>
  <c r="BD470" i="1"/>
  <c r="BN470" i="1" s="1"/>
  <c r="BD471" i="1"/>
  <c r="BD472" i="1"/>
  <c r="BR472" i="1" s="1"/>
  <c r="BD473" i="1"/>
  <c r="BD474" i="1"/>
  <c r="BD475" i="1"/>
  <c r="BD476" i="1"/>
  <c r="BN476" i="1" s="1"/>
  <c r="BD477" i="1"/>
  <c r="BD478" i="1"/>
  <c r="BD479" i="1"/>
  <c r="BD480" i="1"/>
  <c r="BD481" i="1"/>
  <c r="BR481" i="1" s="1"/>
  <c r="BD482" i="1"/>
  <c r="BN482" i="1" s="1"/>
  <c r="BD483" i="1"/>
  <c r="BD484" i="1"/>
  <c r="BD486" i="1"/>
  <c r="BD487" i="1"/>
  <c r="BO487" i="1" s="1"/>
  <c r="BD488" i="1"/>
  <c r="BD490" i="1"/>
  <c r="BD491" i="1"/>
  <c r="BD492" i="1"/>
  <c r="BD498" i="1"/>
  <c r="BD499" i="1"/>
  <c r="BD500" i="1"/>
  <c r="BD501" i="1"/>
  <c r="BO501" i="1" s="1"/>
  <c r="BD503" i="1"/>
  <c r="BD504" i="1"/>
  <c r="BR504" i="1" s="1"/>
  <c r="BD505" i="1"/>
  <c r="BD507" i="1"/>
  <c r="BN507" i="1" s="1"/>
  <c r="BD509" i="1"/>
  <c r="BD514" i="1"/>
  <c r="BD515" i="1"/>
  <c r="BD516" i="1"/>
  <c r="BD517" i="1"/>
  <c r="BN517" i="1" s="1"/>
  <c r="BD518" i="1"/>
  <c r="BP518" i="1" s="1"/>
  <c r="BD524" i="1"/>
  <c r="BD525" i="1"/>
  <c r="BD526" i="1"/>
  <c r="BD529" i="1"/>
  <c r="BD531" i="1"/>
  <c r="BO531" i="1" s="1"/>
  <c r="BD532" i="1"/>
  <c r="BD534" i="1"/>
  <c r="BP534" i="1" s="1"/>
  <c r="BD535" i="1"/>
  <c r="BD537" i="1"/>
  <c r="BO537" i="1" s="1"/>
  <c r="BD539" i="1"/>
  <c r="BD540" i="1"/>
  <c r="BD542" i="1"/>
  <c r="BD543" i="1"/>
  <c r="BD545" i="1"/>
  <c r="BD546" i="1"/>
  <c r="BO546" i="1" s="1"/>
  <c r="BD549" i="1"/>
  <c r="BR549" i="1" s="1"/>
  <c r="BD552" i="1"/>
  <c r="BD554" i="1"/>
  <c r="BD555" i="1"/>
  <c r="BD556" i="1"/>
  <c r="BD557" i="1"/>
  <c r="BD558" i="1"/>
  <c r="BD559" i="1"/>
  <c r="BD560" i="1"/>
  <c r="BD561" i="1"/>
  <c r="BD562" i="1"/>
  <c r="BO562" i="1" s="1"/>
  <c r="BD563" i="1"/>
  <c r="BD564" i="1"/>
  <c r="BD565" i="1"/>
  <c r="BR565" i="1" s="1"/>
  <c r="BD566" i="1"/>
  <c r="BD567" i="1"/>
  <c r="BO567" i="1" s="1"/>
  <c r="BD568" i="1"/>
  <c r="BD569" i="1"/>
  <c r="BD570" i="1"/>
  <c r="BD571" i="1"/>
  <c r="BD572" i="1"/>
  <c r="BN572" i="1" s="1"/>
  <c r="BD573" i="1"/>
  <c r="BD574" i="1"/>
  <c r="BD575" i="1"/>
  <c r="BD576" i="1"/>
  <c r="BP576" i="1" s="1"/>
  <c r="BD577" i="1"/>
  <c r="BD579" i="1"/>
  <c r="BN579" i="1" s="1"/>
  <c r="BD580" i="1"/>
  <c r="BD581" i="1"/>
  <c r="BD585" i="1"/>
  <c r="BN585" i="1" s="1"/>
  <c r="BD586" i="1"/>
  <c r="BR586" i="1" s="1"/>
  <c r="BD587" i="1"/>
  <c r="BD589" i="1"/>
  <c r="BP589" i="1" s="1"/>
  <c r="BD590" i="1"/>
  <c r="BD591" i="1"/>
  <c r="BD592" i="1"/>
  <c r="BD595" i="1"/>
  <c r="BD596" i="1"/>
  <c r="BD599" i="1"/>
  <c r="BD601" i="1"/>
  <c r="BD602" i="1"/>
  <c r="BD603" i="1"/>
  <c r="BD604" i="1"/>
  <c r="BN604" i="1" s="1"/>
  <c r="BD605" i="1"/>
  <c r="BD606" i="1"/>
  <c r="BD607" i="1"/>
  <c r="BP607" i="1" s="1"/>
  <c r="BD608" i="1"/>
  <c r="BD611" i="1"/>
  <c r="BD612" i="1"/>
  <c r="BP612" i="1" s="1"/>
  <c r="BD613" i="1"/>
  <c r="BD614" i="1"/>
  <c r="BD615" i="1"/>
  <c r="BD616" i="1"/>
  <c r="BD619" i="1"/>
  <c r="BD621" i="1"/>
  <c r="BN621" i="1" s="1"/>
  <c r="BD622" i="1"/>
  <c r="BD624" i="1"/>
  <c r="BP624" i="1" s="1"/>
  <c r="BD625" i="1"/>
  <c r="BD626" i="1"/>
  <c r="BD627" i="1"/>
  <c r="BD628" i="1"/>
  <c r="BD629" i="1"/>
  <c r="BR629" i="1" s="1"/>
  <c r="BD630" i="1"/>
  <c r="BN630" i="1" s="1"/>
  <c r="BD631" i="1"/>
  <c r="BD632" i="1"/>
  <c r="BD633" i="1"/>
  <c r="BD634" i="1"/>
  <c r="BN634" i="1" s="1"/>
  <c r="BD635" i="1"/>
  <c r="BD636" i="1"/>
  <c r="BD637" i="1"/>
  <c r="BR637" i="1" s="1"/>
  <c r="BD638" i="1"/>
  <c r="BD639" i="1"/>
  <c r="BD640" i="1"/>
  <c r="BD641" i="1"/>
  <c r="BD642" i="1"/>
  <c r="BR642" i="1" s="1"/>
  <c r="BD643" i="1"/>
  <c r="BN643" i="1" s="1"/>
  <c r="BD644" i="1"/>
  <c r="BD645" i="1"/>
  <c r="BD646" i="1"/>
  <c r="BD647" i="1"/>
  <c r="BD648" i="1"/>
  <c r="BP648" i="1" s="1"/>
  <c r="BD649" i="1"/>
  <c r="BD650" i="1"/>
  <c r="BD651" i="1"/>
  <c r="BD652" i="1"/>
  <c r="BR652" i="1" s="1"/>
  <c r="BD653" i="1"/>
  <c r="BD654" i="1"/>
  <c r="BD656" i="1"/>
  <c r="BR656" i="1" s="1"/>
  <c r="BD657" i="1"/>
  <c r="BO657" i="1" s="1"/>
  <c r="BD658" i="1"/>
  <c r="BD659" i="1"/>
  <c r="BD660" i="1"/>
  <c r="BR660" i="1" s="1"/>
  <c r="BD661" i="1"/>
  <c r="BD662" i="1"/>
  <c r="BD663" i="1"/>
  <c r="BD664" i="1"/>
  <c r="BD5" i="1"/>
  <c r="BO5" i="1" s="1"/>
  <c r="R442" i="1" a="1"/>
  <c r="R442" i="1" s="1"/>
  <c r="BM8" i="1"/>
  <c r="BM9" i="1"/>
  <c r="BM20" i="1"/>
  <c r="BM21" i="1"/>
  <c r="BM23" i="1"/>
  <c r="BM24" i="1"/>
  <c r="BM26" i="1"/>
  <c r="BM27" i="1"/>
  <c r="BM28" i="1"/>
  <c r="BM30" i="1"/>
  <c r="BM31" i="1"/>
  <c r="BM32" i="1"/>
  <c r="BM33" i="1"/>
  <c r="BM34" i="1"/>
  <c r="BM35" i="1"/>
  <c r="BM36" i="1"/>
  <c r="BM37" i="1"/>
  <c r="BM38" i="1"/>
  <c r="BM39" i="1"/>
  <c r="BM40" i="1"/>
  <c r="BM41" i="1"/>
  <c r="BM42" i="1"/>
  <c r="BM43" i="1"/>
  <c r="BM44" i="1"/>
  <c r="BM45" i="1"/>
  <c r="BM46" i="1"/>
  <c r="BM47" i="1"/>
  <c r="BM48" i="1"/>
  <c r="BM50" i="1"/>
  <c r="BM51" i="1"/>
  <c r="BM52" i="1"/>
  <c r="BM53" i="1"/>
  <c r="BM57" i="1"/>
  <c r="BM58" i="1"/>
  <c r="BM59" i="1"/>
  <c r="BM60" i="1"/>
  <c r="BM61" i="1"/>
  <c r="BM62" i="1"/>
  <c r="BM63" i="1"/>
  <c r="BM64" i="1"/>
  <c r="BM65" i="1"/>
  <c r="BM74" i="1"/>
  <c r="BM75" i="1"/>
  <c r="BM76" i="1"/>
  <c r="BM77" i="1"/>
  <c r="BM79" i="1"/>
  <c r="BM80" i="1"/>
  <c r="BM81" i="1"/>
  <c r="BM82" i="1"/>
  <c r="BM84" i="1"/>
  <c r="BM85" i="1"/>
  <c r="BM86"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BM133" i="1"/>
  <c r="BM134" i="1"/>
  <c r="BM135" i="1"/>
  <c r="BM136" i="1"/>
  <c r="BM137" i="1"/>
  <c r="BM138" i="1"/>
  <c r="BM139" i="1"/>
  <c r="BM140" i="1"/>
  <c r="BM141" i="1"/>
  <c r="BM142" i="1"/>
  <c r="BM143" i="1"/>
  <c r="BM144" i="1"/>
  <c r="BM145" i="1"/>
  <c r="BM146" i="1"/>
  <c r="BM147" i="1"/>
  <c r="BM148" i="1"/>
  <c r="BM149" i="1"/>
  <c r="BM150" i="1"/>
  <c r="BM151" i="1"/>
  <c r="BM152" i="1"/>
  <c r="BM153" i="1"/>
  <c r="BM154" i="1"/>
  <c r="BM155" i="1"/>
  <c r="BM156" i="1"/>
  <c r="BM157" i="1"/>
  <c r="BM158" i="1"/>
  <c r="BM159" i="1"/>
  <c r="BM160" i="1"/>
  <c r="BM161" i="1"/>
  <c r="BM162" i="1"/>
  <c r="BM163" i="1"/>
  <c r="BM164" i="1"/>
  <c r="BM165" i="1"/>
  <c r="BM166" i="1"/>
  <c r="BM167" i="1"/>
  <c r="BM168" i="1"/>
  <c r="BM169" i="1"/>
  <c r="BM170" i="1"/>
  <c r="BM171" i="1"/>
  <c r="BM172" i="1"/>
  <c r="BM173" i="1"/>
  <c r="BM174" i="1"/>
  <c r="BM175" i="1"/>
  <c r="BM176" i="1"/>
  <c r="BM177" i="1"/>
  <c r="BM178" i="1"/>
  <c r="BM179" i="1"/>
  <c r="BM180" i="1"/>
  <c r="BM181" i="1"/>
  <c r="BM182" i="1"/>
  <c r="BM183" i="1"/>
  <c r="BM184" i="1"/>
  <c r="BM185" i="1"/>
  <c r="BM186" i="1"/>
  <c r="BM187" i="1"/>
  <c r="BM188" i="1"/>
  <c r="BM189" i="1"/>
  <c r="BM190" i="1"/>
  <c r="BM191" i="1"/>
  <c r="BM192" i="1"/>
  <c r="BM193" i="1"/>
  <c r="BM194" i="1"/>
  <c r="BM195" i="1"/>
  <c r="BM196" i="1"/>
  <c r="BM197" i="1"/>
  <c r="BM198" i="1"/>
  <c r="BM199" i="1"/>
  <c r="BM200" i="1"/>
  <c r="BM201" i="1"/>
  <c r="BM202" i="1"/>
  <c r="BM203" i="1"/>
  <c r="BM204" i="1"/>
  <c r="BM205" i="1"/>
  <c r="BM206" i="1"/>
  <c r="BM207" i="1"/>
  <c r="BM208" i="1"/>
  <c r="BM209" i="1"/>
  <c r="BM210" i="1"/>
  <c r="BM211" i="1"/>
  <c r="BM212" i="1"/>
  <c r="BM213" i="1"/>
  <c r="BM214" i="1"/>
  <c r="BM215" i="1"/>
  <c r="BM216" i="1"/>
  <c r="BM217" i="1"/>
  <c r="BM218" i="1"/>
  <c r="BM219" i="1"/>
  <c r="BM220" i="1"/>
  <c r="BM221" i="1"/>
  <c r="BM222" i="1"/>
  <c r="BM223" i="1"/>
  <c r="BM224" i="1"/>
  <c r="BM225" i="1"/>
  <c r="BM226" i="1"/>
  <c r="BM227" i="1"/>
  <c r="BM228" i="1"/>
  <c r="BM229" i="1"/>
  <c r="BM230" i="1"/>
  <c r="BM231" i="1"/>
  <c r="BM232" i="1"/>
  <c r="BM233" i="1"/>
  <c r="BM234" i="1"/>
  <c r="BM235" i="1"/>
  <c r="BM236" i="1"/>
  <c r="BM237" i="1"/>
  <c r="BM238" i="1"/>
  <c r="BM239" i="1"/>
  <c r="BM240" i="1"/>
  <c r="BM241" i="1"/>
  <c r="BM242" i="1"/>
  <c r="BM243" i="1"/>
  <c r="BM244" i="1"/>
  <c r="BM245" i="1"/>
  <c r="BM246" i="1"/>
  <c r="BM247" i="1"/>
  <c r="BM248" i="1"/>
  <c r="BM249" i="1"/>
  <c r="BM250" i="1"/>
  <c r="BM251" i="1"/>
  <c r="BM252" i="1"/>
  <c r="BM253" i="1"/>
  <c r="BM254" i="1"/>
  <c r="BM255" i="1"/>
  <c r="BM256" i="1"/>
  <c r="BM257" i="1"/>
  <c r="BM258" i="1"/>
  <c r="BM260" i="1"/>
  <c r="BM261" i="1"/>
  <c r="BM262" i="1"/>
  <c r="BM263" i="1"/>
  <c r="BM264" i="1"/>
  <c r="BM265" i="1"/>
  <c r="BM266" i="1"/>
  <c r="BM267" i="1"/>
  <c r="BM268" i="1"/>
  <c r="BM269" i="1"/>
  <c r="BM271" i="1"/>
  <c r="BM273" i="1"/>
  <c r="BM274" i="1"/>
  <c r="BM276" i="1"/>
  <c r="BM281" i="1"/>
  <c r="BM282" i="1"/>
  <c r="BM283" i="1"/>
  <c r="BM284" i="1"/>
  <c r="BM291" i="1"/>
  <c r="BM292" i="1"/>
  <c r="BM294" i="1"/>
  <c r="BM298" i="1"/>
  <c r="BM299" i="1"/>
  <c r="BM302" i="1"/>
  <c r="BM305" i="1"/>
  <c r="BM312" i="1"/>
  <c r="BM313" i="1"/>
  <c r="BM315" i="1"/>
  <c r="BM321" i="1"/>
  <c r="BM322" i="1"/>
  <c r="BM326" i="1"/>
  <c r="BM345" i="1"/>
  <c r="BM349" i="1"/>
  <c r="BM350" i="1"/>
  <c r="BM355" i="1"/>
  <c r="BM356" i="1"/>
  <c r="BM357" i="1"/>
  <c r="BM358" i="1"/>
  <c r="BM359" i="1"/>
  <c r="BM360" i="1"/>
  <c r="BM361" i="1"/>
  <c r="BM362" i="1"/>
  <c r="BM363" i="1"/>
  <c r="BM367" i="1"/>
  <c r="BM368" i="1"/>
  <c r="BM369" i="1"/>
  <c r="BM370" i="1"/>
  <c r="BM371" i="1"/>
  <c r="BM372" i="1"/>
  <c r="BM373" i="1"/>
  <c r="BM374" i="1"/>
  <c r="BM375" i="1"/>
  <c r="BM376" i="1"/>
  <c r="BM377" i="1"/>
  <c r="BM378" i="1"/>
  <c r="BM379" i="1"/>
  <c r="BM380" i="1"/>
  <c r="BM381" i="1"/>
  <c r="BM382" i="1"/>
  <c r="BM383" i="1"/>
  <c r="BM384" i="1"/>
  <c r="BM385" i="1"/>
  <c r="BM387" i="1"/>
  <c r="BM388" i="1"/>
  <c r="BM389" i="1"/>
  <c r="BM390" i="1"/>
  <c r="BM391" i="1"/>
  <c r="BM392" i="1"/>
  <c r="BM393" i="1"/>
  <c r="BM394" i="1"/>
  <c r="BM395" i="1"/>
  <c r="BM398" i="1"/>
  <c r="BM399" i="1"/>
  <c r="BM400" i="1"/>
  <c r="BM401" i="1"/>
  <c r="BM402" i="1"/>
  <c r="BM403" i="1"/>
  <c r="BM405" i="1"/>
  <c r="BM406" i="1"/>
  <c r="BM407" i="1"/>
  <c r="BM408" i="1"/>
  <c r="BM409" i="1"/>
  <c r="BM410" i="1"/>
  <c r="BM411" i="1"/>
  <c r="BM412" i="1"/>
  <c r="BM413" i="1"/>
  <c r="BM414" i="1"/>
  <c r="BM415" i="1"/>
  <c r="BM416" i="1"/>
  <c r="BM417" i="1"/>
  <c r="BM418" i="1"/>
  <c r="BM419" i="1"/>
  <c r="BM420" i="1"/>
  <c r="BM421" i="1"/>
  <c r="BM422" i="1"/>
  <c r="BM423" i="1"/>
  <c r="BM424" i="1"/>
  <c r="BM425" i="1"/>
  <c r="BM426" i="1"/>
  <c r="BM427" i="1"/>
  <c r="BM428" i="1"/>
  <c r="BM429" i="1"/>
  <c r="BM430" i="1"/>
  <c r="BM431" i="1"/>
  <c r="BM432" i="1"/>
  <c r="BM433" i="1"/>
  <c r="BM434" i="1"/>
  <c r="BM435" i="1"/>
  <c r="BM436" i="1"/>
  <c r="BM438" i="1"/>
  <c r="BM439" i="1"/>
  <c r="AU612" i="1"/>
  <c r="R612" i="1" a="1"/>
  <c r="R612" i="1" s="1"/>
  <c r="BO311" i="1" l="1"/>
  <c r="BP400" i="1"/>
  <c r="BN562" i="1"/>
  <c r="BO303" i="1"/>
  <c r="BN347" i="1"/>
  <c r="BN19" i="1"/>
  <c r="BO347" i="1"/>
  <c r="BO19" i="1"/>
  <c r="BN318" i="1"/>
  <c r="BR470" i="1"/>
  <c r="BN17" i="1"/>
  <c r="BR612" i="1"/>
  <c r="BP19" i="1"/>
  <c r="BP56" i="1"/>
  <c r="BO66" i="1"/>
  <c r="BP78" i="1"/>
  <c r="BR11" i="1"/>
  <c r="BR56" i="1"/>
  <c r="BP66" i="1"/>
  <c r="BN289" i="1"/>
  <c r="BP485" i="1"/>
  <c r="BS485" i="1" s="1"/>
  <c r="BN576" i="1"/>
  <c r="BO456" i="1"/>
  <c r="BP567" i="1"/>
  <c r="BR589" i="1"/>
  <c r="BP11" i="1"/>
  <c r="BR287" i="1"/>
  <c r="BP456" i="1"/>
  <c r="BO15" i="1"/>
  <c r="BN70" i="1"/>
  <c r="BO289" i="1"/>
  <c r="BO576" i="1"/>
  <c r="BN609" i="1"/>
  <c r="BN301" i="1"/>
  <c r="BO56" i="1"/>
  <c r="BP15" i="1"/>
  <c r="BR22" i="1"/>
  <c r="BP289" i="1"/>
  <c r="BO609" i="1"/>
  <c r="BN657" i="1"/>
  <c r="BO301" i="1"/>
  <c r="BR6" i="1"/>
  <c r="BR15" i="1"/>
  <c r="BP470" i="1"/>
  <c r="BP609" i="1"/>
  <c r="BS609" i="1" s="1"/>
  <c r="BP636" i="1"/>
  <c r="BO636" i="1"/>
  <c r="BR636" i="1"/>
  <c r="BN636" i="1"/>
  <c r="BP661" i="1"/>
  <c r="BO661" i="1"/>
  <c r="BN661" i="1"/>
  <c r="BR661" i="1"/>
  <c r="BP652" i="1"/>
  <c r="BO652" i="1"/>
  <c r="BR644" i="1"/>
  <c r="BP644" i="1"/>
  <c r="BO644" i="1"/>
  <c r="BO628" i="1"/>
  <c r="BN628" i="1"/>
  <c r="BP628" i="1"/>
  <c r="BR616" i="1"/>
  <c r="BP616" i="1"/>
  <c r="BN616" i="1"/>
  <c r="BP606" i="1"/>
  <c r="BO606" i="1"/>
  <c r="BR606" i="1"/>
  <c r="BN606" i="1"/>
  <c r="BR595" i="1"/>
  <c r="BP595" i="1"/>
  <c r="BO595" i="1"/>
  <c r="BP581" i="1"/>
  <c r="BO581" i="1"/>
  <c r="BN581" i="1"/>
  <c r="BP572" i="1"/>
  <c r="BO572" i="1"/>
  <c r="BR572" i="1"/>
  <c r="BP564" i="1"/>
  <c r="BO564" i="1"/>
  <c r="BN564" i="1"/>
  <c r="BR564" i="1"/>
  <c r="BN556" i="1"/>
  <c r="BP556" i="1"/>
  <c r="BO556" i="1"/>
  <c r="BO542" i="1"/>
  <c r="BN542" i="1"/>
  <c r="BR542" i="1"/>
  <c r="BP542" i="1"/>
  <c r="BR529" i="1"/>
  <c r="BP529" i="1"/>
  <c r="BO529" i="1"/>
  <c r="BP514" i="1"/>
  <c r="BO514" i="1"/>
  <c r="BN514" i="1"/>
  <c r="BR514" i="1"/>
  <c r="BP499" i="1"/>
  <c r="BO499" i="1"/>
  <c r="BN499" i="1"/>
  <c r="BR499" i="1"/>
  <c r="BR484" i="1"/>
  <c r="BP484" i="1"/>
  <c r="BN484" i="1"/>
  <c r="BO484" i="1"/>
  <c r="BN468" i="1"/>
  <c r="BR468" i="1"/>
  <c r="BP468" i="1"/>
  <c r="BR460" i="1"/>
  <c r="BP460" i="1"/>
  <c r="BO460" i="1"/>
  <c r="BN460" i="1"/>
  <c r="BN452" i="1"/>
  <c r="BP452" i="1"/>
  <c r="BO452" i="1"/>
  <c r="BR444" i="1"/>
  <c r="BP444" i="1"/>
  <c r="BN444" i="1"/>
  <c r="BR352" i="1"/>
  <c r="BP352" i="1"/>
  <c r="BO352" i="1"/>
  <c r="BN352" i="1"/>
  <c r="BN341" i="1"/>
  <c r="BP341" i="1"/>
  <c r="BO341" i="1"/>
  <c r="BO332" i="1"/>
  <c r="BN332" i="1"/>
  <c r="BR332" i="1"/>
  <c r="BR323" i="1"/>
  <c r="BR308" i="1"/>
  <c r="BP308" i="1"/>
  <c r="BR295" i="1"/>
  <c r="BP295" i="1"/>
  <c r="BO295" i="1"/>
  <c r="BN295" i="1"/>
  <c r="BR279" i="1"/>
  <c r="BO71" i="1"/>
  <c r="BN71" i="1"/>
  <c r="BO25" i="1"/>
  <c r="BN25" i="1"/>
  <c r="BP660" i="1"/>
  <c r="BO660" i="1"/>
  <c r="BN660" i="1"/>
  <c r="BN651" i="1"/>
  <c r="BP651" i="1"/>
  <c r="BO651" i="1"/>
  <c r="BR643" i="1"/>
  <c r="BP643" i="1"/>
  <c r="BO643" i="1"/>
  <c r="BR635" i="1"/>
  <c r="BP635" i="1"/>
  <c r="BO635" i="1"/>
  <c r="BR627" i="1"/>
  <c r="BP627" i="1"/>
  <c r="BO627" i="1"/>
  <c r="BN627" i="1"/>
  <c r="BP615" i="1"/>
  <c r="BO615" i="1"/>
  <c r="BN615" i="1"/>
  <c r="BR615" i="1"/>
  <c r="BR605" i="1"/>
  <c r="BP605" i="1"/>
  <c r="BO605" i="1"/>
  <c r="BN605" i="1"/>
  <c r="BR592" i="1"/>
  <c r="BP592" i="1"/>
  <c r="BO592" i="1"/>
  <c r="BN592" i="1"/>
  <c r="BP580" i="1"/>
  <c r="BO580" i="1"/>
  <c r="BN580" i="1"/>
  <c r="BR580" i="1"/>
  <c r="BR571" i="1"/>
  <c r="BP571" i="1"/>
  <c r="BO571" i="1"/>
  <c r="BR563" i="1"/>
  <c r="BP563" i="1"/>
  <c r="BO563" i="1"/>
  <c r="BR555" i="1"/>
  <c r="BP555" i="1"/>
  <c r="BO555" i="1"/>
  <c r="BN555" i="1"/>
  <c r="BP540" i="1"/>
  <c r="BO540" i="1"/>
  <c r="BR540" i="1"/>
  <c r="BN540" i="1"/>
  <c r="BR526" i="1"/>
  <c r="BP526" i="1"/>
  <c r="BN526" i="1"/>
  <c r="BO526" i="1"/>
  <c r="BR509" i="1"/>
  <c r="BP498" i="1"/>
  <c r="BO498" i="1"/>
  <c r="BN498" i="1"/>
  <c r="BR498" i="1"/>
  <c r="BN483" i="1"/>
  <c r="BR483" i="1"/>
  <c r="BP483" i="1"/>
  <c r="BO483" i="1"/>
  <c r="BP475" i="1"/>
  <c r="BO475" i="1"/>
  <c r="BN475" i="1"/>
  <c r="BR475" i="1"/>
  <c r="BR467" i="1"/>
  <c r="BN467" i="1"/>
  <c r="BO459" i="1"/>
  <c r="BN459" i="1"/>
  <c r="BR459" i="1"/>
  <c r="BR451" i="1"/>
  <c r="BP451" i="1"/>
  <c r="BO451" i="1"/>
  <c r="BO443" i="1"/>
  <c r="BN443" i="1"/>
  <c r="BR443" i="1"/>
  <c r="BP443" i="1"/>
  <c r="BO351" i="1"/>
  <c r="BN351" i="1"/>
  <c r="BR351" i="1"/>
  <c r="BR340" i="1"/>
  <c r="BP340" i="1"/>
  <c r="BO340" i="1"/>
  <c r="BN340" i="1"/>
  <c r="BR331" i="1"/>
  <c r="BO331" i="1"/>
  <c r="BN331" i="1"/>
  <c r="BR320" i="1"/>
  <c r="BP320" i="1"/>
  <c r="BP307" i="1"/>
  <c r="BO307" i="1"/>
  <c r="BN307" i="1"/>
  <c r="BR293" i="1"/>
  <c r="BP293" i="1"/>
  <c r="BO293" i="1"/>
  <c r="BR278" i="1"/>
  <c r="BP278" i="1"/>
  <c r="BO278" i="1"/>
  <c r="BN278" i="1"/>
  <c r="BR70" i="1"/>
  <c r="BP70" i="1"/>
  <c r="BR12" i="1"/>
  <c r="BP12" i="1"/>
  <c r="BO12" i="1"/>
  <c r="BN12" i="1"/>
  <c r="BP71" i="1"/>
  <c r="BP279" i="1"/>
  <c r="BO308" i="1"/>
  <c r="BN531" i="1"/>
  <c r="BN563" i="1"/>
  <c r="BR581" i="1"/>
  <c r="BN644" i="1"/>
  <c r="BR659" i="1"/>
  <c r="BP659" i="1"/>
  <c r="BO659" i="1"/>
  <c r="BN659" i="1"/>
  <c r="BR650" i="1"/>
  <c r="BP650" i="1"/>
  <c r="BO650" i="1"/>
  <c r="BN650" i="1"/>
  <c r="BN642" i="1"/>
  <c r="BP642" i="1"/>
  <c r="BO642" i="1"/>
  <c r="BR634" i="1"/>
  <c r="BP634" i="1"/>
  <c r="BN626" i="1"/>
  <c r="BR626" i="1"/>
  <c r="BP626" i="1"/>
  <c r="BP614" i="1"/>
  <c r="BO614" i="1"/>
  <c r="BN614" i="1"/>
  <c r="BR614" i="1"/>
  <c r="BR604" i="1"/>
  <c r="BP604" i="1"/>
  <c r="BO604" i="1"/>
  <c r="BN591" i="1"/>
  <c r="BR591" i="1"/>
  <c r="BP591" i="1"/>
  <c r="BO591" i="1"/>
  <c r="BR579" i="1"/>
  <c r="BP579" i="1"/>
  <c r="BO579" i="1"/>
  <c r="BN570" i="1"/>
  <c r="BO570" i="1"/>
  <c r="BP570" i="1"/>
  <c r="BR562" i="1"/>
  <c r="BP562" i="1"/>
  <c r="BN554" i="1"/>
  <c r="BR554" i="1"/>
  <c r="BP554" i="1"/>
  <c r="BR539" i="1"/>
  <c r="BP539" i="1"/>
  <c r="BO539" i="1"/>
  <c r="BN525" i="1"/>
  <c r="BR525" i="1"/>
  <c r="BP525" i="1"/>
  <c r="BO525" i="1"/>
  <c r="BN492" i="1"/>
  <c r="BO492" i="1"/>
  <c r="BR482" i="1"/>
  <c r="BP482" i="1"/>
  <c r="BO482" i="1"/>
  <c r="BR474" i="1"/>
  <c r="BP474" i="1"/>
  <c r="BO474" i="1"/>
  <c r="BN474" i="1"/>
  <c r="BO466" i="1"/>
  <c r="BN466" i="1"/>
  <c r="BR466" i="1"/>
  <c r="BP466" i="1"/>
  <c r="BR458" i="1"/>
  <c r="BO458" i="1"/>
  <c r="BN458" i="1"/>
  <c r="BO450" i="1"/>
  <c r="BN450" i="1"/>
  <c r="BR442" i="1"/>
  <c r="BP442" i="1"/>
  <c r="BN348" i="1"/>
  <c r="BR348" i="1"/>
  <c r="BP348" i="1"/>
  <c r="BO348" i="1"/>
  <c r="BR338" i="1"/>
  <c r="BP338" i="1"/>
  <c r="BO338" i="1"/>
  <c r="BP330" i="1"/>
  <c r="BO330" i="1"/>
  <c r="BN330" i="1"/>
  <c r="BR330" i="1"/>
  <c r="BP319" i="1"/>
  <c r="BO319" i="1"/>
  <c r="BN319" i="1"/>
  <c r="BP304" i="1"/>
  <c r="BO304" i="1"/>
  <c r="BN304" i="1"/>
  <c r="BR290" i="1"/>
  <c r="BP290" i="1"/>
  <c r="BO290" i="1"/>
  <c r="BN290" i="1"/>
  <c r="BP69" i="1"/>
  <c r="BO69" i="1"/>
  <c r="BN69" i="1"/>
  <c r="BO13" i="1"/>
  <c r="BP309" i="1"/>
  <c r="BN323" i="1"/>
  <c r="BP332" i="1"/>
  <c r="BO442" i="1"/>
  <c r="BP458" i="1"/>
  <c r="BP492" i="1"/>
  <c r="BO634" i="1"/>
  <c r="BN658" i="1"/>
  <c r="BR658" i="1"/>
  <c r="BP658" i="1"/>
  <c r="BO658" i="1"/>
  <c r="BN649" i="1"/>
  <c r="BR649" i="1"/>
  <c r="BP649" i="1"/>
  <c r="BO649" i="1"/>
  <c r="BR641" i="1"/>
  <c r="BP641" i="1"/>
  <c r="BO641" i="1"/>
  <c r="BN641" i="1"/>
  <c r="BN633" i="1"/>
  <c r="BR633" i="1"/>
  <c r="BP633" i="1"/>
  <c r="BO633" i="1"/>
  <c r="BR625" i="1"/>
  <c r="BP625" i="1"/>
  <c r="BN625" i="1"/>
  <c r="BR613" i="1"/>
  <c r="BP613" i="1"/>
  <c r="BO613" i="1"/>
  <c r="BN613" i="1"/>
  <c r="BN603" i="1"/>
  <c r="BO603" i="1"/>
  <c r="BR590" i="1"/>
  <c r="BP590" i="1"/>
  <c r="BO590" i="1"/>
  <c r="BN590" i="1"/>
  <c r="BN577" i="1"/>
  <c r="BR577" i="1"/>
  <c r="BP577" i="1"/>
  <c r="BO577" i="1"/>
  <c r="BR569" i="1"/>
  <c r="BP569" i="1"/>
  <c r="BO569" i="1"/>
  <c r="BN569" i="1"/>
  <c r="BN561" i="1"/>
  <c r="BP561" i="1"/>
  <c r="BO561" i="1"/>
  <c r="BR561" i="1"/>
  <c r="BP552" i="1"/>
  <c r="BO552" i="1"/>
  <c r="BN552" i="1"/>
  <c r="BR552" i="1"/>
  <c r="BN537" i="1"/>
  <c r="BR537" i="1"/>
  <c r="BP537" i="1"/>
  <c r="BR524" i="1"/>
  <c r="BP524" i="1"/>
  <c r="BO524" i="1"/>
  <c r="BN524" i="1"/>
  <c r="BP505" i="1"/>
  <c r="BO505" i="1"/>
  <c r="BN505" i="1"/>
  <c r="BR491" i="1"/>
  <c r="BP491" i="1"/>
  <c r="BO491" i="1"/>
  <c r="BN491" i="1"/>
  <c r="BO481" i="1"/>
  <c r="BN481" i="1"/>
  <c r="BP481" i="1"/>
  <c r="BP473" i="1"/>
  <c r="BO473" i="1"/>
  <c r="BN473" i="1"/>
  <c r="BR465" i="1"/>
  <c r="BP465" i="1"/>
  <c r="BO465" i="1"/>
  <c r="BO457" i="1"/>
  <c r="BN457" i="1"/>
  <c r="BR457" i="1"/>
  <c r="BP457" i="1"/>
  <c r="BR449" i="1"/>
  <c r="BP449" i="1"/>
  <c r="BO449" i="1"/>
  <c r="BN449" i="1"/>
  <c r="BN400" i="1"/>
  <c r="BR400" i="1"/>
  <c r="BR347" i="1"/>
  <c r="BP337" i="1"/>
  <c r="BO337" i="1"/>
  <c r="BN337" i="1"/>
  <c r="BR329" i="1"/>
  <c r="BP329" i="1"/>
  <c r="BR303" i="1"/>
  <c r="BP303" i="1"/>
  <c r="BN272" i="1"/>
  <c r="BR272" i="1"/>
  <c r="BR68" i="1"/>
  <c r="BP68" i="1"/>
  <c r="BP18" i="1"/>
  <c r="BO18" i="1"/>
  <c r="BN18" i="1"/>
  <c r="BR10" i="1"/>
  <c r="BP10" i="1"/>
  <c r="BR618" i="1"/>
  <c r="BP618" i="1"/>
  <c r="BS618" i="1" s="1"/>
  <c r="BT618" i="1" s="1"/>
  <c r="BO618" i="1"/>
  <c r="BQ618" i="1" s="1"/>
  <c r="BN5" i="1"/>
  <c r="BP13" i="1"/>
  <c r="BO17" i="1"/>
  <c r="BR25" i="1"/>
  <c r="BN29" i="1"/>
  <c r="BN296" i="1"/>
  <c r="BP301" i="1"/>
  <c r="BO318" i="1"/>
  <c r="BO323" i="1"/>
  <c r="BP334" i="1"/>
  <c r="BQ400" i="1"/>
  <c r="BO444" i="1"/>
  <c r="BN451" i="1"/>
  <c r="BP459" i="1"/>
  <c r="BO467" i="1"/>
  <c r="BR473" i="1"/>
  <c r="BR492" i="1"/>
  <c r="BO507" i="1"/>
  <c r="BN509" i="1"/>
  <c r="BN529" i="1"/>
  <c r="BO554" i="1"/>
  <c r="BO621" i="1"/>
  <c r="BN635" i="1"/>
  <c r="BO648" i="1"/>
  <c r="BR662" i="1"/>
  <c r="BO662" i="1"/>
  <c r="BN662" i="1"/>
  <c r="BP645" i="1"/>
  <c r="BO645" i="1"/>
  <c r="BN645" i="1"/>
  <c r="BR645" i="1"/>
  <c r="BP629" i="1"/>
  <c r="BO629" i="1"/>
  <c r="BN629" i="1"/>
  <c r="BR607" i="1"/>
  <c r="BN607" i="1"/>
  <c r="BR585" i="1"/>
  <c r="BP585" i="1"/>
  <c r="BO585" i="1"/>
  <c r="BP573" i="1"/>
  <c r="BO573" i="1"/>
  <c r="BN573" i="1"/>
  <c r="BR573" i="1"/>
  <c r="BP557" i="1"/>
  <c r="BO557" i="1"/>
  <c r="BN557" i="1"/>
  <c r="BR531" i="1"/>
  <c r="BP531" i="1"/>
  <c r="BP500" i="1"/>
  <c r="BO500" i="1"/>
  <c r="BN500" i="1"/>
  <c r="BR500" i="1"/>
  <c r="BP477" i="1"/>
  <c r="BO477" i="1"/>
  <c r="BN477" i="1"/>
  <c r="BR477" i="1"/>
  <c r="BO461" i="1"/>
  <c r="BN461" i="1"/>
  <c r="BR445" i="1"/>
  <c r="BP445" i="1"/>
  <c r="BR342" i="1"/>
  <c r="BP342" i="1"/>
  <c r="BP324" i="1"/>
  <c r="BO324" i="1"/>
  <c r="BN324" i="1"/>
  <c r="BO309" i="1"/>
  <c r="BN309" i="1"/>
  <c r="BP280" i="1"/>
  <c r="BO280" i="1"/>
  <c r="BN280" i="1"/>
  <c r="BR72" i="1"/>
  <c r="BP72" i="1"/>
  <c r="BO72" i="1"/>
  <c r="BR14" i="1"/>
  <c r="BP14" i="1"/>
  <c r="BO14" i="1"/>
  <c r="BO279" i="1"/>
  <c r="BN308" i="1"/>
  <c r="BO607" i="1"/>
  <c r="BR620" i="1"/>
  <c r="BP620" i="1"/>
  <c r="BS620" i="1" s="1"/>
  <c r="BN620" i="1"/>
  <c r="BO620" i="1"/>
  <c r="BQ620" i="1" s="1"/>
  <c r="BN10" i="1"/>
  <c r="BR13" i="1"/>
  <c r="BP17" i="1"/>
  <c r="BO22" i="1"/>
  <c r="BO29" i="1"/>
  <c r="BN68" i="1"/>
  <c r="BP73" i="1"/>
  <c r="BN277" i="1"/>
  <c r="BO296" i="1"/>
  <c r="BR304" i="1"/>
  <c r="BP318" i="1"/>
  <c r="BP323" i="1"/>
  <c r="BP351" i="1"/>
  <c r="BN445" i="1"/>
  <c r="BR452" i="1"/>
  <c r="BP467" i="1"/>
  <c r="BO476" i="1"/>
  <c r="BP507" i="1"/>
  <c r="BO509" i="1"/>
  <c r="BR556" i="1"/>
  <c r="BP621" i="1"/>
  <c r="BO625" i="1"/>
  <c r="BR664" i="1"/>
  <c r="BP664" i="1"/>
  <c r="BO664" i="1"/>
  <c r="BN664" i="1"/>
  <c r="BO656" i="1"/>
  <c r="BN656" i="1"/>
  <c r="BP656" i="1"/>
  <c r="BO647" i="1"/>
  <c r="BN647" i="1"/>
  <c r="BR647" i="1"/>
  <c r="BP647" i="1"/>
  <c r="BR639" i="1"/>
  <c r="BO639" i="1"/>
  <c r="BN639" i="1"/>
  <c r="BO631" i="1"/>
  <c r="BN631" i="1"/>
  <c r="BR631" i="1"/>
  <c r="BP631" i="1"/>
  <c r="BP622" i="1"/>
  <c r="BO622" i="1"/>
  <c r="BR622" i="1"/>
  <c r="BN622" i="1"/>
  <c r="BR611" i="1"/>
  <c r="BP611" i="1"/>
  <c r="BO611" i="1"/>
  <c r="BN611" i="1"/>
  <c r="BO601" i="1"/>
  <c r="BN601" i="1"/>
  <c r="BR601" i="1"/>
  <c r="BP601" i="1"/>
  <c r="BP587" i="1"/>
  <c r="BO587" i="1"/>
  <c r="BN587" i="1"/>
  <c r="BR587" i="1"/>
  <c r="BO575" i="1"/>
  <c r="BN575" i="1"/>
  <c r="BR575" i="1"/>
  <c r="BP575" i="1"/>
  <c r="BR567" i="1"/>
  <c r="BN567" i="1"/>
  <c r="BO559" i="1"/>
  <c r="BN559" i="1"/>
  <c r="BR559" i="1"/>
  <c r="BP559" i="1"/>
  <c r="BN546" i="1"/>
  <c r="BR546" i="1"/>
  <c r="BP546" i="1"/>
  <c r="BR534" i="1"/>
  <c r="BO534" i="1"/>
  <c r="BN534" i="1"/>
  <c r="BR517" i="1"/>
  <c r="BP517" i="1"/>
  <c r="BO517" i="1"/>
  <c r="BR503" i="1"/>
  <c r="BP503" i="1"/>
  <c r="BO503" i="1"/>
  <c r="BN503" i="1"/>
  <c r="BO488" i="1"/>
  <c r="BN488" i="1"/>
  <c r="BR488" i="1"/>
  <c r="BP488" i="1"/>
  <c r="BO479" i="1"/>
  <c r="BN479" i="1"/>
  <c r="BR479" i="1"/>
  <c r="BP479" i="1"/>
  <c r="BP471" i="1"/>
  <c r="BO471" i="1"/>
  <c r="BR471" i="1"/>
  <c r="BN471" i="1"/>
  <c r="BR463" i="1"/>
  <c r="BP463" i="1"/>
  <c r="BO463" i="1"/>
  <c r="BN463" i="1"/>
  <c r="BP455" i="1"/>
  <c r="BO455" i="1"/>
  <c r="BR455" i="1"/>
  <c r="BN455" i="1"/>
  <c r="BO447" i="1"/>
  <c r="BN447" i="1"/>
  <c r="BN366" i="1"/>
  <c r="BR366" i="1"/>
  <c r="BP366" i="1"/>
  <c r="BP344" i="1"/>
  <c r="BO344" i="1"/>
  <c r="BN344" i="1"/>
  <c r="BR335" i="1"/>
  <c r="BP335" i="1"/>
  <c r="BO335" i="1"/>
  <c r="BN327" i="1"/>
  <c r="BR327" i="1"/>
  <c r="BP327" i="1"/>
  <c r="BO327" i="1"/>
  <c r="BO314" i="1"/>
  <c r="BN314" i="1"/>
  <c r="BR300" i="1"/>
  <c r="BP300" i="1"/>
  <c r="BO300" i="1"/>
  <c r="BN300" i="1"/>
  <c r="BO78" i="1"/>
  <c r="BN78" i="1"/>
  <c r="BR66" i="1"/>
  <c r="BR16" i="1"/>
  <c r="BP16" i="1"/>
  <c r="BO16" i="1"/>
  <c r="BN16" i="1"/>
  <c r="BO6" i="1"/>
  <c r="BO10" i="1"/>
  <c r="BN14" i="1"/>
  <c r="BP22" i="1"/>
  <c r="BP29" i="1"/>
  <c r="BO68" i="1"/>
  <c r="BO272" i="1"/>
  <c r="BO277" i="1"/>
  <c r="BO287" i="1"/>
  <c r="BN293" i="1"/>
  <c r="BR319" i="1"/>
  <c r="BN335" i="1"/>
  <c r="BO445" i="1"/>
  <c r="BP461" i="1"/>
  <c r="BO468" i="1"/>
  <c r="BP476" i="1"/>
  <c r="BR505" i="1"/>
  <c r="BR507" i="1"/>
  <c r="BP509" i="1"/>
  <c r="BN539" i="1"/>
  <c r="BR557" i="1"/>
  <c r="BR570" i="1"/>
  <c r="BN595" i="1"/>
  <c r="BP603" i="1"/>
  <c r="BR621" i="1"/>
  <c r="BO626" i="1"/>
  <c r="BR651" i="1"/>
  <c r="BP662" i="1"/>
  <c r="BP653" i="1"/>
  <c r="BO653" i="1"/>
  <c r="BN653" i="1"/>
  <c r="BR653" i="1"/>
  <c r="BP637" i="1"/>
  <c r="BO637" i="1"/>
  <c r="BN637" i="1"/>
  <c r="BN619" i="1"/>
  <c r="BR619" i="1"/>
  <c r="BP619" i="1"/>
  <c r="BO619" i="1"/>
  <c r="BO596" i="1"/>
  <c r="BN596" i="1"/>
  <c r="BP596" i="1"/>
  <c r="BR596" i="1"/>
  <c r="BP565" i="1"/>
  <c r="BO565" i="1"/>
  <c r="BN565" i="1"/>
  <c r="BR543" i="1"/>
  <c r="BP543" i="1"/>
  <c r="BN543" i="1"/>
  <c r="BO543" i="1"/>
  <c r="BR515" i="1"/>
  <c r="BO515" i="1"/>
  <c r="BN515" i="1"/>
  <c r="BP515" i="1"/>
  <c r="BP486" i="1"/>
  <c r="BO486" i="1"/>
  <c r="BN486" i="1"/>
  <c r="BR486" i="1"/>
  <c r="BR469" i="1"/>
  <c r="BP469" i="1"/>
  <c r="BO469" i="1"/>
  <c r="BN469" i="1"/>
  <c r="BR453" i="1"/>
  <c r="BP453" i="1"/>
  <c r="BO453" i="1"/>
  <c r="BO353" i="1"/>
  <c r="BN353" i="1"/>
  <c r="BR333" i="1"/>
  <c r="BP333" i="1"/>
  <c r="BO333" i="1"/>
  <c r="BN333" i="1"/>
  <c r="BR296" i="1"/>
  <c r="BO610" i="1"/>
  <c r="BQ610" i="1" s="1"/>
  <c r="BN610" i="1"/>
  <c r="BR610" i="1"/>
  <c r="BP610" i="1"/>
  <c r="BS610" i="1" s="1"/>
  <c r="BT610" i="1" s="1"/>
  <c r="BO342" i="1"/>
  <c r="BO616" i="1"/>
  <c r="BO617" i="1"/>
  <c r="BQ617" i="1" s="1"/>
  <c r="BN617" i="1"/>
  <c r="BP617" i="1"/>
  <c r="BS617" i="1" s="1"/>
  <c r="BP25" i="1"/>
  <c r="BR71" i="1"/>
  <c r="BR450" i="1"/>
  <c r="BR5" i="1"/>
  <c r="BP5" i="1"/>
  <c r="BR657" i="1"/>
  <c r="BP657" i="1"/>
  <c r="BR648" i="1"/>
  <c r="BN648" i="1"/>
  <c r="BO640" i="1"/>
  <c r="BN640" i="1"/>
  <c r="BR640" i="1"/>
  <c r="BP640" i="1"/>
  <c r="BR632" i="1"/>
  <c r="BP632" i="1"/>
  <c r="BO632" i="1"/>
  <c r="BN632" i="1"/>
  <c r="BO624" i="1"/>
  <c r="BN624" i="1"/>
  <c r="BR624" i="1"/>
  <c r="BN612" i="1"/>
  <c r="BO612" i="1"/>
  <c r="BR602" i="1"/>
  <c r="BP602" i="1"/>
  <c r="BO602" i="1"/>
  <c r="BN602" i="1"/>
  <c r="BO589" i="1"/>
  <c r="BN589" i="1"/>
  <c r="BR576" i="1"/>
  <c r="BO568" i="1"/>
  <c r="BN568" i="1"/>
  <c r="BR568" i="1"/>
  <c r="BP568" i="1"/>
  <c r="BR560" i="1"/>
  <c r="BP560" i="1"/>
  <c r="BO560" i="1"/>
  <c r="BN560" i="1"/>
  <c r="BN549" i="1"/>
  <c r="BP549" i="1"/>
  <c r="BO549" i="1"/>
  <c r="BO535" i="1"/>
  <c r="BN535" i="1"/>
  <c r="BR535" i="1"/>
  <c r="BP535" i="1"/>
  <c r="BN518" i="1"/>
  <c r="BO518" i="1"/>
  <c r="BR518" i="1"/>
  <c r="BP504" i="1"/>
  <c r="BO504" i="1"/>
  <c r="BN504" i="1"/>
  <c r="BN490" i="1"/>
  <c r="BR490" i="1"/>
  <c r="BP490" i="1"/>
  <c r="BO490" i="1"/>
  <c r="BR480" i="1"/>
  <c r="BP480" i="1"/>
  <c r="BO480" i="1"/>
  <c r="BN480" i="1"/>
  <c r="BP472" i="1"/>
  <c r="BO472" i="1"/>
  <c r="BN472" i="1"/>
  <c r="BP464" i="1"/>
  <c r="BO464" i="1"/>
  <c r="BN464" i="1"/>
  <c r="BR456" i="1"/>
  <c r="BP448" i="1"/>
  <c r="BO448" i="1"/>
  <c r="BN448" i="1"/>
  <c r="BR448" i="1"/>
  <c r="BR399" i="1"/>
  <c r="BP399" i="1"/>
  <c r="BO399" i="1"/>
  <c r="BQ399" i="1" s="1"/>
  <c r="BN399" i="1"/>
  <c r="BO346" i="1"/>
  <c r="BN346" i="1"/>
  <c r="BR346" i="1"/>
  <c r="BP346" i="1"/>
  <c r="BP336" i="1"/>
  <c r="BO336" i="1"/>
  <c r="BN336" i="1"/>
  <c r="BP328" i="1"/>
  <c r="BO328" i="1"/>
  <c r="BN328" i="1"/>
  <c r="BR317" i="1"/>
  <c r="BP317" i="1"/>
  <c r="BO317" i="1"/>
  <c r="BN317" i="1"/>
  <c r="BR288" i="1"/>
  <c r="BP288" i="1"/>
  <c r="BO288" i="1"/>
  <c r="BN288" i="1"/>
  <c r="BR87" i="1"/>
  <c r="BP87" i="1"/>
  <c r="BO87" i="1"/>
  <c r="BN87" i="1"/>
  <c r="BP67" i="1"/>
  <c r="BO67" i="1"/>
  <c r="BN67" i="1"/>
  <c r="BR7" i="1"/>
  <c r="BP7" i="1"/>
  <c r="BO7" i="1"/>
  <c r="BO663" i="1"/>
  <c r="BN663" i="1"/>
  <c r="BR663" i="1"/>
  <c r="BP663" i="1"/>
  <c r="BP654" i="1"/>
  <c r="BO654" i="1"/>
  <c r="BN654" i="1"/>
  <c r="BR654" i="1"/>
  <c r="BR646" i="1"/>
  <c r="BP646" i="1"/>
  <c r="BO646" i="1"/>
  <c r="BN646" i="1"/>
  <c r="BP638" i="1"/>
  <c r="BO638" i="1"/>
  <c r="BN638" i="1"/>
  <c r="BR638" i="1"/>
  <c r="BR630" i="1"/>
  <c r="BP630" i="1"/>
  <c r="BO630" i="1"/>
  <c r="BP608" i="1"/>
  <c r="BO608" i="1"/>
  <c r="BN608" i="1"/>
  <c r="BR608" i="1"/>
  <c r="BP599" i="1"/>
  <c r="BO599" i="1"/>
  <c r="BN599" i="1"/>
  <c r="BR599" i="1"/>
  <c r="BP586" i="1"/>
  <c r="BO586" i="1"/>
  <c r="BN586" i="1"/>
  <c r="BR574" i="1"/>
  <c r="BP574" i="1"/>
  <c r="BO574" i="1"/>
  <c r="BN574" i="1"/>
  <c r="BP566" i="1"/>
  <c r="BO566" i="1"/>
  <c r="BN566" i="1"/>
  <c r="BR566" i="1"/>
  <c r="BR558" i="1"/>
  <c r="BP558" i="1"/>
  <c r="BO558" i="1"/>
  <c r="BN558" i="1"/>
  <c r="BR545" i="1"/>
  <c r="BP545" i="1"/>
  <c r="BO545" i="1"/>
  <c r="BN545" i="1"/>
  <c r="BN532" i="1"/>
  <c r="BP532" i="1"/>
  <c r="BO532" i="1"/>
  <c r="BR532" i="1"/>
  <c r="BO516" i="1"/>
  <c r="BN516" i="1"/>
  <c r="BP516" i="1"/>
  <c r="BR501" i="1"/>
  <c r="BP501" i="1"/>
  <c r="BN501" i="1"/>
  <c r="BR487" i="1"/>
  <c r="BN487" i="1"/>
  <c r="BP487" i="1"/>
  <c r="BR478" i="1"/>
  <c r="BN478" i="1"/>
  <c r="BP478" i="1"/>
  <c r="BO478" i="1"/>
  <c r="BR462" i="1"/>
  <c r="BP462" i="1"/>
  <c r="BO462" i="1"/>
  <c r="BR454" i="1"/>
  <c r="BP454" i="1"/>
  <c r="BO454" i="1"/>
  <c r="BR446" i="1"/>
  <c r="BP446" i="1"/>
  <c r="BO446" i="1"/>
  <c r="BN446" i="1"/>
  <c r="BR354" i="1"/>
  <c r="BP354" i="1"/>
  <c r="BO354" i="1"/>
  <c r="BN343" i="1"/>
  <c r="BR343" i="1"/>
  <c r="BP343" i="1"/>
  <c r="BO343" i="1"/>
  <c r="BN334" i="1"/>
  <c r="BO334" i="1"/>
  <c r="BR325" i="1"/>
  <c r="BP325" i="1"/>
  <c r="BO325" i="1"/>
  <c r="BN311" i="1"/>
  <c r="BR311" i="1"/>
  <c r="BP297" i="1"/>
  <c r="BO297" i="1"/>
  <c r="BN297" i="1"/>
  <c r="BR286" i="1"/>
  <c r="BP286" i="1"/>
  <c r="BO286" i="1"/>
  <c r="BN286" i="1"/>
  <c r="BO73" i="1"/>
  <c r="BN73" i="1"/>
  <c r="BP6" i="1"/>
  <c r="BO11" i="1"/>
  <c r="BR18" i="1"/>
  <c r="BR69" i="1"/>
  <c r="BP272" i="1"/>
  <c r="BP277" i="1"/>
  <c r="BP287" i="1"/>
  <c r="BR297" i="1"/>
  <c r="BP314" i="1"/>
  <c r="BN320" i="1"/>
  <c r="BR324" i="1"/>
  <c r="BN329" i="1"/>
  <c r="BR336" i="1"/>
  <c r="BR341" i="1"/>
  <c r="BP353" i="1"/>
  <c r="BP447" i="1"/>
  <c r="BN454" i="1"/>
  <c r="BR461" i="1"/>
  <c r="BO470" i="1"/>
  <c r="BR476" i="1"/>
  <c r="BR516" i="1"/>
  <c r="BN571" i="1"/>
  <c r="BR603" i="1"/>
  <c r="BR628" i="1"/>
  <c r="BP639" i="1"/>
  <c r="BN652" i="1"/>
  <c r="BQ609" i="1"/>
  <c r="BR655" i="1"/>
  <c r="BP655" i="1"/>
  <c r="BS655" i="1" s="1"/>
  <c r="BN485" i="1"/>
  <c r="BN655" i="1"/>
  <c r="BO485" i="1"/>
  <c r="BQ485" i="1" s="1"/>
  <c r="BO655" i="1"/>
  <c r="BQ655" i="1" s="1"/>
  <c r="BS392" i="1"/>
  <c r="BS379" i="1"/>
  <c r="BS161" i="1"/>
  <c r="BT161" i="1" s="1"/>
  <c r="BS53" i="1"/>
  <c r="BT53" i="1" s="1"/>
  <c r="BS24" i="1"/>
  <c r="BT24" i="1" s="1"/>
  <c r="BS425" i="1"/>
  <c r="BT425" i="1" s="1"/>
  <c r="BS423" i="1"/>
  <c r="BT423" i="1" s="1"/>
  <c r="BS101" i="1"/>
  <c r="BS62" i="1"/>
  <c r="BT62" i="1" s="1"/>
  <c r="BS51" i="1"/>
  <c r="BT51" i="1" s="1"/>
  <c r="BS46" i="1"/>
  <c r="BT46" i="1" s="1"/>
  <c r="BS36" i="1"/>
  <c r="BS30" i="1"/>
  <c r="BS227" i="1"/>
  <c r="BT227" i="1" s="1"/>
  <c r="BS203" i="1"/>
  <c r="BT203" i="1" s="1"/>
  <c r="BS163" i="1"/>
  <c r="BT163" i="1" s="1"/>
  <c r="BS31" i="1"/>
  <c r="BS415" i="1"/>
  <c r="BS411" i="1"/>
  <c r="BT411" i="1" s="1"/>
  <c r="BS405" i="1"/>
  <c r="BT405" i="1" s="1"/>
  <c r="BS402" i="1"/>
  <c r="BS195" i="1"/>
  <c r="BT195" i="1" s="1"/>
  <c r="BS193" i="1"/>
  <c r="BS434" i="1"/>
  <c r="BS424" i="1"/>
  <c r="BS418" i="1"/>
  <c r="BT418" i="1" s="1"/>
  <c r="BS410" i="1"/>
  <c r="BT410" i="1" s="1"/>
  <c r="BS401" i="1"/>
  <c r="BT401" i="1" s="1"/>
  <c r="BS369" i="1"/>
  <c r="BS358" i="1"/>
  <c r="BS356" i="1"/>
  <c r="BT356" i="1" s="1"/>
  <c r="BS273" i="1"/>
  <c r="BT273" i="1" s="1"/>
  <c r="BS263" i="1"/>
  <c r="BT263" i="1" s="1"/>
  <c r="BS261" i="1"/>
  <c r="BT261" i="1" s="1"/>
  <c r="BS252" i="1"/>
  <c r="BS248" i="1"/>
  <c r="BS240" i="1"/>
  <c r="BT240" i="1" s="1"/>
  <c r="BS238" i="1"/>
  <c r="BS226" i="1"/>
  <c r="BS224" i="1"/>
  <c r="BS214" i="1"/>
  <c r="BS202" i="1"/>
  <c r="BS194" i="1"/>
  <c r="BS192" i="1"/>
  <c r="BT192" i="1" s="1"/>
  <c r="BS182" i="1"/>
  <c r="BS170" i="1"/>
  <c r="BS150" i="1"/>
  <c r="BT150" i="1" s="1"/>
  <c r="BS148" i="1"/>
  <c r="BT148" i="1" s="1"/>
  <c r="BS138" i="1"/>
  <c r="BS126" i="1"/>
  <c r="BT126" i="1" s="1"/>
  <c r="BS118" i="1"/>
  <c r="BS108" i="1"/>
  <c r="BT108" i="1" s="1"/>
  <c r="BS98" i="1"/>
  <c r="BS90" i="1"/>
  <c r="BS80" i="1"/>
  <c r="BS61" i="1"/>
  <c r="BT61" i="1" s="1"/>
  <c r="BS52" i="1"/>
  <c r="BS47" i="1"/>
  <c r="BT47" i="1" s="1"/>
  <c r="BS41" i="1"/>
  <c r="BS35" i="1"/>
  <c r="BT35" i="1" s="1"/>
  <c r="BS26" i="1"/>
  <c r="BT26" i="1" s="1"/>
  <c r="BS439" i="1"/>
  <c r="BT439" i="1" s="1"/>
  <c r="BS430" i="1"/>
  <c r="BT430" i="1" s="1"/>
  <c r="BS422" i="1"/>
  <c r="BT422" i="1" s="1"/>
  <c r="BS414" i="1"/>
  <c r="BT414" i="1" s="1"/>
  <c r="BS403" i="1"/>
  <c r="BT403" i="1" s="1"/>
  <c r="BS436" i="1"/>
  <c r="BS428" i="1"/>
  <c r="BT428" i="1" s="1"/>
  <c r="BS416" i="1"/>
  <c r="BT416" i="1" s="1"/>
  <c r="BS408" i="1"/>
  <c r="BS435" i="1"/>
  <c r="BT435" i="1" s="1"/>
  <c r="BS433" i="1"/>
  <c r="BT433" i="1" s="1"/>
  <c r="BS429" i="1"/>
  <c r="BT429" i="1" s="1"/>
  <c r="BS432" i="1"/>
  <c r="BT432" i="1" s="1"/>
  <c r="BS426" i="1"/>
  <c r="BS420" i="1"/>
  <c r="BT420" i="1" s="1"/>
  <c r="BS412" i="1"/>
  <c r="BT412" i="1" s="1"/>
  <c r="BS406" i="1"/>
  <c r="BT406" i="1" s="1"/>
  <c r="BS431" i="1"/>
  <c r="BS419" i="1"/>
  <c r="BT419" i="1" s="1"/>
  <c r="BS413" i="1"/>
  <c r="BT413" i="1" s="1"/>
  <c r="BS421" i="1"/>
  <c r="BT421" i="1" s="1"/>
  <c r="BS409" i="1"/>
  <c r="BS438" i="1"/>
  <c r="BT438" i="1" s="1"/>
  <c r="BS427" i="1"/>
  <c r="BT427" i="1" s="1"/>
  <c r="BS417" i="1"/>
  <c r="BT417" i="1" s="1"/>
  <c r="BS407" i="1"/>
  <c r="BS399" i="1"/>
  <c r="BS395" i="1"/>
  <c r="BT395" i="1" s="1"/>
  <c r="BS393" i="1"/>
  <c r="BS391" i="1"/>
  <c r="BT391" i="1" s="1"/>
  <c r="BS389" i="1"/>
  <c r="BT389" i="1" s="1"/>
  <c r="BS387" i="1"/>
  <c r="BT387" i="1" s="1"/>
  <c r="BS384" i="1"/>
  <c r="BT384" i="1" s="1"/>
  <c r="BS382" i="1"/>
  <c r="BS380" i="1"/>
  <c r="BT380" i="1" s="1"/>
  <c r="BS378" i="1"/>
  <c r="BS376" i="1"/>
  <c r="BT376" i="1" s="1"/>
  <c r="BS374" i="1"/>
  <c r="BS372" i="1"/>
  <c r="BT372" i="1" s="1"/>
  <c r="BS370" i="1"/>
  <c r="BT370" i="1" s="1"/>
  <c r="BS368" i="1"/>
  <c r="BS363" i="1"/>
  <c r="BS361" i="1"/>
  <c r="BS359" i="1"/>
  <c r="BT359" i="1" s="1"/>
  <c r="BS357" i="1"/>
  <c r="BT357" i="1" s="1"/>
  <c r="BS355" i="1"/>
  <c r="BT355" i="1" s="1"/>
  <c r="BS349" i="1"/>
  <c r="BS326" i="1"/>
  <c r="BS321" i="1"/>
  <c r="BS313" i="1"/>
  <c r="BT313" i="1" s="1"/>
  <c r="BS305" i="1"/>
  <c r="BS299" i="1"/>
  <c r="BS294" i="1"/>
  <c r="BS291" i="1"/>
  <c r="BS283" i="1"/>
  <c r="BT283" i="1" s="1"/>
  <c r="BS281" i="1"/>
  <c r="BT281" i="1" s="1"/>
  <c r="BS274" i="1"/>
  <c r="BS271" i="1"/>
  <c r="BS268" i="1"/>
  <c r="BT268" i="1" s="1"/>
  <c r="BS266" i="1"/>
  <c r="BS264" i="1"/>
  <c r="BS262" i="1"/>
  <c r="BS260" i="1"/>
  <c r="BS257" i="1"/>
  <c r="BS255" i="1"/>
  <c r="BT255" i="1" s="1"/>
  <c r="BS253" i="1"/>
  <c r="BS251" i="1"/>
  <c r="BT251" i="1" s="1"/>
  <c r="BS249" i="1"/>
  <c r="BT249" i="1" s="1"/>
  <c r="BS247" i="1"/>
  <c r="BT247" i="1" s="1"/>
  <c r="BS245" i="1"/>
  <c r="BT245" i="1" s="1"/>
  <c r="BS243" i="1"/>
  <c r="BT243" i="1" s="1"/>
  <c r="BS241" i="1"/>
  <c r="BS239" i="1"/>
  <c r="BS237" i="1"/>
  <c r="BS235" i="1"/>
  <c r="BT235" i="1" s="1"/>
  <c r="BS233" i="1"/>
  <c r="BS231" i="1"/>
  <c r="BS229" i="1"/>
  <c r="BT229" i="1" s="1"/>
  <c r="BS225" i="1"/>
  <c r="BS223" i="1"/>
  <c r="BS221" i="1"/>
  <c r="BS219" i="1"/>
  <c r="BT219" i="1" s="1"/>
  <c r="BS217" i="1"/>
  <c r="BT217" i="1" s="1"/>
  <c r="BS215" i="1"/>
  <c r="BT215" i="1" s="1"/>
  <c r="BS213" i="1"/>
  <c r="BS211" i="1"/>
  <c r="BT211" i="1" s="1"/>
  <c r="BS209" i="1"/>
  <c r="BT209" i="1" s="1"/>
  <c r="BS207" i="1"/>
  <c r="BT207" i="1" s="1"/>
  <c r="BS205" i="1"/>
  <c r="BT205" i="1" s="1"/>
  <c r="BS201" i="1"/>
  <c r="BS199" i="1"/>
  <c r="BS197" i="1"/>
  <c r="BS191" i="1"/>
  <c r="BS189" i="1"/>
  <c r="BS187" i="1"/>
  <c r="BT187" i="1" s="1"/>
  <c r="BS185" i="1"/>
  <c r="BT185" i="1" s="1"/>
  <c r="BS183" i="1"/>
  <c r="BT183" i="1" s="1"/>
  <c r="BS181" i="1"/>
  <c r="BT181" i="1" s="1"/>
  <c r="BS179" i="1"/>
  <c r="BS177" i="1"/>
  <c r="BT177" i="1" s="1"/>
  <c r="BS175" i="1"/>
  <c r="BT175" i="1" s="1"/>
  <c r="BS173" i="1"/>
  <c r="BT173" i="1" s="1"/>
  <c r="BS171" i="1"/>
  <c r="BT171" i="1" s="1"/>
  <c r="BS169" i="1"/>
  <c r="BT169" i="1" s="1"/>
  <c r="BS167" i="1"/>
  <c r="BS165" i="1"/>
  <c r="BT165" i="1" s="1"/>
  <c r="BS159" i="1"/>
  <c r="BT159" i="1" s="1"/>
  <c r="BS157" i="1"/>
  <c r="BT157" i="1" s="1"/>
  <c r="BS155" i="1"/>
  <c r="BT155" i="1" s="1"/>
  <c r="BS153" i="1"/>
  <c r="BS151" i="1"/>
  <c r="BS149" i="1"/>
  <c r="BT149" i="1" s="1"/>
  <c r="BS147" i="1"/>
  <c r="BT147" i="1" s="1"/>
  <c r="BS145" i="1"/>
  <c r="BT145" i="1" s="1"/>
  <c r="BS143" i="1"/>
  <c r="BS141" i="1"/>
  <c r="BS139" i="1"/>
  <c r="BS137" i="1"/>
  <c r="BT137" i="1" s="1"/>
  <c r="BS135" i="1"/>
  <c r="BT135" i="1" s="1"/>
  <c r="BS133" i="1"/>
  <c r="BT133" i="1" s="1"/>
  <c r="BS131" i="1"/>
  <c r="BS129" i="1"/>
  <c r="BT129" i="1" s="1"/>
  <c r="BS127" i="1"/>
  <c r="BS125" i="1"/>
  <c r="BS123" i="1"/>
  <c r="BS121" i="1"/>
  <c r="BS119" i="1"/>
  <c r="BT119" i="1" s="1"/>
  <c r="BS117" i="1"/>
  <c r="BT117" i="1" s="1"/>
  <c r="BS115" i="1"/>
  <c r="BS113" i="1"/>
  <c r="BT113" i="1" s="1"/>
  <c r="BS111" i="1"/>
  <c r="BT111" i="1" s="1"/>
  <c r="BS109" i="1"/>
  <c r="BT109" i="1" s="1"/>
  <c r="BS107" i="1"/>
  <c r="BS105" i="1"/>
  <c r="BS103" i="1"/>
  <c r="BT103" i="1" s="1"/>
  <c r="BS99" i="1"/>
  <c r="BS97" i="1"/>
  <c r="BT97" i="1" s="1"/>
  <c r="BS95" i="1"/>
  <c r="BS93" i="1"/>
  <c r="BT93" i="1" s="1"/>
  <c r="BS91" i="1"/>
  <c r="BT91" i="1" s="1"/>
  <c r="BS89" i="1"/>
  <c r="BS86" i="1"/>
  <c r="BS84" i="1"/>
  <c r="BT84" i="1" s="1"/>
  <c r="BS81" i="1"/>
  <c r="BS79" i="1"/>
  <c r="BT79" i="1" s="1"/>
  <c r="BS76" i="1"/>
  <c r="BT76" i="1" s="1"/>
  <c r="BS74" i="1"/>
  <c r="BS64" i="1"/>
  <c r="BT64" i="1" s="1"/>
  <c r="BS60" i="1"/>
  <c r="BT60" i="1" s="1"/>
  <c r="BS58" i="1"/>
  <c r="BT58" i="1" s="1"/>
  <c r="BS48" i="1"/>
  <c r="BT48" i="1" s="1"/>
  <c r="BS44" i="1"/>
  <c r="BS42" i="1"/>
  <c r="BS40" i="1"/>
  <c r="BT40" i="1" s="1"/>
  <c r="BS38" i="1"/>
  <c r="BT38" i="1" s="1"/>
  <c r="BS34" i="1"/>
  <c r="BS32" i="1"/>
  <c r="BT32" i="1" s="1"/>
  <c r="BS27" i="1"/>
  <c r="BT27" i="1" s="1"/>
  <c r="BS21" i="1"/>
  <c r="BT21" i="1" s="1"/>
  <c r="BS9" i="1"/>
  <c r="BT9" i="1" s="1"/>
  <c r="BS394" i="1"/>
  <c r="BT394" i="1" s="1"/>
  <c r="BS390" i="1"/>
  <c r="BT390" i="1" s="1"/>
  <c r="BS371" i="1"/>
  <c r="BT371" i="1" s="1"/>
  <c r="BS350" i="1"/>
  <c r="BS315" i="1"/>
  <c r="BT315" i="1" s="1"/>
  <c r="BS292" i="1"/>
  <c r="BT292" i="1" s="1"/>
  <c r="BS276" i="1"/>
  <c r="BS269" i="1"/>
  <c r="BT269" i="1" s="1"/>
  <c r="BS258" i="1"/>
  <c r="BT258" i="1" s="1"/>
  <c r="BS246" i="1"/>
  <c r="BT246" i="1" s="1"/>
  <c r="BS234" i="1"/>
  <c r="BS220" i="1"/>
  <c r="BS208" i="1"/>
  <c r="BS196" i="1"/>
  <c r="BT196" i="1" s="1"/>
  <c r="BS186" i="1"/>
  <c r="BS168" i="1"/>
  <c r="BT168" i="1" s="1"/>
  <c r="BS164" i="1"/>
  <c r="BS154" i="1"/>
  <c r="BS142" i="1"/>
  <c r="BS132" i="1"/>
  <c r="BT132" i="1" s="1"/>
  <c r="BS114" i="1"/>
  <c r="BT114" i="1" s="1"/>
  <c r="BS112" i="1"/>
  <c r="BT112" i="1" s="1"/>
  <c r="BS106" i="1"/>
  <c r="BS96" i="1"/>
  <c r="BT96" i="1" s="1"/>
  <c r="BS92" i="1"/>
  <c r="BT92" i="1" s="1"/>
  <c r="BS85" i="1"/>
  <c r="BT85" i="1" s="1"/>
  <c r="BS75" i="1"/>
  <c r="BT75" i="1" s="1"/>
  <c r="BS65" i="1"/>
  <c r="BT65" i="1" s="1"/>
  <c r="BS63" i="1"/>
  <c r="BT63" i="1" s="1"/>
  <c r="BS59" i="1"/>
  <c r="BT59" i="1" s="1"/>
  <c r="BS57" i="1"/>
  <c r="BS50" i="1"/>
  <c r="BT50" i="1" s="1"/>
  <c r="BS45" i="1"/>
  <c r="BT45" i="1" s="1"/>
  <c r="BS43" i="1"/>
  <c r="BT43" i="1" s="1"/>
  <c r="BS39" i="1"/>
  <c r="BT39" i="1" s="1"/>
  <c r="BS37" i="1"/>
  <c r="BT37" i="1" s="1"/>
  <c r="BS33" i="1"/>
  <c r="BT33" i="1" s="1"/>
  <c r="BS28" i="1"/>
  <c r="BT28" i="1" s="1"/>
  <c r="BS23" i="1"/>
  <c r="BT23" i="1" s="1"/>
  <c r="BS20" i="1"/>
  <c r="BT20" i="1" s="1"/>
  <c r="BS8" i="1"/>
  <c r="BT8" i="1" s="1"/>
  <c r="BS398" i="1"/>
  <c r="BT398" i="1" s="1"/>
  <c r="BS385" i="1"/>
  <c r="BT385" i="1" s="1"/>
  <c r="BS377" i="1"/>
  <c r="BT377" i="1" s="1"/>
  <c r="BS362" i="1"/>
  <c r="BS322" i="1"/>
  <c r="BS302" i="1"/>
  <c r="BS282" i="1"/>
  <c r="BS267" i="1"/>
  <c r="BT267" i="1" s="1"/>
  <c r="BS254" i="1"/>
  <c r="BT254" i="1" s="1"/>
  <c r="BS242" i="1"/>
  <c r="BT242" i="1" s="1"/>
  <c r="BS228" i="1"/>
  <c r="BS218" i="1"/>
  <c r="BS200" i="1"/>
  <c r="BT200" i="1" s="1"/>
  <c r="BS188" i="1"/>
  <c r="BT188" i="1" s="1"/>
  <c r="BS176" i="1"/>
  <c r="BT176" i="1" s="1"/>
  <c r="BS156" i="1"/>
  <c r="BT156" i="1" s="1"/>
  <c r="BS144" i="1"/>
  <c r="BT144" i="1" s="1"/>
  <c r="BS136" i="1"/>
  <c r="BT136" i="1" s="1"/>
  <c r="BS120" i="1"/>
  <c r="BT120" i="1" s="1"/>
  <c r="BS102" i="1"/>
  <c r="BT102" i="1" s="1"/>
  <c r="BS383" i="1"/>
  <c r="BT383" i="1" s="1"/>
  <c r="BS375" i="1"/>
  <c r="BT375" i="1" s="1"/>
  <c r="BS360" i="1"/>
  <c r="BT360" i="1" s="1"/>
  <c r="BS298" i="1"/>
  <c r="BS256" i="1"/>
  <c r="BS244" i="1"/>
  <c r="BT244" i="1" s="1"/>
  <c r="BS230" i="1"/>
  <c r="BT230" i="1" s="1"/>
  <c r="BS212" i="1"/>
  <c r="BS198" i="1"/>
  <c r="BT198" i="1" s="1"/>
  <c r="BS184" i="1"/>
  <c r="BT184" i="1" s="1"/>
  <c r="BS174" i="1"/>
  <c r="BT174" i="1" s="1"/>
  <c r="BS166" i="1"/>
  <c r="BT166" i="1" s="1"/>
  <c r="BS160" i="1"/>
  <c r="BT160" i="1" s="1"/>
  <c r="BS140" i="1"/>
  <c r="BT140" i="1" s="1"/>
  <c r="BS130" i="1"/>
  <c r="BT130" i="1" s="1"/>
  <c r="BS122" i="1"/>
  <c r="BS100" i="1"/>
  <c r="BT100" i="1" s="1"/>
  <c r="BS82" i="1"/>
  <c r="BT82" i="1" s="1"/>
  <c r="BS400" i="1"/>
  <c r="BS381" i="1"/>
  <c r="BT381" i="1" s="1"/>
  <c r="BS345" i="1"/>
  <c r="BT345" i="1" s="1"/>
  <c r="BS265" i="1"/>
  <c r="BS250" i="1"/>
  <c r="BT250" i="1" s="1"/>
  <c r="BS232" i="1"/>
  <c r="BT232" i="1" s="1"/>
  <c r="BS222" i="1"/>
  <c r="BT222" i="1" s="1"/>
  <c r="BS206" i="1"/>
  <c r="BT206" i="1" s="1"/>
  <c r="BS180" i="1"/>
  <c r="BT180" i="1" s="1"/>
  <c r="BS162" i="1"/>
  <c r="BT162" i="1" s="1"/>
  <c r="BS146" i="1"/>
  <c r="BT146" i="1" s="1"/>
  <c r="BS124" i="1"/>
  <c r="BT124" i="1" s="1"/>
  <c r="BS110" i="1"/>
  <c r="BT110" i="1" s="1"/>
  <c r="BS77" i="1"/>
  <c r="BT77" i="1" s="1"/>
  <c r="BS388" i="1"/>
  <c r="BT388" i="1" s="1"/>
  <c r="BS373" i="1"/>
  <c r="BT373" i="1" s="1"/>
  <c r="BS367" i="1"/>
  <c r="BT367" i="1" s="1"/>
  <c r="BS312" i="1"/>
  <c r="BS284" i="1"/>
  <c r="BT284" i="1" s="1"/>
  <c r="BS236" i="1"/>
  <c r="BT236" i="1" s="1"/>
  <c r="BS216" i="1"/>
  <c r="BT216" i="1" s="1"/>
  <c r="BS210" i="1"/>
  <c r="BT210" i="1" s="1"/>
  <c r="BS204" i="1"/>
  <c r="BS190" i="1"/>
  <c r="BS178" i="1"/>
  <c r="BT178" i="1" s="1"/>
  <c r="BS172" i="1"/>
  <c r="BT172" i="1" s="1"/>
  <c r="BS158" i="1"/>
  <c r="BS152" i="1"/>
  <c r="BT152" i="1" s="1"/>
  <c r="BS134" i="1"/>
  <c r="BT134" i="1" s="1"/>
  <c r="BS128" i="1"/>
  <c r="BT128" i="1" s="1"/>
  <c r="BS116" i="1"/>
  <c r="BT116" i="1" s="1"/>
  <c r="BS104" i="1"/>
  <c r="BT104" i="1" s="1"/>
  <c r="BS94" i="1"/>
  <c r="BT94" i="1" s="1"/>
  <c r="BS88" i="1"/>
  <c r="BT88" i="1" s="1"/>
  <c r="BM612" i="1"/>
  <c r="R518" i="1" a="1"/>
  <c r="R518" i="1" s="1"/>
  <c r="BQ612" i="1" l="1"/>
  <c r="BU142" i="1"/>
  <c r="BT142" i="1"/>
  <c r="BU74" i="1"/>
  <c r="BT74" i="1"/>
  <c r="BU143" i="1"/>
  <c r="BT143" i="1"/>
  <c r="BU179" i="1"/>
  <c r="BT179" i="1"/>
  <c r="BU399" i="1"/>
  <c r="BU485" i="1"/>
  <c r="BT485" i="1"/>
  <c r="BU57" i="1"/>
  <c r="BT57" i="1"/>
  <c r="BU186" i="1"/>
  <c r="BT186" i="1"/>
  <c r="BU151" i="1"/>
  <c r="BT151" i="1"/>
  <c r="BU228" i="1"/>
  <c r="BT228" i="1"/>
  <c r="BU220" i="1"/>
  <c r="BT220" i="1"/>
  <c r="BU350" i="1"/>
  <c r="BT350" i="1"/>
  <c r="BU34" i="1"/>
  <c r="BT34" i="1"/>
  <c r="BU125" i="1"/>
  <c r="BT125" i="1"/>
  <c r="BU141" i="1"/>
  <c r="BT141" i="1"/>
  <c r="BU197" i="1"/>
  <c r="BT197" i="1"/>
  <c r="BU233" i="1"/>
  <c r="BT233" i="1"/>
  <c r="BU266" i="1"/>
  <c r="BT266" i="1"/>
  <c r="BU299" i="1"/>
  <c r="BT299" i="1"/>
  <c r="BU378" i="1"/>
  <c r="BT378" i="1"/>
  <c r="BU52" i="1"/>
  <c r="BT52" i="1"/>
  <c r="BU138" i="1"/>
  <c r="BT138" i="1"/>
  <c r="BU214" i="1"/>
  <c r="BT214" i="1"/>
  <c r="BU424" i="1"/>
  <c r="BT424" i="1"/>
  <c r="BU31" i="1"/>
  <c r="BT31" i="1"/>
  <c r="BU392" i="1"/>
  <c r="BT392" i="1"/>
  <c r="BU361" i="1"/>
  <c r="BT361" i="1"/>
  <c r="BU434" i="1"/>
  <c r="BT434" i="1"/>
  <c r="BU256" i="1"/>
  <c r="BT256" i="1"/>
  <c r="BU154" i="1"/>
  <c r="BT154" i="1"/>
  <c r="BU95" i="1"/>
  <c r="BT95" i="1"/>
  <c r="BU201" i="1"/>
  <c r="BT201" i="1"/>
  <c r="BU237" i="1"/>
  <c r="BT237" i="1"/>
  <c r="BU363" i="1"/>
  <c r="BT363" i="1"/>
  <c r="BU407" i="1"/>
  <c r="BT407" i="1"/>
  <c r="BU431" i="1"/>
  <c r="BT431" i="1"/>
  <c r="BU80" i="1"/>
  <c r="BT80" i="1"/>
  <c r="BU193" i="1"/>
  <c r="BT193" i="1"/>
  <c r="BU312" i="1"/>
  <c r="BU298" i="1"/>
  <c r="BT298" i="1"/>
  <c r="BU164" i="1"/>
  <c r="BT164" i="1"/>
  <c r="BU42" i="1"/>
  <c r="BT42" i="1"/>
  <c r="BU115" i="1"/>
  <c r="BT115" i="1"/>
  <c r="BU131" i="1"/>
  <c r="BT131" i="1"/>
  <c r="BU167" i="1"/>
  <c r="BT167" i="1"/>
  <c r="BU221" i="1"/>
  <c r="BT221" i="1"/>
  <c r="BU239" i="1"/>
  <c r="BT239" i="1"/>
  <c r="BU274" i="1"/>
  <c r="BT274" i="1"/>
  <c r="BU321" i="1"/>
  <c r="BU368" i="1"/>
  <c r="BT368" i="1"/>
  <c r="BU408" i="1"/>
  <c r="BT408" i="1"/>
  <c r="BU90" i="1"/>
  <c r="BT90" i="1"/>
  <c r="BU170" i="1"/>
  <c r="BT170" i="1"/>
  <c r="BU238" i="1"/>
  <c r="BT238" i="1"/>
  <c r="BU358" i="1"/>
  <c r="BT358" i="1"/>
  <c r="BU265" i="1"/>
  <c r="BT265" i="1"/>
  <c r="BU253" i="1"/>
  <c r="BT253" i="1"/>
  <c r="BU271" i="1"/>
  <c r="BT271" i="1"/>
  <c r="BU382" i="1"/>
  <c r="BT382" i="1"/>
  <c r="BU226" i="1"/>
  <c r="BT226" i="1"/>
  <c r="BU609" i="1"/>
  <c r="BT609" i="1"/>
  <c r="BU400" i="1"/>
  <c r="BU282" i="1"/>
  <c r="BT282" i="1"/>
  <c r="BU44" i="1"/>
  <c r="BT44" i="1"/>
  <c r="BU81" i="1"/>
  <c r="BT81" i="1"/>
  <c r="BU99" i="1"/>
  <c r="BT99" i="1"/>
  <c r="BU223" i="1"/>
  <c r="BT223" i="1"/>
  <c r="BU241" i="1"/>
  <c r="BT241" i="1"/>
  <c r="BU257" i="1"/>
  <c r="BT257" i="1"/>
  <c r="BU326" i="1"/>
  <c r="BT326" i="1"/>
  <c r="BU98" i="1"/>
  <c r="BT98" i="1"/>
  <c r="BU182" i="1"/>
  <c r="BT182" i="1"/>
  <c r="BU369" i="1"/>
  <c r="BT369" i="1"/>
  <c r="BU402" i="1"/>
  <c r="BT402" i="1"/>
  <c r="BU30" i="1"/>
  <c r="BT30" i="1"/>
  <c r="BU620" i="1"/>
  <c r="BT620" i="1"/>
  <c r="BU127" i="1"/>
  <c r="BT127" i="1"/>
  <c r="BU158" i="1"/>
  <c r="BT158" i="1"/>
  <c r="BU190" i="1"/>
  <c r="BT190" i="1"/>
  <c r="BU106" i="1"/>
  <c r="BT106" i="1"/>
  <c r="BU276" i="1"/>
  <c r="BT276" i="1"/>
  <c r="BU225" i="1"/>
  <c r="BT225" i="1"/>
  <c r="BU260" i="1"/>
  <c r="BT260" i="1"/>
  <c r="BU248" i="1"/>
  <c r="BT248" i="1"/>
  <c r="BU204" i="1"/>
  <c r="BT204" i="1"/>
  <c r="BU86" i="1"/>
  <c r="BT86" i="1"/>
  <c r="BU105" i="1"/>
  <c r="BT105" i="1"/>
  <c r="BU121" i="1"/>
  <c r="BT121" i="1"/>
  <c r="BU153" i="1"/>
  <c r="BT153" i="1"/>
  <c r="BU189" i="1"/>
  <c r="BT189" i="1"/>
  <c r="BU262" i="1"/>
  <c r="BU291" i="1"/>
  <c r="BT291" i="1"/>
  <c r="BU374" i="1"/>
  <c r="BT374" i="1"/>
  <c r="BU409" i="1"/>
  <c r="BT409" i="1"/>
  <c r="BU426" i="1"/>
  <c r="BT426" i="1"/>
  <c r="BU436" i="1"/>
  <c r="BT436" i="1"/>
  <c r="BU41" i="1"/>
  <c r="BT41" i="1"/>
  <c r="BU118" i="1"/>
  <c r="BT118" i="1"/>
  <c r="BU194" i="1"/>
  <c r="BT194" i="1"/>
  <c r="BU252" i="1"/>
  <c r="BT252" i="1"/>
  <c r="BU617" i="1"/>
  <c r="BT617" i="1"/>
  <c r="BU234" i="1"/>
  <c r="BT234" i="1"/>
  <c r="BU199" i="1"/>
  <c r="BT199" i="1"/>
  <c r="BU305" i="1"/>
  <c r="BT305" i="1"/>
  <c r="BU224" i="1"/>
  <c r="BT224" i="1"/>
  <c r="BU101" i="1"/>
  <c r="BT101" i="1"/>
  <c r="BU36" i="1"/>
  <c r="BT36" i="1"/>
  <c r="BU122" i="1"/>
  <c r="BT122" i="1"/>
  <c r="BU212" i="1"/>
  <c r="BT212" i="1"/>
  <c r="BU218" i="1"/>
  <c r="BT218" i="1"/>
  <c r="BU362" i="1"/>
  <c r="BT362" i="1"/>
  <c r="BU208" i="1"/>
  <c r="BT208" i="1"/>
  <c r="BU89" i="1"/>
  <c r="BT89" i="1"/>
  <c r="BU107" i="1"/>
  <c r="BT107" i="1"/>
  <c r="BU123" i="1"/>
  <c r="BT123" i="1"/>
  <c r="BU139" i="1"/>
  <c r="BT139" i="1"/>
  <c r="BU191" i="1"/>
  <c r="BT191" i="1"/>
  <c r="BU213" i="1"/>
  <c r="BT213" i="1"/>
  <c r="BU231" i="1"/>
  <c r="BT231" i="1"/>
  <c r="BU264" i="1"/>
  <c r="BT264" i="1"/>
  <c r="BU294" i="1"/>
  <c r="BT294" i="1"/>
  <c r="BU393" i="1"/>
  <c r="BT393" i="1"/>
  <c r="BU202" i="1"/>
  <c r="BT202" i="1"/>
  <c r="BU415" i="1"/>
  <c r="BT415" i="1"/>
  <c r="BU379" i="1"/>
  <c r="BT379" i="1"/>
  <c r="BU655" i="1"/>
  <c r="BT655" i="1"/>
  <c r="BU618" i="1"/>
  <c r="BU610" i="1"/>
  <c r="BU161" i="1"/>
  <c r="BU273" i="1"/>
  <c r="BU395" i="1"/>
  <c r="BU46" i="1"/>
  <c r="BU24" i="1"/>
  <c r="BU410" i="1"/>
  <c r="BU411" i="1"/>
  <c r="BU27" i="1"/>
  <c r="BU53" i="1"/>
  <c r="BU149" i="1"/>
  <c r="BU76" i="1"/>
  <c r="BU207" i="1"/>
  <c r="BU425" i="1"/>
  <c r="BU126" i="1"/>
  <c r="BU196" i="1"/>
  <c r="BU423" i="1"/>
  <c r="BU211" i="1"/>
  <c r="BU292" i="1"/>
  <c r="BU432" i="1"/>
  <c r="BU401" i="1"/>
  <c r="BU428" i="1"/>
  <c r="BU62" i="1"/>
  <c r="BU430" i="1"/>
  <c r="BU376" i="1"/>
  <c r="BU417" i="1"/>
  <c r="BU155" i="1"/>
  <c r="BU195" i="1"/>
  <c r="BU370" i="1"/>
  <c r="BU150" i="1"/>
  <c r="BU251" i="1"/>
  <c r="BU64" i="1"/>
  <c r="BU171" i="1"/>
  <c r="BU93" i="1"/>
  <c r="BU177" i="1"/>
  <c r="BU185" i="1"/>
  <c r="BU419" i="1"/>
  <c r="BU192" i="1"/>
  <c r="BU61" i="1"/>
  <c r="BU283" i="1"/>
  <c r="BU405" i="1"/>
  <c r="BU9" i="1"/>
  <c r="BU229" i="1"/>
  <c r="BU435" i="1"/>
  <c r="BU47" i="1"/>
  <c r="BU51" i="1"/>
  <c r="BU169" i="1"/>
  <c r="BU203" i="1"/>
  <c r="BU240" i="1"/>
  <c r="BU88" i="1"/>
  <c r="BU124" i="1"/>
  <c r="BU433" i="1"/>
  <c r="BU227" i="1"/>
  <c r="BU175" i="1"/>
  <c r="BU255" i="1"/>
  <c r="BU60" i="1"/>
  <c r="BU35" i="1"/>
  <c r="BU147" i="1"/>
  <c r="BU205" i="1"/>
  <c r="BU120" i="1"/>
  <c r="BU148" i="1"/>
  <c r="BU163" i="1"/>
  <c r="BU209" i="1"/>
  <c r="BU391" i="1"/>
  <c r="BU232" i="1"/>
  <c r="BU261" i="1"/>
  <c r="BU173" i="1"/>
  <c r="BU416" i="1"/>
  <c r="BU215" i="1"/>
  <c r="BU263" i="1"/>
  <c r="BU26" i="1"/>
  <c r="BU313" i="1"/>
  <c r="BU112" i="1"/>
  <c r="BU387" i="1"/>
  <c r="BU412" i="1"/>
  <c r="BU414" i="1"/>
  <c r="BU281" i="1"/>
  <c r="BU157" i="1"/>
  <c r="BU109" i="1"/>
  <c r="BU104" i="1"/>
  <c r="BU360" i="1"/>
  <c r="BU91" i="1"/>
  <c r="BU43" i="1"/>
  <c r="BU356" i="1"/>
  <c r="BU359" i="1"/>
  <c r="BU128" i="1"/>
  <c r="BU406" i="1"/>
  <c r="BU427" i="1"/>
  <c r="BU48" i="1"/>
  <c r="BU117" i="1"/>
  <c r="BU418" i="1"/>
  <c r="BU420" i="1"/>
  <c r="BU133" i="1"/>
  <c r="BU108" i="1"/>
  <c r="BU140" i="1"/>
  <c r="BU403" i="1"/>
  <c r="BU439" i="1"/>
  <c r="BU429" i="1"/>
  <c r="BU145" i="1"/>
  <c r="BU40" i="1"/>
  <c r="BU249" i="1"/>
  <c r="BU58" i="1"/>
  <c r="BU422" i="1"/>
  <c r="BU219" i="1"/>
  <c r="BU217" i="1"/>
  <c r="BU349" i="1"/>
  <c r="BU84" i="1"/>
  <c r="BU159" i="1"/>
  <c r="BU243" i="1"/>
  <c r="BU380" i="1"/>
  <c r="BU135" i="1"/>
  <c r="BU38" i="1"/>
  <c r="BU111" i="1"/>
  <c r="BU187" i="1"/>
  <c r="BU268" i="1"/>
  <c r="BU438" i="1"/>
  <c r="BU250" i="1"/>
  <c r="BU152" i="1"/>
  <c r="BU373" i="1"/>
  <c r="BU137" i="1"/>
  <c r="BU384" i="1"/>
  <c r="BU165" i="1"/>
  <c r="BU21" i="1"/>
  <c r="BU389" i="1"/>
  <c r="BU413" i="1"/>
  <c r="BU32" i="1"/>
  <c r="BU113" i="1"/>
  <c r="BU247" i="1"/>
  <c r="BU183" i="1"/>
  <c r="BU119" i="1"/>
  <c r="BU92" i="1"/>
  <c r="BU180" i="1"/>
  <c r="BU372" i="1"/>
  <c r="BU181" i="1"/>
  <c r="BU97" i="1"/>
  <c r="BU96" i="1"/>
  <c r="BU245" i="1"/>
  <c r="BU103" i="1"/>
  <c r="BU235" i="1"/>
  <c r="BU421" i="1"/>
  <c r="BU129" i="1"/>
  <c r="BU236" i="1"/>
  <c r="BU79" i="1"/>
  <c r="BU176" i="1"/>
  <c r="BU357" i="1"/>
  <c r="BU355" i="1"/>
  <c r="BU144" i="1"/>
  <c r="BU94" i="1"/>
  <c r="BU23" i="1"/>
  <c r="BU75" i="1"/>
  <c r="BU371" i="1"/>
  <c r="BU100" i="1"/>
  <c r="BU172" i="1"/>
  <c r="BU200" i="1"/>
  <c r="BU206" i="1"/>
  <c r="BU130" i="1"/>
  <c r="BU28" i="1"/>
  <c r="BU85" i="1"/>
  <c r="BU390" i="1"/>
  <c r="BU258" i="1"/>
  <c r="BU198" i="1"/>
  <c r="BU269" i="1"/>
  <c r="BU222" i="1"/>
  <c r="BU242" i="1"/>
  <c r="BU345" i="1"/>
  <c r="BU45" i="1"/>
  <c r="BU381" i="1"/>
  <c r="BU50" i="1"/>
  <c r="BU110" i="1"/>
  <c r="BU132" i="1"/>
  <c r="BU388" i="1"/>
  <c r="BU230" i="1"/>
  <c r="BU184" i="1"/>
  <c r="BU82" i="1"/>
  <c r="BU8" i="1"/>
  <c r="BU210" i="1"/>
  <c r="BU33" i="1"/>
  <c r="BU394" i="1"/>
  <c r="BU188" i="1"/>
  <c r="BU254" i="1"/>
  <c r="BU37" i="1"/>
  <c r="BU102" i="1"/>
  <c r="BU267" i="1"/>
  <c r="BU39" i="1"/>
  <c r="BU302" i="1"/>
  <c r="BU114" i="1"/>
  <c r="BU77" i="1"/>
  <c r="BU322" i="1"/>
  <c r="BU178" i="1"/>
  <c r="BU377" i="1"/>
  <c r="BU59" i="1"/>
  <c r="BU136" i="1"/>
  <c r="BU146" i="1"/>
  <c r="BU385" i="1"/>
  <c r="BU63" i="1"/>
  <c r="BU315" i="1"/>
  <c r="BU162" i="1"/>
  <c r="BU398" i="1"/>
  <c r="BU20" i="1"/>
  <c r="BU65" i="1"/>
  <c r="BU168" i="1"/>
  <c r="BU375" i="1"/>
  <c r="BU156" i="1"/>
  <c r="BU244" i="1"/>
  <c r="BU284" i="1"/>
  <c r="BU383" i="1"/>
  <c r="BU160" i="1"/>
  <c r="BU216" i="1"/>
  <c r="BU134" i="1"/>
  <c r="BU367" i="1"/>
  <c r="BU166" i="1"/>
  <c r="BS612" i="1"/>
  <c r="BT612" i="1" s="1"/>
  <c r="BU116" i="1"/>
  <c r="BU174" i="1"/>
  <c r="BU246" i="1"/>
  <c r="BV514" i="1"/>
  <c r="BV515" i="1"/>
  <c r="BV516" i="1"/>
  <c r="BV517" i="1"/>
  <c r="BV518" i="1"/>
  <c r="BV524" i="1"/>
  <c r="BV525" i="1"/>
  <c r="BV526" i="1"/>
  <c r="BV527" i="1"/>
  <c r="BV528" i="1"/>
  <c r="BV529" i="1"/>
  <c r="BV530" i="1"/>
  <c r="BV531" i="1"/>
  <c r="BV532" i="1"/>
  <c r="BV533" i="1"/>
  <c r="BV534" i="1"/>
  <c r="BV535" i="1"/>
  <c r="BV536" i="1"/>
  <c r="BV537" i="1"/>
  <c r="BV538" i="1"/>
  <c r="BV539" i="1"/>
  <c r="BV540" i="1"/>
  <c r="BV541" i="1"/>
  <c r="BV542" i="1"/>
  <c r="BV543" i="1"/>
  <c r="BV544" i="1"/>
  <c r="BV545" i="1"/>
  <c r="BV546" i="1"/>
  <c r="BV547" i="1"/>
  <c r="BV548" i="1"/>
  <c r="BV549" i="1"/>
  <c r="BV550" i="1"/>
  <c r="BV551" i="1"/>
  <c r="BV552" i="1"/>
  <c r="BV553" i="1"/>
  <c r="BV554" i="1"/>
  <c r="BV555" i="1"/>
  <c r="BV556" i="1"/>
  <c r="BV557" i="1"/>
  <c r="BV558" i="1"/>
  <c r="BV559" i="1"/>
  <c r="BV560" i="1"/>
  <c r="BV561" i="1"/>
  <c r="BV562" i="1"/>
  <c r="BV563" i="1"/>
  <c r="BV564" i="1"/>
  <c r="BV565" i="1"/>
  <c r="BV566" i="1"/>
  <c r="BV567" i="1"/>
  <c r="BV568" i="1"/>
  <c r="BV569" i="1"/>
  <c r="BV570" i="1"/>
  <c r="BV571" i="1"/>
  <c r="BV572" i="1"/>
  <c r="BV573" i="1"/>
  <c r="BV574" i="1"/>
  <c r="BV575" i="1"/>
  <c r="BV576" i="1"/>
  <c r="BV577" i="1"/>
  <c r="BV578" i="1"/>
  <c r="BV579" i="1"/>
  <c r="BV580" i="1"/>
  <c r="BV581" i="1"/>
  <c r="BV582" i="1"/>
  <c r="BV583" i="1"/>
  <c r="BV584" i="1"/>
  <c r="BV585" i="1"/>
  <c r="BV586" i="1"/>
  <c r="BV587" i="1"/>
  <c r="BV588" i="1"/>
  <c r="BV589" i="1"/>
  <c r="BV590" i="1"/>
  <c r="BV591" i="1"/>
  <c r="BV592" i="1"/>
  <c r="BV593" i="1"/>
  <c r="BV594" i="1"/>
  <c r="BV595" i="1"/>
  <c r="BV596" i="1"/>
  <c r="BV597" i="1"/>
  <c r="BV598" i="1"/>
  <c r="BV599" i="1"/>
  <c r="BV600" i="1"/>
  <c r="BV601" i="1"/>
  <c r="BV602" i="1"/>
  <c r="BV603" i="1"/>
  <c r="BV604" i="1"/>
  <c r="BV605" i="1"/>
  <c r="BV606" i="1"/>
  <c r="BV607" i="1"/>
  <c r="BV608" i="1"/>
  <c r="BV611" i="1"/>
  <c r="BV613" i="1"/>
  <c r="BV614" i="1"/>
  <c r="BV615" i="1"/>
  <c r="BV616" i="1"/>
  <c r="BV619" i="1"/>
  <c r="BV621" i="1"/>
  <c r="BV622" i="1"/>
  <c r="BV623" i="1"/>
  <c r="BV624" i="1"/>
  <c r="BV625" i="1"/>
  <c r="BV626" i="1"/>
  <c r="BV627" i="1"/>
  <c r="BV628" i="1"/>
  <c r="BV629" i="1"/>
  <c r="BV630" i="1"/>
  <c r="BV631" i="1"/>
  <c r="BV632" i="1"/>
  <c r="BV633" i="1"/>
  <c r="BV634" i="1"/>
  <c r="BV635" i="1"/>
  <c r="BV636" i="1"/>
  <c r="BV637" i="1"/>
  <c r="BV638" i="1"/>
  <c r="BV639" i="1"/>
  <c r="BV640" i="1"/>
  <c r="BV641" i="1"/>
  <c r="BV642" i="1"/>
  <c r="BV643" i="1"/>
  <c r="BV644" i="1"/>
  <c r="BV645" i="1"/>
  <c r="BV646" i="1"/>
  <c r="BV647" i="1"/>
  <c r="BV648" i="1"/>
  <c r="BV649" i="1"/>
  <c r="BV650" i="1"/>
  <c r="BV651" i="1"/>
  <c r="BV652" i="1"/>
  <c r="BV653" i="1"/>
  <c r="BV654" i="1"/>
  <c r="BV656" i="1"/>
  <c r="BV657" i="1"/>
  <c r="BV658" i="1"/>
  <c r="BV659" i="1"/>
  <c r="BV660" i="1"/>
  <c r="BV661" i="1"/>
  <c r="BV662" i="1"/>
  <c r="BV663" i="1"/>
  <c r="BV664" i="1"/>
  <c r="BU612" i="1" l="1"/>
  <c r="R664" i="1" a="1"/>
  <c r="R664" i="1" s="1"/>
  <c r="R663" i="1" a="1"/>
  <c r="R663" i="1" s="1"/>
  <c r="R662" i="1" a="1"/>
  <c r="R662" i="1" s="1"/>
  <c r="R661" i="1" a="1"/>
  <c r="R661" i="1" s="1"/>
  <c r="R660" i="1" a="1"/>
  <c r="R660" i="1" s="1"/>
  <c r="R659" i="1" a="1"/>
  <c r="R659" i="1" s="1"/>
  <c r="R658" i="1" a="1"/>
  <c r="R658" i="1" s="1"/>
  <c r="R657" i="1" a="1"/>
  <c r="R657" i="1" s="1"/>
  <c r="R656" i="1" a="1"/>
  <c r="R656" i="1" s="1"/>
  <c r="R654" i="1" a="1"/>
  <c r="R654" i="1" s="1"/>
  <c r="R653" i="1" a="1"/>
  <c r="R653" i="1" s="1"/>
  <c r="R652" i="1" a="1"/>
  <c r="R652" i="1" s="1"/>
  <c r="R651" i="1" a="1"/>
  <c r="R651" i="1" s="1"/>
  <c r="R650" i="1" a="1"/>
  <c r="R650" i="1" s="1"/>
  <c r="R649" i="1" a="1"/>
  <c r="R649" i="1" s="1"/>
  <c r="R648" i="1" a="1"/>
  <c r="R648" i="1" s="1"/>
  <c r="R647" i="1" a="1"/>
  <c r="R647" i="1" s="1"/>
  <c r="R646" i="1" a="1"/>
  <c r="R646" i="1" s="1"/>
  <c r="R645" i="1" a="1"/>
  <c r="R645" i="1" s="1"/>
  <c r="R644" i="1" a="1"/>
  <c r="R644" i="1" s="1"/>
  <c r="R643" i="1" a="1"/>
  <c r="R643" i="1" s="1"/>
  <c r="R642" i="1" a="1"/>
  <c r="R642" i="1" s="1"/>
  <c r="R641" i="1" a="1"/>
  <c r="R641" i="1" s="1"/>
  <c r="R640" i="1" a="1"/>
  <c r="R640" i="1" s="1"/>
  <c r="R639" i="1" a="1"/>
  <c r="R639" i="1" s="1"/>
  <c r="R638" i="1" a="1"/>
  <c r="R638" i="1" s="1"/>
  <c r="R637" i="1" a="1"/>
  <c r="R637" i="1" s="1"/>
  <c r="R636" i="1" a="1"/>
  <c r="R636" i="1" s="1"/>
  <c r="R635" i="1" a="1"/>
  <c r="R635" i="1" s="1"/>
  <c r="R634" i="1" a="1"/>
  <c r="R634" i="1" s="1"/>
  <c r="R633" i="1" a="1"/>
  <c r="R633" i="1" s="1"/>
  <c r="R632" i="1" a="1"/>
  <c r="R632" i="1" s="1"/>
  <c r="R631" i="1" a="1"/>
  <c r="R631" i="1" s="1"/>
  <c r="R630" i="1" a="1"/>
  <c r="R630" i="1" s="1"/>
  <c r="R629" i="1" a="1"/>
  <c r="R629" i="1" s="1"/>
  <c r="R628" i="1" a="1"/>
  <c r="R628" i="1" s="1"/>
  <c r="R627" i="1" a="1"/>
  <c r="R627" i="1" s="1"/>
  <c r="R626" i="1" a="1"/>
  <c r="R626" i="1" s="1"/>
  <c r="R625" i="1" a="1"/>
  <c r="R625" i="1" s="1"/>
  <c r="R624" i="1" a="1"/>
  <c r="R624" i="1" s="1"/>
  <c r="R623" i="1" a="1"/>
  <c r="R623" i="1" s="1"/>
  <c r="R622" i="1" a="1"/>
  <c r="R622" i="1" s="1"/>
  <c r="R621" i="1" a="1"/>
  <c r="R621" i="1" s="1"/>
  <c r="R616" i="1" a="1"/>
  <c r="R616" i="1" s="1"/>
  <c r="R615" i="1" a="1"/>
  <c r="R615" i="1" s="1"/>
  <c r="R614" i="1" a="1"/>
  <c r="R614" i="1" s="1"/>
  <c r="R613" i="1" a="1"/>
  <c r="R613" i="1" s="1"/>
  <c r="R611" i="1" a="1"/>
  <c r="R611" i="1" s="1"/>
  <c r="R608" i="1" a="1"/>
  <c r="R608" i="1" s="1"/>
  <c r="R607" i="1" a="1"/>
  <c r="R607" i="1" s="1"/>
  <c r="R606" i="1" a="1"/>
  <c r="R606" i="1" s="1"/>
  <c r="R605" i="1" a="1"/>
  <c r="R605" i="1" s="1"/>
  <c r="R604" i="1" a="1"/>
  <c r="R604" i="1" s="1"/>
  <c r="R603" i="1" a="1"/>
  <c r="R603" i="1" s="1"/>
  <c r="R602" i="1" a="1"/>
  <c r="R602" i="1" s="1"/>
  <c r="R601" i="1" a="1"/>
  <c r="R601" i="1" s="1"/>
  <c r="R600" i="1" a="1"/>
  <c r="R600" i="1" s="1"/>
  <c r="R599" i="1" a="1"/>
  <c r="R599" i="1" s="1"/>
  <c r="R598" i="1" a="1"/>
  <c r="R598" i="1" s="1"/>
  <c r="R597" i="1" a="1"/>
  <c r="R597" i="1" s="1"/>
  <c r="R596" i="1" a="1"/>
  <c r="R596" i="1" s="1"/>
  <c r="R595" i="1" a="1"/>
  <c r="R595" i="1" s="1"/>
  <c r="R594" i="1" a="1"/>
  <c r="R594" i="1" s="1"/>
  <c r="R593" i="1" a="1"/>
  <c r="R593" i="1" s="1"/>
  <c r="R592" i="1" a="1"/>
  <c r="R592" i="1" s="1"/>
  <c r="R591" i="1" a="1"/>
  <c r="R591" i="1" s="1"/>
  <c r="R590" i="1" a="1"/>
  <c r="R590" i="1" s="1"/>
  <c r="R589" i="1" a="1"/>
  <c r="R589" i="1" s="1"/>
  <c r="R588" i="1" a="1"/>
  <c r="R588" i="1" s="1"/>
  <c r="R587" i="1" a="1"/>
  <c r="R587" i="1" s="1"/>
  <c r="R586" i="1" a="1"/>
  <c r="R586" i="1" s="1"/>
  <c r="R585" i="1" a="1"/>
  <c r="R585" i="1" s="1"/>
  <c r="R584" i="1" a="1"/>
  <c r="R584" i="1" s="1"/>
  <c r="R583" i="1" a="1"/>
  <c r="R583" i="1" s="1"/>
  <c r="R582" i="1" a="1"/>
  <c r="R582" i="1" s="1"/>
  <c r="R581" i="1" a="1"/>
  <c r="R581" i="1" s="1"/>
  <c r="R580" i="1" a="1"/>
  <c r="R580" i="1" s="1"/>
  <c r="R579" i="1" a="1"/>
  <c r="R579" i="1" s="1"/>
  <c r="R578" i="1" a="1"/>
  <c r="R578" i="1" s="1"/>
  <c r="R577" i="1" a="1"/>
  <c r="R577" i="1" s="1"/>
  <c r="R576" i="1" a="1"/>
  <c r="R576" i="1" s="1"/>
  <c r="R575" i="1" a="1"/>
  <c r="R575" i="1" s="1"/>
  <c r="R574" i="1" a="1"/>
  <c r="R574" i="1" s="1"/>
  <c r="R573" i="1" a="1"/>
  <c r="R573" i="1" s="1"/>
  <c r="R572" i="1" a="1"/>
  <c r="R572" i="1" s="1"/>
  <c r="R571" i="1" a="1"/>
  <c r="R571" i="1" s="1"/>
  <c r="R570" i="1" a="1"/>
  <c r="R570" i="1" s="1"/>
  <c r="R569" i="1" a="1"/>
  <c r="R569" i="1" s="1"/>
  <c r="R568" i="1" a="1"/>
  <c r="R568" i="1" s="1"/>
  <c r="R567" i="1" a="1"/>
  <c r="R567" i="1" s="1"/>
  <c r="R566" i="1" a="1"/>
  <c r="R566" i="1" s="1"/>
  <c r="R565" i="1" a="1"/>
  <c r="R565" i="1" s="1"/>
  <c r="R564" i="1" a="1"/>
  <c r="R564" i="1" s="1"/>
  <c r="R563" i="1" a="1"/>
  <c r="R563" i="1" s="1"/>
  <c r="R562" i="1" a="1"/>
  <c r="R562" i="1" s="1"/>
  <c r="R561" i="1" a="1"/>
  <c r="R561" i="1" s="1"/>
  <c r="R560" i="1" a="1"/>
  <c r="R560" i="1" s="1"/>
  <c r="R559" i="1" a="1"/>
  <c r="R559" i="1" s="1"/>
  <c r="R558" i="1" a="1"/>
  <c r="R558" i="1" s="1"/>
  <c r="R557" i="1" a="1"/>
  <c r="R557" i="1" s="1"/>
  <c r="R556" i="1" a="1"/>
  <c r="R556" i="1" s="1"/>
  <c r="R555" i="1" a="1"/>
  <c r="R555" i="1" s="1"/>
  <c r="R554" i="1" a="1"/>
  <c r="R554" i="1" s="1"/>
  <c r="R553" i="1" a="1"/>
  <c r="R553" i="1" s="1"/>
  <c r="R552" i="1" a="1"/>
  <c r="R552" i="1" s="1"/>
  <c r="R551" i="1" a="1"/>
  <c r="R551" i="1" s="1"/>
  <c r="R550" i="1" a="1"/>
  <c r="R550" i="1" s="1"/>
  <c r="R549" i="1" a="1"/>
  <c r="R549" i="1" s="1"/>
  <c r="R548" i="1" a="1"/>
  <c r="R548" i="1" s="1"/>
  <c r="R547" i="1" a="1"/>
  <c r="R547" i="1" s="1"/>
  <c r="R546" i="1" a="1"/>
  <c r="R546" i="1" s="1"/>
  <c r="R545" i="1" a="1"/>
  <c r="R545" i="1" s="1"/>
  <c r="R544" i="1" a="1"/>
  <c r="R544" i="1" s="1"/>
  <c r="R543" i="1" a="1"/>
  <c r="R543" i="1" s="1"/>
  <c r="R542" i="1" a="1"/>
  <c r="R542" i="1" s="1"/>
  <c r="R541" i="1" a="1"/>
  <c r="R541" i="1" s="1"/>
  <c r="R540" i="1" a="1"/>
  <c r="R540" i="1" s="1"/>
  <c r="R539" i="1" a="1"/>
  <c r="R539" i="1" s="1"/>
  <c r="R538" i="1" a="1"/>
  <c r="R538" i="1" s="1"/>
  <c r="R537" i="1" a="1"/>
  <c r="R537" i="1" s="1"/>
  <c r="R536" i="1" a="1"/>
  <c r="R536" i="1" s="1"/>
  <c r="R535" i="1" a="1"/>
  <c r="R535" i="1" s="1"/>
  <c r="R534" i="1" a="1"/>
  <c r="R534" i="1" s="1"/>
  <c r="R533" i="1" a="1"/>
  <c r="R533" i="1" s="1"/>
  <c r="R532" i="1" a="1"/>
  <c r="R532" i="1" s="1"/>
  <c r="R531" i="1" a="1"/>
  <c r="R531" i="1" s="1"/>
  <c r="R530" i="1" a="1"/>
  <c r="R530" i="1" s="1"/>
  <c r="R529" i="1" a="1"/>
  <c r="R529" i="1" s="1"/>
  <c r="R528" i="1" a="1"/>
  <c r="R528" i="1" s="1"/>
  <c r="R527" i="1" a="1"/>
  <c r="R527" i="1" s="1"/>
  <c r="R526" i="1" a="1"/>
  <c r="R526" i="1" s="1"/>
  <c r="R525" i="1" a="1"/>
  <c r="R525" i="1" s="1"/>
  <c r="R524" i="1" a="1"/>
  <c r="R524" i="1" s="1"/>
  <c r="R517" i="1" a="1"/>
  <c r="R517" i="1" s="1"/>
  <c r="R516" i="1" a="1"/>
  <c r="R516" i="1" s="1"/>
  <c r="R515" i="1" a="1"/>
  <c r="R515" i="1" s="1"/>
  <c r="R514" i="1" a="1"/>
  <c r="R514" i="1" s="1"/>
  <c r="R509" i="1" a="1"/>
  <c r="R509" i="1" s="1"/>
  <c r="R508" i="1" a="1"/>
  <c r="R508" i="1" s="1"/>
  <c r="R507" i="1" a="1"/>
  <c r="R507" i="1" s="1"/>
  <c r="R506" i="1" a="1"/>
  <c r="R506" i="1" s="1"/>
  <c r="R505" i="1" a="1"/>
  <c r="R505" i="1" s="1"/>
  <c r="R504" i="1" a="1"/>
  <c r="R504" i="1" s="1"/>
  <c r="R503" i="1" a="1"/>
  <c r="R503" i="1" s="1"/>
  <c r="R502" i="1" a="1"/>
  <c r="R502" i="1" s="1"/>
  <c r="R501" i="1" a="1"/>
  <c r="R501" i="1" s="1"/>
  <c r="R500" i="1" a="1"/>
  <c r="R500" i="1" s="1"/>
  <c r="R499" i="1" a="1"/>
  <c r="R499" i="1" s="1"/>
  <c r="R498" i="1" a="1"/>
  <c r="R498" i="1" s="1"/>
  <c r="R497" i="1" a="1"/>
  <c r="R497" i="1" s="1"/>
  <c r="R496" i="1" a="1"/>
  <c r="R496" i="1" s="1"/>
  <c r="R495" i="1" a="1"/>
  <c r="R495" i="1" s="1"/>
  <c r="R494" i="1" a="1"/>
  <c r="R494" i="1" s="1"/>
  <c r="R493" i="1" a="1"/>
  <c r="R493" i="1" s="1"/>
  <c r="R492" i="1" a="1"/>
  <c r="R492" i="1" s="1"/>
  <c r="R491" i="1" a="1"/>
  <c r="R491" i="1" s="1"/>
  <c r="R490" i="1" a="1"/>
  <c r="R490" i="1" s="1"/>
  <c r="R489" i="1" a="1"/>
  <c r="R489" i="1" s="1"/>
  <c r="R488" i="1" a="1"/>
  <c r="R488" i="1" s="1"/>
  <c r="R487" i="1" a="1"/>
  <c r="R487" i="1" s="1"/>
  <c r="R486" i="1" a="1"/>
  <c r="R486" i="1" s="1"/>
  <c r="R484" i="1" a="1"/>
  <c r="R484" i="1" s="1"/>
  <c r="R483" i="1" a="1"/>
  <c r="R483" i="1" s="1"/>
  <c r="R482" i="1" a="1"/>
  <c r="R482" i="1" s="1"/>
  <c r="R481" i="1" a="1"/>
  <c r="R481" i="1" s="1"/>
  <c r="R480" i="1" a="1"/>
  <c r="R480" i="1" s="1"/>
  <c r="R479" i="1" a="1"/>
  <c r="R479" i="1" s="1"/>
  <c r="R478" i="1" a="1"/>
  <c r="R478" i="1" s="1"/>
  <c r="R477" i="1" a="1"/>
  <c r="R477" i="1" s="1"/>
  <c r="R476" i="1" a="1"/>
  <c r="R476" i="1" s="1"/>
  <c r="R475" i="1" a="1"/>
  <c r="R475" i="1" s="1"/>
  <c r="R474" i="1" a="1"/>
  <c r="R474" i="1" s="1"/>
  <c r="R473" i="1" a="1"/>
  <c r="R473" i="1" s="1"/>
  <c r="R472" i="1" a="1"/>
  <c r="R472" i="1" s="1"/>
  <c r="R471" i="1" a="1"/>
  <c r="R471" i="1" s="1"/>
  <c r="R470" i="1" a="1"/>
  <c r="R470" i="1" s="1"/>
  <c r="R469" i="1" a="1"/>
  <c r="R469" i="1" s="1"/>
  <c r="R468" i="1" a="1"/>
  <c r="R468" i="1" s="1"/>
  <c r="R467" i="1" a="1"/>
  <c r="R467" i="1" s="1"/>
  <c r="R466" i="1" a="1"/>
  <c r="R466" i="1" s="1"/>
  <c r="R465" i="1" a="1"/>
  <c r="R465" i="1" s="1"/>
  <c r="R464" i="1" a="1"/>
  <c r="R464" i="1" s="1"/>
  <c r="R463" i="1" a="1"/>
  <c r="R463" i="1" s="1"/>
  <c r="R462" i="1" a="1"/>
  <c r="R462" i="1" s="1"/>
  <c r="R461" i="1" a="1"/>
  <c r="R461" i="1" s="1"/>
  <c r="R460" i="1" a="1"/>
  <c r="R460" i="1" s="1"/>
  <c r="R459" i="1" a="1"/>
  <c r="R459" i="1" s="1"/>
  <c r="R458" i="1" a="1"/>
  <c r="R458" i="1" s="1"/>
  <c r="R457" i="1" a="1"/>
  <c r="R457" i="1" s="1"/>
  <c r="R456" i="1" a="1"/>
  <c r="R456" i="1" s="1"/>
  <c r="R455" i="1" a="1"/>
  <c r="R455" i="1" s="1"/>
  <c r="R454" i="1" a="1"/>
  <c r="R454" i="1" s="1"/>
  <c r="R453" i="1" a="1"/>
  <c r="R453" i="1" s="1"/>
  <c r="R452" i="1" a="1"/>
  <c r="R452" i="1" s="1"/>
  <c r="R451" i="1" a="1"/>
  <c r="R451" i="1" s="1"/>
  <c r="R450" i="1" a="1"/>
  <c r="R450" i="1" s="1"/>
  <c r="R449" i="1" a="1"/>
  <c r="R449" i="1" s="1"/>
  <c r="R448" i="1" a="1"/>
  <c r="R448" i="1" s="1"/>
  <c r="R447" i="1" a="1"/>
  <c r="R447" i="1" s="1"/>
  <c r="R446" i="1" a="1"/>
  <c r="R446" i="1" s="1"/>
  <c r="R445" i="1" a="1"/>
  <c r="R445" i="1" s="1"/>
  <c r="R444" i="1" a="1"/>
  <c r="R444" i="1" s="1"/>
  <c r="R443" i="1" a="1"/>
  <c r="R443" i="1" s="1"/>
  <c r="R441" i="1" a="1"/>
  <c r="R441" i="1" s="1"/>
  <c r="R440" i="1" a="1"/>
  <c r="R440" i="1" s="1"/>
  <c r="R439" i="1" a="1"/>
  <c r="R439" i="1" s="1"/>
  <c r="R438" i="1" a="1"/>
  <c r="R438" i="1" s="1"/>
  <c r="R437" i="1" a="1"/>
  <c r="R437" i="1" s="1"/>
  <c r="R436" i="1" a="1"/>
  <c r="R436" i="1" s="1"/>
  <c r="R435" i="1" a="1"/>
  <c r="R435" i="1" s="1"/>
  <c r="R434" i="1" a="1"/>
  <c r="R434" i="1" s="1"/>
  <c r="R433" i="1" a="1"/>
  <c r="R433" i="1" s="1"/>
  <c r="R432" i="1" a="1"/>
  <c r="R432" i="1" s="1"/>
  <c r="R431" i="1" a="1"/>
  <c r="R431" i="1" s="1"/>
  <c r="R430" i="1" a="1"/>
  <c r="R430" i="1" s="1"/>
  <c r="R429" i="1" a="1"/>
  <c r="R429" i="1" s="1"/>
  <c r="R428" i="1" a="1"/>
  <c r="R428" i="1" s="1"/>
  <c r="R427" i="1" a="1"/>
  <c r="R427" i="1" s="1"/>
  <c r="R426" i="1" a="1"/>
  <c r="R426" i="1" s="1"/>
  <c r="R425" i="1" a="1"/>
  <c r="R425" i="1" s="1"/>
  <c r="R424" i="1" a="1"/>
  <c r="R424" i="1" s="1"/>
  <c r="R423" i="1" a="1"/>
  <c r="R423" i="1" s="1"/>
  <c r="R422" i="1" a="1"/>
  <c r="R422" i="1" s="1"/>
  <c r="R421" i="1" a="1"/>
  <c r="R421" i="1" s="1"/>
  <c r="R420" i="1" a="1"/>
  <c r="R420" i="1" s="1"/>
  <c r="R419" i="1" a="1"/>
  <c r="R419" i="1" s="1"/>
  <c r="R418" i="1" a="1"/>
  <c r="R418" i="1" s="1"/>
  <c r="R417" i="1" a="1"/>
  <c r="R417" i="1" s="1"/>
  <c r="R416" i="1" a="1"/>
  <c r="R416" i="1" s="1"/>
  <c r="R415" i="1" a="1"/>
  <c r="R415" i="1" s="1"/>
  <c r="R414" i="1" a="1"/>
  <c r="R414" i="1" s="1"/>
  <c r="R413" i="1" a="1"/>
  <c r="R413" i="1" s="1"/>
  <c r="R412" i="1" a="1"/>
  <c r="R412" i="1" s="1"/>
  <c r="R411" i="1" a="1"/>
  <c r="R411" i="1" s="1"/>
  <c r="R410" i="1" a="1"/>
  <c r="R410" i="1" s="1"/>
  <c r="R409" i="1" a="1"/>
  <c r="R409" i="1" s="1"/>
  <c r="R408" i="1" a="1"/>
  <c r="R408" i="1" s="1"/>
  <c r="R407" i="1" a="1"/>
  <c r="R407" i="1" s="1"/>
  <c r="R406" i="1" a="1"/>
  <c r="R406" i="1" s="1"/>
  <c r="R405" i="1" a="1"/>
  <c r="R405" i="1" s="1"/>
  <c r="R404" i="1" a="1"/>
  <c r="R404" i="1" s="1"/>
  <c r="R403" i="1" a="1"/>
  <c r="R403" i="1" s="1"/>
  <c r="R402" i="1" a="1"/>
  <c r="R402" i="1" s="1"/>
  <c r="R401" i="1" a="1"/>
  <c r="R401" i="1" s="1"/>
  <c r="R400" i="1" a="1"/>
  <c r="R400" i="1" s="1"/>
  <c r="R399" i="1" a="1"/>
  <c r="R399" i="1" s="1"/>
  <c r="R398" i="1" a="1"/>
  <c r="R398" i="1" s="1"/>
  <c r="R397" i="1" a="1"/>
  <c r="R397" i="1" s="1"/>
  <c r="R396" i="1" a="1"/>
  <c r="R396" i="1" s="1"/>
  <c r="R395" i="1" a="1"/>
  <c r="R395" i="1" s="1"/>
  <c r="R394" i="1" a="1"/>
  <c r="R394" i="1" s="1"/>
  <c r="R393" i="1" a="1"/>
  <c r="R393" i="1" s="1"/>
  <c r="R392" i="1" a="1"/>
  <c r="R392" i="1" s="1"/>
  <c r="R391" i="1" a="1"/>
  <c r="R391" i="1" s="1"/>
  <c r="R390" i="1" a="1"/>
  <c r="R390" i="1" s="1"/>
  <c r="R389" i="1" a="1"/>
  <c r="R389" i="1" s="1"/>
  <c r="R388" i="1" a="1"/>
  <c r="R388" i="1" s="1"/>
  <c r="R387" i="1" a="1"/>
  <c r="R387" i="1" s="1"/>
  <c r="R386" i="1" a="1"/>
  <c r="R386" i="1" s="1"/>
  <c r="R385" i="1" a="1"/>
  <c r="R385" i="1" s="1"/>
  <c r="R384" i="1" a="1"/>
  <c r="R384" i="1" s="1"/>
  <c r="R383" i="1" a="1"/>
  <c r="R383" i="1" s="1"/>
  <c r="R382" i="1" a="1"/>
  <c r="R382" i="1" s="1"/>
  <c r="R381" i="1" a="1"/>
  <c r="R381" i="1" s="1"/>
  <c r="R380" i="1" a="1"/>
  <c r="R380" i="1" s="1"/>
  <c r="R379" i="1" a="1"/>
  <c r="R379" i="1" s="1"/>
  <c r="R378" i="1" a="1"/>
  <c r="R378" i="1" s="1"/>
  <c r="R377" i="1" a="1"/>
  <c r="R377" i="1" s="1"/>
  <c r="R376" i="1" a="1"/>
  <c r="R376" i="1" s="1"/>
  <c r="R375" i="1" a="1"/>
  <c r="R375" i="1" s="1"/>
  <c r="R374" i="1" a="1"/>
  <c r="R374" i="1" s="1"/>
  <c r="R373" i="1" a="1"/>
  <c r="R373" i="1" s="1"/>
  <c r="R372" i="1" a="1"/>
  <c r="R372" i="1" s="1"/>
  <c r="R371" i="1" a="1"/>
  <c r="R371" i="1" s="1"/>
  <c r="R370" i="1" a="1"/>
  <c r="R370" i="1" s="1"/>
  <c r="R369" i="1" a="1"/>
  <c r="R369" i="1" s="1"/>
  <c r="R368" i="1" a="1"/>
  <c r="R368" i="1" s="1"/>
  <c r="R367" i="1" a="1"/>
  <c r="R367" i="1" s="1"/>
  <c r="R366" i="1" a="1"/>
  <c r="R366" i="1" s="1"/>
  <c r="R365" i="1" a="1"/>
  <c r="R365" i="1" s="1"/>
  <c r="R364" i="1" a="1"/>
  <c r="R364" i="1" s="1"/>
  <c r="R363" i="1" a="1"/>
  <c r="R363" i="1" s="1"/>
  <c r="R362" i="1" a="1"/>
  <c r="R362" i="1" s="1"/>
  <c r="R361" i="1" a="1"/>
  <c r="R361" i="1" s="1"/>
  <c r="R360" i="1" a="1"/>
  <c r="R360" i="1" s="1"/>
  <c r="R359" i="1" a="1"/>
  <c r="R359" i="1" s="1"/>
  <c r="R358" i="1" a="1"/>
  <c r="R358" i="1" s="1"/>
  <c r="R357" i="1" a="1"/>
  <c r="R357" i="1" s="1"/>
  <c r="R356" i="1" a="1"/>
  <c r="R356" i="1" s="1"/>
  <c r="R355" i="1" a="1"/>
  <c r="R355" i="1" s="1"/>
  <c r="R354" i="1" a="1"/>
  <c r="R354" i="1" s="1"/>
  <c r="R353" i="1" a="1"/>
  <c r="R353" i="1" s="1"/>
  <c r="R352" i="1" a="1"/>
  <c r="R352" i="1" s="1"/>
  <c r="R351" i="1" a="1"/>
  <c r="R351" i="1" s="1"/>
  <c r="R350" i="1" a="1"/>
  <c r="R350" i="1" s="1"/>
  <c r="R349" i="1" a="1"/>
  <c r="R349" i="1" s="1"/>
  <c r="R348" i="1" a="1"/>
  <c r="R348" i="1" s="1"/>
  <c r="R347" i="1" a="1"/>
  <c r="R347" i="1" s="1"/>
  <c r="R346" i="1" a="1"/>
  <c r="R346" i="1" s="1"/>
  <c r="R345" i="1" a="1"/>
  <c r="R345" i="1" s="1"/>
  <c r="R344" i="1" a="1"/>
  <c r="R344" i="1" s="1"/>
  <c r="R343" i="1" a="1"/>
  <c r="R343" i="1" s="1"/>
  <c r="R342" i="1" a="1"/>
  <c r="R342" i="1" s="1"/>
  <c r="R341" i="1" a="1"/>
  <c r="R341" i="1" s="1"/>
  <c r="R340" i="1" a="1"/>
  <c r="R340" i="1" s="1"/>
  <c r="R339" i="1" a="1"/>
  <c r="R339" i="1" s="1"/>
  <c r="R338" i="1" a="1"/>
  <c r="R338" i="1" s="1"/>
  <c r="R337" i="1" a="1"/>
  <c r="R337" i="1" s="1"/>
  <c r="R336" i="1" a="1"/>
  <c r="R336" i="1" s="1"/>
  <c r="R335" i="1" a="1"/>
  <c r="R335" i="1" s="1"/>
  <c r="R334" i="1" a="1"/>
  <c r="R334" i="1" s="1"/>
  <c r="R333" i="1" a="1"/>
  <c r="R333" i="1" s="1"/>
  <c r="R332" i="1" a="1"/>
  <c r="R332" i="1" s="1"/>
  <c r="R331" i="1" a="1"/>
  <c r="R331" i="1" s="1"/>
  <c r="R330" i="1" a="1"/>
  <c r="R330" i="1" s="1"/>
  <c r="R329" i="1" a="1"/>
  <c r="R329" i="1" s="1"/>
  <c r="R328" i="1" a="1"/>
  <c r="R328" i="1" s="1"/>
  <c r="R327" i="1" a="1"/>
  <c r="R327" i="1" s="1"/>
  <c r="R326" i="1" a="1"/>
  <c r="R326" i="1" s="1"/>
  <c r="R325" i="1" a="1"/>
  <c r="R325" i="1" s="1"/>
  <c r="R324" i="1" a="1"/>
  <c r="R324" i="1" s="1"/>
  <c r="R323" i="1" a="1"/>
  <c r="R323" i="1" s="1"/>
  <c r="R322" i="1" a="1"/>
  <c r="R322" i="1" s="1"/>
  <c r="R321" i="1" a="1"/>
  <c r="R321" i="1" s="1"/>
  <c r="R320" i="1" a="1"/>
  <c r="R320" i="1" s="1"/>
  <c r="R319" i="1" a="1"/>
  <c r="R319" i="1" s="1"/>
  <c r="R318" i="1" a="1"/>
  <c r="R318" i="1" s="1"/>
  <c r="R317" i="1" a="1"/>
  <c r="R317" i="1" s="1"/>
  <c r="R316" i="1" a="1"/>
  <c r="R316" i="1" s="1"/>
  <c r="R315" i="1" a="1"/>
  <c r="R315" i="1" s="1"/>
  <c r="R314" i="1" a="1"/>
  <c r="R314" i="1" s="1"/>
  <c r="R313" i="1" a="1"/>
  <c r="R313" i="1" s="1"/>
  <c r="R312" i="1" a="1"/>
  <c r="R312" i="1" s="1"/>
  <c r="R311" i="1" a="1"/>
  <c r="R311" i="1" s="1"/>
  <c r="R310" i="1" a="1"/>
  <c r="R310" i="1" s="1"/>
  <c r="R309" i="1" a="1"/>
  <c r="R309" i="1" s="1"/>
  <c r="R308" i="1" a="1"/>
  <c r="R308" i="1" s="1"/>
  <c r="R307" i="1" a="1"/>
  <c r="R307" i="1" s="1"/>
  <c r="R306" i="1" a="1"/>
  <c r="R306" i="1" s="1"/>
  <c r="R305" i="1" a="1"/>
  <c r="R305" i="1" s="1"/>
  <c r="R304" i="1" a="1"/>
  <c r="R304" i="1" s="1"/>
  <c r="R303" i="1" a="1"/>
  <c r="R303" i="1" s="1"/>
  <c r="R302" i="1" a="1"/>
  <c r="R302" i="1" s="1"/>
  <c r="R301" i="1" a="1"/>
  <c r="R301" i="1" s="1"/>
  <c r="R300" i="1" a="1"/>
  <c r="R300" i="1" s="1"/>
  <c r="R299" i="1" a="1"/>
  <c r="R299" i="1" s="1"/>
  <c r="R298" i="1" a="1"/>
  <c r="R298" i="1" s="1"/>
  <c r="R297" i="1" a="1"/>
  <c r="R297" i="1" s="1"/>
  <c r="R296" i="1" a="1"/>
  <c r="R296" i="1" s="1"/>
  <c r="R295" i="1" a="1"/>
  <c r="R295" i="1" s="1"/>
  <c r="R294" i="1" a="1"/>
  <c r="R294" i="1" s="1"/>
  <c r="R293" i="1" a="1"/>
  <c r="R293" i="1" s="1"/>
  <c r="R292" i="1" a="1"/>
  <c r="R292" i="1" s="1"/>
  <c r="R291" i="1" a="1"/>
  <c r="R291" i="1" s="1"/>
  <c r="R290" i="1" a="1"/>
  <c r="R290" i="1" s="1"/>
  <c r="R289" i="1" a="1"/>
  <c r="R289" i="1" s="1"/>
  <c r="R288" i="1" a="1"/>
  <c r="R288" i="1" s="1"/>
  <c r="R287" i="1" a="1"/>
  <c r="R287" i="1" s="1"/>
  <c r="R286" i="1" a="1"/>
  <c r="R286" i="1" s="1"/>
  <c r="R285" i="1" a="1"/>
  <c r="R285" i="1" s="1"/>
  <c r="R284" i="1" a="1"/>
  <c r="R284" i="1" s="1"/>
  <c r="R283" i="1" a="1"/>
  <c r="R283" i="1" s="1"/>
  <c r="R282" i="1" a="1"/>
  <c r="R282" i="1" s="1"/>
  <c r="R281" i="1" a="1"/>
  <c r="R281" i="1" s="1"/>
  <c r="R280" i="1" a="1"/>
  <c r="R280" i="1" s="1"/>
  <c r="R279" i="1" a="1"/>
  <c r="R279" i="1" s="1"/>
  <c r="R278" i="1" a="1"/>
  <c r="R278" i="1" s="1"/>
  <c r="R277" i="1" a="1"/>
  <c r="R277" i="1" s="1"/>
  <c r="R276" i="1" a="1"/>
  <c r="R276" i="1" s="1"/>
  <c r="R275" i="1" a="1"/>
  <c r="R275" i="1" s="1"/>
  <c r="R274" i="1" a="1"/>
  <c r="R274" i="1" s="1"/>
  <c r="R273" i="1" a="1"/>
  <c r="R273" i="1" s="1"/>
  <c r="R272" i="1" a="1"/>
  <c r="R272" i="1" s="1"/>
  <c r="R271" i="1" a="1"/>
  <c r="R271" i="1" s="1"/>
  <c r="R270" i="1" a="1"/>
  <c r="R270" i="1" s="1"/>
  <c r="R269" i="1" a="1"/>
  <c r="R269" i="1" s="1"/>
  <c r="R268" i="1" a="1"/>
  <c r="R268" i="1" s="1"/>
  <c r="R267" i="1" a="1"/>
  <c r="R267" i="1" s="1"/>
  <c r="R266" i="1" a="1"/>
  <c r="R266" i="1" s="1"/>
  <c r="R265" i="1" a="1"/>
  <c r="R265" i="1" s="1"/>
  <c r="R264" i="1" a="1"/>
  <c r="R264" i="1" s="1"/>
  <c r="R263" i="1" a="1"/>
  <c r="R263" i="1" s="1"/>
  <c r="R262" i="1" a="1"/>
  <c r="R262" i="1" s="1"/>
  <c r="R261" i="1" a="1"/>
  <c r="R261" i="1" s="1"/>
  <c r="R260" i="1" a="1"/>
  <c r="R260" i="1" s="1"/>
  <c r="R259" i="1" a="1"/>
  <c r="R259" i="1" s="1"/>
  <c r="R258" i="1" a="1"/>
  <c r="R258" i="1" s="1"/>
  <c r="R257" i="1" a="1"/>
  <c r="R257" i="1" s="1"/>
  <c r="R256" i="1" a="1"/>
  <c r="R256" i="1" s="1"/>
  <c r="R255" i="1" a="1"/>
  <c r="R255" i="1" s="1"/>
  <c r="R254" i="1" a="1"/>
  <c r="R254" i="1" s="1"/>
  <c r="R253" i="1" a="1"/>
  <c r="R253" i="1" s="1"/>
  <c r="R252" i="1" a="1"/>
  <c r="R252" i="1" s="1"/>
  <c r="R251" i="1" a="1"/>
  <c r="R251" i="1" s="1"/>
  <c r="R250" i="1" a="1"/>
  <c r="R250" i="1" s="1"/>
  <c r="R249" i="1" a="1"/>
  <c r="R249" i="1" s="1"/>
  <c r="R248" i="1" a="1"/>
  <c r="R248" i="1" s="1"/>
  <c r="R247" i="1" a="1"/>
  <c r="R247" i="1" s="1"/>
  <c r="R246" i="1" a="1"/>
  <c r="R246" i="1" s="1"/>
  <c r="R245" i="1" a="1"/>
  <c r="R245" i="1" s="1"/>
  <c r="R244" i="1" a="1"/>
  <c r="R244" i="1" s="1"/>
  <c r="R243" i="1" a="1"/>
  <c r="R243" i="1" s="1"/>
  <c r="R242" i="1" a="1"/>
  <c r="R242" i="1" s="1"/>
  <c r="R241" i="1" a="1"/>
  <c r="R241" i="1" s="1"/>
  <c r="R240" i="1" a="1"/>
  <c r="R240" i="1" s="1"/>
  <c r="R239" i="1" a="1"/>
  <c r="R239" i="1" s="1"/>
  <c r="R238" i="1" a="1"/>
  <c r="R238" i="1" s="1"/>
  <c r="R237" i="1" a="1"/>
  <c r="R237" i="1" s="1"/>
  <c r="R236" i="1" a="1"/>
  <c r="R236" i="1" s="1"/>
  <c r="R235" i="1" a="1"/>
  <c r="R235" i="1" s="1"/>
  <c r="R234" i="1" a="1"/>
  <c r="R234" i="1" s="1"/>
  <c r="R233" i="1" a="1"/>
  <c r="R233" i="1" s="1"/>
  <c r="R232" i="1" a="1"/>
  <c r="R232" i="1" s="1"/>
  <c r="R231" i="1" a="1"/>
  <c r="R231" i="1" s="1"/>
  <c r="R230" i="1" a="1"/>
  <c r="R230" i="1" s="1"/>
  <c r="R229" i="1" a="1"/>
  <c r="R229" i="1" s="1"/>
  <c r="R228" i="1" a="1"/>
  <c r="R228" i="1" s="1"/>
  <c r="R227" i="1" a="1"/>
  <c r="R227" i="1" s="1"/>
  <c r="R226" i="1" a="1"/>
  <c r="R226" i="1" s="1"/>
  <c r="R225" i="1" a="1"/>
  <c r="R225" i="1" s="1"/>
  <c r="R224" i="1" a="1"/>
  <c r="R224" i="1" s="1"/>
  <c r="R223" i="1" a="1"/>
  <c r="R223" i="1" s="1"/>
  <c r="R222" i="1" a="1"/>
  <c r="R222" i="1" s="1"/>
  <c r="R221" i="1" a="1"/>
  <c r="R221" i="1" s="1"/>
  <c r="R220" i="1" a="1"/>
  <c r="R220" i="1" s="1"/>
  <c r="R219" i="1" a="1"/>
  <c r="R219" i="1" s="1"/>
  <c r="R218" i="1" a="1"/>
  <c r="R218" i="1" s="1"/>
  <c r="R217" i="1" a="1"/>
  <c r="R217" i="1" s="1"/>
  <c r="R216" i="1" a="1"/>
  <c r="R216" i="1" s="1"/>
  <c r="R215" i="1" a="1"/>
  <c r="R215" i="1" s="1"/>
  <c r="R214" i="1" a="1"/>
  <c r="R214" i="1" s="1"/>
  <c r="R213" i="1" a="1"/>
  <c r="R213" i="1" s="1"/>
  <c r="R212" i="1" a="1"/>
  <c r="R212" i="1" s="1"/>
  <c r="R211" i="1" a="1"/>
  <c r="R211" i="1" s="1"/>
  <c r="R210" i="1" a="1"/>
  <c r="R210" i="1" s="1"/>
  <c r="R209" i="1" a="1"/>
  <c r="R209" i="1" s="1"/>
  <c r="R208" i="1" a="1"/>
  <c r="R208" i="1" s="1"/>
  <c r="R207" i="1" a="1"/>
  <c r="R207" i="1" s="1"/>
  <c r="R206" i="1" a="1"/>
  <c r="R206" i="1" s="1"/>
  <c r="R205" i="1" a="1"/>
  <c r="R205" i="1" s="1"/>
  <c r="R204" i="1" a="1"/>
  <c r="R204" i="1" s="1"/>
  <c r="R203" i="1" a="1"/>
  <c r="R203" i="1" s="1"/>
  <c r="R202" i="1" a="1"/>
  <c r="R202" i="1" s="1"/>
  <c r="R201" i="1" a="1"/>
  <c r="R201" i="1" s="1"/>
  <c r="R200" i="1" a="1"/>
  <c r="R200" i="1" s="1"/>
  <c r="R199" i="1" a="1"/>
  <c r="R199" i="1" s="1"/>
  <c r="R198" i="1" a="1"/>
  <c r="R198" i="1" s="1"/>
  <c r="R197" i="1" a="1"/>
  <c r="R197" i="1" s="1"/>
  <c r="R196" i="1" a="1"/>
  <c r="R196" i="1" s="1"/>
  <c r="R195" i="1" a="1"/>
  <c r="R195" i="1" s="1"/>
  <c r="R194" i="1" a="1"/>
  <c r="R194" i="1" s="1"/>
  <c r="R193" i="1" a="1"/>
  <c r="R193" i="1" s="1"/>
  <c r="R192" i="1" a="1"/>
  <c r="R192" i="1" s="1"/>
  <c r="R191" i="1" a="1"/>
  <c r="R191" i="1" s="1"/>
  <c r="R190" i="1" a="1"/>
  <c r="R190" i="1" s="1"/>
  <c r="R189" i="1" a="1"/>
  <c r="R189" i="1" s="1"/>
  <c r="R188" i="1" a="1"/>
  <c r="R188" i="1" s="1"/>
  <c r="R187" i="1" a="1"/>
  <c r="R187" i="1" s="1"/>
  <c r="R186" i="1" a="1"/>
  <c r="R186" i="1" s="1"/>
  <c r="R185" i="1" a="1"/>
  <c r="R185" i="1" s="1"/>
  <c r="R184" i="1" a="1"/>
  <c r="R184" i="1" s="1"/>
  <c r="R183" i="1" a="1"/>
  <c r="R183" i="1" s="1"/>
  <c r="R182" i="1" a="1"/>
  <c r="R182" i="1" s="1"/>
  <c r="R181" i="1" a="1"/>
  <c r="R181" i="1" s="1"/>
  <c r="R180" i="1" a="1"/>
  <c r="R180" i="1" s="1"/>
  <c r="R179" i="1" a="1"/>
  <c r="R179" i="1" s="1"/>
  <c r="R178" i="1" a="1"/>
  <c r="R178" i="1" s="1"/>
  <c r="R177" i="1" a="1"/>
  <c r="R177" i="1" s="1"/>
  <c r="R176" i="1" a="1"/>
  <c r="R176" i="1" s="1"/>
  <c r="R175" i="1" a="1"/>
  <c r="R175" i="1" s="1"/>
  <c r="R174" i="1" a="1"/>
  <c r="R174" i="1" s="1"/>
  <c r="R173" i="1" a="1"/>
  <c r="R173" i="1" s="1"/>
  <c r="R172" i="1" a="1"/>
  <c r="R172" i="1" s="1"/>
  <c r="R171" i="1" a="1"/>
  <c r="R171" i="1" s="1"/>
  <c r="R170" i="1" a="1"/>
  <c r="R170" i="1" s="1"/>
  <c r="R169" i="1" a="1"/>
  <c r="R169" i="1" s="1"/>
  <c r="R168" i="1" a="1"/>
  <c r="R168" i="1" s="1"/>
  <c r="R167" i="1" a="1"/>
  <c r="R167" i="1" s="1"/>
  <c r="R166" i="1" a="1"/>
  <c r="R166" i="1" s="1"/>
  <c r="R165" i="1" a="1"/>
  <c r="R165" i="1" s="1"/>
  <c r="R164" i="1" a="1"/>
  <c r="R164" i="1" s="1"/>
  <c r="R163" i="1" a="1"/>
  <c r="R163" i="1" s="1"/>
  <c r="R162" i="1" a="1"/>
  <c r="R162" i="1" s="1"/>
  <c r="R161" i="1" a="1"/>
  <c r="R161" i="1" s="1"/>
  <c r="R160" i="1" a="1"/>
  <c r="R160" i="1" s="1"/>
  <c r="R159" i="1" a="1"/>
  <c r="R159" i="1" s="1"/>
  <c r="R158" i="1" a="1"/>
  <c r="R158" i="1" s="1"/>
  <c r="R157" i="1" a="1"/>
  <c r="R157" i="1" s="1"/>
  <c r="R156" i="1" a="1"/>
  <c r="R156" i="1" s="1"/>
  <c r="R155" i="1" a="1"/>
  <c r="R155" i="1" s="1"/>
  <c r="R154" i="1" a="1"/>
  <c r="R154" i="1" s="1"/>
  <c r="R153" i="1" a="1"/>
  <c r="R153" i="1" s="1"/>
  <c r="R152" i="1" a="1"/>
  <c r="R152" i="1" s="1"/>
  <c r="R151" i="1" a="1"/>
  <c r="R151" i="1" s="1"/>
  <c r="R150" i="1" a="1"/>
  <c r="R150" i="1" s="1"/>
  <c r="R149" i="1" a="1"/>
  <c r="R149" i="1" s="1"/>
  <c r="R148" i="1" a="1"/>
  <c r="R148" i="1" s="1"/>
  <c r="R147" i="1" a="1"/>
  <c r="R147" i="1" s="1"/>
  <c r="R146" i="1" a="1"/>
  <c r="R146" i="1" s="1"/>
  <c r="R145" i="1" a="1"/>
  <c r="R145" i="1" s="1"/>
  <c r="R144" i="1" a="1"/>
  <c r="R144" i="1" s="1"/>
  <c r="R143" i="1" a="1"/>
  <c r="R143" i="1" s="1"/>
  <c r="R142" i="1" a="1"/>
  <c r="R142" i="1" s="1"/>
  <c r="R141" i="1" a="1"/>
  <c r="R141" i="1" s="1"/>
  <c r="R140" i="1" a="1"/>
  <c r="R140" i="1" s="1"/>
  <c r="R139" i="1" a="1"/>
  <c r="R139" i="1" s="1"/>
  <c r="R138" i="1" a="1"/>
  <c r="R138" i="1" s="1"/>
  <c r="R137" i="1" a="1"/>
  <c r="R137" i="1" s="1"/>
  <c r="R136" i="1" a="1"/>
  <c r="R136" i="1" s="1"/>
  <c r="R135" i="1" a="1"/>
  <c r="R135" i="1" s="1"/>
  <c r="R134" i="1" a="1"/>
  <c r="R134" i="1" s="1"/>
  <c r="R133" i="1" a="1"/>
  <c r="R133" i="1" s="1"/>
  <c r="R132" i="1" a="1"/>
  <c r="R132" i="1" s="1"/>
  <c r="R131" i="1" a="1"/>
  <c r="R131" i="1" s="1"/>
  <c r="R130" i="1" a="1"/>
  <c r="R130" i="1" s="1"/>
  <c r="R129" i="1" a="1"/>
  <c r="R129" i="1" s="1"/>
  <c r="R128" i="1" a="1"/>
  <c r="R128" i="1" s="1"/>
  <c r="R127" i="1" a="1"/>
  <c r="R127" i="1" s="1"/>
  <c r="R126" i="1" a="1"/>
  <c r="R126" i="1" s="1"/>
  <c r="R125" i="1" a="1"/>
  <c r="R125" i="1" s="1"/>
  <c r="R124" i="1" a="1"/>
  <c r="R124" i="1" s="1"/>
  <c r="R123" i="1" a="1"/>
  <c r="R123" i="1" s="1"/>
  <c r="R122" i="1" a="1"/>
  <c r="R122" i="1" s="1"/>
  <c r="R121" i="1" a="1"/>
  <c r="R121" i="1" s="1"/>
  <c r="R120" i="1" a="1"/>
  <c r="R120" i="1" s="1"/>
  <c r="R119" i="1" a="1"/>
  <c r="R119" i="1" s="1"/>
  <c r="R118" i="1" a="1"/>
  <c r="R118" i="1" s="1"/>
  <c r="R117" i="1" a="1"/>
  <c r="R117" i="1" s="1"/>
  <c r="R116" i="1" a="1"/>
  <c r="R116" i="1" s="1"/>
  <c r="R115" i="1" a="1"/>
  <c r="R115" i="1" s="1"/>
  <c r="R114" i="1" a="1"/>
  <c r="R114" i="1" s="1"/>
  <c r="R113" i="1" a="1"/>
  <c r="R113" i="1" s="1"/>
  <c r="R112" i="1" a="1"/>
  <c r="R112" i="1" s="1"/>
  <c r="R111" i="1" a="1"/>
  <c r="R111" i="1" s="1"/>
  <c r="R110" i="1" a="1"/>
  <c r="R110" i="1" s="1"/>
  <c r="R109" i="1" a="1"/>
  <c r="R109" i="1" s="1"/>
  <c r="R108" i="1" a="1"/>
  <c r="R108" i="1" s="1"/>
  <c r="R107" i="1" a="1"/>
  <c r="R107" i="1" s="1"/>
  <c r="R106" i="1" a="1"/>
  <c r="R106" i="1" s="1"/>
  <c r="R105" i="1" a="1"/>
  <c r="R105" i="1" s="1"/>
  <c r="R104" i="1" a="1"/>
  <c r="R104" i="1" s="1"/>
  <c r="R103" i="1" a="1"/>
  <c r="R103" i="1" s="1"/>
  <c r="R102" i="1" a="1"/>
  <c r="R102" i="1" s="1"/>
  <c r="R101" i="1" a="1"/>
  <c r="R101" i="1" s="1"/>
  <c r="R100" i="1" a="1"/>
  <c r="R100" i="1" s="1"/>
  <c r="R99" i="1" a="1"/>
  <c r="R99" i="1" s="1"/>
  <c r="R98" i="1" a="1"/>
  <c r="R98" i="1" s="1"/>
  <c r="R97" i="1" a="1"/>
  <c r="R97" i="1" s="1"/>
  <c r="R96" i="1" a="1"/>
  <c r="R96" i="1" s="1"/>
  <c r="R95" i="1" a="1"/>
  <c r="R95" i="1" s="1"/>
  <c r="R94" i="1" a="1"/>
  <c r="R94" i="1" s="1"/>
  <c r="R93" i="1" a="1"/>
  <c r="R93" i="1" s="1"/>
  <c r="R92" i="1" a="1"/>
  <c r="R92" i="1" s="1"/>
  <c r="R91" i="1" a="1"/>
  <c r="R91" i="1" s="1"/>
  <c r="R90" i="1" a="1"/>
  <c r="R90" i="1" s="1"/>
  <c r="R89" i="1" a="1"/>
  <c r="R89" i="1" s="1"/>
  <c r="R88" i="1" a="1"/>
  <c r="R88" i="1" s="1"/>
  <c r="R87" i="1" a="1"/>
  <c r="R87" i="1" s="1"/>
  <c r="R86" i="1" a="1"/>
  <c r="R86" i="1" s="1"/>
  <c r="R85" i="1" a="1"/>
  <c r="R85" i="1" s="1"/>
  <c r="R84" i="1" a="1"/>
  <c r="R84" i="1" s="1"/>
  <c r="R83" i="1" a="1"/>
  <c r="R83" i="1" s="1"/>
  <c r="R82" i="1" a="1"/>
  <c r="R82" i="1" s="1"/>
  <c r="R81" i="1" a="1"/>
  <c r="R81" i="1" s="1"/>
  <c r="R80" i="1" a="1"/>
  <c r="R80" i="1" s="1"/>
  <c r="R79" i="1" a="1"/>
  <c r="R79" i="1" s="1"/>
  <c r="R78" i="1" a="1"/>
  <c r="R78" i="1" s="1"/>
  <c r="R77" i="1" a="1"/>
  <c r="R77" i="1" s="1"/>
  <c r="R76" i="1" a="1"/>
  <c r="R76" i="1" s="1"/>
  <c r="R75" i="1" a="1"/>
  <c r="R75" i="1" s="1"/>
  <c r="R74" i="1" a="1"/>
  <c r="R74" i="1" s="1"/>
  <c r="R73" i="1" a="1"/>
  <c r="R73" i="1" s="1"/>
  <c r="R72" i="1" a="1"/>
  <c r="R72" i="1" s="1"/>
  <c r="R71" i="1" a="1"/>
  <c r="R71" i="1" s="1"/>
  <c r="R70" i="1" a="1"/>
  <c r="R70" i="1" s="1"/>
  <c r="R69" i="1" a="1"/>
  <c r="R69" i="1" s="1"/>
  <c r="R68" i="1" a="1"/>
  <c r="R68" i="1" s="1"/>
  <c r="R67" i="1" a="1"/>
  <c r="R67" i="1" s="1"/>
  <c r="R66" i="1" a="1"/>
  <c r="R66" i="1" s="1"/>
  <c r="R65" i="1" a="1"/>
  <c r="R65" i="1" s="1"/>
  <c r="R64" i="1" a="1"/>
  <c r="R64" i="1" s="1"/>
  <c r="R63" i="1" a="1"/>
  <c r="R63" i="1" s="1"/>
  <c r="R62" i="1" a="1"/>
  <c r="R62" i="1" s="1"/>
  <c r="R61" i="1" a="1"/>
  <c r="R61" i="1" s="1"/>
  <c r="R60" i="1" a="1"/>
  <c r="R60" i="1" s="1"/>
  <c r="R59" i="1" a="1"/>
  <c r="R59" i="1" s="1"/>
  <c r="R58" i="1" a="1"/>
  <c r="R58" i="1" s="1"/>
  <c r="R57" i="1" a="1"/>
  <c r="R57" i="1" s="1"/>
  <c r="R56" i="1" a="1"/>
  <c r="R56" i="1" s="1"/>
  <c r="R55" i="1" a="1"/>
  <c r="R55" i="1" s="1"/>
  <c r="R54" i="1" a="1"/>
  <c r="R54" i="1" s="1"/>
  <c r="R53" i="1" a="1"/>
  <c r="R53" i="1" s="1"/>
  <c r="R52" i="1" a="1"/>
  <c r="R52" i="1" s="1"/>
  <c r="R51" i="1" a="1"/>
  <c r="R51" i="1" s="1"/>
  <c r="R50" i="1" a="1"/>
  <c r="R50" i="1" s="1"/>
  <c r="R49" i="1" a="1"/>
  <c r="R49" i="1" s="1"/>
  <c r="R48" i="1" a="1"/>
  <c r="R48" i="1" s="1"/>
  <c r="R47" i="1" a="1"/>
  <c r="R47" i="1" s="1"/>
  <c r="R46" i="1" a="1"/>
  <c r="R46" i="1" s="1"/>
  <c r="R45" i="1" a="1"/>
  <c r="R45" i="1" s="1"/>
  <c r="R44" i="1" a="1"/>
  <c r="R44" i="1" s="1"/>
  <c r="R43" i="1" a="1"/>
  <c r="R43" i="1" s="1"/>
  <c r="R42" i="1" a="1"/>
  <c r="R42" i="1" s="1"/>
  <c r="R41" i="1" a="1"/>
  <c r="R41" i="1" s="1"/>
  <c r="R40" i="1" a="1"/>
  <c r="R40" i="1" s="1"/>
  <c r="R39" i="1" a="1"/>
  <c r="R39" i="1" s="1"/>
  <c r="R38" i="1" a="1"/>
  <c r="R38" i="1" s="1"/>
  <c r="R37" i="1" a="1"/>
  <c r="R37" i="1" s="1"/>
  <c r="R36" i="1" a="1"/>
  <c r="R36" i="1" s="1"/>
  <c r="R35" i="1" a="1"/>
  <c r="R35" i="1" s="1"/>
  <c r="R34" i="1" a="1"/>
  <c r="R34" i="1" s="1"/>
  <c r="R33" i="1" a="1"/>
  <c r="R33" i="1" s="1"/>
  <c r="R32" i="1" a="1"/>
  <c r="R32" i="1" s="1"/>
  <c r="R31" i="1" a="1"/>
  <c r="R31" i="1" s="1"/>
  <c r="R30" i="1" a="1"/>
  <c r="R30" i="1" s="1"/>
  <c r="R29" i="1" a="1"/>
  <c r="R29" i="1" s="1"/>
  <c r="R28" i="1" a="1"/>
  <c r="R28" i="1" s="1"/>
  <c r="R27" i="1" a="1"/>
  <c r="R27" i="1" s="1"/>
  <c r="R26" i="1" a="1"/>
  <c r="R26" i="1" s="1"/>
  <c r="R25" i="1" a="1"/>
  <c r="R25" i="1" s="1"/>
  <c r="R24" i="1" a="1"/>
  <c r="R24" i="1" s="1"/>
  <c r="R23" i="1" a="1"/>
  <c r="R23" i="1" s="1"/>
  <c r="R22" i="1" a="1"/>
  <c r="R22" i="1" s="1"/>
  <c r="R21" i="1" a="1"/>
  <c r="R21" i="1" s="1"/>
  <c r="R20" i="1" a="1"/>
  <c r="R20" i="1" s="1"/>
  <c r="R19" i="1" a="1"/>
  <c r="R19" i="1" s="1"/>
  <c r="R18" i="1" a="1"/>
  <c r="R18" i="1" s="1"/>
  <c r="R17" i="1" a="1"/>
  <c r="R17" i="1" s="1"/>
  <c r="R16" i="1" a="1"/>
  <c r="R16" i="1" s="1"/>
  <c r="R15" i="1" a="1"/>
  <c r="R15" i="1" s="1"/>
  <c r="R14" i="1" a="1"/>
  <c r="R14" i="1" s="1"/>
  <c r="R13" i="1" a="1"/>
  <c r="R13" i="1" s="1"/>
  <c r="R12" i="1" a="1"/>
  <c r="R12" i="1" s="1"/>
  <c r="R11" i="1" a="1"/>
  <c r="R11" i="1" s="1"/>
  <c r="R10" i="1" a="1"/>
  <c r="R10" i="1" s="1"/>
  <c r="R9" i="1" a="1"/>
  <c r="R9" i="1" s="1"/>
  <c r="R8" i="1" a="1"/>
  <c r="R8" i="1" s="1"/>
  <c r="R7" i="1" a="1"/>
  <c r="R7" i="1" s="1"/>
  <c r="R6" i="1" a="1"/>
  <c r="R6" i="1" s="1"/>
  <c r="AU664" i="1" l="1"/>
  <c r="AU663" i="1"/>
  <c r="AU662" i="1"/>
  <c r="AU661" i="1"/>
  <c r="AU660" i="1"/>
  <c r="AU624" i="1"/>
  <c r="AU571" i="1"/>
  <c r="AU569" i="1"/>
  <c r="AU568" i="1"/>
  <c r="AU565" i="1"/>
  <c r="AU564" i="1"/>
  <c r="AU563" i="1"/>
  <c r="AU560" i="1"/>
  <c r="AU559" i="1"/>
  <c r="AU447" i="1"/>
  <c r="AU446" i="1"/>
  <c r="AU501" i="1"/>
  <c r="AU500" i="1"/>
  <c r="AU278" i="1"/>
  <c r="AU279" i="1"/>
  <c r="AU280" i="1"/>
  <c r="BM563" i="1" l="1"/>
  <c r="BQ563" i="1" s="1"/>
  <c r="BM280" i="1"/>
  <c r="BQ280" i="1" s="1"/>
  <c r="BM278" i="1"/>
  <c r="BQ278" i="1" s="1"/>
  <c r="BM501" i="1"/>
  <c r="BQ501" i="1" s="1"/>
  <c r="BM447" i="1"/>
  <c r="BQ447" i="1" s="1"/>
  <c r="BM662" i="1"/>
  <c r="BQ662" i="1" s="1"/>
  <c r="BM564" i="1"/>
  <c r="BQ564" i="1" s="1"/>
  <c r="BM568" i="1"/>
  <c r="BQ568" i="1" s="1"/>
  <c r="BM569" i="1"/>
  <c r="BQ569" i="1" s="1"/>
  <c r="BM500" i="1"/>
  <c r="BQ500" i="1" s="1"/>
  <c r="BM660" i="1"/>
  <c r="BQ660" i="1" s="1"/>
  <c r="BM446" i="1"/>
  <c r="BQ446" i="1" s="1"/>
  <c r="BM559" i="1"/>
  <c r="BQ559" i="1" s="1"/>
  <c r="BM663" i="1"/>
  <c r="BQ663" i="1" s="1"/>
  <c r="BM565" i="1"/>
  <c r="BQ565" i="1" s="1"/>
  <c r="BM279" i="1"/>
  <c r="BQ279" i="1" s="1"/>
  <c r="BM571" i="1"/>
  <c r="BQ571" i="1" s="1"/>
  <c r="BM624" i="1"/>
  <c r="BQ624" i="1" s="1"/>
  <c r="BM661" i="1"/>
  <c r="BQ661" i="1" s="1"/>
  <c r="BM560" i="1"/>
  <c r="BQ560" i="1" s="1"/>
  <c r="BM664" i="1"/>
  <c r="BQ664" i="1" s="1"/>
  <c r="AU627" i="1"/>
  <c r="BS662" i="1" l="1"/>
  <c r="BS664" i="1"/>
  <c r="BT664" i="1" s="1"/>
  <c r="BS661" i="1"/>
  <c r="BS663" i="1"/>
  <c r="BT663" i="1" s="1"/>
  <c r="BS660" i="1"/>
  <c r="BT660" i="1" s="1"/>
  <c r="BS565" i="1"/>
  <c r="BT565" i="1" s="1"/>
  <c r="BS624" i="1"/>
  <c r="BT624" i="1" s="1"/>
  <c r="BS447" i="1"/>
  <c r="BT447" i="1" s="1"/>
  <c r="BS571" i="1"/>
  <c r="BS278" i="1"/>
  <c r="BT278" i="1" s="1"/>
  <c r="BS559" i="1"/>
  <c r="BT559" i="1" s="1"/>
  <c r="BS280" i="1"/>
  <c r="BT280" i="1" s="1"/>
  <c r="BS501" i="1"/>
  <c r="BS446" i="1"/>
  <c r="BT446" i="1" s="1"/>
  <c r="BS500" i="1"/>
  <c r="BT500" i="1" s="1"/>
  <c r="BS569" i="1"/>
  <c r="BT569" i="1" s="1"/>
  <c r="BS568" i="1"/>
  <c r="BT568" i="1" s="1"/>
  <c r="BS564" i="1"/>
  <c r="BT564" i="1" s="1"/>
  <c r="BS279" i="1"/>
  <c r="BT279" i="1" s="1"/>
  <c r="BS563" i="1"/>
  <c r="BT563" i="1" s="1"/>
  <c r="BS560" i="1"/>
  <c r="BT560" i="1" s="1"/>
  <c r="BM627" i="1"/>
  <c r="BQ627" i="1" s="1"/>
  <c r="AU659" i="1"/>
  <c r="AU658" i="1"/>
  <c r="AU657" i="1"/>
  <c r="AU656" i="1"/>
  <c r="AU654" i="1"/>
  <c r="AU653" i="1"/>
  <c r="AU652" i="1"/>
  <c r="AU651" i="1"/>
  <c r="AU650" i="1"/>
  <c r="AU649" i="1"/>
  <c r="AU648" i="1"/>
  <c r="AU647" i="1"/>
  <c r="AU646" i="1"/>
  <c r="AU645" i="1"/>
  <c r="AU644" i="1"/>
  <c r="AU643" i="1"/>
  <c r="AU642" i="1"/>
  <c r="AU641" i="1"/>
  <c r="AU640" i="1"/>
  <c r="AU639" i="1"/>
  <c r="AU638" i="1"/>
  <c r="AU637" i="1"/>
  <c r="AU636" i="1"/>
  <c r="AU635" i="1"/>
  <c r="AU634" i="1"/>
  <c r="AU633" i="1"/>
  <c r="AU632" i="1"/>
  <c r="AU631" i="1"/>
  <c r="AU630" i="1"/>
  <c r="AU629" i="1"/>
  <c r="AU628" i="1"/>
  <c r="AU626" i="1"/>
  <c r="AU625" i="1"/>
  <c r="AU623" i="1"/>
  <c r="AU622" i="1"/>
  <c r="AU621" i="1"/>
  <c r="AU619" i="1"/>
  <c r="AU616" i="1"/>
  <c r="AU615" i="1"/>
  <c r="AU614" i="1"/>
  <c r="AU613" i="1"/>
  <c r="AU611" i="1"/>
  <c r="AU608" i="1"/>
  <c r="AU607" i="1"/>
  <c r="AU606" i="1"/>
  <c r="AU605" i="1"/>
  <c r="AU604" i="1"/>
  <c r="AU603" i="1"/>
  <c r="AU602" i="1"/>
  <c r="AU601" i="1"/>
  <c r="AU600" i="1"/>
  <c r="AU599" i="1"/>
  <c r="AU598" i="1"/>
  <c r="AU597" i="1"/>
  <c r="AU596" i="1"/>
  <c r="AU595" i="1"/>
  <c r="AU594" i="1"/>
  <c r="AU593" i="1"/>
  <c r="AU592" i="1"/>
  <c r="AU591" i="1"/>
  <c r="AU590" i="1"/>
  <c r="AU589" i="1"/>
  <c r="AU588" i="1"/>
  <c r="AU587" i="1"/>
  <c r="AU586" i="1"/>
  <c r="AU585" i="1"/>
  <c r="AU584" i="1"/>
  <c r="AU583" i="1"/>
  <c r="AU582" i="1"/>
  <c r="AU581" i="1"/>
  <c r="AU580" i="1"/>
  <c r="AU579" i="1"/>
  <c r="AU578" i="1"/>
  <c r="AU577" i="1"/>
  <c r="AU576" i="1"/>
  <c r="AU575" i="1"/>
  <c r="AU574" i="1"/>
  <c r="AU573" i="1"/>
  <c r="AU572" i="1"/>
  <c r="AU570" i="1"/>
  <c r="AU567" i="1"/>
  <c r="AU566" i="1"/>
  <c r="AU562" i="1"/>
  <c r="AU561" i="1"/>
  <c r="AU558" i="1"/>
  <c r="AU557" i="1"/>
  <c r="AU556" i="1"/>
  <c r="AU555" i="1"/>
  <c r="AU554" i="1"/>
  <c r="AU553" i="1"/>
  <c r="AU552" i="1"/>
  <c r="AU551" i="1"/>
  <c r="AU550" i="1"/>
  <c r="AU549" i="1"/>
  <c r="AU548" i="1"/>
  <c r="AU547" i="1"/>
  <c r="AU546" i="1"/>
  <c r="AU545" i="1"/>
  <c r="AU544" i="1"/>
  <c r="AU543" i="1"/>
  <c r="AU542" i="1"/>
  <c r="AU541" i="1"/>
  <c r="AU540" i="1"/>
  <c r="AU539" i="1"/>
  <c r="AU538" i="1"/>
  <c r="AU537" i="1"/>
  <c r="AU536" i="1"/>
  <c r="AU535" i="1"/>
  <c r="AU534" i="1"/>
  <c r="AU533" i="1"/>
  <c r="AU532" i="1"/>
  <c r="AU531" i="1"/>
  <c r="AU530" i="1"/>
  <c r="AU529" i="1"/>
  <c r="AU528" i="1"/>
  <c r="AU527" i="1"/>
  <c r="AU526" i="1"/>
  <c r="AU525" i="1"/>
  <c r="AU524" i="1"/>
  <c r="AU518" i="1"/>
  <c r="AU517" i="1"/>
  <c r="AU516" i="1"/>
  <c r="AU515" i="1"/>
  <c r="AU514" i="1"/>
  <c r="AU509" i="1"/>
  <c r="AU508" i="1"/>
  <c r="AU507" i="1"/>
  <c r="AU506" i="1"/>
  <c r="AU505" i="1"/>
  <c r="AU504" i="1"/>
  <c r="AU503" i="1"/>
  <c r="AU502" i="1"/>
  <c r="AU499" i="1"/>
  <c r="AU498" i="1"/>
  <c r="AU497" i="1"/>
  <c r="AU496" i="1"/>
  <c r="AU495" i="1"/>
  <c r="AU494" i="1"/>
  <c r="AU493" i="1"/>
  <c r="AU492" i="1"/>
  <c r="AU491" i="1"/>
  <c r="AU490" i="1"/>
  <c r="AU489" i="1"/>
  <c r="AU488" i="1"/>
  <c r="AU487" i="1"/>
  <c r="AU486" i="1"/>
  <c r="AU484" i="1"/>
  <c r="AU483" i="1"/>
  <c r="AU482" i="1"/>
  <c r="AU481" i="1"/>
  <c r="AU480" i="1"/>
  <c r="AU479" i="1"/>
  <c r="AU478" i="1"/>
  <c r="AU477" i="1"/>
  <c r="AU476" i="1"/>
  <c r="AU475" i="1"/>
  <c r="AU474" i="1"/>
  <c r="AU473" i="1"/>
  <c r="AU472" i="1"/>
  <c r="AU471" i="1"/>
  <c r="AU470" i="1"/>
  <c r="AU469" i="1"/>
  <c r="AU468" i="1"/>
  <c r="AU467" i="1"/>
  <c r="AU466" i="1"/>
  <c r="AU465" i="1"/>
  <c r="AU464" i="1"/>
  <c r="AU463" i="1"/>
  <c r="AU462" i="1"/>
  <c r="AU461" i="1"/>
  <c r="AU460" i="1"/>
  <c r="AU459" i="1"/>
  <c r="AU458" i="1"/>
  <c r="AU457" i="1"/>
  <c r="AU456" i="1"/>
  <c r="AU455" i="1"/>
  <c r="AU454" i="1"/>
  <c r="AU453" i="1"/>
  <c r="AU452" i="1"/>
  <c r="AU451" i="1"/>
  <c r="AU450" i="1"/>
  <c r="AU449" i="1"/>
  <c r="AU448" i="1"/>
  <c r="AU445" i="1"/>
  <c r="AU444" i="1"/>
  <c r="AU443" i="1"/>
  <c r="AU442" i="1"/>
  <c r="AU441" i="1"/>
  <c r="AU440" i="1"/>
  <c r="AU437" i="1"/>
  <c r="AU404" i="1"/>
  <c r="AU397" i="1"/>
  <c r="AU396" i="1"/>
  <c r="AU386" i="1"/>
  <c r="AU366" i="1"/>
  <c r="AU365" i="1"/>
  <c r="AU364" i="1"/>
  <c r="AU354" i="1"/>
  <c r="AU353" i="1"/>
  <c r="AU352" i="1"/>
  <c r="AU351" i="1"/>
  <c r="AU348" i="1"/>
  <c r="AU347" i="1"/>
  <c r="AU346" i="1"/>
  <c r="AU344" i="1"/>
  <c r="AU343" i="1"/>
  <c r="AU342" i="1"/>
  <c r="AU341" i="1"/>
  <c r="AU340" i="1"/>
  <c r="AU339" i="1"/>
  <c r="AU338" i="1"/>
  <c r="AU337" i="1"/>
  <c r="AU336" i="1"/>
  <c r="AU335" i="1"/>
  <c r="AU334" i="1"/>
  <c r="AU333" i="1"/>
  <c r="AU332" i="1"/>
  <c r="AU331" i="1"/>
  <c r="AU330" i="1"/>
  <c r="AU329" i="1"/>
  <c r="AU328" i="1"/>
  <c r="AU327" i="1"/>
  <c r="AU325" i="1"/>
  <c r="AU324" i="1"/>
  <c r="AU323" i="1"/>
  <c r="AU320" i="1"/>
  <c r="AU319" i="1"/>
  <c r="AU318" i="1"/>
  <c r="AU317" i="1"/>
  <c r="AU316" i="1"/>
  <c r="AU314" i="1"/>
  <c r="AU311" i="1"/>
  <c r="AU310" i="1"/>
  <c r="AU309" i="1"/>
  <c r="AU308" i="1"/>
  <c r="AU307" i="1"/>
  <c r="AU306" i="1"/>
  <c r="AU304" i="1"/>
  <c r="AU303" i="1"/>
  <c r="AU301" i="1"/>
  <c r="AU300" i="1"/>
  <c r="AU297" i="1"/>
  <c r="AU296" i="1"/>
  <c r="AU295" i="1"/>
  <c r="AU293" i="1"/>
  <c r="AU290" i="1"/>
  <c r="AU289" i="1"/>
  <c r="AU288" i="1"/>
  <c r="AU287" i="1"/>
  <c r="AU286" i="1"/>
  <c r="AU285" i="1"/>
  <c r="AU277" i="1"/>
  <c r="AU275" i="1"/>
  <c r="AU272" i="1"/>
  <c r="AU270" i="1"/>
  <c r="AU259" i="1"/>
  <c r="AU87" i="1"/>
  <c r="AU83" i="1"/>
  <c r="AU78" i="1"/>
  <c r="AU73" i="1"/>
  <c r="AU72" i="1"/>
  <c r="AU71" i="1"/>
  <c r="AU70" i="1"/>
  <c r="AU69" i="1"/>
  <c r="AU68" i="1"/>
  <c r="AU67" i="1"/>
  <c r="AU66" i="1"/>
  <c r="AU56" i="1"/>
  <c r="AU55" i="1"/>
  <c r="AU54" i="1"/>
  <c r="AU49" i="1"/>
  <c r="AU29" i="1"/>
  <c r="AU25" i="1"/>
  <c r="AU22" i="1"/>
  <c r="AU19" i="1"/>
  <c r="AU18" i="1"/>
  <c r="AU17" i="1"/>
  <c r="AU16" i="1"/>
  <c r="AU15" i="1"/>
  <c r="AU14" i="1"/>
  <c r="AU13" i="1"/>
  <c r="AU12" i="1"/>
  <c r="AU11" i="1"/>
  <c r="AU10" i="1"/>
  <c r="AU7" i="1"/>
  <c r="AU6" i="1"/>
  <c r="AU5" i="1"/>
  <c r="E12" i="5"/>
  <c r="E11" i="5"/>
  <c r="E10" i="5"/>
  <c r="E9" i="5"/>
  <c r="E8" i="5"/>
  <c r="E7" i="5"/>
  <c r="E6" i="5"/>
  <c r="E5" i="5"/>
  <c r="E4" i="5"/>
  <c r="E3" i="5"/>
  <c r="AL301" i="1"/>
  <c r="BU501" i="1" l="1"/>
  <c r="BT501" i="1"/>
  <c r="BU661" i="1"/>
  <c r="BT661" i="1"/>
  <c r="BU571" i="1"/>
  <c r="BT571" i="1"/>
  <c r="BU662" i="1"/>
  <c r="BT662" i="1"/>
  <c r="BU663" i="1"/>
  <c r="BU664" i="1"/>
  <c r="BU660" i="1"/>
  <c r="BU624" i="1"/>
  <c r="BU278" i="1"/>
  <c r="BU565" i="1"/>
  <c r="BU559" i="1"/>
  <c r="BU447" i="1"/>
  <c r="BU280" i="1"/>
  <c r="BS627" i="1"/>
  <c r="BT627" i="1" s="1"/>
  <c r="BU560" i="1"/>
  <c r="BU563" i="1"/>
  <c r="BU500" i="1"/>
  <c r="BU569" i="1"/>
  <c r="BU279" i="1"/>
  <c r="BU446" i="1"/>
  <c r="BU564" i="1"/>
  <c r="BU568" i="1"/>
  <c r="BM16" i="1"/>
  <c r="BQ16" i="1" s="1"/>
  <c r="BM67" i="1"/>
  <c r="BM272" i="1"/>
  <c r="BQ272" i="1" s="1"/>
  <c r="BM297" i="1"/>
  <c r="BQ297" i="1" s="1"/>
  <c r="BM316" i="1"/>
  <c r="BM331" i="1"/>
  <c r="BQ331" i="1" s="1"/>
  <c r="BM343" i="1"/>
  <c r="BQ343" i="1" s="1"/>
  <c r="BM386" i="1"/>
  <c r="BS386" i="1" s="1"/>
  <c r="BM449" i="1"/>
  <c r="BQ449" i="1" s="1"/>
  <c r="BM461" i="1"/>
  <c r="BQ461" i="1" s="1"/>
  <c r="BM473" i="1"/>
  <c r="BQ473" i="1" s="1"/>
  <c r="BM486" i="1"/>
  <c r="BM498" i="1"/>
  <c r="BM516" i="1"/>
  <c r="BM533" i="1"/>
  <c r="BM545" i="1"/>
  <c r="BQ545" i="1" s="1"/>
  <c r="BM557" i="1"/>
  <c r="BQ557" i="1" s="1"/>
  <c r="BM576" i="1"/>
  <c r="BM588" i="1"/>
  <c r="BM600" i="1"/>
  <c r="BM615" i="1"/>
  <c r="BQ615" i="1" s="1"/>
  <c r="BM632" i="1"/>
  <c r="BQ632" i="1" s="1"/>
  <c r="BM644" i="1"/>
  <c r="BQ644" i="1" s="1"/>
  <c r="BM657" i="1"/>
  <c r="BQ657" i="1" s="1"/>
  <c r="BM18" i="1"/>
  <c r="BQ18" i="1" s="1"/>
  <c r="BM277" i="1"/>
  <c r="BQ277" i="1" s="1"/>
  <c r="BM318" i="1"/>
  <c r="BQ318" i="1" s="1"/>
  <c r="BM346" i="1"/>
  <c r="BQ346" i="1" s="1"/>
  <c r="BM451" i="1"/>
  <c r="BQ451" i="1" s="1"/>
  <c r="BM475" i="1"/>
  <c r="BQ475" i="1" s="1"/>
  <c r="BM502" i="1"/>
  <c r="BM547" i="1"/>
  <c r="BM558" i="1"/>
  <c r="BQ558" i="1" s="1"/>
  <c r="BM590" i="1"/>
  <c r="BQ590" i="1" s="1"/>
  <c r="BM619" i="1"/>
  <c r="BQ619" i="1" s="1"/>
  <c r="BM634" i="1"/>
  <c r="BM646" i="1"/>
  <c r="BQ646" i="1" s="1"/>
  <c r="BM659" i="1"/>
  <c r="BQ659" i="1" s="1"/>
  <c r="BM70" i="1"/>
  <c r="BM285" i="1"/>
  <c r="BS285" i="1" s="1"/>
  <c r="BM319" i="1"/>
  <c r="BQ319" i="1" s="1"/>
  <c r="BM404" i="1"/>
  <c r="BS404" i="1" s="1"/>
  <c r="BM464" i="1"/>
  <c r="BQ464" i="1" s="1"/>
  <c r="BM489" i="1"/>
  <c r="BM524" i="1"/>
  <c r="BQ524" i="1" s="1"/>
  <c r="BM548" i="1"/>
  <c r="BM579" i="1"/>
  <c r="BQ579" i="1" s="1"/>
  <c r="BM603" i="1"/>
  <c r="BQ603" i="1" s="1"/>
  <c r="BM621" i="1"/>
  <c r="BQ621" i="1" s="1"/>
  <c r="BM647" i="1"/>
  <c r="BQ647" i="1" s="1"/>
  <c r="BM6" i="1"/>
  <c r="BQ6" i="1" s="1"/>
  <c r="BM71" i="1"/>
  <c r="BM286" i="1"/>
  <c r="BQ286" i="1" s="1"/>
  <c r="BM320" i="1"/>
  <c r="BQ320" i="1" s="1"/>
  <c r="BM348" i="1"/>
  <c r="BQ348" i="1" s="1"/>
  <c r="BM453" i="1"/>
  <c r="BQ453" i="1" s="1"/>
  <c r="BM490" i="1"/>
  <c r="BQ490" i="1" s="1"/>
  <c r="BM580" i="1"/>
  <c r="BQ580" i="1" s="1"/>
  <c r="BM17" i="1"/>
  <c r="BQ17" i="1" s="1"/>
  <c r="BM68" i="1"/>
  <c r="BQ68" i="1" s="1"/>
  <c r="BM300" i="1"/>
  <c r="BQ300" i="1" s="1"/>
  <c r="BM332" i="1"/>
  <c r="BQ332" i="1" s="1"/>
  <c r="BM396" i="1"/>
  <c r="BS396" i="1" s="1"/>
  <c r="BM462" i="1"/>
  <c r="BQ462" i="1" s="1"/>
  <c r="BM487" i="1"/>
  <c r="BQ487" i="1" s="1"/>
  <c r="BM534" i="1"/>
  <c r="BQ534" i="1" s="1"/>
  <c r="BM645" i="1"/>
  <c r="BQ645" i="1" s="1"/>
  <c r="BM19" i="1"/>
  <c r="BQ19" i="1" s="1"/>
  <c r="BM303" i="1"/>
  <c r="BQ303" i="1" s="1"/>
  <c r="BM334" i="1"/>
  <c r="BQ334" i="1" s="1"/>
  <c r="BM347" i="1"/>
  <c r="BQ347" i="1" s="1"/>
  <c r="BM452" i="1"/>
  <c r="BQ452" i="1" s="1"/>
  <c r="BM476" i="1"/>
  <c r="BQ476" i="1" s="1"/>
  <c r="BM503" i="1"/>
  <c r="BQ503" i="1" s="1"/>
  <c r="BM536" i="1"/>
  <c r="BM561" i="1"/>
  <c r="BM591" i="1"/>
  <c r="BQ591" i="1" s="1"/>
  <c r="BM635" i="1"/>
  <c r="BQ635" i="1" s="1"/>
  <c r="BM29" i="1"/>
  <c r="BM288" i="1"/>
  <c r="BM324" i="1"/>
  <c r="BQ324" i="1" s="1"/>
  <c r="BM352" i="1"/>
  <c r="BQ352" i="1" s="1"/>
  <c r="BM455" i="1"/>
  <c r="BQ455" i="1" s="1"/>
  <c r="BM492" i="1"/>
  <c r="BQ492" i="1" s="1"/>
  <c r="BM527" i="1"/>
  <c r="BM539" i="1"/>
  <c r="BQ539" i="1" s="1"/>
  <c r="BM582" i="1"/>
  <c r="BM606" i="1"/>
  <c r="BQ606" i="1" s="1"/>
  <c r="BM638" i="1"/>
  <c r="BQ638" i="1" s="1"/>
  <c r="BM11" i="1"/>
  <c r="BQ11" i="1" s="1"/>
  <c r="BM583" i="1"/>
  <c r="BM12" i="1"/>
  <c r="BQ12" i="1" s="1"/>
  <c r="BM54" i="1"/>
  <c r="BS54" i="1" s="1"/>
  <c r="BM83" i="1"/>
  <c r="BM290" i="1"/>
  <c r="BQ290" i="1" s="1"/>
  <c r="BM309" i="1"/>
  <c r="BQ309" i="1" s="1"/>
  <c r="BM327" i="1"/>
  <c r="BQ327" i="1" s="1"/>
  <c r="BM339" i="1"/>
  <c r="BM354" i="1"/>
  <c r="BQ354" i="1" s="1"/>
  <c r="BM443" i="1"/>
  <c r="BQ443" i="1" s="1"/>
  <c r="BM457" i="1"/>
  <c r="BQ457" i="1" s="1"/>
  <c r="BM469" i="1"/>
  <c r="BQ469" i="1" s="1"/>
  <c r="BM481" i="1"/>
  <c r="BQ481" i="1" s="1"/>
  <c r="BM494" i="1"/>
  <c r="BM508" i="1"/>
  <c r="BM529" i="1"/>
  <c r="BQ529" i="1" s="1"/>
  <c r="BM541" i="1"/>
  <c r="BM553" i="1"/>
  <c r="BM572" i="1"/>
  <c r="BM584" i="1"/>
  <c r="BM596" i="1"/>
  <c r="BQ596" i="1" s="1"/>
  <c r="BM608" i="1"/>
  <c r="BQ608" i="1" s="1"/>
  <c r="BM628" i="1"/>
  <c r="BQ628" i="1" s="1"/>
  <c r="BM640" i="1"/>
  <c r="BQ640" i="1" s="1"/>
  <c r="BM652" i="1"/>
  <c r="BM270" i="1"/>
  <c r="BM314" i="1"/>
  <c r="BQ314" i="1" s="1"/>
  <c r="BM366" i="1"/>
  <c r="BQ366" i="1" s="1"/>
  <c r="BM460" i="1"/>
  <c r="BQ460" i="1" s="1"/>
  <c r="BM484" i="1"/>
  <c r="BQ484" i="1" s="1"/>
  <c r="BM515" i="1"/>
  <c r="BM544" i="1"/>
  <c r="BM575" i="1"/>
  <c r="BM599" i="1"/>
  <c r="BQ599" i="1" s="1"/>
  <c r="BM631" i="1"/>
  <c r="BQ631" i="1" s="1"/>
  <c r="BM275" i="1"/>
  <c r="BS275" i="1" s="1"/>
  <c r="BM317" i="1"/>
  <c r="BQ317" i="1" s="1"/>
  <c r="BM344" i="1"/>
  <c r="BQ344" i="1" s="1"/>
  <c r="BM450" i="1"/>
  <c r="BQ450" i="1" s="1"/>
  <c r="BM474" i="1"/>
  <c r="BQ474" i="1" s="1"/>
  <c r="BM499" i="1"/>
  <c r="BQ499" i="1" s="1"/>
  <c r="BM517" i="1"/>
  <c r="BM546" i="1"/>
  <c r="BQ546" i="1" s="1"/>
  <c r="BM577" i="1"/>
  <c r="BM589" i="1"/>
  <c r="BQ589" i="1" s="1"/>
  <c r="BM601" i="1"/>
  <c r="BQ601" i="1" s="1"/>
  <c r="BM616" i="1"/>
  <c r="BQ616" i="1" s="1"/>
  <c r="BM633" i="1"/>
  <c r="BQ633" i="1" s="1"/>
  <c r="BM658" i="1"/>
  <c r="BQ658" i="1" s="1"/>
  <c r="BM22" i="1"/>
  <c r="BQ22" i="1" s="1"/>
  <c r="BM304" i="1"/>
  <c r="BQ304" i="1" s="1"/>
  <c r="BM335" i="1"/>
  <c r="BQ335" i="1" s="1"/>
  <c r="BM437" i="1"/>
  <c r="BS437" i="1" s="1"/>
  <c r="BM465" i="1"/>
  <c r="BQ465" i="1" s="1"/>
  <c r="BM477" i="1"/>
  <c r="BQ477" i="1" s="1"/>
  <c r="BM504" i="1"/>
  <c r="BQ504" i="1" s="1"/>
  <c r="BM525" i="1"/>
  <c r="BQ525" i="1" s="1"/>
  <c r="BM537" i="1"/>
  <c r="BQ537" i="1" s="1"/>
  <c r="BM549" i="1"/>
  <c r="BQ549" i="1" s="1"/>
  <c r="BM562" i="1"/>
  <c r="BQ562" i="1" s="1"/>
  <c r="BM592" i="1"/>
  <c r="BQ592" i="1" s="1"/>
  <c r="BM604" i="1"/>
  <c r="BQ604" i="1" s="1"/>
  <c r="BM622" i="1"/>
  <c r="BQ622" i="1" s="1"/>
  <c r="BM636" i="1"/>
  <c r="BQ636" i="1" s="1"/>
  <c r="BM648" i="1"/>
  <c r="BQ648" i="1" s="1"/>
  <c r="BM49" i="1"/>
  <c r="BS49" i="1" s="1"/>
  <c r="BM289" i="1"/>
  <c r="BQ289" i="1" s="1"/>
  <c r="BM325" i="1"/>
  <c r="BQ325" i="1" s="1"/>
  <c r="BM353" i="1"/>
  <c r="BQ353" i="1" s="1"/>
  <c r="BM456" i="1"/>
  <c r="BQ456" i="1" s="1"/>
  <c r="BM480" i="1"/>
  <c r="BQ480" i="1" s="1"/>
  <c r="BM528" i="1"/>
  <c r="BM540" i="1"/>
  <c r="BQ540" i="1" s="1"/>
  <c r="BM570" i="1"/>
  <c r="BQ570" i="1" s="1"/>
  <c r="BM607" i="1"/>
  <c r="BQ607" i="1" s="1"/>
  <c r="BM639" i="1"/>
  <c r="BQ639" i="1" s="1"/>
  <c r="BM13" i="1"/>
  <c r="BQ13" i="1" s="1"/>
  <c r="BM55" i="1"/>
  <c r="BS55" i="1" s="1"/>
  <c r="BM87" i="1"/>
  <c r="BM293" i="1"/>
  <c r="BQ293" i="1" s="1"/>
  <c r="BM310" i="1"/>
  <c r="BM328" i="1"/>
  <c r="BQ328" i="1" s="1"/>
  <c r="BM340" i="1"/>
  <c r="BQ340" i="1" s="1"/>
  <c r="BM364" i="1"/>
  <c r="BS364" i="1" s="1"/>
  <c r="BM444" i="1"/>
  <c r="BQ444" i="1" s="1"/>
  <c r="BM458" i="1"/>
  <c r="BQ458" i="1" s="1"/>
  <c r="BM470" i="1"/>
  <c r="BQ470" i="1" s="1"/>
  <c r="BM482" i="1"/>
  <c r="BQ482" i="1" s="1"/>
  <c r="BM495" i="1"/>
  <c r="BM509" i="1"/>
  <c r="BM530" i="1"/>
  <c r="BM542" i="1"/>
  <c r="BQ542" i="1" s="1"/>
  <c r="BM554" i="1"/>
  <c r="BQ554" i="1" s="1"/>
  <c r="BM573" i="1"/>
  <c r="BM585" i="1"/>
  <c r="BQ585" i="1" s="1"/>
  <c r="BM597" i="1"/>
  <c r="BS597" i="1" s="1"/>
  <c r="BT597" i="1" s="1"/>
  <c r="BM611" i="1"/>
  <c r="BQ611" i="1" s="1"/>
  <c r="BM629" i="1"/>
  <c r="BQ629" i="1" s="1"/>
  <c r="BM641" i="1"/>
  <c r="BQ641" i="1" s="1"/>
  <c r="BM653" i="1"/>
  <c r="BQ653" i="1" s="1"/>
  <c r="BM15" i="1"/>
  <c r="BQ15" i="1" s="1"/>
  <c r="BM66" i="1"/>
  <c r="BM296" i="1"/>
  <c r="BQ296" i="1" s="1"/>
  <c r="BM330" i="1"/>
  <c r="BQ330" i="1" s="1"/>
  <c r="BM342" i="1"/>
  <c r="BQ342" i="1" s="1"/>
  <c r="BM448" i="1"/>
  <c r="BQ448" i="1" s="1"/>
  <c r="BM472" i="1"/>
  <c r="BQ472" i="1" s="1"/>
  <c r="BM497" i="1"/>
  <c r="BM532" i="1"/>
  <c r="BQ532" i="1" s="1"/>
  <c r="BM556" i="1"/>
  <c r="BQ556" i="1" s="1"/>
  <c r="BM587" i="1"/>
  <c r="BQ587" i="1" s="1"/>
  <c r="BM614" i="1"/>
  <c r="BQ614" i="1" s="1"/>
  <c r="BM643" i="1"/>
  <c r="BQ643" i="1" s="1"/>
  <c r="BM656" i="1"/>
  <c r="BQ656" i="1" s="1"/>
  <c r="BM69" i="1"/>
  <c r="BM301" i="1"/>
  <c r="BQ301" i="1" s="1"/>
  <c r="BM333" i="1"/>
  <c r="BQ333" i="1" s="1"/>
  <c r="BM397" i="1"/>
  <c r="BS397" i="1" s="1"/>
  <c r="BM463" i="1"/>
  <c r="BQ463" i="1" s="1"/>
  <c r="BM488" i="1"/>
  <c r="BQ488" i="1" s="1"/>
  <c r="BM518" i="1"/>
  <c r="BQ518" i="1" s="1"/>
  <c r="BM535" i="1"/>
  <c r="BQ535" i="1" s="1"/>
  <c r="BM578" i="1"/>
  <c r="BS578" i="1" s="1"/>
  <c r="BT578" i="1" s="1"/>
  <c r="BM602" i="1"/>
  <c r="BQ602" i="1" s="1"/>
  <c r="BM7" i="1"/>
  <c r="BQ7" i="1" s="1"/>
  <c r="BM25" i="1"/>
  <c r="BQ25" i="1" s="1"/>
  <c r="BM72" i="1"/>
  <c r="BM287" i="1"/>
  <c r="BQ287" i="1" s="1"/>
  <c r="BM306" i="1"/>
  <c r="BM323" i="1"/>
  <c r="BQ323" i="1" s="1"/>
  <c r="BM336" i="1"/>
  <c r="BQ336" i="1" s="1"/>
  <c r="BM351" i="1"/>
  <c r="BQ351" i="1" s="1"/>
  <c r="BM440" i="1"/>
  <c r="BS440" i="1" s="1"/>
  <c r="BM454" i="1"/>
  <c r="BQ454" i="1" s="1"/>
  <c r="BM466" i="1"/>
  <c r="BQ466" i="1" s="1"/>
  <c r="BM478" i="1"/>
  <c r="BQ478" i="1" s="1"/>
  <c r="BM491" i="1"/>
  <c r="BQ491" i="1" s="1"/>
  <c r="BM505" i="1"/>
  <c r="BQ505" i="1" s="1"/>
  <c r="BM526" i="1"/>
  <c r="BQ526" i="1" s="1"/>
  <c r="BM538" i="1"/>
  <c r="BM550" i="1"/>
  <c r="BM566" i="1"/>
  <c r="BM581" i="1"/>
  <c r="BQ581" i="1" s="1"/>
  <c r="BM593" i="1"/>
  <c r="BM605" i="1"/>
  <c r="BQ605" i="1" s="1"/>
  <c r="BM623" i="1"/>
  <c r="BM637" i="1"/>
  <c r="BQ637" i="1" s="1"/>
  <c r="BM649" i="1"/>
  <c r="BQ649" i="1" s="1"/>
  <c r="BM10" i="1"/>
  <c r="BM73" i="1"/>
  <c r="BQ73" i="1" s="1"/>
  <c r="BM307" i="1"/>
  <c r="BQ307" i="1" s="1"/>
  <c r="BM337" i="1"/>
  <c r="BQ337" i="1" s="1"/>
  <c r="BM441" i="1"/>
  <c r="BS441" i="1" s="1"/>
  <c r="BM467" i="1"/>
  <c r="BQ467" i="1" s="1"/>
  <c r="BM479" i="1"/>
  <c r="BQ479" i="1" s="1"/>
  <c r="BM506" i="1"/>
  <c r="BM551" i="1"/>
  <c r="BM567" i="1"/>
  <c r="BQ567" i="1" s="1"/>
  <c r="BM594" i="1"/>
  <c r="BM625" i="1"/>
  <c r="BQ625" i="1" s="1"/>
  <c r="BM650" i="1"/>
  <c r="BQ650" i="1" s="1"/>
  <c r="BM78" i="1"/>
  <c r="BQ78" i="1" s="1"/>
  <c r="BM308" i="1"/>
  <c r="BQ308" i="1" s="1"/>
  <c r="BM338" i="1"/>
  <c r="BM442" i="1"/>
  <c r="BQ442" i="1" s="1"/>
  <c r="BM468" i="1"/>
  <c r="BQ468" i="1" s="1"/>
  <c r="BM493" i="1"/>
  <c r="BM507" i="1"/>
  <c r="BM552" i="1"/>
  <c r="BQ552" i="1" s="1"/>
  <c r="BM595" i="1"/>
  <c r="BQ595" i="1" s="1"/>
  <c r="BM626" i="1"/>
  <c r="BQ626" i="1" s="1"/>
  <c r="BM651" i="1"/>
  <c r="BQ651" i="1" s="1"/>
  <c r="BM14" i="1"/>
  <c r="BQ14" i="1" s="1"/>
  <c r="BM56" i="1"/>
  <c r="BM259" i="1"/>
  <c r="BS259" i="1" s="1"/>
  <c r="BM295" i="1"/>
  <c r="BQ295" i="1" s="1"/>
  <c r="BM311" i="1"/>
  <c r="BQ311" i="1" s="1"/>
  <c r="BM329" i="1"/>
  <c r="BQ329" i="1" s="1"/>
  <c r="BM341" i="1"/>
  <c r="BQ341" i="1" s="1"/>
  <c r="BM365" i="1"/>
  <c r="BS365" i="1" s="1"/>
  <c r="BM445" i="1"/>
  <c r="BQ445" i="1" s="1"/>
  <c r="BM459" i="1"/>
  <c r="BQ459" i="1" s="1"/>
  <c r="BM471" i="1"/>
  <c r="BQ471" i="1" s="1"/>
  <c r="BM483" i="1"/>
  <c r="BM496" i="1"/>
  <c r="BM514" i="1"/>
  <c r="BM531" i="1"/>
  <c r="BQ531" i="1" s="1"/>
  <c r="BM543" i="1"/>
  <c r="BQ543" i="1" s="1"/>
  <c r="BM555" i="1"/>
  <c r="BQ555" i="1" s="1"/>
  <c r="BM574" i="1"/>
  <c r="BM586" i="1"/>
  <c r="BQ586" i="1" s="1"/>
  <c r="BM598" i="1"/>
  <c r="BM613" i="1"/>
  <c r="BQ613" i="1" s="1"/>
  <c r="BM630" i="1"/>
  <c r="BQ630" i="1" s="1"/>
  <c r="BM642" i="1"/>
  <c r="BQ642" i="1" s="1"/>
  <c r="BM654" i="1"/>
  <c r="BQ654" i="1" s="1"/>
  <c r="BM5" i="1"/>
  <c r="BQ5" i="1" s="1"/>
  <c r="C17" i="5"/>
  <c r="C18" i="5" s="1"/>
  <c r="BS577" i="1" l="1"/>
  <c r="BT577" i="1" s="1"/>
  <c r="BQ577" i="1"/>
  <c r="BS516" i="1"/>
  <c r="BT516" i="1" s="1"/>
  <c r="BQ516" i="1"/>
  <c r="BS509" i="1"/>
  <c r="BT509" i="1" s="1"/>
  <c r="BQ509" i="1"/>
  <c r="BS634" i="1"/>
  <c r="BT634" i="1" s="1"/>
  <c r="BQ634" i="1"/>
  <c r="BS69" i="1"/>
  <c r="BT69" i="1" s="1"/>
  <c r="BQ69" i="1"/>
  <c r="BS514" i="1"/>
  <c r="BT514" i="1" s="1"/>
  <c r="BQ514" i="1"/>
  <c r="BS652" i="1"/>
  <c r="BT652" i="1" s="1"/>
  <c r="BQ652" i="1"/>
  <c r="BS71" i="1"/>
  <c r="BT71" i="1" s="1"/>
  <c r="BQ71" i="1"/>
  <c r="BS486" i="1"/>
  <c r="BT486" i="1" s="1"/>
  <c r="BQ486" i="1"/>
  <c r="BS575" i="1"/>
  <c r="BT575" i="1" s="1"/>
  <c r="BQ575" i="1"/>
  <c r="BS483" i="1"/>
  <c r="BT483" i="1" s="1"/>
  <c r="BQ483" i="1"/>
  <c r="BS72" i="1"/>
  <c r="BU72" i="1" s="1"/>
  <c r="BQ72" i="1"/>
  <c r="BS87" i="1"/>
  <c r="BU87" i="1" s="1"/>
  <c r="BQ87" i="1"/>
  <c r="BS515" i="1"/>
  <c r="BT515" i="1" s="1"/>
  <c r="BQ515" i="1"/>
  <c r="BS572" i="1"/>
  <c r="BT572" i="1" s="1"/>
  <c r="BQ572" i="1"/>
  <c r="BS498" i="1"/>
  <c r="BT498" i="1" s="1"/>
  <c r="BQ498" i="1"/>
  <c r="BS561" i="1"/>
  <c r="BT561" i="1" s="1"/>
  <c r="BQ561" i="1"/>
  <c r="BS507" i="1"/>
  <c r="BT507" i="1" s="1"/>
  <c r="BQ507" i="1"/>
  <c r="BS576" i="1"/>
  <c r="BT576" i="1" s="1"/>
  <c r="BQ576" i="1"/>
  <c r="BS574" i="1"/>
  <c r="BT574" i="1" s="1"/>
  <c r="BQ574" i="1"/>
  <c r="BS56" i="1"/>
  <c r="BQ56" i="1"/>
  <c r="BS566" i="1"/>
  <c r="BT566" i="1" s="1"/>
  <c r="BQ566" i="1"/>
  <c r="BS66" i="1"/>
  <c r="BU66" i="1" s="1"/>
  <c r="BQ66" i="1"/>
  <c r="BS573" i="1"/>
  <c r="BT573" i="1" s="1"/>
  <c r="BQ573" i="1"/>
  <c r="BS288" i="1"/>
  <c r="BT288" i="1" s="1"/>
  <c r="BQ288" i="1"/>
  <c r="BS338" i="1"/>
  <c r="BQ338" i="1"/>
  <c r="BS517" i="1"/>
  <c r="BT517" i="1" s="1"/>
  <c r="BQ517" i="1"/>
  <c r="BS67" i="1"/>
  <c r="BU67" i="1" s="1"/>
  <c r="BQ67" i="1"/>
  <c r="BS10" i="1"/>
  <c r="BU10" i="1" s="1"/>
  <c r="BQ10" i="1"/>
  <c r="BS29" i="1"/>
  <c r="BU29" i="1" s="1"/>
  <c r="BQ29" i="1"/>
  <c r="BS70" i="1"/>
  <c r="BT70" i="1" s="1"/>
  <c r="BQ70" i="1"/>
  <c r="BS616" i="1"/>
  <c r="BT616" i="1" s="1"/>
  <c r="BS638" i="1"/>
  <c r="BT638" i="1" s="1"/>
  <c r="BS647" i="1"/>
  <c r="BT647" i="1" s="1"/>
  <c r="BS636" i="1"/>
  <c r="BT636" i="1" s="1"/>
  <c r="BS653" i="1"/>
  <c r="BT653" i="1" s="1"/>
  <c r="BS633" i="1"/>
  <c r="BS640" i="1"/>
  <c r="BS642" i="1"/>
  <c r="BT642" i="1" s="1"/>
  <c r="BS643" i="1"/>
  <c r="BS619" i="1"/>
  <c r="BT619" i="1" s="1"/>
  <c r="BS654" i="1"/>
  <c r="BS645" i="1"/>
  <c r="BT645" i="1" s="1"/>
  <c r="BS644" i="1"/>
  <c r="BT644" i="1" s="1"/>
  <c r="BS648" i="1"/>
  <c r="BT648" i="1" s="1"/>
  <c r="BS646" i="1"/>
  <c r="BT646" i="1" s="1"/>
  <c r="BS641" i="1"/>
  <c r="BT641" i="1" s="1"/>
  <c r="BS639" i="1"/>
  <c r="BT639" i="1" s="1"/>
  <c r="BS637" i="1"/>
  <c r="BS635" i="1"/>
  <c r="BS622" i="1"/>
  <c r="BT622" i="1" s="1"/>
  <c r="BS621" i="1"/>
  <c r="BT621" i="1" s="1"/>
  <c r="BS526" i="1"/>
  <c r="BT526" i="1" s="1"/>
  <c r="BS608" i="1"/>
  <c r="BT608" i="1" s="1"/>
  <c r="BS518" i="1"/>
  <c r="BT518" i="1" s="1"/>
  <c r="BS484" i="1"/>
  <c r="BS505" i="1"/>
  <c r="BS443" i="1"/>
  <c r="BS461" i="1"/>
  <c r="BS472" i="1"/>
  <c r="BS477" i="1"/>
  <c r="BT477" i="1" s="1"/>
  <c r="BS467" i="1"/>
  <c r="BS454" i="1"/>
  <c r="BT454" i="1" s="1"/>
  <c r="BS458" i="1"/>
  <c r="BS452" i="1"/>
  <c r="BT452" i="1" s="1"/>
  <c r="BS460" i="1"/>
  <c r="BS471" i="1"/>
  <c r="BT471" i="1" s="1"/>
  <c r="BS457" i="1"/>
  <c r="BT457" i="1" s="1"/>
  <c r="BS449" i="1"/>
  <c r="BS468" i="1"/>
  <c r="BS475" i="1"/>
  <c r="BS456" i="1"/>
  <c r="BT456" i="1" s="1"/>
  <c r="BS469" i="1"/>
  <c r="BS453" i="1"/>
  <c r="BT453" i="1" s="1"/>
  <c r="BS481" i="1"/>
  <c r="BS455" i="1"/>
  <c r="BT455" i="1" s="1"/>
  <c r="BS473" i="1"/>
  <c r="BS466" i="1"/>
  <c r="BS444" i="1"/>
  <c r="BT444" i="1" s="1"/>
  <c r="BS474" i="1"/>
  <c r="BS451" i="1"/>
  <c r="BT451" i="1" s="1"/>
  <c r="BS625" i="1"/>
  <c r="BS628" i="1"/>
  <c r="BT628" i="1" s="1"/>
  <c r="BS482" i="1"/>
  <c r="BS480" i="1"/>
  <c r="BS479" i="1"/>
  <c r="BS478" i="1"/>
  <c r="BS476" i="1"/>
  <c r="BS470" i="1"/>
  <c r="BS465" i="1"/>
  <c r="BT465" i="1" s="1"/>
  <c r="BS464" i="1"/>
  <c r="BS463" i="1"/>
  <c r="BT463" i="1" s="1"/>
  <c r="BS462" i="1"/>
  <c r="BS459" i="1"/>
  <c r="BS450" i="1"/>
  <c r="BS448" i="1"/>
  <c r="BS442" i="1"/>
  <c r="BS508" i="1"/>
  <c r="BT508" i="1" s="1"/>
  <c r="BS506" i="1"/>
  <c r="BS16" i="1"/>
  <c r="BS525" i="1"/>
  <c r="BT525" i="1" s="1"/>
  <c r="BS656" i="1"/>
  <c r="BS333" i="1"/>
  <c r="BS504" i="1"/>
  <c r="BT504" i="1" s="1"/>
  <c r="BS348" i="1"/>
  <c r="BS339" i="1"/>
  <c r="BS5" i="1"/>
  <c r="BS531" i="1"/>
  <c r="BT531" i="1" s="1"/>
  <c r="BS630" i="1"/>
  <c r="BS589" i="1"/>
  <c r="BT589" i="1" s="1"/>
  <c r="BS304" i="1"/>
  <c r="BS605" i="1"/>
  <c r="BT605" i="1" s="1"/>
  <c r="BS491" i="1"/>
  <c r="BT491" i="1" s="1"/>
  <c r="BS554" i="1"/>
  <c r="BT554" i="1" s="1"/>
  <c r="BS340" i="1"/>
  <c r="BS540" i="1"/>
  <c r="BS658" i="1"/>
  <c r="BT658" i="1" s="1"/>
  <c r="BS659" i="1"/>
  <c r="BS534" i="1"/>
  <c r="BT534" i="1" s="1"/>
  <c r="BS331" i="1"/>
  <c r="BS579" i="1"/>
  <c r="BS614" i="1"/>
  <c r="BT614" i="1" s="1"/>
  <c r="BS353" i="1"/>
  <c r="BS529" i="1"/>
  <c r="BT529" i="1" s="1"/>
  <c r="BS295" i="1"/>
  <c r="BS293" i="1"/>
  <c r="BS544" i="1"/>
  <c r="BS615" i="1"/>
  <c r="BT615" i="1" s="1"/>
  <c r="BS530" i="1"/>
  <c r="BT530" i="1" s="1"/>
  <c r="BU627" i="1"/>
  <c r="BS309" i="1"/>
  <c r="BS543" i="1"/>
  <c r="BT543" i="1" s="1"/>
  <c r="BS552" i="1"/>
  <c r="BT552" i="1" s="1"/>
  <c r="BS332" i="1"/>
  <c r="BS601" i="1"/>
  <c r="BT601" i="1" s="1"/>
  <c r="BS290" i="1"/>
  <c r="BS12" i="1"/>
  <c r="BS354" i="1"/>
  <c r="BS335" i="1"/>
  <c r="BS502" i="1"/>
  <c r="BT502" i="1" s="1"/>
  <c r="BS499" i="1"/>
  <c r="BS11" i="1"/>
  <c r="BT11" i="1" s="1"/>
  <c r="BS535" i="1"/>
  <c r="BS604" i="1"/>
  <c r="BT604" i="1" s="1"/>
  <c r="BS316" i="1"/>
  <c r="BS13" i="1"/>
  <c r="BS556" i="1"/>
  <c r="BT556" i="1" s="1"/>
  <c r="BS537" i="1"/>
  <c r="BT537" i="1" s="1"/>
  <c r="BS557" i="1"/>
  <c r="BT557" i="1" s="1"/>
  <c r="BS593" i="1"/>
  <c r="BS7" i="1"/>
  <c r="BS495" i="1"/>
  <c r="BT495" i="1" s="1"/>
  <c r="BS308" i="1"/>
  <c r="BS629" i="1"/>
  <c r="BT629" i="1" s="1"/>
  <c r="BS277" i="1"/>
  <c r="BS598" i="1"/>
  <c r="BT598" i="1" s="1"/>
  <c r="BS343" i="1"/>
  <c r="BS19" i="1"/>
  <c r="BS524" i="1"/>
  <c r="BS307" i="1"/>
  <c r="BS562" i="1"/>
  <c r="BT562" i="1" s="1"/>
  <c r="BS595" i="1"/>
  <c r="BS649" i="1"/>
  <c r="BS494" i="1"/>
  <c r="BT494" i="1" s="1"/>
  <c r="BS318" i="1"/>
  <c r="BS314" i="1"/>
  <c r="BS587" i="1"/>
  <c r="BT587" i="1" s="1"/>
  <c r="BS538" i="1"/>
  <c r="BT538" i="1" s="1"/>
  <c r="BS599" i="1"/>
  <c r="BT599" i="1" s="1"/>
  <c r="BS603" i="1"/>
  <c r="BT603" i="1" s="1"/>
  <c r="BS650" i="1"/>
  <c r="BT650" i="1" s="1"/>
  <c r="BS68" i="1"/>
  <c r="BS287" i="1"/>
  <c r="BS270" i="1"/>
  <c r="BS584" i="1"/>
  <c r="BT584" i="1" s="1"/>
  <c r="BS496" i="1"/>
  <c r="BT496" i="1" s="1"/>
  <c r="BS6" i="1"/>
  <c r="BS489" i="1"/>
  <c r="BS503" i="1"/>
  <c r="BT503" i="1" s="1"/>
  <c r="BS78" i="1"/>
  <c r="BS567" i="1"/>
  <c r="BT567" i="1" s="1"/>
  <c r="BS25" i="1"/>
  <c r="BS22" i="1"/>
  <c r="BS366" i="1"/>
  <c r="BS545" i="1"/>
  <c r="BS297" i="1"/>
  <c r="BS334" i="1"/>
  <c r="BS586" i="1"/>
  <c r="BT586" i="1" s="1"/>
  <c r="BS445" i="1"/>
  <c r="BS341" i="1"/>
  <c r="BS337" i="1"/>
  <c r="BS336" i="1"/>
  <c r="BS325" i="1"/>
  <c r="BU49" i="1"/>
  <c r="BS549" i="1"/>
  <c r="BT549" i="1" s="1"/>
  <c r="BS539" i="1"/>
  <c r="BT539" i="1" s="1"/>
  <c r="BS324" i="1"/>
  <c r="BS548" i="1"/>
  <c r="BT548" i="1" s="1"/>
  <c r="BS600" i="1"/>
  <c r="BT600" i="1" s="1"/>
  <c r="BS310" i="1"/>
  <c r="BU576" i="1"/>
  <c r="BU54" i="1"/>
  <c r="BS18" i="1"/>
  <c r="BS613" i="1"/>
  <c r="BT613" i="1" s="1"/>
  <c r="BS551" i="1"/>
  <c r="BT551" i="1" s="1"/>
  <c r="BU440" i="1"/>
  <c r="BS15" i="1"/>
  <c r="BS542" i="1"/>
  <c r="BT542" i="1" s="1"/>
  <c r="BS592" i="1"/>
  <c r="BT592" i="1" s="1"/>
  <c r="BS317" i="1"/>
  <c r="BS583" i="1"/>
  <c r="BT583" i="1" s="1"/>
  <c r="BS606" i="1"/>
  <c r="BT606" i="1" s="1"/>
  <c r="BS580" i="1"/>
  <c r="BT580" i="1" s="1"/>
  <c r="BS300" i="1"/>
  <c r="BS581" i="1"/>
  <c r="BT581" i="1" s="1"/>
  <c r="BU397" i="1"/>
  <c r="BS487" i="1"/>
  <c r="BT487" i="1" s="1"/>
  <c r="BS533" i="1"/>
  <c r="BT533" i="1" s="1"/>
  <c r="BU386" i="1"/>
  <c r="BU55" i="1"/>
  <c r="BU577" i="1"/>
  <c r="BS547" i="1"/>
  <c r="BT547" i="1" s="1"/>
  <c r="BS330" i="1"/>
  <c r="BU364" i="1"/>
  <c r="BS607" i="1"/>
  <c r="BT607" i="1" s="1"/>
  <c r="BS626" i="1"/>
  <c r="BT626" i="1" s="1"/>
  <c r="BU578" i="1"/>
  <c r="BU597" i="1"/>
  <c r="BU437" i="1"/>
  <c r="BU275" i="1"/>
  <c r="BS527" i="1"/>
  <c r="BT527" i="1" s="1"/>
  <c r="BS303" i="1"/>
  <c r="BS286" i="1"/>
  <c r="BT286" i="1" s="1"/>
  <c r="BS319" i="1"/>
  <c r="BS632" i="1"/>
  <c r="BT632" i="1" s="1"/>
  <c r="BS272" i="1"/>
  <c r="BU396" i="1"/>
  <c r="BS590" i="1"/>
  <c r="BT590" i="1" s="1"/>
  <c r="BS594" i="1"/>
  <c r="BT594" i="1" s="1"/>
  <c r="BS329" i="1"/>
  <c r="BS323" i="1"/>
  <c r="BU69" i="1"/>
  <c r="BS497" i="1"/>
  <c r="BT497" i="1" s="1"/>
  <c r="BS328" i="1"/>
  <c r="BS541" i="1"/>
  <c r="BT541" i="1" s="1"/>
  <c r="BU288" i="1"/>
  <c r="BS73" i="1"/>
  <c r="BS532" i="1"/>
  <c r="BT532" i="1" s="1"/>
  <c r="BU365" i="1"/>
  <c r="BS311" i="1"/>
  <c r="BS14" i="1"/>
  <c r="BS306" i="1"/>
  <c r="BS488" i="1"/>
  <c r="BT488" i="1" s="1"/>
  <c r="BS546" i="1"/>
  <c r="BT546" i="1" s="1"/>
  <c r="BS344" i="1"/>
  <c r="BS582" i="1"/>
  <c r="BT582" i="1" s="1"/>
  <c r="BS347" i="1"/>
  <c r="BS490" i="1"/>
  <c r="BT490" i="1" s="1"/>
  <c r="BS346" i="1"/>
  <c r="BS657" i="1"/>
  <c r="BT657" i="1" s="1"/>
  <c r="BS320" i="1"/>
  <c r="BS631" i="1"/>
  <c r="BT631" i="1" s="1"/>
  <c r="BS602" i="1"/>
  <c r="BT602" i="1" s="1"/>
  <c r="BS611" i="1"/>
  <c r="BT611" i="1" s="1"/>
  <c r="BS492" i="1"/>
  <c r="BT492" i="1" s="1"/>
  <c r="BS301" i="1"/>
  <c r="BT301" i="1" s="1"/>
  <c r="BU259" i="1"/>
  <c r="BS555" i="1"/>
  <c r="BT555" i="1" s="1"/>
  <c r="BS651" i="1"/>
  <c r="BT651" i="1" s="1"/>
  <c r="BS550" i="1"/>
  <c r="BT550" i="1" s="1"/>
  <c r="BS351" i="1"/>
  <c r="BS342" i="1"/>
  <c r="BS528" i="1"/>
  <c r="BT528" i="1" s="1"/>
  <c r="BS289" i="1"/>
  <c r="BT289" i="1" s="1"/>
  <c r="BU572" i="1"/>
  <c r="BS327" i="1"/>
  <c r="BS83" i="1"/>
  <c r="BS352" i="1"/>
  <c r="BU285" i="1"/>
  <c r="BS588" i="1"/>
  <c r="BT588" i="1" s="1"/>
  <c r="BU404" i="1"/>
  <c r="BS553" i="1"/>
  <c r="BT553" i="1" s="1"/>
  <c r="BS493" i="1"/>
  <c r="BT493" i="1" s="1"/>
  <c r="BU441" i="1"/>
  <c r="BS623" i="1"/>
  <c r="BT623" i="1" s="1"/>
  <c r="BS296" i="1"/>
  <c r="BS585" i="1"/>
  <c r="BT585" i="1" s="1"/>
  <c r="BS570" i="1"/>
  <c r="BT570" i="1" s="1"/>
  <c r="BS596" i="1"/>
  <c r="BT596" i="1" s="1"/>
  <c r="BS591" i="1"/>
  <c r="BT591" i="1" s="1"/>
  <c r="BS536" i="1"/>
  <c r="BT536" i="1" s="1"/>
  <c r="BS17" i="1"/>
  <c r="BS558" i="1"/>
  <c r="BT558" i="1" s="1"/>
  <c r="AL364" i="1"/>
  <c r="BU483" i="1" l="1"/>
  <c r="BU507" i="1"/>
  <c r="BU566" i="1"/>
  <c r="BU561" i="1"/>
  <c r="BU498" i="1"/>
  <c r="BU71" i="1"/>
  <c r="BU634" i="1"/>
  <c r="BU574" i="1"/>
  <c r="BU515" i="1"/>
  <c r="BU516" i="1"/>
  <c r="BU575" i="1"/>
  <c r="BU517" i="1"/>
  <c r="BU486" i="1"/>
  <c r="BU573" i="1"/>
  <c r="BU509" i="1"/>
  <c r="BU70" i="1"/>
  <c r="BU652" i="1"/>
  <c r="BU56" i="1"/>
  <c r="BU514" i="1"/>
  <c r="BU338" i="1"/>
  <c r="BU524" i="1"/>
  <c r="BT524" i="1"/>
  <c r="BU535" i="1"/>
  <c r="BT535" i="1"/>
  <c r="BU544" i="1"/>
  <c r="BT544" i="1"/>
  <c r="BU450" i="1"/>
  <c r="BT450" i="1"/>
  <c r="BU478" i="1"/>
  <c r="BU475" i="1"/>
  <c r="BT475" i="1"/>
  <c r="BU593" i="1"/>
  <c r="BT593" i="1"/>
  <c r="BU449" i="1"/>
  <c r="BT449" i="1"/>
  <c r="BU78" i="1"/>
  <c r="BU540" i="1"/>
  <c r="BT540" i="1"/>
  <c r="BU459" i="1"/>
  <c r="BU468" i="1"/>
  <c r="BU287" i="1"/>
  <c r="BU499" i="1"/>
  <c r="BT499" i="1"/>
  <c r="BU649" i="1"/>
  <c r="BT649" i="1"/>
  <c r="BU335" i="1"/>
  <c r="BU353" i="1"/>
  <c r="BU506" i="1"/>
  <c r="BT506" i="1"/>
  <c r="BU295" i="1"/>
  <c r="BU630" i="1"/>
  <c r="BT630" i="1"/>
  <c r="BU633" i="1"/>
  <c r="BT633" i="1"/>
  <c r="BU489" i="1"/>
  <c r="BT489" i="1"/>
  <c r="BU595" i="1"/>
  <c r="BT595" i="1"/>
  <c r="BU13" i="1"/>
  <c r="BU354" i="1"/>
  <c r="BU625" i="1"/>
  <c r="BT625" i="1"/>
  <c r="BU443" i="1"/>
  <c r="BT443" i="1"/>
  <c r="BU635" i="1"/>
  <c r="BT635" i="1"/>
  <c r="BU654" i="1"/>
  <c r="BT654" i="1"/>
  <c r="BU270" i="1"/>
  <c r="BU479" i="1"/>
  <c r="BT479" i="1"/>
  <c r="BU473" i="1"/>
  <c r="BT473" i="1"/>
  <c r="BU545" i="1"/>
  <c r="BT545" i="1"/>
  <c r="BU316" i="1"/>
  <c r="BU12" i="1"/>
  <c r="BU579" i="1"/>
  <c r="BT579" i="1"/>
  <c r="BU348" i="1"/>
  <c r="BU442" i="1"/>
  <c r="BU470" i="1"/>
  <c r="BT470" i="1"/>
  <c r="BU505" i="1"/>
  <c r="BT505" i="1"/>
  <c r="BU637" i="1"/>
  <c r="BT637" i="1"/>
  <c r="BU314" i="1"/>
  <c r="BU659" i="1"/>
  <c r="BT659" i="1"/>
  <c r="BU656" i="1"/>
  <c r="BT656" i="1"/>
  <c r="BU466" i="1"/>
  <c r="BU640" i="1"/>
  <c r="BT640" i="1"/>
  <c r="BU318" i="1"/>
  <c r="BU366" i="1"/>
  <c r="BU307" i="1"/>
  <c r="BU484" i="1"/>
  <c r="BT484" i="1"/>
  <c r="BU643" i="1"/>
  <c r="BT643" i="1"/>
  <c r="BU638" i="1"/>
  <c r="BU647" i="1"/>
  <c r="BU636" i="1"/>
  <c r="BU621" i="1"/>
  <c r="BU472" i="1"/>
  <c r="BU616" i="1"/>
  <c r="BU645" i="1"/>
  <c r="BU608" i="1"/>
  <c r="BU642" i="1"/>
  <c r="BU619" i="1"/>
  <c r="BU653" i="1"/>
  <c r="BU644" i="1"/>
  <c r="BU518" i="1"/>
  <c r="BU622" i="1"/>
  <c r="BU526" i="1"/>
  <c r="BU648" i="1"/>
  <c r="BU646" i="1"/>
  <c r="BU641" i="1"/>
  <c r="BU639" i="1"/>
  <c r="BU454" i="1"/>
  <c r="BU455" i="1"/>
  <c r="BU461" i="1"/>
  <c r="BU471" i="1"/>
  <c r="BU481" i="1"/>
  <c r="BU464" i="1"/>
  <c r="BU460" i="1"/>
  <c r="BU477" i="1"/>
  <c r="BU458" i="1"/>
  <c r="BU476" i="1"/>
  <c r="BU453" i="1"/>
  <c r="BU452" i="1"/>
  <c r="BU467" i="1"/>
  <c r="BU457" i="1"/>
  <c r="BU451" i="1"/>
  <c r="BU456" i="1"/>
  <c r="BU480" i="1"/>
  <c r="BU448" i="1"/>
  <c r="BU469" i="1"/>
  <c r="BU444" i="1"/>
  <c r="BU628" i="1"/>
  <c r="BU474" i="1"/>
  <c r="BU482" i="1"/>
  <c r="BU465" i="1"/>
  <c r="BU463" i="1"/>
  <c r="BU462" i="1"/>
  <c r="BU508" i="1"/>
  <c r="BU598" i="1"/>
  <c r="BU525" i="1"/>
  <c r="BU333" i="1"/>
  <c r="BU304" i="1"/>
  <c r="BU11" i="1"/>
  <c r="BU504" i="1"/>
  <c r="BU614" i="1"/>
  <c r="BU339" i="1"/>
  <c r="BU557" i="1"/>
  <c r="BU503" i="1"/>
  <c r="BU589" i="1"/>
  <c r="BU332" i="1"/>
  <c r="BU309" i="1"/>
  <c r="BU16" i="1"/>
  <c r="BU7" i="1"/>
  <c r="BU502" i="1"/>
  <c r="BU658" i="1"/>
  <c r="BU531" i="1"/>
  <c r="BU5" i="1"/>
  <c r="BU552" i="1"/>
  <c r="BU308" i="1"/>
  <c r="BU601" i="1"/>
  <c r="BU25" i="1"/>
  <c r="BU534" i="1"/>
  <c r="BU491" i="1"/>
  <c r="BU530" i="1"/>
  <c r="BU604" i="1"/>
  <c r="BU290" i="1"/>
  <c r="BU331" i="1"/>
  <c r="BU605" i="1"/>
  <c r="BU615" i="1"/>
  <c r="BU567" i="1"/>
  <c r="BU599" i="1"/>
  <c r="BU629" i="1"/>
  <c r="BU562" i="1"/>
  <c r="BU554" i="1"/>
  <c r="BU556" i="1"/>
  <c r="BU340" i="1"/>
  <c r="BU587" i="1"/>
  <c r="BU22" i="1"/>
  <c r="BU529" i="1"/>
  <c r="BU543" i="1"/>
  <c r="BU538" i="1"/>
  <c r="BU19" i="1"/>
  <c r="BU537" i="1"/>
  <c r="BU650" i="1"/>
  <c r="BU293" i="1"/>
  <c r="BU68" i="1"/>
  <c r="BU495" i="1"/>
  <c r="BU494" i="1"/>
  <c r="BU343" i="1"/>
  <c r="BU277" i="1"/>
  <c r="BU6" i="1"/>
  <c r="BU496" i="1"/>
  <c r="BU297" i="1"/>
  <c r="BU584" i="1"/>
  <c r="BU603" i="1"/>
  <c r="BU555" i="1"/>
  <c r="BU329" i="1"/>
  <c r="BU590" i="1"/>
  <c r="BU303" i="1"/>
  <c r="BU583" i="1"/>
  <c r="BU445" i="1"/>
  <c r="BU623" i="1"/>
  <c r="BU527" i="1"/>
  <c r="BU342" i="1"/>
  <c r="BU320" i="1"/>
  <c r="BU657" i="1"/>
  <c r="BU582" i="1"/>
  <c r="BU14" i="1"/>
  <c r="BU330" i="1"/>
  <c r="BU581" i="1"/>
  <c r="BU613" i="1"/>
  <c r="BU600" i="1"/>
  <c r="BU334" i="1"/>
  <c r="BU346" i="1"/>
  <c r="BU311" i="1"/>
  <c r="BU328" i="1"/>
  <c r="BU533" i="1"/>
  <c r="BU300" i="1"/>
  <c r="BU488" i="1"/>
  <c r="BU319" i="1"/>
  <c r="BU548" i="1"/>
  <c r="BU325" i="1"/>
  <c r="BU553" i="1"/>
  <c r="BU528" i="1"/>
  <c r="BU631" i="1"/>
  <c r="BU286" i="1"/>
  <c r="BU296" i="1"/>
  <c r="BU607" i="1"/>
  <c r="BU337" i="1"/>
  <c r="BU73" i="1"/>
  <c r="BU341" i="1"/>
  <c r="BU611" i="1"/>
  <c r="BU558" i="1"/>
  <c r="BU352" i="1"/>
  <c r="BU301" i="1"/>
  <c r="BU344" i="1"/>
  <c r="BU317" i="1"/>
  <c r="BU18" i="1"/>
  <c r="BU586" i="1"/>
  <c r="BU327" i="1"/>
  <c r="BU347" i="1"/>
  <c r="BU323" i="1"/>
  <c r="BU324" i="1"/>
  <c r="BU336" i="1"/>
  <c r="BU492" i="1"/>
  <c r="BU532" i="1"/>
  <c r="BU272" i="1"/>
  <c r="BU487" i="1"/>
  <c r="BU594" i="1"/>
  <c r="BU632" i="1"/>
  <c r="BU17" i="1"/>
  <c r="BU570" i="1"/>
  <c r="BU602" i="1"/>
  <c r="BU490" i="1"/>
  <c r="BU546" i="1"/>
  <c r="BU497" i="1"/>
  <c r="BU592" i="1"/>
  <c r="BU310" i="1"/>
  <c r="BU550" i="1"/>
  <c r="BU539" i="1"/>
  <c r="BU596" i="1"/>
  <c r="BU551" i="1"/>
  <c r="BU536" i="1"/>
  <c r="BU585" i="1"/>
  <c r="BU351" i="1"/>
  <c r="BU306" i="1"/>
  <c r="BU626" i="1"/>
  <c r="BU547" i="1"/>
  <c r="BU542" i="1"/>
  <c r="BU651" i="1"/>
  <c r="BU606" i="1"/>
  <c r="BU549" i="1"/>
  <c r="BU591" i="1"/>
  <c r="BU493" i="1"/>
  <c r="BU588" i="1"/>
  <c r="BU83" i="1"/>
  <c r="BU289" i="1"/>
  <c r="BU541" i="1"/>
  <c r="BU580" i="1"/>
  <c r="BU15" i="1"/>
  <c r="AL93" i="1"/>
  <c r="AC93" i="1"/>
  <c r="L43" i="12" l="1"/>
  <c r="AC364" i="1"/>
  <c r="BT364" i="1" s="1"/>
  <c r="AL52" i="1"/>
  <c r="J100" i="3"/>
  <c r="J99" i="3"/>
  <c r="J98" i="3"/>
  <c r="J97" i="3"/>
  <c r="J96" i="3"/>
  <c r="J95" i="3"/>
  <c r="J94" i="3"/>
  <c r="J93" i="3"/>
  <c r="J92" i="3"/>
  <c r="J91" i="3"/>
  <c r="J90" i="3"/>
  <c r="J89" i="3"/>
  <c r="J88" i="3"/>
  <c r="J87" i="3"/>
  <c r="J86" i="3"/>
  <c r="J85" i="3"/>
  <c r="J84" i="3"/>
  <c r="J83" i="3"/>
  <c r="J82" i="3"/>
  <c r="J81" i="3"/>
  <c r="J80" i="3"/>
  <c r="J79" i="3"/>
  <c r="J78" i="3"/>
  <c r="J77" i="3"/>
  <c r="J76" i="3"/>
  <c r="J75" i="3"/>
  <c r="J74" i="3"/>
  <c r="AL486" i="1"/>
  <c r="AL484" i="1"/>
  <c r="AL483" i="1"/>
  <c r="J65" i="3" l="1"/>
  <c r="J66" i="3"/>
  <c r="J3" i="3"/>
  <c r="J4" i="3"/>
  <c r="J5" i="3"/>
  <c r="J6"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7" i="3"/>
  <c r="J68" i="3"/>
  <c r="J69" i="3"/>
  <c r="J70" i="3"/>
  <c r="J71" i="3"/>
  <c r="J72" i="3"/>
  <c r="J73" i="3"/>
  <c r="J2" i="3"/>
  <c r="AL54" i="1"/>
  <c r="BT54" i="1" s="1"/>
  <c r="R5" i="1" l="1" a="1"/>
  <c r="R5" i="1" s="1"/>
  <c r="AL6" i="1"/>
  <c r="AL7" i="1"/>
  <c r="AL10" i="1"/>
  <c r="AL11" i="1"/>
  <c r="AL12" i="1"/>
  <c r="AL13" i="1"/>
  <c r="AL14" i="1"/>
  <c r="AL15" i="1"/>
  <c r="AL16" i="1"/>
  <c r="AL17" i="1"/>
  <c r="AL18" i="1"/>
  <c r="AL19" i="1"/>
  <c r="AL20" i="1"/>
  <c r="AL22" i="1"/>
  <c r="AL25" i="1"/>
  <c r="AL26" i="1"/>
  <c r="AL27" i="1"/>
  <c r="AL28" i="1"/>
  <c r="AL29" i="1"/>
  <c r="AL31" i="1"/>
  <c r="AL39" i="1"/>
  <c r="AL40" i="1"/>
  <c r="AL41" i="1"/>
  <c r="AL42" i="1"/>
  <c r="AL49" i="1"/>
  <c r="AL50" i="1"/>
  <c r="AL51" i="1"/>
  <c r="AL53" i="1"/>
  <c r="AL55" i="1"/>
  <c r="AL56" i="1"/>
  <c r="AL58" i="1"/>
  <c r="AL60" i="1"/>
  <c r="AL62" i="1"/>
  <c r="AL64" i="1"/>
  <c r="AL66" i="1"/>
  <c r="AL67" i="1"/>
  <c r="AL68" i="1"/>
  <c r="AL69" i="1"/>
  <c r="AL70" i="1"/>
  <c r="AL71" i="1"/>
  <c r="AL72" i="1"/>
  <c r="AL73" i="1"/>
  <c r="AL74" i="1"/>
  <c r="AL75" i="1"/>
  <c r="AL77" i="1"/>
  <c r="AL78" i="1"/>
  <c r="AL82" i="1"/>
  <c r="AL83" i="1"/>
  <c r="AL84" i="1"/>
  <c r="AL85" i="1"/>
  <c r="AL86" i="1"/>
  <c r="AL87" i="1"/>
  <c r="AL90" i="1"/>
  <c r="AL92" i="1"/>
  <c r="AL96" i="1"/>
  <c r="AL99" i="1"/>
  <c r="AL101" i="1"/>
  <c r="AL102" i="1"/>
  <c r="AL104" i="1"/>
  <c r="AL105" i="1"/>
  <c r="AL107" i="1"/>
  <c r="AL108" i="1"/>
  <c r="AL109" i="1"/>
  <c r="AL111" i="1"/>
  <c r="AL114" i="1"/>
  <c r="AL115" i="1"/>
  <c r="AL116" i="1"/>
  <c r="AL117" i="1"/>
  <c r="AL122" i="1"/>
  <c r="AL123" i="1"/>
  <c r="AL124" i="1"/>
  <c r="AL125" i="1"/>
  <c r="AL126" i="1"/>
  <c r="AL127" i="1"/>
  <c r="AL128" i="1"/>
  <c r="AL129" i="1"/>
  <c r="AL130" i="1"/>
  <c r="AL131" i="1"/>
  <c r="AL132" i="1"/>
  <c r="AL133" i="1"/>
  <c r="AL134" i="1"/>
  <c r="AL137" i="1"/>
  <c r="AL138" i="1"/>
  <c r="AL139" i="1"/>
  <c r="AL140" i="1"/>
  <c r="AL141" i="1"/>
  <c r="AL144" i="1"/>
  <c r="AL145" i="1"/>
  <c r="AL146" i="1"/>
  <c r="AL149" i="1"/>
  <c r="AL152" i="1"/>
  <c r="AL155" i="1"/>
  <c r="AL158" i="1"/>
  <c r="AL160" i="1"/>
  <c r="AL161" i="1"/>
  <c r="AL163" i="1"/>
  <c r="AL164" i="1"/>
  <c r="AL165" i="1"/>
  <c r="AL166" i="1"/>
  <c r="AL168" i="1"/>
  <c r="AL169" i="1"/>
  <c r="AL171" i="1"/>
  <c r="AL172" i="1"/>
  <c r="AL174" i="1"/>
  <c r="AL175" i="1"/>
  <c r="AL176" i="1"/>
  <c r="AL178" i="1"/>
  <c r="AL179" i="1"/>
  <c r="AL180" i="1"/>
  <c r="AL182" i="1"/>
  <c r="AL183" i="1"/>
  <c r="AL184" i="1"/>
  <c r="AL185" i="1"/>
  <c r="AL187" i="1"/>
  <c r="AL188" i="1"/>
  <c r="AL189" i="1"/>
  <c r="AL190" i="1"/>
  <c r="AL192" i="1"/>
  <c r="AL193" i="1"/>
  <c r="AL194" i="1"/>
  <c r="AL195" i="1"/>
  <c r="AL197" i="1"/>
  <c r="AL198" i="1"/>
  <c r="AL199" i="1"/>
  <c r="AL200" i="1"/>
  <c r="AL202" i="1"/>
  <c r="AL204" i="1"/>
  <c r="AL205" i="1"/>
  <c r="AL206" i="1"/>
  <c r="AL207" i="1"/>
  <c r="AL208" i="1"/>
  <c r="AL210" i="1"/>
  <c r="AL211" i="1"/>
  <c r="AL212" i="1"/>
  <c r="AL213" i="1"/>
  <c r="AL215" i="1"/>
  <c r="AL177" i="1"/>
  <c r="AL216" i="1"/>
  <c r="AL217" i="1"/>
  <c r="AL218" i="1"/>
  <c r="AL219" i="1"/>
  <c r="AL220" i="1"/>
  <c r="AL221" i="1"/>
  <c r="AL222" i="1"/>
  <c r="AL223" i="1"/>
  <c r="AL224" i="1"/>
  <c r="AL227" i="1"/>
  <c r="AL230" i="1"/>
  <c r="AL232" i="1"/>
  <c r="AL233" i="1"/>
  <c r="AL235" i="1"/>
  <c r="AL236" i="1"/>
  <c r="AL238" i="1"/>
  <c r="AL239" i="1"/>
  <c r="AL241" i="1"/>
  <c r="AL244" i="1"/>
  <c r="AL245" i="1"/>
  <c r="AL247" i="1"/>
  <c r="AL248" i="1"/>
  <c r="AL249" i="1"/>
  <c r="AL250" i="1"/>
  <c r="AL251" i="1"/>
  <c r="AL252" i="1"/>
  <c r="AL253" i="1"/>
  <c r="AL254" i="1"/>
  <c r="AL255" i="1"/>
  <c r="AL256" i="1"/>
  <c r="AL257" i="1"/>
  <c r="AL258" i="1"/>
  <c r="AL259" i="1"/>
  <c r="AL260" i="1"/>
  <c r="AL261" i="1"/>
  <c r="AL262" i="1"/>
  <c r="AL263" i="1"/>
  <c r="AL264" i="1"/>
  <c r="AL265" i="1"/>
  <c r="AL266" i="1"/>
  <c r="AL270" i="1"/>
  <c r="AL272" i="1"/>
  <c r="AL275" i="1"/>
  <c r="AL277" i="1"/>
  <c r="AL285" i="1"/>
  <c r="AL286" i="1"/>
  <c r="AL287" i="1"/>
  <c r="AL288" i="1"/>
  <c r="AL289" i="1"/>
  <c r="AL290" i="1"/>
  <c r="AL293" i="1"/>
  <c r="BT293" i="1" s="1"/>
  <c r="AL294" i="1"/>
  <c r="AL295" i="1"/>
  <c r="AL296" i="1"/>
  <c r="AL297" i="1"/>
  <c r="AL298" i="1"/>
  <c r="AL300" i="1"/>
  <c r="AL302" i="1"/>
  <c r="AL303" i="1"/>
  <c r="AL304" i="1"/>
  <c r="AL305" i="1"/>
  <c r="AL306" i="1"/>
  <c r="AL307" i="1"/>
  <c r="AL308" i="1"/>
  <c r="AL309" i="1"/>
  <c r="AL310" i="1"/>
  <c r="AL311" i="1"/>
  <c r="AL312" i="1"/>
  <c r="AL313" i="1"/>
  <c r="AL314" i="1"/>
  <c r="AL315" i="1"/>
  <c r="AL316" i="1"/>
  <c r="AL317" i="1"/>
  <c r="AL318" i="1"/>
  <c r="AL319" i="1"/>
  <c r="AL320" i="1"/>
  <c r="AL323" i="1"/>
  <c r="AL324" i="1"/>
  <c r="AL325" i="1"/>
  <c r="AL327" i="1"/>
  <c r="AL328" i="1"/>
  <c r="AL329" i="1"/>
  <c r="AL330" i="1"/>
  <c r="AL331" i="1"/>
  <c r="AL332" i="1"/>
  <c r="AL333" i="1"/>
  <c r="AL334" i="1"/>
  <c r="AL335" i="1"/>
  <c r="AL336" i="1"/>
  <c r="AL337" i="1"/>
  <c r="AL338" i="1"/>
  <c r="AL339" i="1"/>
  <c r="AL340" i="1"/>
  <c r="AL341" i="1"/>
  <c r="AL342" i="1"/>
  <c r="AL343" i="1"/>
  <c r="AL344" i="1"/>
  <c r="AL346" i="1"/>
  <c r="AL347" i="1"/>
  <c r="AL348" i="1"/>
  <c r="AL349" i="1"/>
  <c r="AL351" i="1"/>
  <c r="AL352" i="1"/>
  <c r="AL353" i="1"/>
  <c r="AL354" i="1"/>
  <c r="AL355" i="1"/>
  <c r="AL356" i="1"/>
  <c r="AL357" i="1"/>
  <c r="AL358" i="1"/>
  <c r="AL359" i="1"/>
  <c r="AL360" i="1"/>
  <c r="AL363" i="1"/>
  <c r="AL365" i="1"/>
  <c r="BT365" i="1" s="1"/>
  <c r="AL366" i="1"/>
  <c r="AL367" i="1"/>
  <c r="AL368" i="1"/>
  <c r="AL369" i="1"/>
  <c r="AL370" i="1"/>
  <c r="AL371" i="1"/>
  <c r="AL372" i="1"/>
  <c r="AL373" i="1"/>
  <c r="AL374" i="1"/>
  <c r="AL375" i="1"/>
  <c r="AL376" i="1"/>
  <c r="AL377" i="1"/>
  <c r="AL378" i="1"/>
  <c r="AL379" i="1"/>
  <c r="AL380" i="1"/>
  <c r="AL381" i="1"/>
  <c r="AL382" i="1"/>
  <c r="AL383" i="1"/>
  <c r="AL384" i="1"/>
  <c r="AL385" i="1"/>
  <c r="AL386" i="1"/>
  <c r="AL387" i="1"/>
  <c r="AL388" i="1"/>
  <c r="AL389" i="1"/>
  <c r="AL390" i="1"/>
  <c r="AL391" i="1"/>
  <c r="AL392" i="1"/>
  <c r="AL393" i="1"/>
  <c r="AL394" i="1"/>
  <c r="AL395" i="1"/>
  <c r="AL396" i="1"/>
  <c r="AL397" i="1"/>
  <c r="AL398" i="1"/>
  <c r="AL399" i="1"/>
  <c r="AL400" i="1"/>
  <c r="AL401" i="1"/>
  <c r="AL402" i="1"/>
  <c r="AL403" i="1"/>
  <c r="AL404" i="1"/>
  <c r="AL405" i="1"/>
  <c r="AL406" i="1"/>
  <c r="AL407" i="1"/>
  <c r="AL408" i="1"/>
  <c r="AL409" i="1"/>
  <c r="AL410" i="1"/>
  <c r="AL411" i="1"/>
  <c r="AL412" i="1"/>
  <c r="AL413" i="1"/>
  <c r="AL414" i="1"/>
  <c r="AL415" i="1"/>
  <c r="AL416" i="1"/>
  <c r="AL417" i="1"/>
  <c r="AL418" i="1"/>
  <c r="AL419" i="1"/>
  <c r="AL420" i="1"/>
  <c r="AL421" i="1"/>
  <c r="AL422" i="1"/>
  <c r="AL423" i="1"/>
  <c r="AL424" i="1"/>
  <c r="AL425" i="1"/>
  <c r="AL426" i="1"/>
  <c r="AL427" i="1"/>
  <c r="AL428" i="1"/>
  <c r="AL429" i="1"/>
  <c r="AL430" i="1"/>
  <c r="AL431" i="1"/>
  <c r="AL432" i="1"/>
  <c r="AL433" i="1"/>
  <c r="AL434" i="1"/>
  <c r="AL435" i="1"/>
  <c r="AL436" i="1"/>
  <c r="AL437" i="1"/>
  <c r="AL438" i="1"/>
  <c r="AL439" i="1"/>
  <c r="AL440" i="1"/>
  <c r="AL441" i="1"/>
  <c r="AL442" i="1"/>
  <c r="BT442" i="1" s="1"/>
  <c r="AL443" i="1"/>
  <c r="AL444" i="1"/>
  <c r="AL445" i="1"/>
  <c r="BT445" i="1" s="1"/>
  <c r="AL448" i="1"/>
  <c r="BT448" i="1" s="1"/>
  <c r="AL449" i="1"/>
  <c r="AL450" i="1"/>
  <c r="AL451" i="1"/>
  <c r="AL452" i="1"/>
  <c r="AL453" i="1"/>
  <c r="AL454" i="1"/>
  <c r="AL455" i="1"/>
  <c r="AL456" i="1"/>
  <c r="AL457" i="1"/>
  <c r="AL458" i="1"/>
  <c r="BT458" i="1" s="1"/>
  <c r="AL459" i="1"/>
  <c r="BT459" i="1" s="1"/>
  <c r="AL460" i="1"/>
  <c r="BT460" i="1" s="1"/>
  <c r="AL461" i="1"/>
  <c r="BT461" i="1" s="1"/>
  <c r="AL462" i="1"/>
  <c r="BT462" i="1" s="1"/>
  <c r="AL463" i="1"/>
  <c r="AL464" i="1"/>
  <c r="BT464" i="1" s="1"/>
  <c r="AL465" i="1"/>
  <c r="AL466" i="1"/>
  <c r="BT466" i="1" s="1"/>
  <c r="AL467" i="1"/>
  <c r="BT467" i="1" s="1"/>
  <c r="AL468" i="1"/>
  <c r="BT468" i="1" s="1"/>
  <c r="AL469" i="1"/>
  <c r="BT469" i="1" s="1"/>
  <c r="AL470" i="1"/>
  <c r="AL471" i="1"/>
  <c r="AL472" i="1"/>
  <c r="BT472" i="1" s="1"/>
  <c r="AL473" i="1"/>
  <c r="AL474" i="1"/>
  <c r="BT474" i="1" s="1"/>
  <c r="AL475" i="1"/>
  <c r="AL476" i="1"/>
  <c r="BT476" i="1" s="1"/>
  <c r="AL477" i="1"/>
  <c r="AL478" i="1"/>
  <c r="BT478" i="1" s="1"/>
  <c r="AL479" i="1"/>
  <c r="AL480" i="1"/>
  <c r="BT480" i="1" s="1"/>
  <c r="AL481" i="1"/>
  <c r="BT481" i="1" s="1"/>
  <c r="AL482" i="1"/>
  <c r="BT482" i="1" s="1"/>
  <c r="AL5" i="1"/>
  <c r="D41" i="10" l="1"/>
  <c r="E41" i="10"/>
  <c r="C41" i="10"/>
  <c r="I41" i="10"/>
  <c r="J41" i="10"/>
  <c r="F41" i="10"/>
  <c r="K41" i="10"/>
  <c r="G41" i="10"/>
  <c r="H41" i="10"/>
  <c r="H43" i="12" l="1"/>
  <c r="J43" i="12"/>
  <c r="K43" i="12"/>
  <c r="D43" i="12"/>
  <c r="G43" i="12"/>
  <c r="E43" i="12"/>
  <c r="C43" i="12"/>
  <c r="C41" i="6"/>
  <c r="AC341" i="1"/>
  <c r="BT341" i="1" s="1"/>
  <c r="AC441" i="1"/>
  <c r="BT441" i="1" s="1"/>
  <c r="AC6" i="1"/>
  <c r="BT6" i="1" s="1"/>
  <c r="AC7" i="1"/>
  <c r="BT7" i="1" s="1"/>
  <c r="AC8" i="1"/>
  <c r="AC9" i="1"/>
  <c r="AC10" i="1"/>
  <c r="BT10" i="1" s="1"/>
  <c r="AC11" i="1"/>
  <c r="AC12" i="1"/>
  <c r="BT12" i="1" s="1"/>
  <c r="AC13" i="1"/>
  <c r="BT13" i="1" s="1"/>
  <c r="AC14" i="1"/>
  <c r="BT14" i="1" s="1"/>
  <c r="AC15" i="1"/>
  <c r="BT15" i="1" s="1"/>
  <c r="AC16" i="1"/>
  <c r="BT16" i="1" s="1"/>
  <c r="AC17" i="1"/>
  <c r="BT17" i="1" s="1"/>
  <c r="AC18" i="1"/>
  <c r="BT18" i="1" s="1"/>
  <c r="AC19" i="1"/>
  <c r="BT19" i="1" s="1"/>
  <c r="AC20" i="1"/>
  <c r="AC21" i="1"/>
  <c r="AC22" i="1"/>
  <c r="BT22" i="1" s="1"/>
  <c r="AC23" i="1"/>
  <c r="AC24" i="1"/>
  <c r="AC25" i="1"/>
  <c r="BT25" i="1" s="1"/>
  <c r="AC26" i="1"/>
  <c r="AC27" i="1"/>
  <c r="AC28" i="1"/>
  <c r="AC29" i="1"/>
  <c r="BT29" i="1" s="1"/>
  <c r="AC30" i="1"/>
  <c r="AC31" i="1"/>
  <c r="AC32" i="1"/>
  <c r="AC33" i="1"/>
  <c r="AC34" i="1"/>
  <c r="AC35" i="1"/>
  <c r="AC36" i="1"/>
  <c r="AC37" i="1"/>
  <c r="AC38" i="1"/>
  <c r="AC39" i="1"/>
  <c r="AC40" i="1"/>
  <c r="AC41" i="1"/>
  <c r="AC42" i="1"/>
  <c r="AC43" i="1"/>
  <c r="AC44" i="1"/>
  <c r="AC45" i="1"/>
  <c r="AC46" i="1"/>
  <c r="AC47" i="1"/>
  <c r="AC48" i="1"/>
  <c r="AC49" i="1"/>
  <c r="BT49" i="1" s="1"/>
  <c r="AC50" i="1"/>
  <c r="AC51" i="1"/>
  <c r="AC53" i="1"/>
  <c r="AC55" i="1"/>
  <c r="BT55" i="1" s="1"/>
  <c r="AC56" i="1"/>
  <c r="BT56" i="1" s="1"/>
  <c r="AC57" i="1"/>
  <c r="AC58" i="1"/>
  <c r="AC59" i="1"/>
  <c r="AC60" i="1"/>
  <c r="AC61" i="1"/>
  <c r="AC62" i="1"/>
  <c r="AC63" i="1"/>
  <c r="AC64" i="1"/>
  <c r="AC65" i="1"/>
  <c r="AC66" i="1"/>
  <c r="BT66" i="1" s="1"/>
  <c r="AC67" i="1"/>
  <c r="BT67" i="1" s="1"/>
  <c r="AC68" i="1"/>
  <c r="BT68" i="1" s="1"/>
  <c r="AC69" i="1"/>
  <c r="AC70" i="1"/>
  <c r="AC71" i="1"/>
  <c r="AC72" i="1"/>
  <c r="BT72" i="1" s="1"/>
  <c r="AC73" i="1"/>
  <c r="BT73" i="1" s="1"/>
  <c r="AC74" i="1"/>
  <c r="AC75" i="1"/>
  <c r="AC76" i="1"/>
  <c r="AC77" i="1"/>
  <c r="AC78" i="1"/>
  <c r="BT78" i="1" s="1"/>
  <c r="AC79" i="1"/>
  <c r="AC80" i="1"/>
  <c r="AC81" i="1"/>
  <c r="AC82" i="1"/>
  <c r="AC83" i="1"/>
  <c r="BT83" i="1" s="1"/>
  <c r="AC84" i="1"/>
  <c r="AC85" i="1"/>
  <c r="AC86" i="1"/>
  <c r="AC87" i="1"/>
  <c r="BT87" i="1" s="1"/>
  <c r="AC88" i="1"/>
  <c r="AC89" i="1"/>
  <c r="AC90" i="1"/>
  <c r="AC91" i="1"/>
  <c r="AC92" i="1"/>
  <c r="AC94" i="1"/>
  <c r="AC95" i="1"/>
  <c r="AC96" i="1"/>
  <c r="AC97" i="1"/>
  <c r="AC98" i="1"/>
  <c r="AC99" i="1"/>
  <c r="AC100" i="1"/>
  <c r="AC101" i="1"/>
  <c r="AC102" i="1"/>
  <c r="AC103" i="1"/>
  <c r="AC104" i="1"/>
  <c r="AC105" i="1"/>
  <c r="AC106" i="1"/>
  <c r="AC107" i="1"/>
  <c r="AC108" i="1"/>
  <c r="AC109" i="1"/>
  <c r="AC110" i="1"/>
  <c r="AC111" i="1"/>
  <c r="AC112" i="1"/>
  <c r="AC113" i="1"/>
  <c r="AC114" i="1"/>
  <c r="AC115" i="1"/>
  <c r="AC116" i="1"/>
  <c r="AC117" i="1"/>
  <c r="AC118" i="1"/>
  <c r="AC119" i="1"/>
  <c r="AC120" i="1"/>
  <c r="AC121" i="1"/>
  <c r="AC122" i="1"/>
  <c r="AC123" i="1"/>
  <c r="AC124" i="1"/>
  <c r="AC125" i="1"/>
  <c r="AC126" i="1"/>
  <c r="AC127" i="1"/>
  <c r="AC128" i="1"/>
  <c r="AC129" i="1"/>
  <c r="AC130" i="1"/>
  <c r="AC131" i="1"/>
  <c r="AC132" i="1"/>
  <c r="AC133" i="1"/>
  <c r="AC134" i="1"/>
  <c r="AC135" i="1"/>
  <c r="AC136" i="1"/>
  <c r="AC137" i="1"/>
  <c r="AC138" i="1"/>
  <c r="AC139" i="1"/>
  <c r="AC140" i="1"/>
  <c r="AC141" i="1"/>
  <c r="AC142" i="1"/>
  <c r="AC143" i="1"/>
  <c r="AC144" i="1"/>
  <c r="AC145" i="1"/>
  <c r="AC146" i="1"/>
  <c r="AC147" i="1"/>
  <c r="AC148" i="1"/>
  <c r="AC149" i="1"/>
  <c r="AC150" i="1"/>
  <c r="AC151" i="1"/>
  <c r="AC152" i="1"/>
  <c r="AC153" i="1"/>
  <c r="AC154" i="1"/>
  <c r="AC155" i="1"/>
  <c r="AC156" i="1"/>
  <c r="AC157" i="1"/>
  <c r="AC158" i="1"/>
  <c r="AC159" i="1"/>
  <c r="AC160" i="1"/>
  <c r="AC161" i="1"/>
  <c r="AC162" i="1"/>
  <c r="AC163" i="1"/>
  <c r="AC164" i="1"/>
  <c r="AC165" i="1"/>
  <c r="AC166" i="1"/>
  <c r="AC167" i="1"/>
  <c r="AC168" i="1"/>
  <c r="AC169" i="1"/>
  <c r="AC170" i="1"/>
  <c r="AC171" i="1"/>
  <c r="AC172" i="1"/>
  <c r="AC173" i="1"/>
  <c r="AC174" i="1"/>
  <c r="AC175" i="1"/>
  <c r="AC176" i="1"/>
  <c r="AC178" i="1"/>
  <c r="AC179" i="1"/>
  <c r="AC180" i="1"/>
  <c r="AC181" i="1"/>
  <c r="AC182" i="1"/>
  <c r="AC183" i="1"/>
  <c r="AC184" i="1"/>
  <c r="AC185" i="1"/>
  <c r="AC186" i="1"/>
  <c r="AC187" i="1"/>
  <c r="AC188" i="1"/>
  <c r="AC189" i="1"/>
  <c r="AC190" i="1"/>
  <c r="AC191" i="1"/>
  <c r="AC192" i="1"/>
  <c r="AC193" i="1"/>
  <c r="AC194" i="1"/>
  <c r="AC195" i="1"/>
  <c r="AC196" i="1"/>
  <c r="AC197" i="1"/>
  <c r="AC198" i="1"/>
  <c r="AC199" i="1"/>
  <c r="AC200" i="1"/>
  <c r="AC201" i="1"/>
  <c r="AC202" i="1"/>
  <c r="AC203" i="1"/>
  <c r="AC204" i="1"/>
  <c r="AC205" i="1"/>
  <c r="AC206" i="1"/>
  <c r="AC207" i="1"/>
  <c r="AC208" i="1"/>
  <c r="AC209" i="1"/>
  <c r="AC210" i="1"/>
  <c r="AC211" i="1"/>
  <c r="AC212" i="1"/>
  <c r="AC213" i="1"/>
  <c r="AC214" i="1"/>
  <c r="AC215" i="1"/>
  <c r="AC177" i="1"/>
  <c r="AC216" i="1"/>
  <c r="AC217" i="1"/>
  <c r="AC218" i="1"/>
  <c r="AC219" i="1"/>
  <c r="AC220" i="1"/>
  <c r="AC221" i="1"/>
  <c r="AC222" i="1"/>
  <c r="AC223" i="1"/>
  <c r="AC224" i="1"/>
  <c r="AC225" i="1"/>
  <c r="AC226" i="1"/>
  <c r="AC227" i="1"/>
  <c r="AC228" i="1"/>
  <c r="AC229" i="1"/>
  <c r="AC230" i="1"/>
  <c r="AC231" i="1"/>
  <c r="AC232" i="1"/>
  <c r="AC233" i="1"/>
  <c r="AC234" i="1"/>
  <c r="AC235" i="1"/>
  <c r="AC236" i="1"/>
  <c r="AC237" i="1"/>
  <c r="AC238" i="1"/>
  <c r="AC239" i="1"/>
  <c r="AC240" i="1"/>
  <c r="AC241" i="1"/>
  <c r="AC242" i="1"/>
  <c r="AC243" i="1"/>
  <c r="AC244" i="1"/>
  <c r="AC245" i="1"/>
  <c r="AC246" i="1"/>
  <c r="AC247" i="1"/>
  <c r="AC248" i="1"/>
  <c r="AC249" i="1"/>
  <c r="AC250" i="1"/>
  <c r="AC251" i="1"/>
  <c r="AC252" i="1"/>
  <c r="AC253" i="1"/>
  <c r="AC254" i="1"/>
  <c r="AC255" i="1"/>
  <c r="AC256" i="1"/>
  <c r="AC257" i="1"/>
  <c r="AC258" i="1"/>
  <c r="AC259" i="1"/>
  <c r="BT259" i="1" s="1"/>
  <c r="AC260" i="1"/>
  <c r="AC261" i="1"/>
  <c r="AC262" i="1"/>
  <c r="BT262" i="1" s="1"/>
  <c r="AC263" i="1"/>
  <c r="AC264" i="1"/>
  <c r="AC265" i="1"/>
  <c r="AC266" i="1"/>
  <c r="AC267" i="1"/>
  <c r="AC268" i="1"/>
  <c r="AC269" i="1"/>
  <c r="AC270" i="1"/>
  <c r="BT270" i="1" s="1"/>
  <c r="AC271" i="1"/>
  <c r="AC272" i="1"/>
  <c r="BT272" i="1" s="1"/>
  <c r="AC273" i="1"/>
  <c r="AC274" i="1"/>
  <c r="AC275" i="1"/>
  <c r="BT275" i="1" s="1"/>
  <c r="AC276" i="1"/>
  <c r="AC277" i="1"/>
  <c r="BT277" i="1" s="1"/>
  <c r="AC281" i="1"/>
  <c r="AC282" i="1"/>
  <c r="AC283" i="1"/>
  <c r="AC284" i="1"/>
  <c r="AC285" i="1"/>
  <c r="BT285" i="1" s="1"/>
  <c r="AC286" i="1"/>
  <c r="AC287" i="1"/>
  <c r="BT287" i="1" s="1"/>
  <c r="AC288" i="1"/>
  <c r="AC289" i="1"/>
  <c r="AC290" i="1"/>
  <c r="BT290" i="1" s="1"/>
  <c r="AC291" i="1"/>
  <c r="AC292" i="1"/>
  <c r="AC294" i="1"/>
  <c r="AC295" i="1"/>
  <c r="BT295" i="1" s="1"/>
  <c r="AC296" i="1"/>
  <c r="BT296" i="1" s="1"/>
  <c r="AC297" i="1"/>
  <c r="BT297" i="1" s="1"/>
  <c r="AC298" i="1"/>
  <c r="AC299" i="1"/>
  <c r="AC300" i="1"/>
  <c r="BT300" i="1" s="1"/>
  <c r="AC302" i="1"/>
  <c r="BT302" i="1" s="1"/>
  <c r="AC303" i="1"/>
  <c r="BT303" i="1" s="1"/>
  <c r="AC304" i="1"/>
  <c r="BT304" i="1" s="1"/>
  <c r="AC305" i="1"/>
  <c r="AC306" i="1"/>
  <c r="BT306" i="1" s="1"/>
  <c r="AC307" i="1"/>
  <c r="BT307" i="1" s="1"/>
  <c r="AC308" i="1"/>
  <c r="BT308" i="1" s="1"/>
  <c r="AC309" i="1"/>
  <c r="BT309" i="1" s="1"/>
  <c r="AC310" i="1"/>
  <c r="BT310" i="1" s="1"/>
  <c r="AC311" i="1"/>
  <c r="BT311" i="1" s="1"/>
  <c r="AC312" i="1"/>
  <c r="BT312" i="1" s="1"/>
  <c r="AC313" i="1"/>
  <c r="AC314" i="1"/>
  <c r="BT314" i="1" s="1"/>
  <c r="AC315" i="1"/>
  <c r="AC316" i="1"/>
  <c r="BT316" i="1" s="1"/>
  <c r="AC317" i="1"/>
  <c r="BT317" i="1" s="1"/>
  <c r="AC318" i="1"/>
  <c r="BT318" i="1" s="1"/>
  <c r="AC319" i="1"/>
  <c r="BT319" i="1" s="1"/>
  <c r="AC320" i="1"/>
  <c r="BT320" i="1" s="1"/>
  <c r="AC321" i="1"/>
  <c r="BT321" i="1" s="1"/>
  <c r="AC322" i="1"/>
  <c r="BT322" i="1" s="1"/>
  <c r="AC323" i="1"/>
  <c r="BT323" i="1" s="1"/>
  <c r="AC324" i="1"/>
  <c r="BT324" i="1" s="1"/>
  <c r="AC325" i="1"/>
  <c r="BT325" i="1" s="1"/>
  <c r="AC326" i="1"/>
  <c r="AC327" i="1"/>
  <c r="BT327" i="1" s="1"/>
  <c r="AC328" i="1"/>
  <c r="BT328" i="1" s="1"/>
  <c r="AC329" i="1"/>
  <c r="BT329" i="1" s="1"/>
  <c r="AC330" i="1"/>
  <c r="BT330" i="1" s="1"/>
  <c r="AC331" i="1"/>
  <c r="BT331" i="1" s="1"/>
  <c r="AC332" i="1"/>
  <c r="BT332" i="1" s="1"/>
  <c r="AC333" i="1"/>
  <c r="BT333" i="1" s="1"/>
  <c r="AC334" i="1"/>
  <c r="BT334" i="1" s="1"/>
  <c r="AC335" i="1"/>
  <c r="BT335" i="1" s="1"/>
  <c r="AC336" i="1"/>
  <c r="BT336" i="1" s="1"/>
  <c r="AC337" i="1"/>
  <c r="BT337" i="1" s="1"/>
  <c r="AC338" i="1"/>
  <c r="BT338" i="1" s="1"/>
  <c r="AC339" i="1"/>
  <c r="BT339" i="1" s="1"/>
  <c r="AC340" i="1"/>
  <c r="BT340" i="1" s="1"/>
  <c r="AC342" i="1"/>
  <c r="BT342" i="1" s="1"/>
  <c r="AC343" i="1"/>
  <c r="BT343" i="1" s="1"/>
  <c r="AC344" i="1"/>
  <c r="BT344" i="1" s="1"/>
  <c r="AC345" i="1"/>
  <c r="AC346" i="1"/>
  <c r="BT346" i="1" s="1"/>
  <c r="AC347" i="1"/>
  <c r="BT347" i="1" s="1"/>
  <c r="AC348" i="1"/>
  <c r="BT348" i="1" s="1"/>
  <c r="AC349" i="1"/>
  <c r="BT349" i="1" s="1"/>
  <c r="AC350" i="1"/>
  <c r="AC351" i="1"/>
  <c r="BT351" i="1" s="1"/>
  <c r="AC352" i="1"/>
  <c r="BT352" i="1" s="1"/>
  <c r="AC353" i="1"/>
  <c r="BT353" i="1" s="1"/>
  <c r="AC354" i="1"/>
  <c r="BT354" i="1" s="1"/>
  <c r="AC355" i="1"/>
  <c r="AC356" i="1"/>
  <c r="AC357" i="1"/>
  <c r="AC358" i="1"/>
  <c r="AC359" i="1"/>
  <c r="AC360" i="1"/>
  <c r="AC361" i="1"/>
  <c r="AC362" i="1"/>
  <c r="AC363" i="1"/>
  <c r="AC366" i="1"/>
  <c r="BT366" i="1" s="1"/>
  <c r="AC367" i="1"/>
  <c r="AC368" i="1"/>
  <c r="AC369" i="1"/>
  <c r="AC370" i="1"/>
  <c r="AC371" i="1"/>
  <c r="AC372" i="1"/>
  <c r="AC373" i="1"/>
  <c r="AC374" i="1"/>
  <c r="AC375" i="1"/>
  <c r="AC376" i="1"/>
  <c r="AC377" i="1"/>
  <c r="AC378" i="1"/>
  <c r="AC379" i="1"/>
  <c r="AC380" i="1"/>
  <c r="AC381" i="1"/>
  <c r="AC382" i="1"/>
  <c r="AC383" i="1"/>
  <c r="AC384" i="1"/>
  <c r="AC385" i="1"/>
  <c r="AC386" i="1"/>
  <c r="BT386" i="1" s="1"/>
  <c r="AC387" i="1"/>
  <c r="AC388" i="1"/>
  <c r="AC389" i="1"/>
  <c r="AC390" i="1"/>
  <c r="AC391" i="1"/>
  <c r="AC392" i="1"/>
  <c r="AC393" i="1"/>
  <c r="AC394" i="1"/>
  <c r="AC395" i="1"/>
  <c r="AC396" i="1"/>
  <c r="BT396" i="1" s="1"/>
  <c r="AC397" i="1"/>
  <c r="BT397" i="1" s="1"/>
  <c r="AC398" i="1"/>
  <c r="AC399" i="1"/>
  <c r="BT399" i="1" s="1"/>
  <c r="AC400" i="1"/>
  <c r="BT400" i="1" s="1"/>
  <c r="AC401" i="1"/>
  <c r="AC402" i="1"/>
  <c r="AC403" i="1"/>
  <c r="AC404" i="1"/>
  <c r="BT404" i="1" s="1"/>
  <c r="AC405" i="1"/>
  <c r="AC406" i="1"/>
  <c r="AC407" i="1"/>
  <c r="AC408" i="1"/>
  <c r="AC409" i="1"/>
  <c r="AC410" i="1"/>
  <c r="AC411" i="1"/>
  <c r="AC412" i="1"/>
  <c r="AC413" i="1"/>
  <c r="AC414" i="1"/>
  <c r="AC415" i="1"/>
  <c r="AC416" i="1"/>
  <c r="AC417" i="1"/>
  <c r="AC418" i="1"/>
  <c r="AC419" i="1"/>
  <c r="AC420" i="1"/>
  <c r="AC421" i="1"/>
  <c r="AC422" i="1"/>
  <c r="AC423" i="1"/>
  <c r="AC424" i="1"/>
  <c r="AC425" i="1"/>
  <c r="AC426" i="1"/>
  <c r="AC427" i="1"/>
  <c r="AC428" i="1"/>
  <c r="AC429" i="1"/>
  <c r="AC430" i="1"/>
  <c r="AC431" i="1"/>
  <c r="AC432" i="1"/>
  <c r="AC433" i="1"/>
  <c r="AC434" i="1"/>
  <c r="AC435" i="1"/>
  <c r="AC436" i="1"/>
  <c r="AC437" i="1"/>
  <c r="BT437" i="1" s="1"/>
  <c r="AC438" i="1"/>
  <c r="AC439" i="1"/>
  <c r="AC440" i="1"/>
  <c r="BT440" i="1" s="1"/>
  <c r="AC5" i="1"/>
  <c r="BT5" i="1" s="1"/>
  <c r="C45" i="12" l="1"/>
  <c r="I43" i="12"/>
  <c r="F43" i="12"/>
  <c r="D41" i="6"/>
  <c r="J41" i="6"/>
  <c r="G41" i="6" l="1"/>
  <c r="H41" i="6"/>
  <c r="E41" i="6"/>
  <c r="K41" i="6"/>
  <c r="M43" i="12" l="1"/>
  <c r="I41" i="6"/>
  <c r="F41" i="6"/>
  <c r="N43"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tc={23060691-2111-4D48-80AA-2285D95BED00}</author>
  </authors>
  <commentList>
    <comment ref="B15" authorId="0" shapeId="0" xr:uid="{23060691-2111-4D48-80AA-2285D95BED00}">
      <text>
        <t>[Comentario encadenado]
Su versión de Excel le permite leer este comentario encadenado; sin embargo, las ediciones que se apliquen se quitarán si el archivo se abre en una versión más reciente de Excel. Más información: https://go.microsoft.com/fwlink/?linkid=870924
Comentario:
    Planes que ya están cerrados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tc={A13E5C3F-7FDD-45AA-8C42-DCF70252D4E9}</author>
    <author>tc={5F03C5B5-BC62-4C7D-B6B0-5A55EB2A40FE}</author>
    <author>tc={B60F6422-7D3E-4588-964C-8CD4C84E9D84}</author>
    <author>tc={388C21CA-76CE-4451-858E-E7F8269195B3}</author>
    <author>tc={FDFA8BCB-6CC0-4D64-B763-095DDCF95E6E}</author>
    <author>tc={46DC6B3A-7E60-4853-B2BE-9F574706F02D}</author>
    <author>tc={8785364B-84B2-4BCF-86F4-E53251C724D0}</author>
    <author>tc={3F05ADEC-AD7B-4142-81A4-53309EAB21F4}</author>
  </authors>
  <commentList>
    <comment ref="BM4" authorId="0" shapeId="0" xr:uid="{A13E5C3F-7FDD-45AA-8C42-DCF70252D4E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de inicio esta vacia es 0
2. Si Fecha de inicio es &lt;= a la del corte es 1
3. Si Fecha fin es &lt;= a la del corte es 1
</t>
      </text>
    </comment>
    <comment ref="BN4" authorId="1" shapeId="0" xr:uid="{5F03C5B5-BC62-4C7D-B6B0-5A55EB2A40FE}">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esta abierta en general</t>
      </text>
    </comment>
    <comment ref="BO4" authorId="2" shapeId="0" xr:uid="{B60F6422-7D3E-4588-964C-8CD4C84E9D84}">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quedo cerrada la acción. Cerrada es 1.</t>
      </text>
    </comment>
    <comment ref="BP4" authorId="3" shapeId="0" xr:uid="{388C21CA-76CE-4451-858E-E7F8269195B3}">
      <text>
        <t>[Comentario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fin esta vacia es 0
2. Si la acción quedo abierta y la Fecha fin es &lt;= a la del corte es 1</t>
      </text>
    </comment>
    <comment ref="BQ4" authorId="4" shapeId="0" xr:uid="{FDFA8BCB-6CC0-4D64-B763-095DDCF95E6E}">
      <text>
        <t>[Comentario encadenado]
Su versión de Excel le permite leer este comentario encadenado; sin embargo, las ediciones que se apliquen se quitarán si el archivo se abre en una versión más reciente de Excel. Más información: https://go.microsoft.com/fwlink/?linkid=870924
Comentario:
    1 determina que la acción esta dentro del corte, sea por fecha fin o por cierre anticipado</t>
      </text>
    </comment>
    <comment ref="BS4" authorId="5" shapeId="0" xr:uid="{46DC6B3A-7E60-4853-B2BE-9F574706F02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de inicio esta vacia es 0
2. Si Fecha de inicio es &lt;= a la del corte es 1
3. Si Fecha fin es &lt;= a la del corte es 1
</t>
      </text>
    </comment>
    <comment ref="BT4" authorId="6" shapeId="0" xr:uid="{8785364B-84B2-4BCF-86F4-E53251C724D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de inicio esta vacia es 0
2. Si Fecha de inicio es &lt;= a la del corte es 1
3. Si Fecha fin es &lt;= a la del corte es 1
</t>
      </text>
    </comment>
    <comment ref="BU4" authorId="7" shapeId="0" xr:uid="{3F05ADEC-AD7B-4142-81A4-53309EAB21F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de inicio esta vacia es 0
2. Si Fecha de inicio es &lt;= a la del corte es 1
3. Si Fecha fin es &lt;= a la del corte es 1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tc={7CD8DC55-26B9-43CF-991E-48C9099BE660}</author>
    <author>tc={B047D391-EA74-4566-BDC2-E3F2CEADE5C6}</author>
    <author>tc={177D842E-E3D5-480D-B513-12165423EE26}</author>
    <author>tc={CD927CBC-DA39-499D-B405-ED3955B056B1}</author>
    <author>tc={32EFCF08-35BA-430B-BB16-C0CF06201E37}</author>
    <author>tc={05BD4F45-049D-48F2-B628-02339FD0C391}</author>
    <author>tc={BA1735AA-4DB3-45EC-87C9-3CAB71FCFB23}</author>
    <author>tc={4E21F11D-FDB5-49A2-A9CA-C8E35E66C714}</author>
    <author>tc={21254025-2C79-49F9-ACB9-E46A03D0CF06}</author>
    <author>tc={D5918DDB-F7AB-4D70-AC4F-2DF06D62D527}</author>
    <author>tc={1962F333-0D3A-4C5E-9EB9-B8B064488F63}</author>
  </authors>
  <commentList>
    <comment ref="R1" authorId="0" shapeId="0" xr:uid="{7CD8DC55-26B9-43CF-991E-48C9099BE66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de inicio esta vacia es 0
2. Si Fecha de inicio es &lt;= a la del corte es 1
3. Si Fecha fin es &lt;= a la del corte es 1
</t>
      </text>
    </comment>
    <comment ref="S1" authorId="1" shapeId="0" xr:uid="{B047D391-EA74-4566-BDC2-E3F2CEADE5C6}">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esta abierta en general</t>
      </text>
    </comment>
    <comment ref="T1" authorId="2" shapeId="0" xr:uid="{177D842E-E3D5-480D-B513-12165423EE26}">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quedo cerrada la acción. Cerrada es 1.</t>
      </text>
    </comment>
    <comment ref="U1" authorId="3" shapeId="0" xr:uid="{CD927CBC-DA39-499D-B405-ED3955B056B1}">
      <text>
        <t>[Comentario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fin esta vacia es 0
2. Si la acción quedo abierta y la Fecha fin es &lt;= a la del corte es 1</t>
      </text>
    </comment>
    <comment ref="V1" authorId="4" shapeId="0" xr:uid="{32EFCF08-35BA-430B-BB16-C0CF06201E37}">
      <text>
        <t>[Comentario encadenado]
Su versión de Excel le permite leer este comentario encadenado; sin embargo, las ediciones que se apliquen se quitarán si el archivo se abre en una versión más reciente de Excel. Más información: https://go.microsoft.com/fwlink/?linkid=870924
Comentario:
    1 determina que la acción esta dentro del corte, sea por fecha fin o por cierre anticipado</t>
      </text>
    </comment>
    <comment ref="C2" authorId="5" shapeId="0" xr:uid="{05BD4F45-049D-48F2-B628-02339FD0C391}">
      <text>
        <t>[Comentario encadenado]
Su versión de Excel le permite leer este comentario encadenado; sin embargo, las ediciones que se apliquen se quitarán si el archivo se abre en una versión más reciente de Excel. Más información: https://go.microsoft.com/fwlink/?linkid=870924
Comentario:
    Total de acciones al corte para seguimiento</t>
      </text>
    </comment>
    <comment ref="D2" authorId="6" shapeId="0" xr:uid="{BA1735AA-4DB3-45EC-87C9-3CAB71FCFB23}">
      <text>
        <t>[Comentario encadenado]
Su versión de Excel le permite leer este comentario encadenado; sin embargo, las ediciones que se apliquen se quitarán si el archivo se abre en una versión más reciente de Excel. Más información: https://go.microsoft.com/fwlink/?linkid=870924
Comentario:
    Acciones cuya fecha de finalización esta dentro del corte de evaluación</t>
      </text>
    </comment>
    <comment ref="E2" authorId="7" shapeId="0" xr:uid="{4E21F11D-FDB5-49A2-A9CA-C8E35E66C714}">
      <text>
        <t>[Comentario encadenado]
Su versión de Excel le permite leer este comentario encadenado; sin embargo, las ediciones que se apliquen se quitarán si el archivo se abre en una versión más reciente de Excel. Más información: https://go.microsoft.com/fwlink/?linkid=870924
Comentario:
    Las acciones que la fecha de finalización es posterior al corte evaluado, sin embargo, quedaron al 100%.</t>
      </text>
    </comment>
    <comment ref="F2" authorId="8" shapeId="0" xr:uid="{21254025-2C79-49F9-ACB9-E46A03D0CF06}">
      <text>
        <t>[Comentario encadenado]
Su versión de Excel le permite leer este comentario encadenado; sin embargo, las ediciones que se apliquen se quitarán si el archivo se abre en una versión más reciente de Excel. Más información: https://go.microsoft.com/fwlink/?linkid=870924
Comentario:
    La suma de las acciones al corte y las acciones con cierre anticipado</t>
      </text>
    </comment>
    <comment ref="I2" authorId="9" shapeId="0" xr:uid="{D5918DDB-F7AB-4D70-AC4F-2DF06D62D527}">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porcentaje de acciones al corte, las que tienen cierre anticipado y las vencidas.</t>
      </text>
    </comment>
    <comment ref="K2" authorId="10" shapeId="0" xr:uid="{1962F333-0D3A-4C5E-9EB9-B8B064488F63}">
      <text>
        <t>[Comentario encadenado]
Su versión de Excel le permite leer este comentario encadenado; sin embargo, las ediciones que se apliquen se quitarán si el archivo se abre en una versión más reciente de Excel. Más información: https://go.microsoft.com/fwlink/?linkid=870924
Comentario:
    Las acciones que después del seguimiento quedaron abiertas.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tc={BFCF056B-7087-462C-9E6B-A40940A77F4F}</author>
    <author>tc={89186186-A6F1-4FCA-B240-C982334B66FC}</author>
    <author>tc={2647CBC6-0862-42D4-8DD5-4DE144C3DFE2}</author>
    <author>tc={6713B65E-116A-4A79-ABB2-CDBC5354A09E}</author>
    <author>tc={2A37088F-1087-41E4-9710-8EEBE5FF7EC0}</author>
    <author>tc={4DF4D1D7-07CB-4D87-9D3B-889415DA25E3}</author>
    <author>tc={03844DC1-5EED-41E2-BE4C-C47F756FB63F}</author>
    <author>tc={57FF528E-0B19-4C96-895C-7DA234A221F0}</author>
    <author>tc={A3A046BB-1EBD-4091-A1BF-6DC6BCA2A33D}</author>
    <author>tc={2531900E-CCE3-4212-BD6F-C59EE0E6BA16}</author>
    <author>tc={FF6757B4-6484-4ABE-92E4-07558D94A524}</author>
  </authors>
  <commentList>
    <comment ref="R1" authorId="0" shapeId="0" xr:uid="{BFCF056B-7087-462C-9E6B-A40940A77F4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de inicio esta vacia es 0
2. Si Fecha de inicio es &lt;= a la del corte es 1
3. Si Fecha fin es &lt;= a la del corte es 1
</t>
      </text>
    </comment>
    <comment ref="S1" authorId="1" shapeId="0" xr:uid="{89186186-A6F1-4FCA-B240-C982334B66F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esta abierta en general</t>
      </text>
    </comment>
    <comment ref="T1" authorId="2" shapeId="0" xr:uid="{2647CBC6-0862-42D4-8DD5-4DE144C3DFE2}">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quedo cerrada la acción. Cerrada es 1.</t>
      </text>
    </comment>
    <comment ref="U1" authorId="3" shapeId="0" xr:uid="{6713B65E-116A-4A79-ABB2-CDBC5354A09E}">
      <text>
        <t>[Comentario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fin esta vacia es 0
2. Si la acción quedo abierta y la Fecha fin es &lt;= a la del corte es 1</t>
      </text>
    </comment>
    <comment ref="V1" authorId="4" shapeId="0" xr:uid="{2A37088F-1087-41E4-9710-8EEBE5FF7EC0}">
      <text>
        <t>[Comentario encadenado]
Su versión de Excel le permite leer este comentario encadenado; sin embargo, las ediciones que se apliquen se quitarán si el archivo se abre en una versión más reciente de Excel. Más información: https://go.microsoft.com/fwlink/?linkid=870924
Comentario:
    1 determina que la acción esta dentro del corte, sea por fecha fin o por cierre anticipado</t>
      </text>
    </comment>
    <comment ref="C2" authorId="5" shapeId="0" xr:uid="{4DF4D1D7-07CB-4D87-9D3B-889415DA25E3}">
      <text>
        <t>[Comentario encadenado]
Su versión de Excel le permite leer este comentario encadenado; sin embargo, las ediciones que se apliquen se quitarán si el archivo se abre en una versión más reciente de Excel. Más información: https://go.microsoft.com/fwlink/?linkid=870924
Comentario:
    Total de acciones al corte para seguimiento</t>
      </text>
    </comment>
    <comment ref="D2" authorId="6" shapeId="0" xr:uid="{03844DC1-5EED-41E2-BE4C-C47F756FB63F}">
      <text>
        <t>[Comentario encadenado]
Su versión de Excel le permite leer este comentario encadenado; sin embargo, las ediciones que se apliquen se quitarán si el archivo se abre en una versión más reciente de Excel. Más información: https://go.microsoft.com/fwlink/?linkid=870924
Comentario:
    Acciones cuya fecha de finalización esta dentro del corte de evaluación</t>
      </text>
    </comment>
    <comment ref="E2" authorId="7" shapeId="0" xr:uid="{57FF528E-0B19-4C96-895C-7DA234A221F0}">
      <text>
        <t>[Comentario encadenado]
Su versión de Excel le permite leer este comentario encadenado; sin embargo, las ediciones que se apliquen se quitarán si el archivo se abre en una versión más reciente de Excel. Más información: https://go.microsoft.com/fwlink/?linkid=870924
Comentario:
    Las acciones que la fecha de finalización es posterior al corte evaluado, sin embargo, quedaron al 100%.</t>
      </text>
    </comment>
    <comment ref="F2" authorId="8" shapeId="0" xr:uid="{A3A046BB-1EBD-4091-A1BF-6DC6BCA2A33D}">
      <text>
        <t>[Comentario encadenado]
Su versión de Excel le permite leer este comentario encadenado; sin embargo, las ediciones que se apliquen se quitarán si el archivo se abre en una versión más reciente de Excel. Más información: https://go.microsoft.com/fwlink/?linkid=870924
Comentario:
    La suma de las acciones al corte y las acciones con cierre anticipado</t>
      </text>
    </comment>
    <comment ref="I2" authorId="9" shapeId="0" xr:uid="{2531900E-CCE3-4212-BD6F-C59EE0E6BA16}">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porcentaje de acciones al corte, las que tienen cierre anticipado y las vencidas.</t>
      </text>
    </comment>
    <comment ref="K2" authorId="10" shapeId="0" xr:uid="{FF6757B4-6484-4ABE-92E4-07558D94A524}">
      <text>
        <t>[Comentario encadenado]
Su versión de Excel le permite leer este comentario encadenado; sin embargo, las ediciones que se apliquen se quitarán si el archivo se abre en una versión más reciente de Excel. Más información: https://go.microsoft.com/fwlink/?linkid=870924
Comentario:
    Las acciones que después del seguimiento quedaron abiertas.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tc={EBA04F5F-2675-4A97-A87E-CD274C8ACAB6}</author>
    <author>tc={6FCC171B-020A-49E1-99B2-3E4E872C11F0}</author>
    <author>tc={7998325A-3713-4E1F-B478-D13815E10C13}</author>
    <author>tc={743C7EEE-6023-4BD4-A8F9-07F463A068F3}</author>
    <author>tc={BF93EE03-6512-4B46-B2BA-041A94808188}</author>
    <author>tc={B60C6E0E-53C2-4128-B4A5-80AC0CC243DC}</author>
    <author>tc={1E8BC806-98CD-4F15-8814-C05F64F9FA72}</author>
    <author>tc={504D2AF3-4E50-494C-B454-977FC7EA513D}</author>
    <author>tc={555E6954-67BD-42B7-AC00-3F6153A23C0F}</author>
    <author>tc={1FB81F10-AEA2-43F5-91C4-59577E7B0274}</author>
    <author>tc={A9740CA3-A228-4E8E-8EAA-540F207156E5}</author>
  </authors>
  <commentList>
    <comment ref="N1" authorId="0" shapeId="0" xr:uid="{EBA04F5F-2675-4A97-A87E-CD274C8ACAB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de inicio esta vacia es 0
2. Si Fecha de inicio es &lt;= a la del corte es 1
3. Si Fecha fin es &lt;= a la del corte es 1
</t>
      </text>
    </comment>
    <comment ref="O1" authorId="1" shapeId="0" xr:uid="{6FCC171B-020A-49E1-99B2-3E4E872C11F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esta abierta en general</t>
      </text>
    </comment>
    <comment ref="P1" authorId="2" shapeId="0" xr:uid="{7998325A-3713-4E1F-B478-D13815E10C13}">
      <text>
        <t>[Comentario encadenado]
Su versión de Excel le permite leer este comentario encadenado; sin embargo, las ediciones que se apliquen se quitarán si el archivo se abre en una versión más reciente de Excel. Más información: https://go.microsoft.com/fwlink/?linkid=870924
Comentario:
    Se valida si quedo cerrada la acción. Cerrada es 1.</t>
      </text>
    </comment>
    <comment ref="Q1" authorId="3" shapeId="0" xr:uid="{743C7EEE-6023-4BD4-A8F9-07F463A068F3}">
      <text>
        <t>[Comentario encadenado]
Su versión de Excel le permite leer este comentario encadenado; sin embargo, las ediciones que se apliquen se quitarán si el archivo se abre en una versión más reciente de Excel. Más información: https://go.microsoft.com/fwlink/?linkid=870924
Comentario:
    1. Si Fecha fin esta vacia es 0
2. Si la acción quedo abierta y la Fecha fin es &lt;= a la del corte es 1</t>
      </text>
    </comment>
    <comment ref="R1" authorId="4" shapeId="0" xr:uid="{BF93EE03-6512-4B46-B2BA-041A94808188}">
      <text>
        <t>[Comentario encadenado]
Su versión de Excel le permite leer este comentario encadenado; sin embargo, las ediciones que se apliquen se quitarán si el archivo se abre en una versión más reciente de Excel. Más información: https://go.microsoft.com/fwlink/?linkid=870924
Comentario:
    1 determina que la acción esta dentro del corte, sea por fecha fin o por cierre anticipado</t>
      </text>
    </comment>
    <comment ref="C2" authorId="5" shapeId="0" xr:uid="{B60C6E0E-53C2-4128-B4A5-80AC0CC243DC}">
      <text>
        <t>[Comentario encadenado]
Su versión de Excel le permite leer este comentario encadenado; sin embargo, las ediciones que se apliquen se quitarán si el archivo se abre en una versión más reciente de Excel. Más información: https://go.microsoft.com/fwlink/?linkid=870924
Comentario:
    Total de acciones al corte para seguimiento</t>
      </text>
    </comment>
    <comment ref="D2" authorId="6" shapeId="0" xr:uid="{1E8BC806-98CD-4F15-8814-C05F64F9FA72}">
      <text>
        <t>[Comentario encadenado]
Su versión de Excel le permite leer este comentario encadenado; sin embargo, las ediciones que se apliquen se quitarán si el archivo se abre en una versión más reciente de Excel. Más información: https://go.microsoft.com/fwlink/?linkid=870924
Comentario:
    Acciones cuya fecha de finalización esta dentro del corte de evaluación</t>
      </text>
    </comment>
    <comment ref="E2" authorId="7" shapeId="0" xr:uid="{504D2AF3-4E50-494C-B454-977FC7EA513D}">
      <text>
        <t>[Comentario encadenado]
Su versión de Excel le permite leer este comentario encadenado; sin embargo, las ediciones que se apliquen se quitarán si el archivo se abre en una versión más reciente de Excel. Más información: https://go.microsoft.com/fwlink/?linkid=870924
Comentario:
    Las acciones que la fecha de finalización es posterior al corte evaluado, sin embargo, quedaron al 100%.</t>
      </text>
    </comment>
    <comment ref="F2" authorId="8" shapeId="0" xr:uid="{555E6954-67BD-42B7-AC00-3F6153A23C0F}">
      <text>
        <t>[Comentario encadenado]
Su versión de Excel le permite leer este comentario encadenado; sin embargo, las ediciones que se apliquen se quitarán si el archivo se abre en una versión más reciente de Excel. Más información: https://go.microsoft.com/fwlink/?linkid=870924
Comentario:
    La suma de las acciones al corte y las acciones con cierre anticipado</t>
      </text>
    </comment>
    <comment ref="I2" authorId="9" shapeId="0" xr:uid="{1FB81F10-AEA2-43F5-91C4-59577E7B0274}">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porcentaje de acciones al corte, las que tienen cierre anticipado y las vencidas.</t>
      </text>
    </comment>
    <comment ref="K2" authorId="10" shapeId="0" xr:uid="{A9740CA3-A228-4E8E-8EAA-540F207156E5}">
      <text>
        <t>[Comentario encadenado]
Su versión de Excel le permite leer este comentario encadenado; sin embargo, las ediciones que se apliquen se quitarán si el archivo se abre en una versión más reciente de Excel. Más información: https://go.microsoft.com/fwlink/?linkid=870924
Comentario:
    Las acciones que después del seguimiento quedaron abiertas.</t>
      </text>
    </comment>
  </commentList>
</comments>
</file>

<file path=xl/sharedStrings.xml><?xml version="1.0" encoding="utf-8"?>
<sst xmlns="http://schemas.openxmlformats.org/spreadsheetml/2006/main" count="28768" uniqueCount="3541">
  <si>
    <t>Fuentes</t>
  </si>
  <si>
    <t>Análisis de desempeño de los indicadores reiterado</t>
  </si>
  <si>
    <t>Auditoría interna- Combinada</t>
  </si>
  <si>
    <t>Auditoría interna- Especial</t>
  </si>
  <si>
    <t>Auditoría interna- Integrales y de Gestión</t>
  </si>
  <si>
    <t>Autoevaluación</t>
  </si>
  <si>
    <t>Cambios en el contexto</t>
  </si>
  <si>
    <t>Gestión de riesgos reiterado</t>
  </si>
  <si>
    <t>Incidentes de seguridad de la información</t>
  </si>
  <si>
    <t>Informe Auditoria DANE</t>
  </si>
  <si>
    <t>Informe Auditoría Contraloría</t>
  </si>
  <si>
    <t>Informe Auditoría ente certificador</t>
  </si>
  <si>
    <t>Informe Auditoría otros organismos externos</t>
  </si>
  <si>
    <t>Informe de PQRSD reiterado</t>
  </si>
  <si>
    <t>Inspecciones de gestión ambiental</t>
  </si>
  <si>
    <t>Inspecciones de gestión de seguridad y salud en el trabajo</t>
  </si>
  <si>
    <t>Investigaciones de incidentes y accidentes de trabajo y enfermedades de origen laboral</t>
  </si>
  <si>
    <t>Participación Ciudadana</t>
  </si>
  <si>
    <t>Producto y/o servicio no conforme reiterado</t>
  </si>
  <si>
    <t>Resultados de la medición de la satisfacción de los actores de valor o grupos de interés</t>
  </si>
  <si>
    <t>Resultados de la revisión por la dirección del SIG</t>
  </si>
  <si>
    <t xml:space="preserve">Tipificación </t>
  </si>
  <si>
    <t>Hallazgo</t>
  </si>
  <si>
    <t xml:space="preserve">No conformidad </t>
  </si>
  <si>
    <t>Oportunidad de mejora</t>
  </si>
  <si>
    <t xml:space="preserve">Subsistema </t>
  </si>
  <si>
    <t>N/A</t>
  </si>
  <si>
    <t>Sistema de Gestión Ambiental</t>
  </si>
  <si>
    <t>Sistema de Gestión de Calidad</t>
  </si>
  <si>
    <t>Sistema de Gestión de Seguridad de la Información</t>
  </si>
  <si>
    <t>Sistema de Gestión de Seguridad y Salud en el Trabajo</t>
  </si>
  <si>
    <t xml:space="preserve">Sistema Integrado de Gestión </t>
  </si>
  <si>
    <t>Modelo Integrado de Planeación y Gestión</t>
  </si>
  <si>
    <t xml:space="preserve">Riesgos de Procesos y Corrupción </t>
  </si>
  <si>
    <t xml:space="preserve">Operaciones Estadísticas </t>
  </si>
  <si>
    <t>NTC 5854 Accesibilidad Web</t>
  </si>
  <si>
    <t>NTC 6047 Accesibilidad Física</t>
  </si>
  <si>
    <t>Plan Estrategico de Seguridad Vial</t>
  </si>
  <si>
    <t>ISO IEC 27001:2013</t>
  </si>
  <si>
    <t>Responsable</t>
  </si>
  <si>
    <t>Acciones</t>
  </si>
  <si>
    <t>RiesgosV2</t>
  </si>
  <si>
    <t>Total</t>
  </si>
  <si>
    <t>Martha Lucia Carbonell Calderon</t>
  </si>
  <si>
    <t>Luz Yanira Salamanca</t>
  </si>
  <si>
    <t>Ginna Katherine Castillo Silva</t>
  </si>
  <si>
    <t>Ingrid Bibiana Rodriguez Camelo</t>
  </si>
  <si>
    <t>Cesar David Rodriguez Rodriguez</t>
  </si>
  <si>
    <t>Aura Rosa Gomez Avellaneda</t>
  </si>
  <si>
    <t>Kelly Johanna Gordillo Gomez</t>
  </si>
  <si>
    <t>Jessica Paola Ortiz Mendez</t>
  </si>
  <si>
    <t>Lilia Porras Melo</t>
  </si>
  <si>
    <t>Monica Alexandra Gonzalez Moreno</t>
  </si>
  <si>
    <t>Pendiente</t>
  </si>
  <si>
    <t>William Otalora</t>
  </si>
  <si>
    <t>N.A.</t>
  </si>
  <si>
    <t>Fecha Corte</t>
  </si>
  <si>
    <t>Identificación de situación</t>
  </si>
  <si>
    <t>Corrección</t>
  </si>
  <si>
    <t>Acciones de mejoramiento</t>
  </si>
  <si>
    <t>SEGUIMIENTO AUDITORIA INTERNA MEN A 31 DE MARZO DE 2024</t>
  </si>
  <si>
    <t>SEGUIMIENTO AUDITORIA INTERNA MEN A 30 DE JUNIO DE 2024</t>
  </si>
  <si>
    <t>SEGUIMIENTO AUDITORIA INTERNA MEN A 30 DE SEPTIEMBRE DE 2024</t>
  </si>
  <si>
    <t>PROCESO</t>
  </si>
  <si>
    <t>No PLAN DE MEJORAMIENTO</t>
  </si>
  <si>
    <t>FUENTE</t>
  </si>
  <si>
    <t>No. AUDITORÍA Y/O EVALUACIÓN</t>
  </si>
  <si>
    <t>FECHA EMISIÓN DEL INFORME</t>
  </si>
  <si>
    <t>TIPIFICACIÓN</t>
  </si>
  <si>
    <t xml:space="preserve">DESCRICPIÓN DEL HALLAZGO </t>
  </si>
  <si>
    <t xml:space="preserve">SUBSISTEMA </t>
  </si>
  <si>
    <t>FECHA RECEPCIÓN DEL PLAN</t>
  </si>
  <si>
    <t>No.</t>
  </si>
  <si>
    <t xml:space="preserve">Corrección </t>
  </si>
  <si>
    <t xml:space="preserve">Dependencia </t>
  </si>
  <si>
    <t>Fecha Inicio
DD/MM/AAAA</t>
  </si>
  <si>
    <t>Fecha Fin 
DD/MM/AAAA</t>
  </si>
  <si>
    <t>Responsable de la Corrección</t>
  </si>
  <si>
    <t>¿Porqué no requiere corrección?</t>
  </si>
  <si>
    <t xml:space="preserve">No. </t>
  </si>
  <si>
    <t>Cantidad de veces con reformulación</t>
  </si>
  <si>
    <t>Causas</t>
  </si>
  <si>
    <t xml:space="preserve"> Unidad de medida de las metas</t>
  </si>
  <si>
    <t>Meta</t>
  </si>
  <si>
    <t>Responsable de la Acción</t>
  </si>
  <si>
    <t>CodAccion</t>
  </si>
  <si>
    <t>RESPONSABLE</t>
  </si>
  <si>
    <t>ESTADO C/A</t>
  </si>
  <si>
    <t xml:space="preserve">DETALLE DE ACCIONES EJECUTADAS / EVIDENCIAS Y/O SOPORTES </t>
  </si>
  <si>
    <t>% Ejec Acción</t>
  </si>
  <si>
    <t>Resultados del Seguimiento (Porqué es o no es eficaz)</t>
  </si>
  <si>
    <t>Fecha de Seguimiento OCI</t>
  </si>
  <si>
    <t>Documentos 
(Evidencias que se entregan)</t>
  </si>
  <si>
    <t>Conclusion</t>
  </si>
  <si>
    <t>OBSERVACIONES</t>
  </si>
  <si>
    <t>RESPONSABLE JUNIO</t>
  </si>
  <si>
    <t>SIG</t>
  </si>
  <si>
    <t>Actividad Abierta</t>
  </si>
  <si>
    <t>Actividad Cerrada</t>
  </si>
  <si>
    <t>Actividad Vencida</t>
  </si>
  <si>
    <t>Acciones Corte y cerradas anticipadas</t>
  </si>
  <si>
    <t>Acciones no formuladas</t>
  </si>
  <si>
    <t>Acciones Programadas Finalizar en el trimestre</t>
  </si>
  <si>
    <t>Acciones cerradas Finalizar en el trimestre</t>
  </si>
  <si>
    <t>Acciones vencidas en el trimestre</t>
  </si>
  <si>
    <t>Gestión Jurídica</t>
  </si>
  <si>
    <t>Oficina Asesora Jurídica</t>
  </si>
  <si>
    <t>Auditoría y/o Evaluación OCI</t>
  </si>
  <si>
    <t>2019-G-01</t>
  </si>
  <si>
    <t>Se encuentran sin conciliar 2.439 registros de embargos en razón a que no se cuenta con el oficio del juzgado y la nota debito del banco.</t>
  </si>
  <si>
    <t>N.A</t>
  </si>
  <si>
    <t>Los registros que faltan por conciliar con la fiduciaria la PREVISORA S.A., corresponden a vigencias de los años 2000 al 2012 y obedecen a la falta de soportes de los oficios de los juzgados que decretan la medida cautelar de embargo y la nota débito del banco que aplica dicho embargo, soportes que son indispensables para la conciliación ante la fiduciaria y los cuales no se encuentran en los archivos físicos y digitales de la Subdirección de Gestión financiera como de la Oficina Asesora Jurídica.</t>
  </si>
  <si>
    <t>3. Realizar la conciliación de los registros de embargo pendientes</t>
  </si>
  <si>
    <t>Realizar la conciliación de 169 registros de embargos y remitir las cuentas de cobro correspondientes a la fiduciaria la PREVISORA S.A..</t>
  </si>
  <si>
    <t>Luisa Fernanda Urrutia Corredor</t>
  </si>
  <si>
    <t>AC1</t>
  </si>
  <si>
    <t>Se informa que durante el primer trimestre de 2024 se logró la conciliación con FIDUPREVISORA SA de un registro de la vigencia 2014, por un valor de $24.000.000 (anexo soporte), en los demás registros pendientes, se están realizando mesas de trabajo con el fin de buscar las actuaciones pertinentes.</t>
  </si>
  <si>
    <t>Para el primer trimestre de 2024, se evidencia avance en la acción de mejora; se observa soporte de un (1) registro conciliado con la FIDUPREVISORA SA por un valor de 24.000.000</t>
  </si>
  <si>
    <t>Documento de conciliación de un registro de embargo</t>
  </si>
  <si>
    <t>Se avanzó en el cumplimiento de la meta de la acción de mejora. Se recomienda continuar la gestión requerida para alcanzar el 100% previsto conforme al tiempo reformulado para la acción de mejora</t>
  </si>
  <si>
    <t> </t>
  </si>
  <si>
    <t>No se reportan avances para la acción de mejoramiento</t>
  </si>
  <si>
    <t>Para el segundo trimestre de 2024, la dependencia no registro avances en la acción de mejora.</t>
  </si>
  <si>
    <t>Se encuentra pendiente el 4% de la ación de mejora para su finalización, la dependencia se encuentra dentro del termino para su cumplimiento ya que la acción tiene plazo de finalización el 31 de diciembre e 2024</t>
  </si>
  <si>
    <t>Para el tercer trimestre de 2024, la dependencia no registro avances en la acción de mejora.</t>
  </si>
  <si>
    <t xml:space="preserve">No se observan avances en la acción de mejora, se recomienda dar celeridad a las actividades necesarias para su cumplimiento y/o verificar si es necesario reformular la acción para subsanar la causa del hallazgo </t>
  </si>
  <si>
    <t>Sin validar</t>
  </si>
  <si>
    <t>Gestión del Conocimiento e Innovación</t>
  </si>
  <si>
    <t>Oficina de Innovación Educativa con Uso de Nuevas Tecnologías</t>
  </si>
  <si>
    <t>2021-AE-07</t>
  </si>
  <si>
    <t>No se cuenta con un componente que ayuda con esta necesidad.</t>
  </si>
  <si>
    <t>La pagina de logeo no cuenta con un componente de cambio de tamaño del texto</t>
  </si>
  <si>
    <t>Seguimiento a la solicitud de implementación del componente de cambio de tamaño del texto en el CAS, remitida a la Oficina de Tecnologías y Sistemas de Información</t>
  </si>
  <si>
    <t>Memorandos Internos</t>
  </si>
  <si>
    <t>Maria del Pilar Ardila / Profesional</t>
  </si>
  <si>
    <t>AC39</t>
  </si>
  <si>
    <t>Durante el primer trimestre de 2024, el proceso de estimación de costos y tiempos, de los requerimientos de alto nivel que resolverían las No Conformidades derivadas de las auditorias especiales de accesibilidad aplicadas al Portal Colombia Aprende, fueron suspendidas y algunas plataformas de aplicaciones se encuentran en proceso para darlas de baja, lo anterior teniendo en cuenta que el Portal Colombia Aprende, durante la vigencia 2024, recibió recursos financieros para iniciar el proceso de transformación digital y tendrá dentro de sus funcionalidades la implementación de los criterios de accesibilidad y usabilidad definidos en las normas que se han auditado en las anteriores vigencias, con estas consideraciones los avances para el plan de mejoramiento se realizarán sobre este nuevo proyecto. Se organizará una mesa técnica en conjunto con la Subdirección de desarrollo organizacional y control interno para tomar las decisiones que haya lugar, ante la novedad informada.</t>
  </si>
  <si>
    <t>Para el primer trimestre de 2024, se observan los comunicados del 05 y 07 de marzo respecto al portal Colombia aprende. Se encuentra dentro de los tiempos programados, se recomienda realizar las actividades correspondientes para el cumplimiento de la meta.</t>
  </si>
  <si>
    <t>No reporta avance.</t>
  </si>
  <si>
    <t>Para el segundo trimestre del 2024, se observó que la acción no presenta avance, se encuentra dentro de los tiempos establecidos. Se recomienda establecer las acciones pertinentes para el cumplimiento de la meta en la fecha indicada.</t>
  </si>
  <si>
    <t>Para el tercer trimestre de 2024, se observó que la acción no presenta avance, se encuentra dentro de los tiempos establecidos. Se recomienda establecer las acciones pertinentes para el cumplimiento de la meta en la fecha indicada.</t>
  </si>
  <si>
    <t>Resgistrado</t>
  </si>
  <si>
    <t>La funcionalidad de cambio de idioma solo funciona para algunas páginas principales, pero para ninguna de las opciones de atención y servicio al ciudadano.</t>
  </si>
  <si>
    <t>La pagina de logeo no tiene cambio de idioma.</t>
  </si>
  <si>
    <t>Seguimiento a la solicitud de implementación del cambio de idioma del CAS a la Oficina de Tecnologías y Sistemas de Información</t>
  </si>
  <si>
    <t>AC41</t>
  </si>
  <si>
    <t xml:space="preserve">Para el primer trimestre de 2024, se observan los comunicados del 05 y 07 de marzo respecto al portal Colombia aprende. Se encuentra dentro de los tiempos programados, se recomienda realizar las actividades correspondientes para el cumplimiento de la meta. </t>
  </si>
  <si>
    <t>Gestión del Talento Humano</t>
  </si>
  <si>
    <t>Subdirección de Talento Humano</t>
  </si>
  <si>
    <t>2022-MR-03</t>
  </si>
  <si>
    <t>En revisión del documento Matriz de peligros y riesgos TH-FT-41 V2 31 de diciembre del 2021, no se observan las actividades de conducción de vehículos. Adicionalmente, no se evidencia clasificación de riesgos para contratistas. La identificación de peligros y riesgos de acuerdo con lo establecido en los artículos: 2.2.4.6.15. Identificación de peligros, evaluación y valoración de los riesgos, 2.2.4.6.24. Medidas de prevención y control y 2.2.4.6.28. Contratación, se debe garantizar: ¿Se realiza independientemente de su forma de contratación y vinculación, y permita la identificación de los peligros y evaluación de los riesgos en seguridad y salud en el trabajo, con el fin que puedan ser priorizados y establecer los controles necesarios.¿ ¿Informar a los proveedores y contratistas al igual que a los trabajadores de este último, previo al inicio del contrato, los peligros y riesgos generales y específicos de su zona de trabajo incluidas las actividades o tareas de alto riesgo, rutinarias y no rutinarias, así como la forma de controlarlos y las medidas de prevención y atención de emergencias. En este propósito, se debe revisar periódicamente durante cada año, la rotación de personal y asegurar que, dentro del alcance de este numeral, el nuevo personal reciba la misma información.¿</t>
  </si>
  <si>
    <t>No se dio continuidad a la actualización de la Matriz IPEVAR y al cargue de las áreas pendientes en el módulo del SGSST del SIG.</t>
  </si>
  <si>
    <t xml:space="preserve">Finalizar el cargue de la Matriz IPEVAR de los procesos pendientes en el módulo del SGSST del SIG, y realizar la divulgación. </t>
  </si>
  <si>
    <t>Matriz actualizada en el SIG.</t>
  </si>
  <si>
    <t>1</t>
  </si>
  <si>
    <t>Luz Elena Sanchez Perilla / Profesional Especializado</t>
  </si>
  <si>
    <t>AC48</t>
  </si>
  <si>
    <t>Para el primer trimestre de 2024, la Subdirección de Talento Humano,de acuerdo con el producto esperado, y la respectiva acción de mejora, se realiza el cargue final de la Matriz IPEVAR en el módulo del SG-SST del Sistema Integrado de Gestión, con el registro de los seguimientos de acuerdo con las medidas de intervención, la cual se encuentra habilitada para el fácil acceso, y consulta, de los colaboradores de la entidad. Se adjunta evidencia de su cargue y acceso en el SIG y el excel descargable donde se evidencia la amplitud total de la matriz junto con los seguimientos.</t>
  </si>
  <si>
    <t>Para el primer trimestre de 2024, la Subdirección de Talento Humano, realizó la matriz IPEVAR cargada en el SIG.</t>
  </si>
  <si>
    <t>Pantallazo de la matriz IPEVAR cargada en el SIG y matriz IPEVAR en excell</t>
  </si>
  <si>
    <t>Se cumplió con la meta de la acción de mejora. Se recomienda analizar en futuros planes de mejoramiento fechas que sean las ideales para el logro de los obejtivos de la acción de mejora.</t>
  </si>
  <si>
    <t xml:space="preserve">Incluir dentro de los contenidos del componente del SGSST de la inducción y reinducción los peligros y riesgos generales y específicos de su zona de trabajo incluidas las actividades o tareas de alto riesgo, rutinarias y no rutinarias, así como la forma de controlarlos y las medidas de prevención. </t>
  </si>
  <si>
    <t>Documento</t>
  </si>
  <si>
    <t>2</t>
  </si>
  <si>
    <t>AC49</t>
  </si>
  <si>
    <t>Para el primer trimestre de 2024, la Subdirección de Talento Humano ha adelantado una serie de eventos que permitan corregir la causa, dentro de los cuales está: 1. Jornada de inducción, en la cual se hizo uso de la presentación adjunta en el primer avance del 50%, 2. Jornada de reinducción, donde se contó con una actividad impulsada por el COPASST y la ARL Positiva, dando a conocer los peligros y riesgos generales y específicos, 3. Curso de inducción, como nueva metodología, se encuentra en proceso la construcción de un curso que integre todos los aspectos que se deben conocer al momento de ingresar a la entidad. Adjunto se anexa como evidencia certificados de asistencia, evidencia fotográfica y a continuación de relaciona el enlace del curso: https://360.articulate.com/review/content/5174de34-f990-41db-86e3-7eeade2800bc/review</t>
  </si>
  <si>
    <t>Para el primer trimestre de 2024, la Subdirección de Talento Humano, realizó los eventos en la jornada de reinducción de los peligros y riesgos generales y específicos de su zona de trabajo incluidas las actividades o tareas de alto riesgo, rutinarias y no rutinarias, así como la forma de controlarlos y las medidas de prevención.. Se anexa la lista de asistencia.</t>
  </si>
  <si>
    <t xml:space="preserve">Lista de asistencia de la reinducción de </t>
  </si>
  <si>
    <t>Durante entrevista y revisión documental se encontró acta de posesión como profesional especializado, Resolución 023408 del 18 de diciembre de 2020, quien funge como responsable del SGSST, se observa Manual de funciones, numeral III propósito principal gestionar el programa de seguridad y salud en el trabajo. En el marco de la normativa legal vigente, se debe establecer en el manual de funciones, en el numeral III Propósito principal, con alcance al SGSST y no a un programa, lo anterior podría llevar al incumplimiento de lo requerido en el Art. 2.2.4.6.8 Obligaciones de los empleadores. 10. Dirección de la Seguridad y Salud en el Trabajo-SST en las Empresas del Decreto 1072 de 2015.</t>
  </si>
  <si>
    <t>Inadecuada alineación entre las funciones de la Secretaría General, la Subdirección de Talento Humano, y el grupo interno de trabajo Fortalecimiento de la calidad de vida laboral, y el empleo cuyo propósito principal es el desarrollar actividades del SGSST.</t>
  </si>
  <si>
    <t>Generar mesa de trabajo entre la Subdirección de Desarrollo Organizacional y la Subdirección de Talento Humano, para actualizar las funciones de la dependencia y el grupo interno de trabajo de fortalecimiento, con el fin de lograr su correcta alineación.</t>
  </si>
  <si>
    <t>Acta de reunión</t>
  </si>
  <si>
    <t>David Leonardo Almanza Sanchez / Profesional Especializado</t>
  </si>
  <si>
    <t>AC183</t>
  </si>
  <si>
    <t xml:space="preserve">Para el primer semestre del año 2024 el  proceso no presenta avance </t>
  </si>
  <si>
    <t xml:space="preserve">Para el primer trimestre del año 2024 El proceso de Gestión del Talento Humano no presenta avance fecha de fin de la actividad   para cierre 30 de junio del 2024 </t>
  </si>
  <si>
    <t xml:space="preserve">Para el segundo semestre del año 2024 el  proceso no presenta avance </t>
  </si>
  <si>
    <t xml:space="preserve">Para el segundo  trimestre del año 2024 El proceso de Gestión del Talento Humano no presenta avance fecha de fin de la actividad   para cierre 30 de junio del 2024 </t>
  </si>
  <si>
    <t>Para el tercer  trimestre del año 2024 El proceso de Gestión del Talento Humano no presenta avance fecha de fin de la actividad   para cierre 30 de junio del 2024</t>
  </si>
  <si>
    <t xml:space="preserve">NA </t>
  </si>
  <si>
    <t>Evaluación de Política</t>
  </si>
  <si>
    <t>Subdirección de Apoyo a la Gestión de las IES</t>
  </si>
  <si>
    <t>2022-AEF-01</t>
  </si>
  <si>
    <t>Se evidencia documento Excel no controlado, donde se consolida el seguimiento a recursos PFC, que está distribuido por inversión general, inversión por universidades y por líneas de universidad, costos invertidos y % de cumplimiento de los recursos desde el 2019 hasta el 2022.</t>
  </si>
  <si>
    <t xml:space="preserve">Diseñar e implementar el módulo de formulación y seguimiento de los Planes de Fomento a la Calidad de las 64 IES públicas, en el SNIES. </t>
  </si>
  <si>
    <t>Informe de reporte de los avances y resultados del Módulo en la plataforma SNIES para la formulación y seguimiento a Planes de Fomento a la Calidad.</t>
  </si>
  <si>
    <t>Angiee Julieth Suarez Rodriguez</t>
  </si>
  <si>
    <t>AC80</t>
  </si>
  <si>
    <t>Durante el primer trimestre del 2024, se realizó informe de avance del diseño que permita la implementación del módulo en SNIES por medio de la presentación del documento de requerimiento de alto nivel al equipo encargo de la Subdirección de Desarrollo Sectorial; así mismo. durante el primer trimestre se ha venido realizando la revisión por parte de la Subdirección de Desarrollo Sectorial y Sofinser para definir el alcance de la herramienta a construir.</t>
  </si>
  <si>
    <t>Para el primer trimestre de 2024, se observa el requerimiento de alto nivel aprobado el 15/02/2024 e informe de avance. Se encuentra dentro de los tiempos programados, se recomienda realizar las actividades correspondientes para el cumplimiento de la acción.</t>
  </si>
  <si>
    <t>El pasado mes de agosto de 2024, se realiza reunión con la Coordinadora del Grupo de Gestión de la Información de Educación Superior, de la Subdirección de Desarrollo Sectorial de la Educación Superior, para validar la efectividad de implementar un módulo adicional en el SNIES que incluya el proceso de formulación y seguimiento de los Planes de Fomento a la Calidad (PFC). Sin embargo, y teniendo en cuenta que ya se encontraba un avance sobre los ¿Requerimientos Funcionales - Descripción de Alto Nivel¿, se llega a la conclusión de buscar alternativas basado en la siguiente justificación técnica: Es importante tener en cuenta que los Planes de Fomento a la Calidad (PFC) no fueron creados como una política permanente de implementación si no que dependen de los intereses de cada periodo de gobierno presidencial para dar continuidad o no a la misma lo cual, y basado en la experiencia, se ejecutó una vez en la vigencia 2016 y luego dio un salto para retomarse en la vigencia 2019. En este sentido, si se da el caso que en un periodo de gobierno no surte el interés de implementarse puede ser un programa que queda detenido, como ya ocurrió históricamente entre el 2016 y 2019, dónde se tuvo un periodo sin implementación ni ejecución de recursos. Dicho esto, asociar una estrategia temporal a un módulo del SNIES es una vía incorrecta en principio porque la formulación y el seguimiento no es exclusiva de la información contenida en esta fuente si no que depende de variables adicionales que no se encuentran asociadas a esta plataforma. Además, incorporar la información de los PFC puede tardar aproximadamente un (1) año en verse reflejada en el SNIES entiendo que el proceso de gestión con la entidad externa que apoya la arquitectura de la plataforma depende de la disponibilidad de horas e ingenieros que apoyen esta labor. De forma alternativa, se sugiere validar con el área de tecnología del Ministerio de Educación la posibilidad de implementar una fábrica de software, que de atención exclusiva al desarrollo de una consulta web para la formulación y seguimiento de PFC, tal y como se ha realizado en otros casos con estrategias similares y temporales como los PFC. Dicho lo anterior, se sugiere desde el equipo de Mejoramiento de la Calidad y Pertinencia (de la Subdirección de Apoyo a la Gestión de las IES) considerar la implementación de alguna de estas dos (2) alternativas para dar cumplimiento este hallazgo: La primera alternativa: Establecer enlace con el área de Tecnología, del Ministerio de Educación Nacional, para emprender la creación de una ¿fábrica de software¿ siendo un mecanismo usado para estrategias de política temporal. La segunda alternativa: Hacer uso de herramientas de visualización, como la presentación de salidas de información a través de tableros de control de Power BI, para consulta interna de los funcionarios del Ministerio de Educación Nacional interesados en conocer los avances en formulación y seguimiento (según corresponda); siendo una herramienta de exclusiva manipulación del profesional que consolida la información. Basado en lo anterior, quedamos atentos a que se ponga en consideración las propuestas previamente mencionadas como alternativas de solución.</t>
  </si>
  <si>
    <t>Para el tercer trimestre de 2024, se observó que la dependencia presento avance de la acción, sin embargo, se devolvió dado que la descripción y adjunto no corresponden a un avance. Se sugiere que si requieren cambios en el plan se debe solicitar una mesa de trabajo con SDO con el fin de determinar el cambio en el SIG antes de realizar el seguimiento del cuarto trimestre. Se encuentra dentro de los tiempos establecidos, Se recomienda establecer las acciones pertinentes para el cumplimiento de la meta en la fecha indicada.</t>
  </si>
  <si>
    <t>2022-MR-06</t>
  </si>
  <si>
    <t>Al navegar la página usando TAB: A pesar de que la secuencia no altera el significado, se genera confusión ya que hay encabezados que no se han incluido con tabIndex, por ejemplo: Al saltar del botón de búsqueda, el foco se establece en el link ver más, por lo tanto, no se comprende a que se refiere ese texto (lo que se salta es una sección llamada de interés) Se recomienda utilizar propiedad tab-index para incluir los encabezados en el foco del teclado</t>
  </si>
  <si>
    <t>Al navegar la página usando TAB: A pesar de que la secuencia no altera el significado, se genera confusión ya que hay encabezados que no se han incluido con tabIndex. (home).</t>
  </si>
  <si>
    <t xml:space="preserve">Utilizar la propiedad tabIndex para incluir los encabezados en el foco del teclado. </t>
  </si>
  <si>
    <t>Documento en Word o ppt o Excel (Editables) y en versión PDF</t>
  </si>
  <si>
    <t xml:space="preserve">Karen Lorena Velasquez Vega / Profesional Especializado	</t>
  </si>
  <si>
    <t>AC124</t>
  </si>
  <si>
    <t>Para el primer trimestre de 2024, se observan los comunicados del 05 y 07 de marzo respecto al portal Colombia aprende. Se encuentra dentro de los tiempos programados, se recomienda realizar las actividades correspondientes para el cumplimiento de las meta.</t>
  </si>
  <si>
    <t>En página navega: En el control de búsqueda, cuando se deja vacío y se da click en buscar no se informa al usuario que no ingresó texto. Se recomienda incluir controles para identificar errores.</t>
  </si>
  <si>
    <t>En el control de búsqueda, cuando se deja vacío y se da clic en buscar no se informa al usuario que no ingresó texto (/navega)</t>
  </si>
  <si>
    <t xml:space="preserve">Incluir controles para identificar errores de campo vacío y formato de entrada no permitido, de manera que si se detecta automáticamente un error en la entrada de datos, este sea descrito al usuario mediante texto. </t>
  </si>
  <si>
    <t>Maria del Pilar Ardila</t>
  </si>
  <si>
    <t>AC125</t>
  </si>
  <si>
    <t>Para el primer trimestre de 2024, se observan los comunicados del 05 y 07 de marzo respecto al portal Colombia aprende. Se encuentra dentro de los tiempos programados, se recomienda realizar las actividades correspondientes para el cumplimiento de la acción.</t>
  </si>
  <si>
    <t>Se encuentra 1 elemento con oportunidad de mejora con respecto a textos alternativos y etiquetas: En las 3 páginas revisadas, la función o propósito de la etiquetaleyenda en elemento de búsqueda no son reconocibles por lector de pantalla, lo cual puede generar confusión. Se recomienda proporcionar textos alternativos que sean comprensibles para las personas que utilizan lectores de pantalla.</t>
  </si>
  <si>
    <t>La función o propósito de la etiqueta/leyenda en elemento de búsqueda no son reconocibles por lector de pantalla.</t>
  </si>
  <si>
    <t xml:space="preserve">Proporcionar texto alternativo al elemento de búsqueda que sea comprensibles para las personas que utilizan lectores de pantalla </t>
  </si>
  <si>
    <t>AC126</t>
  </si>
  <si>
    <t>Identificación del acordeón y del botón arriba se dificulta con lector de pantalla. Se recomienda usar palabra en español que describa el nombre y función de este control de forma más clara. RTA Oficina de Innovación Educativa: Al respecto, es necesario tener en cuenta que en el informe final, la acción 3.2.4 Identificación coherente, el alcance de mejora se refiere únicamente al elemento acordeón, toda vez que el Portal Colombia Aprende no tiene el botón arriba que menciona el informe.</t>
  </si>
  <si>
    <t>En la visualización desde dispositivos móviles, la identificación del menu tipo hamburguesa se dificulta con lector de pantalla.</t>
  </si>
  <si>
    <t xml:space="preserve">Usar una palabra en español que describa el nombre y función de este control de forma más clara. </t>
  </si>
  <si>
    <t>AC127</t>
  </si>
  <si>
    <t>En página de inicio home: Al navegar por el carrusel ubicado en la parte inferior de la página usando tecla Tab: Se están seleccionando todos los elementos de la lista, incluso los que están ocultos, adicionalmente se seleccionan más de 1 vez. Esto confunde especialmente al usar lector de pantalla. Se recomienda revisar las funciones del carrusel y los estados ¿aria¿ mediante el código Javascript de manera que tengan foco únicamente los elementos visibles</t>
  </si>
  <si>
    <t>La navegación con teclado se dificulta en el carrusel ubicado en la parte inferior de la página. Como resultado, los usuarios de tecnologías de asistencia no pueden acceder a estos elementos de forma fácil y eficiente.</t>
  </si>
  <si>
    <t xml:space="preserve">Utilizar técnicas de programación apropiadas para asegurar que: 1) los elementos de navegación y acción tengan etiquetas visibles y comprensibles para las tecnologías de asistencia 2) el foco y el lector de pantalla solo seleccionen los elementos visibles. </t>
  </si>
  <si>
    <t>AC128</t>
  </si>
  <si>
    <t>En página Navega: Se encuentran 2 elementos con oportunidad de mejora con respecto a leyendas: * Encabezado marcado como párrafo: Los elementos de encabezado (h1-h6) proveen información, funcionalidad y estructuras importantes para software de accesibilidad. Se recomienda utilizar nombres estándar para los elementos de acuerdo a su función: los encabezados se marcan con h1-h6. * Leyenda faltante en formulario: Las leyendas en los fieldset son útiles para los lectores de pantalla y debería proveerse cuando se requiere una descripción más clara para que el usuario no tenga dudas en el manejo de los controles de formulario. Se recomienda poner label o leyenda en el control descasc¿. La función de los otros 2 controles es comprensible ya que tiene el texto adyacente que indica su uso.</t>
  </si>
  <si>
    <t>Se encuentran encabezados marcado como párrafo.</t>
  </si>
  <si>
    <t xml:space="preserve">Asegurar que los elementos dispongan de las etiquetas encabezado de acuerdo a su función. </t>
  </si>
  <si>
    <t>AC129</t>
  </si>
  <si>
    <t>El control para ordenar asc o desc no tiene un texto adyacente que permita reconocer su función al navegar usando lector de pantalla. (/navega)</t>
  </si>
  <si>
    <t xml:space="preserve">Proporcionar un texto adyacente al control para ordenar asc o desc que permita reconocer su función al navegar usando lector de pantalla. </t>
  </si>
  <si>
    <t>AC130</t>
  </si>
  <si>
    <t>Se recomienda modificar el color o fondo de los elementos de la clase item-description, ya que no cumple nivel AAA en vista predeterminada, y al aplicar contraste, este disminuye debajo de nivel A.</t>
  </si>
  <si>
    <t>Algunos elementos no alcanzan los niveles de contraste requeridos en visualización predeterminada o con el uso del control de contraste.</t>
  </si>
  <si>
    <t xml:space="preserve">Ajustar los colores o fondos pertinentes para garantizar los niveles de contraste requeridos por la norma tanto en visualización predeterminada como con el uso de control de contraste </t>
  </si>
  <si>
    <t>AC131</t>
  </si>
  <si>
    <t>Implementación de Política</t>
  </si>
  <si>
    <t>Dirección de Calidad para la Educación Superior</t>
  </si>
  <si>
    <t>El plan de mejoramiento No. 1091 formulado el 13 de julio de 2021 fue cerrado como No Efectivo, incumpliéndose los términos y las metas propuestas en el plan de acción correspondiente, toda vez que durante el año 2022 el indicador de oportunidad correspondiente a las respuestas a Peticiones, Quejas y Reclamos de la Dirección de Calidad para la Educación Superior fue del 77,4%, incumpliendo los términos de ley establecidos, aumentando la probabilidad de materialización del riesgo e impactando negativamente en la gestión institucional. Por lo tanto, se realiza reformulación de plan a partir de un nuevo análisis de causas, atendiendo la recomendación realizada por la Oficina de Control Interno.</t>
  </si>
  <si>
    <t>El trámite actual de la atención de recursos no es el óptimo</t>
  </si>
  <si>
    <t xml:space="preserve">Diseñar e implementar estrategia de Gestión del cambio del proceso de atención a los Recursos de Convalidaciones </t>
  </si>
  <si>
    <t>Estrategia de gestión del cambio implementada</t>
  </si>
  <si>
    <t>Marco Andres Gomez Rincon</t>
  </si>
  <si>
    <t>AC140</t>
  </si>
  <si>
    <t>No se evidencia reporte</t>
  </si>
  <si>
    <t>Para el primer trimestre de 2024, la dependencia no reporta avance sin embargo la fecha de finalización ya culminó. Se recomienda ajustar la fecha de finalización para dar cumplimiento a las fechas propuestas</t>
  </si>
  <si>
    <t>El 23 de abril subieron el avance.</t>
  </si>
  <si>
    <t>Para el segundo trimestre de 2024, se evidencia lista de asistencia del 26/02/2024 y la presentacion  de Recursos de Apelación Convalidaciones</t>
  </si>
  <si>
    <t>El sistema de información (bases de datos manual, SGDEA, Bizagi) no es suficiente para la atención oportuna de Recursos de reposición.</t>
  </si>
  <si>
    <t>Realizar propuesta de optimización para el trámite de los recursos de reposición de primera y segunda instancia de las solicitudes de convalidaciones de Educación Superior</t>
  </si>
  <si>
    <t>Propuesta de optimización de los recursos de reposición de primera y segunda instancia.</t>
  </si>
  <si>
    <t>AC141</t>
  </si>
  <si>
    <t>El día 14 de diciembre de 2023, el ingeniero encargado del seguimiento a la optimización del trámite de recursos se reunión con los ingenieros de la empresa BIZAGI (CONVALIDA) con el fin de proponer, monitorear y revisar los avances en la implementación de los cambios necesarios para las mejoras propuestas. Se anexa informe remitido a los funcionarios competentes.</t>
  </si>
  <si>
    <t>Para el primer trimestre de 2024, se evidencia propuesta de mejoras en la gestión del proyecto, cuyo objetivo reflejado es lograr la estabilización completa de los procesos de Nuevo SACES del Ministerio de Educación para optimizar la experiencia y usabilidad de los usuarios finales</t>
  </si>
  <si>
    <t>Cuadro de gestión de proyectos Bizagi Min Educación</t>
  </si>
  <si>
    <t>2022-G-06</t>
  </si>
  <si>
    <t>Teniendo en cuenta que PERNO es un sistema de información para la administración de la nómina, novedades de personal que fue desarrollado hace más de 15 años, y entregado al MEN mediante una cesión de licencias por la Secretaria Distrital de Hacienda, genera un riesgo de obsolescencia ya que por su antigüedad pierde vigencia en el mercado y soporte técnico por parte del proveedor, lo que puede generar cargas laborales altas en cuanto mantenimiento y adaptabilidad a las necesidades propias de liquidación del MEN; por lo tanto se estableció que el sistema SAP agilizaría y sistematizaría de forma integral el proceso de la nómina, la salida en vivo se tenía programada para julio 2022, sin embargo no fue posible cumplir con esta meta dados los incidentes que se han presentado en productivo al realizar los cargues.</t>
  </si>
  <si>
    <t>El software adquirido por la entidad para la gestión de la nómina SAP, al momento de la auditoría, no contaba con los desarrollos suficientes, así como los ajustes a demanda, para lograr una salida en vivo (productiva) y, por ende, con el fin de no paralizar la prestación del servicio, es necesario continuar con el uso del aplicativo Perno.</t>
  </si>
  <si>
    <t>Generar un documento de propuesta de alternativas para la gestión de la nómina en el Ministerio de Educación Nacional que contemple la evaluación del aplicativo SAP, con el fin de remitirlo a la Secretaría General y presentarlo en sesión de Comité de Gestión y Desempeño.</t>
  </si>
  <si>
    <t>Documento de propuesta de alternativas suscrito por las Subdirectora de Talento Humano y la jefe de la OTSI enviado a la Secretaría General.</t>
  </si>
  <si>
    <t>AC147</t>
  </si>
  <si>
    <t>No presenta avance</t>
  </si>
  <si>
    <t>Para el primer trimestre de 2024, esta pendiente por parte de la dependencia realizar las correcciones al plan. Se recomienda realizar los ajustes para aprobación de las acciones e inicio de actividades, dado que lleva un año sin presentar avance.</t>
  </si>
  <si>
    <t xml:space="preserve">Para el segundo trimestre del 2024, el plan se formulo el 24 de junio de 2024, el cual llego para revisión a la OCI el 20 de julio de 2024, el cual esta pendiente de aprobación por la Subdirectora de Talento Humano. </t>
  </si>
  <si>
    <t>David Leonardo Almanza Sanchez / Profesional Especializado	
El plan de mejoramiento no fue aprobado, para que realicen correcciones
19-10-2023 11:47</t>
  </si>
  <si>
    <t>2022-AEO-03</t>
  </si>
  <si>
    <t>En la verificación realizada al PIC se pudo evidenciar que no se contempló la capacitación en temas de PESV para todos los funcionarios del Ministerio. Incumpliendo con el Decreto 2106 de 2019 ¿ARTÍCULO 12. Diseño, implementación y verificación del Plan Estratégico de Seguridad Vial. Toda entidad, organización o empresa del sector público o privado, que cuente con una flota de vehículos automotores o no automotores superior a diez (10) unidades, o que contrate o administre personal de conductores, deberá diseñar e implementar un Plan Estratégico de Seguridad Vial en función de su misionalidad y tamaño, de acuerdo con la metodología expedida por el Ministerio de Transporte y articularlo con su Sistema de Gestión de Seguridad y Salud en el Trabajo SGSST. Para tal efecto, deberá diseñar el Plan Estratégico de Seguridad Vial que contendrá como mínimo: 1. Diagnóstico y caracterización de los riesgos de seguridad vial de la empresa, asociados a la flota de vehículos o al personal de conductores. 2. Capacitaciones en seguridad vial a los trabajadores de su entidad organización o empresa independientemente del cargo o rol que desempeñe. 3. Compromisos claros del nivel directivo de la entidad organización o empresa orientados al cumplimiento de las acciones y estrategias en seguridad vial. 4. Actividades de inspección y mantenimiento periódico a los vehículos de la entidad organización o empresa incluidos los vehículos propios de los trabajadores puestos al servicio de la organización para el cumplimiento misional de su objeto o función.¿</t>
  </si>
  <si>
    <t>El Decreto 2106 de 2019 no dispone que las capacitaciones en riesgos de seguridad vial deban ser incluidas en el Plan Institucional de Capacitación, razón por la cual, estas no se incluyeron en dicho instrumento. De acuerdo con la naturaleza de la entidad y sus colaboradores, como meta inicial para la capacitación en riesgos de seguridad vial se contemplaron únicamente a los conductores.</t>
  </si>
  <si>
    <t xml:space="preserve">Establecer dentro del plan anual de actividades del SGSST, capacitación, sensibilización y socialización en temas relacionados con el PESV dirigido a toda la población de la entidad. </t>
  </si>
  <si>
    <t>Informe trimestral sobre capacitaciones realizadas sobre capacitaciones programadas.</t>
  </si>
  <si>
    <t>AC148</t>
  </si>
  <si>
    <t>Se realizaron los informes de seguimiento en los cuales se presentan los resultados de las capacitaciones del PESV programadas para la vigencia 2023. En total se realizaron cuatro (4) capacitaciones en el segundo semestre de la vigencia 2023.</t>
  </si>
  <si>
    <t>Con corte al 31 de marzo de 2024, presenta lista de asistencias e informe donde se relacionan 4 capacitaciones correspondiente a los temas "Modulo normativo de la seguridad vial", "Seguridad vial para ciclistas", "Manejo del estrés y la ira en la vía" y "Módulo de fatiga y sueño en la movilidad"  El plan de mejoramiento se presenta como extemporaneo; debido a que su fecha final era el 31 de diciembre de 2023.
Se adjunta las siguientes evidencias:
Actividades Seguridad Vial-IISEM.pdf_2024-04-22
Informe Seguridad Vial (1).pdf_2024-04-22</t>
  </si>
  <si>
    <t>CERRADO VENCIDO</t>
  </si>
  <si>
    <t>Se evidenció que el proceso no cuenta con la matriz de riesgos viales para el PESV; Incumpliendo, con la ¿Resolución 2022304004595 del 12 de julio de 2022 por la cual se adopta la metodología para el diseño, implementación y verificación de los planes estratégicos de seguridad vial y se dictan otras disposiciones¿</t>
  </si>
  <si>
    <t>En la entidad la IPVAR incluye los riesgos de seguridad vial, los cuales no fueron actualizados en el periodo auditado.</t>
  </si>
  <si>
    <t xml:space="preserve">Actualizar la matriz IPEVAR incluyendo la identificación de riesgos viales. </t>
  </si>
  <si>
    <t>Matriz IPEVAR actualizada</t>
  </si>
  <si>
    <t>Ximena Victoria Corredor López / Profesional Especializado</t>
  </si>
  <si>
    <t>AC150</t>
  </si>
  <si>
    <t>De acuerdo con el producto esperado, se realizó la respectiva actualización de la matriz IPEVAR incluyendo la respectiva identificación de riesgos viales, esta fue cargada en su totalidad al Sistema Integrado de Gestión, tal como se evidencia en la imágenes adjuntas. Sin embargo, por falencias que ha presentado el sistema (verificadas en acompañamiento de la Subdirección de Desarrollo Organizacional) no ha sido posible su aprobación. Por lo cual,se remite adjunto la matriz en excel, la evidencia de su cargue en el sistema, pendiente de validación, y la respectiva evidencia de la solicitud realizada a la Subdirección de Desarrollo Organizacional por la cual se genera la mesa de ayuda.</t>
  </si>
  <si>
    <t>Para el primer trimestre del año 2024, el proceso llevó a cabo actualizando la matriz IPEVAR, que incluye la identificación de riesgos viales. Dicha matriz fue completamente cargada en el Sistema Integrado de Gestión. Sin embargo, la Subdirección de Desarrollo Organizacional aún no ha otorgado su aprobación. No obstante, existe un soporte documental que respalda la solicitud de aprobación</t>
  </si>
  <si>
    <t xml:space="preserve">matriz IPEVAR y Correo dirigido a SDO </t>
  </si>
  <si>
    <t>Gestión de Procesos y Mejora</t>
  </si>
  <si>
    <t>Subdirección de Desarrollo Organizacional</t>
  </si>
  <si>
    <t>2022-G-04</t>
  </si>
  <si>
    <t>En el procedimiento de Producto o Servicio No Conforme Código: PM-PR-03 Versión: 05 presenta en la actividad No 5, se menciona que el tratamiento de PSNC se incluirá en el módulo de PSNC del SIG.Sin embargo, el módulo de PSNC no está habilitado en el SIG.</t>
  </si>
  <si>
    <t>Existe una imprecisión en la actividad 5 del Procedimiento de identificación y tratamiento del producto o servicio no conforme PM-PR-03, por lo tanto, es necesario realizar la actualización correspondiente</t>
  </si>
  <si>
    <t>Actualizar el Procedimiento de identificación y tratamiento del producto o servicio no conforme PM-PR-03 de acuerdo con la realizada de la Entidad</t>
  </si>
  <si>
    <t>Procedimiento actualizado y publicado</t>
  </si>
  <si>
    <t>Maura Yuliana Ramirez Goez / Contratista</t>
  </si>
  <si>
    <t>AC155</t>
  </si>
  <si>
    <t>Durante el primer trimestre se generó una distribución de procesos y procedimientos que deben ser intervenidos durante la vigencia, entre el que e encuentra Procedimiento de identificación y tratamiento del producto o servicio no conforme PM-PR-03</t>
  </si>
  <si>
    <t>Con corte al 31 de marzo, se relaciona en archivo la "DISTRIBUCIÓN ACOMPAÑAMIENTO DOCUMENTAL PROCESOS Y DEPENDENCIAS" con la "DISTRIBUCIÓN ACOMPAÑAMIENTO POLÍTICAS DE MIPG" y "DISTRIBUCIÓN ACOMPAÑAMIENTO REVISIÓN GRUPOS INTERNOS DE TRABAJO"
Se adjuntan las siguientes evidencias:
Distribución Procesos Plan de Gestión Cambio política MIPG y Grupos VF 05-03-2024.xlsx_2024-04-18</t>
  </si>
  <si>
    <t xml:space="preserve">El plan tiene una reformulación, se actualiza fecha final </t>
  </si>
  <si>
    <t>Con corte a junio de 2024, no se presenta avance de la acción. Plan de mejoramiento se encuentra en el tiempo establecido.</t>
  </si>
  <si>
    <t>Con corte a septiembre de 2024, no se presenta avance de la acción. Plan de mejoramiento se encuentra en el tiempo establecido.</t>
  </si>
  <si>
    <t>Gestión Administrativa</t>
  </si>
  <si>
    <t>Subdirección de Gestión Administrativa</t>
  </si>
  <si>
    <t>2022-MR-07</t>
  </si>
  <si>
    <t>La contrahuella y la huella de los escalones en un tramo de escalera son uniformes. La distancia mínima de avance de la huella es de 30 cm, cumpliendo con lo establecido La altura máxima es de la contrahuella 16 cm, cumpliendo con lo establecido. El ancho mínimo de un tramo de escalones es de 200 cm, siendo adecuado. El ancho mínimo entre pasamanos es el adecuado. La contrahuella de un escalón es abierta, el perfil no permite una transmisión no interrumpida entre la contrahuella y la huella, generando un riesgo en la circulación a todos los peatones. No existe un contraste visual entre los descansos y el escalón superior e inferior de un tramo de escaleras. No existe una línea de advertencia visual mediante una franja ininterrumpida de 4 cm a 5 cm de profundidad a lo ancho de la escalera, en la parte frontal de la distancia de avance de cada escalón con un contraste de color, que puede regresar por la contrahuella 1 cm como máximo. No tienen losetas táctiles de alerta una profundidad de entre 60 cm y 90 cm, con terminación entre 30 cm a 50 cm antes del borde frontal del primer escalón de la escalera. Los pasamanos no cumplen con las condiciones mínimas de accesibilidad. No cuenta con defensas laterales. La Subdirección de Gestión Administrativa determinó que se acepta parcialmente, al no contar con los recursos para el desarrollo de acción de mejora.</t>
  </si>
  <si>
    <t>NTC 6047 Accesibilidad Fisíca</t>
  </si>
  <si>
    <t>La infraestructura del MEN no cuanta con las condiciones de accesibilidad, teniendo en cuanta que es una edificación con más 50 años razón por la cual se plantean las siguientes acciones de mejora.</t>
  </si>
  <si>
    <t>Instalar señalización podotáctil de advertencia en el inicio y fin de los tramos de las excaleras de acceso a las instalaciones.</t>
  </si>
  <si>
    <t>Instalacion podotactil</t>
  </si>
  <si>
    <t xml:space="preserve">Juanita Lleras Mejia </t>
  </si>
  <si>
    <t>AC184</t>
  </si>
  <si>
    <t>Para el primer trimestre del año 2024El proceso de Gestión administrativa  NO presenta  avance. Fecha de fin de la actividad  y  cierre 30 de abril del 2024</t>
  </si>
  <si>
    <t>Se realiza la instalación de la señalización podo táctil de advertencia al inicio y final de las escaleras de acceso</t>
  </si>
  <si>
    <t>Para el segundo trimestre del año 2024, el proceso de Gestión Administrativa presenta soportes de la instalación de la señalización podotáctil de advertencia al inicio y final de las escaleras de acceso. Esta actividad se respalda mediante la presentación del informe de actividades, el cual incluye registros fotográficos que evidencian la señalización podotáctil de advertencia en el inicio y fin de los tramos de las escaleras de acceso.</t>
  </si>
  <si>
    <t>No existen elementos de protección al lado del sendero para proteger a los usuarios de sillas de ruedas y a las personas que pueden caminar, contra lesiones como resultado de una caída. Las rampas brindan una ruta accesible cuando hay cambios de nivel del suelo y cuenta con un acceso alternativo con escalones. La pendiente no excede los valores máximos establecidos en la norma, cumpliendo con las condiciones mínimas establecidas en cuanto a longitud, ancho y pendiente. De acuerdo a la norma debe tener una pendiente de 9,1% y cuenta con una pendiente del 7%. El ancho de la superficie de la rampa es de 203 cm, cumpliendo con lo establecido. El ancho no obstruido de la rampa es igual o superior a 100 cm entre pasamanos u obstrucciones. La rampa no cuenta con indicadores táctiles de advertencia ubicados en la parte superior e inferior. La rampa requiere de pasamanos accesibles y estos no cumplen con los requerimientos básicos establecidos en la norma. Los materiales de la superficie son rígidos, con una superficie lisa, pero no se asegura el antideslizamiento, tanto en condiciones secas como húmedas. La Subdirección de Gestión Administrativa determinó que se acepta parcialmente, por no contar con los recursos para el desarrollo de la acción mejora.</t>
  </si>
  <si>
    <t>Instalar señalización podotáctil de advertencia en el inicio y fin de la rampa de acceso a las instalaciones.</t>
  </si>
  <si>
    <t>AC185</t>
  </si>
  <si>
    <t>Para el primer trimestre del año 2024 El proceso de Gestión administrativa  NO presenta  avance. Fecha de fin de la actividad  y  cierre 30 de abril del 2024</t>
  </si>
  <si>
    <t>Se realiza la instalación de señalización podo táctil de advertencia al inicio y fin de las rampas.</t>
  </si>
  <si>
    <t>64 criterios, 11 son de obligatorio cumplimiento y 23 son guía o recomendación. De 11 requerimientos de obligatorio cumplimiento, se presentan 4 conformidades y 7 no conformidades. Con un 36% de cumplimiento. De 23 recomendaciones, se presentan 6 conformidades y 17 no conformidades. Con un 26% de cumplimiento. Los sistemas de alarma no se diseñan teniendo en cuenta a las personas con discapacidades auditivas. Se suministran alarmas estroboscópicas visuales. No se integran los dispositivos de vibración tales como buscapersonas o teléfonos móviles a los sistemas de alarma para brindar alarmas individuales. No se protege a las personas contra incendios en un lugar de seguridad, ubicado a una distancia segura de una edificación, o un lugar de relativa seguridad dentro de una edificación, por ejemplo, un área de asistencia de rescate adjunta a una ruta de evacuación vertical Se protege a las personas contra incendios durante una evacuación independiente o asistida a un lugar seguro o a un lugar de seguridad relativa. No se protege a las personas contra incendios in situ, cuando no es posible la evacuación, usando pequeños compartimientos de incendios La estrategia de ingeniería contra siniestros no especifica cuales ocupantes van a evacuar a un lugar de seguridad y cuales a un lugar de seguridad relativa, con base en sus capacidades y en otras características. Se establece una estrategia de ingeniería contra incendios, que indique lo que se requiere para que todos los ocupantes estén protegidos del fuego desde el lugar en que se encuentren cuando el fuego comienza, durante la evacuación y su ubicación después de la evacuación, de acuerdo con los principios aceptados de evacuación de todos en caso de incendio. hay una estrategia de evacuación asistida. No se cuenta con áreas de asistencia de rescate. No cuentan con sillas de evacuación.</t>
  </si>
  <si>
    <t>El plan de emergencias no se encuentra actualizado, por lo tanto, no se han incluido estrategias donde se evidencie la protección contra incendios en un lugar de seguridad, ubicado a una distancia segura de una edificación, o un lugar de relativa seguridad dentro de una edificación.</t>
  </si>
  <si>
    <t>Actualizar el Plan de Emergencias del Ministerio de Educación, incluyendo, las estrategias de protección en emergencias de personas en condición de discapacidad, de conformidad con lo requerido en la norma técnica de accesibilidad.</t>
  </si>
  <si>
    <t>Plan de Emergencias actualizado</t>
  </si>
  <si>
    <t>AC187</t>
  </si>
  <si>
    <t>Gina Paola Hernandez Muñoz</t>
  </si>
  <si>
    <t>No Aplica</t>
  </si>
  <si>
    <t>Para el primer trimestre de 2024, la dependencia no reporta avance, sin embargo, no se ha cumplido la fecha de finalización. Avance de 0%.</t>
  </si>
  <si>
    <t>De acuerdo con el producto esperado, el cual responde a la oportunidad de mejora y su causa, el Sistema de Gestión de Seguridad y Salud en el Trabajo realiza la respectiva actualización del Plan de Atención de Emergencias de la entidad, donde se incluyen estrategias de protección a personas en condición de discapacidad conforme a la norma técnica de accesibilidad. El documento se encuentra público en el siguiente enlace, donde se proyectan los respectivos planes de la dependencia. https://www.mineducacion.gov.co/portal/micrositios-institucionales/Modelo-Integrado-de-Planeacion-y-Gestion/Estructura-organica-y-talento-humano/365690:Planes-e-Informes-de-Talento-Humano De igual forma, se anexan el respectivo documento junto con los anexos correspondientes a los Procedimientos Operativos Normalizados, y la matriz de Análisis de Riesgos y Vulnerabilidad, los cuales se encuentro de igual forma públicos junto al plan. Los cambios realizados en el documento respecto a la versión anterior son: Se actualiza el documento en los siguientes aspectos: nombre del documento, introducción, justificación, definiciones, marco legal y normativo, se define un nuevo objetivo general, se definen nuevos objetivos específicos y se modifica el alcance. Se organiza el documento en seis (6) capítulos, iniciando por el Capítulo 1. Proceso de conocimiento de riesgo que contempla el contexto interno y externo, la definición de responsabilidades, toles y estructura para la atención de emergencias, perfil de la brigada, prioridades de protección y salvamento. Se modifica la metodología para el análisis del riesgo definido en el Anexo I Análisis de riesgos y vulnerabilidad MEN para 2024, documento que soportara el capítulo 2 en el Proceso de reducción del riesgo. En el capítulo 3 se definen los controles para el manejo de emergencias articuladas al SG-SST y lo correspondiente a los controles existentes en la entidad como son controles de ingeniería, administrativos, equipos y elementos de protección. Se define la prioridad de evacuación mediante el establecimiento de 3 niveles de actuación. En el capítulo 4 se establece el seguimiento y verificación articulado al SG-SST y los indicadores de proceso y estructura. Capítulo 5. Se establecen los criterios de socialización y comunicación. Capítulo 6. Se define el control del plan mediante la articulación al SG-SST y los procesos de auditorías. Adicional, respecto a la estrategia de ingeniería en el documento se establecen las prioridades de evacuación y el uso de la silla de transporte de persona con movilidad reducida de acuerdo con las normas técnicas de accesibilidad, la cual puede ser consultado en la página 46 en el marco del capitulo 3.</t>
  </si>
  <si>
    <t xml:space="preserve">Para el segundo trimestre del año 2024, el Proceso de Gestión del Talento Humano presenta el plan de Atención de Emergencias actualizado de la entidad incluye estrategias de protección a personas en condición de discapacidad. En la página 95 del documento se menciona lo siguiente:
“PRIORIDAD DE EVACUACIÓN 2: Personas que requieren apoyo de un evacuador (sillas de ruedas, caminadores) y apoyo psicológico.
PRIORIDAD DE EVACUACIÓN 3: Personas que requieran de ayuda de más de dos o tres personas para la salida a zona segura.
Además, se detallan las instrucciones específicas para el uso de sillas de transporte para personas con movilidad reducida. 
El proceso presenta como soportes del desarrollo de la acción los siguientes documentos: anexo No I. análisis de riesgos y vulnerabilidad, anexo No . II procedimiento operativos normalizados MEN y Plan de Atención de Emergencia
</t>
  </si>
  <si>
    <t>La entidad no cuenta con una estrategia de ingeniería contra siniestros plenamente establecida e identificada, en la cual se especifique cuales ocupantes deben evacuar a un lugar de seguridad y cuales a un lugar de seguridad relativa, con base en sus capacidades y en otras características, así como el orden de evacuación y la atención a personas en condición de discapacidad en emergencias.</t>
  </si>
  <si>
    <t>Elaborar y socializar una estrategia de ingeniería contra siniestros, de conformidad con lo establecido en las normas técnicas de calidad vigentes en materia de accesibilidad.</t>
  </si>
  <si>
    <t>Estrategia de ingeniería contra siniestros socializada.</t>
  </si>
  <si>
    <t>AC188</t>
  </si>
  <si>
    <t>De acuerdo con el producto esperado, y las acciones formuladas en el plan de mejoramiento 1645, se realiza la respectiva actualización del Plan de Atención de Emergencias de la entidad donde se incluye una estrategia de ingeniera contra siniestros para lo cual se plantean las formas de atención y prioridades de evacuación, conforme a las normas técnicas de accesibilidad. Este se publica y socializa en la página web de la entidad, en el siguiente enlace:https://www.mineducacion.gov.co/portal/micrositios-institucionales/Modelo-Integrado-de-Planeacion-y-Gestion/Estructura-organica-y-talento-humano/365690:Planes-e-Informes-de-Talento-Humano Adicional, se adjuntan los documentos correspondientes al Plan de Atención de Emergencias, Procedimientos Operativos Normalizados y la Matriz de Análisis de Riesgos y Vulnerabilidad. Los cambios realizados en el documento respecto a la versión anterior son: Se actualiza el documento en los siguientes aspectos: nombre del documento, introducción, justificación, definiciones, marco legal y normativo, se define un nuevo objetivo general, se definen nuevos objetivos específicos y se modifica el alcance. Se organiza el documento en seis (6) capítulos, iniciando por el Capítulo 1. Proceso de conocimiento de riesgo que contempla el contexto interno y externo, la definición de responsabilidades, toles y estructura para la atención de emergencias, perfil de la brigada, prioridades de protección y salvamento. Se modifica la metodología para el análisis del riesgo definido en el Anexo I Análisis de riesgos y vulnerabilidad MEN para 2024, documento que soportara el capítulo 2 en el Proceso de reducción del riesgo. En el capítulo 3 se definen los controles para el manejo de emergencias articuladas al SG-SST y lo correspondiente a los controles existentes en la entidad como son controles de ingeniería, administrativos, equipos y elementos de protección. Se define la prioridad de evacuación mediante el establecimiento de 3 niveles de actuación. En el capítulo 4 se establece el seguimiento y verificación articulado al SG-SST y los indicadores de proceso y estructura. Capítulo 5. Se establecen los criterios de socialización y comunicación. Capítulo 6. Se define el control del plan mediante la articulación al SG-SST y los procesos de auditorías.</t>
  </si>
  <si>
    <t xml:space="preserve"> Se hace devolución de la acción, debido a que para el segundo trimestre del año 2024, el Proceso de Gestión del Talento Humano presenta el plan de Atención de Emergencias actualizado de la entidad incluye estrategias de protección a personas en condición de discapacidad. Sin embargo, el proceso no presenta la elaboración y socializar una estrategia de ingeniería contra siniestros, de conformidad con lo establecido en las normas técnicas de calidad vigentes en materia de accesibilidad. Los soportes no aseguran la socialización del plan de emergencia 
</t>
  </si>
  <si>
    <t>Para el tercer trimestre del 2024, el proceso establece como acción final la entrega de una "Estrategia de ingeniería contra siniestros socializada". No obstante, tras la revisión de los soportes entregados, se evidencia que el proceso no cuenta con una estrategia definida, ya que los documentos presentados corresponden a los mismos de la actividad número 2, es decir, el "Plan de Emergencias actualizado". Además de esto, se incluye el anexo N.II “Procedimientos operativos normalizados del MEN” y el anexo I “Análisis de riesgos y vulnerabilidad”, los cuales, son requisitos del Decreto 1772 de 2015 y la Resolución 0312 de 2019,el cual se está cumpliendo. Sin embargo, no se presenta la Estrategia de Ingeniería contra Siniestros,  en la que se incluyan temas tan relevantes como:  objetivo, alcance, análisis de riesgos y capacidades, evaluación del edificio y características de los ocupantes (movilidad reducida, discapacidad visual, auditiva, entre otras), definición de áreas de seguridad, procedimientos de evacuación diferenciados, asignación de lugares de evacuación, establecimiento del orden de evacuación, rutas prioritarias, atención a personas en condición de discapacidad, puntos de encuentro accesibles, equipos de evacuación, responsables de asistencia, capacitación del personal encargado de la evacuación y señalización inclusiva, entre otros aspectos clave.</t>
  </si>
  <si>
    <t>Las puertas cumplen con los anchos establecidos, siendo los anchos no obstruidos superiores a 80 cm, así como su altura libre. Las puertas tienen un umbral a nivel. Existen las dimensiones adecuadas para operar las manijas de las puertas. Las cerraduras permiten el ingreso a un lugar, son fáciles de ubicar, identificar, alcanzar usar. Los accesorios de la puerta se encuentran ubicados a las alturas adecuadas, entre 80 cm y 110 cm. No existen indicadores visuales en el área vidriada, de mínimo 7,5 cm de alto, con contraste de color, con relación al fondo, a una altura entre 90 cm y 1 m y a 1,3 m a 1,4 m, sobre el nivel del suelo y uno adicional a una altura entre 10 cm a 30 cm. No se evitan vidrios muy reflectivos los elementos vidriados no cuentan con un borde que establezca contraste visual con los alrededores contra los cuales se observa. No hay contraste de color entre el perímetro de la puerta y la pared circundante.</t>
  </si>
  <si>
    <t>Instalar película sandblasting, de mínimo 7,5cm de alto, a una altura entre 90cm y 1m y a 1,3m a 1,4m, sobre el nivel del suelo y uno adicional a una altura entre 10cm a 30cm.</t>
  </si>
  <si>
    <t>Instalacion películas sandblasting</t>
  </si>
  <si>
    <t>AC189</t>
  </si>
  <si>
    <t>Se realiza la instalación de dos franjas de película sandblasting, de 10cm de alto, a una altura entre 90cm y 1m y a 1,3m a 1,4m, sobre el nivel del piso en la puerta de acceso principal, acceso por parqueadero y puerta restingida.</t>
  </si>
  <si>
    <t>Para el primer trimestre del año 2024 el proceso de Gestión administrativa dando cumplimiento a lo establecido en la Norma Técnica Colombiana NTC-6047, realizó instalación de dos franjas en sandblasting en las puertas de acceso a las instalaciones de 10cm cada una la primera a una altura del piso entre 90cm y 1m y la segunda franja a una altura entre 1,30m y 1,40m.</t>
  </si>
  <si>
    <t xml:space="preserve">Informe con registro fotografico </t>
  </si>
  <si>
    <t>Los espacios de estacionamiento no están señalizados claramente a la entrada del sitio de la edificación, ni cuentan con información que brinde orientación, en cuanto a los espacios reservados para estacionamiento y otras instalaciones accesibles. Se encuentra el símbolo internacional de accesibilidad demarcado en el suelo, sin embargo, está deteriorado. No cuenta con señalización vertical con el símbolo internacional de la accesibilidad. La Subdirección de Gestión Administrativa determinó acepta parcialmente, al no contar con los recursos para el desarrollo de acción de mejora.</t>
  </si>
  <si>
    <t>Se realizará la instalación de la señalización vertical y de piso de los estacionamientos accesibles de acuerdo con lo establecido en la norma.</t>
  </si>
  <si>
    <t>Instalación señalización vertical en los estacionamientos</t>
  </si>
  <si>
    <t>AC191</t>
  </si>
  <si>
    <t>Para el primer  trimestre del año 2024, el proceso de Gestión Administrativa no presenta avance para este periodo. Fecha de vencimiento de la acción 30 de abril del 2024</t>
  </si>
  <si>
    <t>Se realiza la instalación vertical en Estacionamientos accesibles</t>
  </si>
  <si>
    <t>Para el segundo trimestre del año 2024, el proceso de Gestión Administrativa presenta soportes de Instalación señalización vertical en los estacionamientos. Esta actividad se respalda mediante la presentación del informe de actividades, el cual incluye registros fotográficos que evidencian la Instalación y señalización vertical en los estacionamientos del MEN.</t>
  </si>
  <si>
    <t>De 1 recomendación, se presenta 1 no conformidad En áreas de espera y otras áreas habilitadas con asientos, los asientos no están ubicados de manera que un perro de guía o un perro de asistencia puedan acompañar a su dueño y descansar al frente del asiento o debajo de este.</t>
  </si>
  <si>
    <t>Se adecuará la zona para perros guías y de asistencia al interior de las salas de espera en la unidad de Atención al Ciudadano.</t>
  </si>
  <si>
    <t>Zona para perros en la unidad de atención al ciudadano</t>
  </si>
  <si>
    <t>AC192</t>
  </si>
  <si>
    <t>Se realiza la instalación de 2 sillas prioritarias con apoya brazos y demarcación en el piso con cinta antideslizante amarilla con negro, para destinar la zona disponible para perros guías y de asistencia al interior de las salas de espera de la Unidad de Atención al Ciudadano.</t>
  </si>
  <si>
    <t xml:space="preserve">Para el primer  trimestre del año 2024, el proceso de Gestión Administrativa, realizó la instalación de 2 sillas prioritarias con apoyabrazos y demarcación en el piso con cinta antideslizante amarilla con negro, para destinar la zona disponible para perros guías y de asistencia al interior de las salas de espera de la Unidad de Atención al Ciudadano. </t>
  </si>
  <si>
    <t>Por la distribución espacial y del mobiliario, algunos anchos de circulación de la unidad de atención al ciudadano no cumplen con el mínimo establecido.</t>
  </si>
  <si>
    <t>Demarcar en piso de la Unidad de Atención al Ciudadano los puntos de ubicación del mobiliario, para garantizar el flujo normal de personas y también generar las posibilidades de maniobra, giro y cambios de sentido de personas en silla de ruedas.</t>
  </si>
  <si>
    <t>Señalizacion en piso de la unidad de atención al ciudadano</t>
  </si>
  <si>
    <t>AC193</t>
  </si>
  <si>
    <t>Se realiza la instalación de la demarcación de piso la UAC garantizando la circulación, maniobra, giro y cambio de sentido de personas en sillas de ruedas.</t>
  </si>
  <si>
    <t xml:space="preserve">Para el primer  trimestre del año 2024, el proceso de Gestión Administrativa. Realizó la instalación de la demarcación en el piso con cinta amarilla para identificar la ubicación del mobiliario en la sala de espera de la Unidad de Atención al Ciudadno, garantizando la posibilidad de maniobra, giro y cambio de sentido de personas en sillas de ruedas. </t>
  </si>
  <si>
    <t>La longitud mínima es inferior a 540 cm, con 412 cm. Solo existe una zona de transferencia demarcada, con 60 cm de ancho, esta debe estar al lado del automóvil es de 150 cm. Cumple con las pendientes de cubiertas de la edificación y del terreno, en relación a cada borde y vértice del proyecto y a los linderos del predio. El ancho mínimo de dos estacionamientos, que comparten un área de transferencia es de 733 cm, cumpliendo con lo establecido. Existe el símbolo internacional de accesibilidad pintado en el piso. El Suelo, presenta deterioro. La Subdirección de Gestión Administrativa determinó acepta parcialmente, al no contar con los recursos para el desarrollo de acción de mejora.</t>
  </si>
  <si>
    <t>Se realizará la demarcación de los estacionamientos accesibles de acuerdo con lo establecido en la norma.</t>
  </si>
  <si>
    <t>Demarcacion de los estacionamientos</t>
  </si>
  <si>
    <t>AC194</t>
  </si>
  <si>
    <t>Se realiza la demarcación horizontal de los 6 espacios de estacionamiento accesible.</t>
  </si>
  <si>
    <t>Para el primer  trimestre del año 2024, el proceso de Gestión Administrativa adecuó los 6 espacios de estacionamiento accesible exigible por la norma.</t>
  </si>
  <si>
    <t>esta zona no se incluye un área libre para personas en condición de discapacidad, lo suficientemente amplia para ubicar y manipular sillas de ruedas, ni espacios para que los usuarios de sillas de ruedas, puedan permanecer sin obstruir las zonas de circulación. No se ubican sillas prioritarias de diferente color, con la señalización correspondiente, disponibles para adultos mayores, niños, mujeres embarazadas, personas en condición de discapacidad, personas de talla baja y población vulnerable en general. No se tiene un espacio de circulación que no interfiera con la zona de espera general, de tal manera que, si una persona utiliza para su movilidad alguna ayuda técnica como muletas o caminadores, estén al alcance de su mano. Se proporcionan instalaciones para sentarse, con el fin de que las personas tengan un lugar para esperar y descansar. La ubicación de los asientos no perturba la circulación general. Los asientos no cuentan con apoya brazos, para facilitar que las personas se sienten y se pongan de pie. Los asientos cuentan con las medidas en cuanto altura, ancho, profundidad y Angulo del espaldar. Los asientos no tienen un espacio mínimo de 15 cm bajo el asiento para los pies, al ponerse de pie. La Unidad de Atención al Ciudadano determinó que no es viable, al no contar con los recursos para el desarrollo de acción de mejora, para modificar el mobiliario por asientos y apoyabrazos y espaldar. Por otro lado, se acepta parcialmente destinar y demarcar las zonas para la ubicación de personas con discapacidad, usuarias de sillas de ruedas.</t>
  </si>
  <si>
    <t>Se destinará y señalizará la zona para la ubicación de personas con discapacidad, usuarias de silla de ruedas en la Unidad de Atención al Ciudadano.</t>
  </si>
  <si>
    <t>Señalización zona</t>
  </si>
  <si>
    <t>AC195</t>
  </si>
  <si>
    <t>Se realiza la señalización y demarcación en el piso con cinta antideslizante amarilla con negro e instalación de señalización vertical, para destinar la zona disponible para para la ubicación de personas con discapacidad, usuarias de silla de ruedas de la Unidad de Atención al Ciudadano.</t>
  </si>
  <si>
    <t>Para el primer  trimestre del año 2024, el proceso de Gestión Administrativa. Realizó señalización de la zona para la ubicación de personas con discapacidad, usuarias de silla de ruedas en la Unidad de Atención al Ciudadano</t>
  </si>
  <si>
    <t>Se ubicaran sillas prioritarias con la señalización correspondiente, disponible para adultos mayores, niños, mujeres embarazadas, personas en condición de discapacidad, personas de talla baja y población vulnerable en general en la Unidad de Atención al Ciudadano.</t>
  </si>
  <si>
    <t>Ubicar sillas</t>
  </si>
  <si>
    <t>AC196</t>
  </si>
  <si>
    <t>Se realiza la instalación de 4 sillas prioritarias con apoya brazos, demarcación en el piso con cinta antideslizante amarilla con negro y señalización vertical, para destinar la zona disponible para adultos mayores, niños, mujeres embarazadas, personas en condición de discapacidad, personas de talla baja y población vulnerable en la sala de espera de la Unidad de Atención al Ciudadano.</t>
  </si>
  <si>
    <t>Para el primer  trimestre del año 2024, el proceso de Gestión Administrativa. instalo sillas prioritarias con la señalización correspondiente, disponible para adultos mayores, niños, mujeres embarazadas, personas en condición de discapacidad, personas de talla baja y población vulnerable en general en la Unidad de Atención al Ciudadano.</t>
  </si>
  <si>
    <t>De 2 requerimientos de obligatorio cumplimiento, se presentan 2 no conformidades. No cuenta con barra de agarre vertical al lado del asiento del sanitario para incorporarse y sentarse. La Subdirección de Gestión Administrativa acepta parcialmente.</t>
  </si>
  <si>
    <t>Instalar barras de agarre una fija al lado del muro y una abatible verticalmente al lado de la zona de transferencia en los sanitarios para personas con movilidad reducida</t>
  </si>
  <si>
    <t>Instalar barras sanitario personas con movilidad reducida</t>
  </si>
  <si>
    <t>AC197</t>
  </si>
  <si>
    <t>Se realiza la instalación de las barras de agarre una fija al lado del muro y una abatible verticalmente al lado de la zona de transferencia en los sanitarios para personas con movilidad reducida</t>
  </si>
  <si>
    <t xml:space="preserve">Para el primer  trimestre del año 2024, el proceso de Gestión Administrativ,  instalo barras de agarre una fija al lado del muro y una abatible verticalmente al lado de la zona de transferencia en los sanitarios para personas con movilidad reducida </t>
  </si>
  <si>
    <t>Cuenta con 3 estacionamientos demarcados como accesibles, de 5 estacionamientos exigibles por la norma.</t>
  </si>
  <si>
    <t>Se adecuarán los 5 espacios de estacionamiento accesible exigible por la norma.</t>
  </si>
  <si>
    <t>Adecuacion Espacios de estacionamiento</t>
  </si>
  <si>
    <t>AC198</t>
  </si>
  <si>
    <t>Se realiza la adecuación de 6 espacios de estacionamiento accesibles en el parqueadero</t>
  </si>
  <si>
    <t>Se señalizarán los estacionamientos accesibles, tanto de manera vertical como horizontal.</t>
  </si>
  <si>
    <t>Señalización de la zona de estacionamiento</t>
  </si>
  <si>
    <t>AC199</t>
  </si>
  <si>
    <t>NA</t>
  </si>
  <si>
    <t>Se realiza la señalización tanto vertical como horizontal de los estacionamientos accesibles</t>
  </si>
  <si>
    <t>Para el segundo trimestre del año 2024, el proceso de Gestión Administrativa presenta soportes de la ejecución de las actividades. El proceso incluye un informe con registro fotográfico de las instalaciones de señalización, tanto vertical como horizontal, en los estacionamientos accesibles.</t>
  </si>
  <si>
    <t>Se cuenta con asignación de turnos, pero cumplen con las condiciones parcialmente. Se acepta parcialmente, garantizando el acceso a la información mediante salidas audible. La Unidad de Atención al Ciudadano determinó que no es viable garantizar el acceso a la información mediante sistema braile, al no contar con los recursos para el desarrollo de acción de mejora.</t>
  </si>
  <si>
    <t>No existía un análisis o un diagnostico de las necesidades para garantizar el acceso a la información, por lo tanto no se tenía dentro del presupuesto para incluir la información dentro del sistema braille, y no cumple con el acceso de manera completa sino parcial.</t>
  </si>
  <si>
    <t>Realizar la instalación en los equipos tecnológicos de consulta de la ciudadanía disponibles en la Unidad de Atención al Ciudadano, el software para lector inmersivo en las pantallas, cuando ellos se acerquen a solicitar alguna información con el acompañamiento de un servidor calificado para atenderlo y asesorarlo frente a los tramites y servicios del Ministerio.</t>
  </si>
  <si>
    <t>Documento con la evidencia fotográfica de la instalación del software en los equipos</t>
  </si>
  <si>
    <t>Subdirección de Relacionamiento con la Ciudadanía</t>
  </si>
  <si>
    <t xml:space="preserve">Maryuri Ivone Acosta </t>
  </si>
  <si>
    <t>AC200</t>
  </si>
  <si>
    <t>Se realiza la instalación en los equipos tecnológicos de consulta de la ciudadanía disponibles en la Subdirección de Relacionamiento con la Ciudadanía, el software para lector inmersivo en las pantallas, de manera que cuando una persona en condición de discapacidad se acerque a solicitar alguna información con el acompañamiento de un servidor calificado pueda utilizar esta herramienta y así obtener la asesoría necesaria frente a los tramites y servicios del Ministerio</t>
  </si>
  <si>
    <t>Para el segundo trimestre de 2024, se verificó el cumplimiento de la acción de mejoramiento, se observó documento con la evidencia fotográfica de  la instalación en los equipos tecnológicos de consulta de la ciudadanía disponibles en la Subdirección de Relacionamiento con la Ciudadanía, del software para lector inmersivo en las pantallas.</t>
  </si>
  <si>
    <t>Evidencia fotografica</t>
  </si>
  <si>
    <t>Se evidencia el cumplimiento del 100% de la acción de mejora dentro del plazo previsto, se considera que la acción es efectiva para superar el hallazgo identificado</t>
  </si>
  <si>
    <t>Realizar capacitación sobre accesibilidad para los servidores de la Unidad de Atención al Ciudadano para garantizar la atención y el acceso a la información a las personas con discapacidad Visual.</t>
  </si>
  <si>
    <t>Listados de asistencia y o presentación</t>
  </si>
  <si>
    <t>AC486</t>
  </si>
  <si>
    <t>Se realizó capacitación sobre accesibilidad para los servidores de la Unidad de Atención al Ciudadano para garantizar la atención y el acceso a la información a las personas con discapacidad Visual. esta capacitación se realizó el 4 de abril y se cualificaron 27 servidores de la Subdirección, donde se trataron temas de servicio y adecuaciones fisicas para la atención a la ciudadanía en condicion de discapacidad visual</t>
  </si>
  <si>
    <t>Para el segundo trimestre de 2024, se verificó el cumplimiento de la acción de mejoramiento, se observó listado de asistencia a la capacitación realizada el 04-04-2024 sobre temas de servicio y adecuaciones fisicas para la atención a la ciudadanía en condicion de discapacidad visual</t>
  </si>
  <si>
    <t>listado de asistencia</t>
  </si>
  <si>
    <t>La puerta presenta un ancho adecuado de 86.5 cm. La puerta es fácil de abrir y cerrar La puerta abre hacia el interior, siendo no accesible La altura de la puerta es superior a 200 cm La manija de la puerta no es de palanca, siendo no accesible. La Subdirección de Gestión Administrativa acepta parcialmente.</t>
  </si>
  <si>
    <t>Adecuar la puerta de ingreso a sanitario para personas con movilidad reducida, para que la apertura se realice hacia el exterior.</t>
  </si>
  <si>
    <t>Modificar apertura de la puerta</t>
  </si>
  <si>
    <t>AC201</t>
  </si>
  <si>
    <t>Para el primer trimestre del año 2024 El proceso de Gestión administrativa  solcita cambio de fehas los cuales se aprueban  en la  acción de mejora .Adicionalmente se proceso no presenta avance para esta vigencia, se recomienda realizar las actividades en los tiempos establecidos, esto debido a que ya cuenta con dos reformulaciones.</t>
  </si>
  <si>
    <t>Se realiza el cambio de divisiones en los baños, adecuando la puerta de ingreso al sanitario con movilidad reducida para que su apertura se realice hacia afuera.</t>
  </si>
  <si>
    <t>Para el segundo trimestre del año 2024, el proceso de Gestión Administrativa presenta soportes de la ejecución de las actividades. El proceso incluye un informe con registro fotográfico  de las adecuaciones de la puerta de ingreso a sanitario para personas con movilidad reducida, para que la apertura se realice hacia el exterior.</t>
  </si>
  <si>
    <t>Instalar barras de agarre</t>
  </si>
  <si>
    <t>AC202</t>
  </si>
  <si>
    <t xml:space="preserve">Instalar barras de agarre </t>
  </si>
  <si>
    <t>Para el primer trimestre del año 2024 El proceso de Gestión administrativa, Instalo   barras de agarre una fija al lado del muro y una abatible verticalmente al lado de la zona de transferencia en los sanitarios para personas con movilidad reducida</t>
  </si>
  <si>
    <t>Instalación de panel distintivo que contraste en los sanitarios para personas con baja visibilidad.</t>
  </si>
  <si>
    <t>Informe con registro fotografico.</t>
  </si>
  <si>
    <t>AC203</t>
  </si>
  <si>
    <t>Se realiza la instalación de los dos paneles distintivos en los sanitarios</t>
  </si>
  <si>
    <t xml:space="preserve">Para el primer trimestre del año 2024 El proceso de Gestión administrativa, Instalo  el  panel distintivo que contraste en los sanitarios para personas con baja visibilidad. </t>
  </si>
  <si>
    <t>Planeación</t>
  </si>
  <si>
    <t>Oficina Asesora de Planeación y Finanzas</t>
  </si>
  <si>
    <t>CGR-CDSECTCRD No. 003 Aud Financiera</t>
  </si>
  <si>
    <t>Vigencias expiradas. Se evidenció que, a entidades territoriales no certificadas, a las cuales MinHacienda levantó la media de suspensión de giros de recursos de calidad matrícula, por superar las deficiencias presentadas y ordenando al MEN el giro de recursos, esta última entidad solo los efectuó entre 3 y 4 años después de recibida la orden.</t>
  </si>
  <si>
    <t>La asignación de recursos de las diferentes bolsas de la participación de educación del Sistema General de Participaciones se encuentra regida por la Ley 715 de 2001 y sus respectivos decretos, especialmente por el articulo 16 de la misma, por lo que no existe normativa que habilite la asignación de recursos por concepto de pasivos exigibles (fuera de la vigencia), pues dichos recursos se asignan para la vigencia corriente hasta que se agoten las bolsas del SGP y las mismas queden en cero. El Estatuto Orgánico de Presupuesto y sus normas asociadas tampoco contemplan la asignación de recursos por concepto de pasivos exigibles, lo que evidenció un profundo vacío normativo al que se enfrentó la Oficina Asesora de Planeación del Ministerio de Educación por varios años, al intentar realizar los giros pendientes, como consecuencia del levantamiento de medidas adoptadas en el marco del Decreto 028 de 2008. La causa del problema radica en la normatividad que no establece qué se debe hacer con los recursos suspendidos, y de hecho, se deben reservar los recursos hasta que se levanten las medidas, pues los mismos pertenecen a las entidades a las que les fueron asignados. La norma actual define para estos que en el primer año se configuren como cuenta por pagar, en el segundo como reserva y en el tercero como pasivo exigible. Dos años después de la suspensión de giros y que los giros pendientes hayan pasado por cuenta por pagar, reserva y pasivo exigible, la falta de normativa y definición de criterios desde el Ministerio de Hacienda y del Ministerio de Educación conllevó a que los giros se realizaran 3 y 4 años después de dicho levantamiento.</t>
  </si>
  <si>
    <t>Socializar con el Grupo de Auditorías y Finanzas Sectoriales de la Oficina Asesora de Planeación y Finanzas, el Procedimiento de distribución de recursos-Sistema General de Participaciones SGP -PL-PR-08, una vez se encuentre publicado en el SIG.</t>
  </si>
  <si>
    <t>Acta de reunión.</t>
  </si>
  <si>
    <t>Miller Ehrhardt Arzuza / Profesional Especializado</t>
  </si>
  <si>
    <t>AC206</t>
  </si>
  <si>
    <t>El Grupo de Auditoria y Finanzas Sectoriales se reunión el día 27 de febrero de 2024, para socializar la actualización del procedimiento de distribución del Sistema General de Participaciones SGP, resaltando los principales cambio de este procedimiento.</t>
  </si>
  <si>
    <t xml:space="preserve">Para el primer trimestre de 2024, se evidencia acta de socialización del procedimiento de distribución de recursos del Sistema General de Participaciones del 27/02/2024  SGP-PL-PR- 08 </t>
  </si>
  <si>
    <t>Acta de socialización del 27/02/2024.</t>
  </si>
  <si>
    <t>Dirección de Calidad para la Educación Preescolar, Básica y Media</t>
  </si>
  <si>
    <t>CGR-CDSECRD No 008 - PROMISE-MEN-UAPA Vigencia 2022</t>
  </si>
  <si>
    <t>Hallazgo 4. En la verificación del Programa Todos Aprender -PTA se evidencia el incumplimiento del requisito de acreditación del Nivel B1 del idioma inglés por parte de los formadores conforme a la Resolución 020130 del 31-12-2018 del MEN.; De otra parte en la revisión de Actas de entrega de material, verificadas en las visitas de auditoría de las sedes de I.E. seleccionadas en la muestra, y según la Matriz de Distribución del Contrato celebrado con la Imprenta Nacional CO1PCCNTR 2288720 se evidenciaron deficiencias en los controles para las entregas del material pedagógico en algunas Instituciones Educativas.</t>
  </si>
  <si>
    <t>Se requiere fortalecer los procesos de seguimiento a la entrega de materiales destinados a los tutores.</t>
  </si>
  <si>
    <t>Realizar muestreo aleatorio para verificar cantidades de material entregada a instituciones educativas.</t>
  </si>
  <si>
    <t>Acta de revisión muestreo.</t>
  </si>
  <si>
    <t>Mayda Karina Ulloa Arcila / Asesor</t>
  </si>
  <si>
    <t>AC487</t>
  </si>
  <si>
    <t>En el marco del contrato CO1.PCCNTR. 5366404 que tiene como objeto "Prestación de servicios para apoyar la supervisión técnica, administrativa, financiera y jurídica de los contratos que se suscriban y ejecuten para materializar la impresión, alistamiento, bodegaje y distribución del material pedagógico para fortalecer la implementación de los programas del viceministerio de educación preescolar básica y media para el mejoramiento de la calidad educativa", se estableció realizar visitas a 984 sedes educativas para la verificación de las condiciones técnicas, cantidad y calidad de los materiales pedagógicos entregados. Frente a esto, entre octubre y diciembre de 2023 se llevaron a cabo visitas a los EE seleccionados bajo los siguientes criterios: 1.Confirmación de entrega de los textos por parte de la Imprenta Nacional de Colombia, y 2. se dio prioridad a las sedes ubicadas en zonas rurales.</t>
  </si>
  <si>
    <t>Para el primer trimestre de 2024, la dependencia anexa muestreo de  actas de entrega de material educativo. Es importante aclarar que mediante  Contrato Interadministrativo 5366404 de 2023 suscrito entre el Ministerio de Educación Nacional y la Universidad Nacional de Colombia donde se  estipula la Metodología de trabajo para el seguimiento de  del apoyo a la supervisión. Especificamente en el ítem 7 Revisión documental reza..."La Universidad Nacional de Colombia, a través de su equipo, se encarga de la verificación documental de las actas de entrega de material educativo, que son el soporte de cumplimiento de la Imprenta Nacional de Colombia"
7.1. Procedimiento de revisión documental ..."Para realizar la verificación de las actas de entrega del material educativo, se identifican las siguientes secciones:
Encabezado : Debe contener al menos: nombre rector, orden de compra o contrato, nombre de la sede educativa, dirección de la sede, departamento, municipio, DANE de la sede educativa y departamento.
Descripción del material educativo: Debe contener al menos: Grado, descripción del material educativo, cantidad por cada referencia y cantidad total de libros.
Comprobante de entrega del material educativo: Debe contener al menos: Fecha (la cual debería presentar el formato “dd/mm/aaaa”; se sugiere incluir una marca de agua desde el modelo de acta), nombre de quien recibe, cargo, cédula, teléfono, firma y campo de observaciones. Además se observa un listado de personas autorizadas para recibir el material.</t>
  </si>
  <si>
    <t>Contrato Interadministrativo 5366404 de 2023 suscrito entre el Ministerio de Educación Nacional y la Universidad Nacional de Colombia donde se  estipula la Metodología de trabajo para el seguimiento de  del apoyo a la supervisión</t>
  </si>
  <si>
    <t>Hallazgo 5. Material pedagógico Programa PTA - entregas a Instituciones Educativas. En la revisión de la muestra de contratación celebrada por el MEN para la ejecución del programa PROMISE, conforme las Actas de Entrega y revisión en la muestra de Instituciones Educativas Oficiales (IEO) visitadas, se evidenció que en ejecución del Contrato CO1.PCCNTR.2288720 suscrito por el MEN, con la Imprenta Nacional, para la Impresión, alistamiento, bodegaje y distribución de los materiales pedagógicos del PTA; las I.E. priorizadas, no recibieron la totalidad de material pedagógico (cartillas), como se estableció en la Matriz de Distribución del MEN, por lo que se configura un daño fiscal en cuantía de $21.641.282, como consecuencia del faltante en la entrega del objeto contratado.</t>
  </si>
  <si>
    <t>No existian punto de control adecuados para la verificación de entrega del material.</t>
  </si>
  <si>
    <t>Acta de revisión aleatoria.</t>
  </si>
  <si>
    <t>AC216</t>
  </si>
  <si>
    <t>Hallazgo 6. Gestión entrega de material objeto del contrato CO1.PCCNTR.2288720. En consideración a que en la revisión del Contrato Interadministrativo CO1.PCCNTR.2288720 de 2021 con el objeto de prestar el servicio de impresión, alistamiento, bodegaje y distribución de 7.228.519 textos educativos, material educativo para 4.998 establecimientos educativos y 14.461 sedes educativas de conformidad con las especificaciones técnicas y la matriz de distribución; en el proceso auditor se evidenció la existencia de faltantes por diferencias frente a las Actas de Entrega de los textos que se reportan entregados, frente a los recibidos, para una muestra de solo 30 Instituciones o sedes Educativas, por lo que se configuró el anterior hallazgo No.5 con presunta incidencia disciplinaria y con incidencia fiscal. Y teniendo en cuenta el alcance del mencionado contrato, y su valor de $21.796.252.743, suscrito con la Imprenta Nacional, se genera incertidumbre sobre la eficiencia de la gestión fiscal desplegada con los recursos ejecutados para la totalidad de entregas del material objeto del contrato, por lo tanto se solicita el inicio de una indagación preliminar fiscal que conduzca a determinar la certeza del posible daño al patrimonio, toda vez que esta situación pudo haberse presentado en otras a Instituciones Educativas Oficiales (IEO) no visitadas.</t>
  </si>
  <si>
    <t>No existían punto de control adecuados para la verificación de entrega del material.</t>
  </si>
  <si>
    <t>AC217</t>
  </si>
  <si>
    <t>2022-G-05</t>
  </si>
  <si>
    <t>No es posible verificar el registro de la fecha y hora de llegada de las acciones de tutela que deben ser contestadas por el Ministerio, situación que afecta directamente el tiempo oportuno de respuesta, teniendo en cuenta que los términos judiciales en estos casos van de 2 a 48 horas. Lo anterior debido a la falta de sincronización que se presenta entre el buzón de notificaciones judiciales y el SGDEA</t>
  </si>
  <si>
    <t>Falta de sincronización que se presenta entre el buzón de notificaciones judiciales y el SGDEA.</t>
  </si>
  <si>
    <t>Solicitar a la Subdirección de Relacionamiento con la Ciudadanía la sincronización del buzón de notificaciones judiciales y el SGDEA.</t>
  </si>
  <si>
    <t>Memorando interno</t>
  </si>
  <si>
    <t>Santiago Duran Mora</t>
  </si>
  <si>
    <t>AC221</t>
  </si>
  <si>
    <t>Para el primer trimestre de 2024, se  identificó que el plan de mejoramiento se encuentra pendiente por aprobación por parte del jefe de la Oficina Asesora Jurídica, por lo tanto no hay notificación de seguimiento</t>
  </si>
  <si>
    <t>No hay notificación  en el SIG, por lo tanto no hay seguimiento</t>
  </si>
  <si>
    <t>Para el segundo trimestre de 2024,  se identificó que el plan de mejoramiento se encuentra pendiente por parte del jefe de oficina. Por lo tanto, no hay notificación de seguimiento.</t>
  </si>
  <si>
    <t>Para el tercer trimestre de 2024,  la dependencia reportó que mediante memorando, cuyo radicado es 2024-IE-018264 del 18 de junio de la presente vigencia, se solicitó a la Subdirección de Relacionamiento con la Ciudadanía una mesa de trabajo con el fin de realizar las acciones necesarias para lograr la sincronización del buzón de notificaciones judiciales y el SGDEA, con el fin de evitar efectos adversos para la entidad. La acción tiene un avance del 100%.</t>
  </si>
  <si>
    <t>Para el tercer trimestre de 2024, la Oficina Asesora Jurídica, mediante mediante memorando solictó una mesa de trabajo  para llevar a cabo las acciones necesarias que conlleven a sincronizar  el buzón de notificaciones judiciales y el SGDEA.</t>
  </si>
  <si>
    <t>Se evidencia que el área no cuenta con acceso y capacitación sobre el archivo digital que consolida el expediente de cada acción de tutela, en el que se pueda revisar la actuación completa y con la rapidez requerida para la gestión jurídica.</t>
  </si>
  <si>
    <t>Desconocimiento de métodos de búsqueda avanzada en el aplicativo SGDEA.</t>
  </si>
  <si>
    <t>Solicitar capacitación a la Subdirección de Relacionamiento con la Ciudadanía sobre búsqueda avanzada en el aplicativo SGDEA.</t>
  </si>
  <si>
    <t>Correo electrónico</t>
  </si>
  <si>
    <t>AC222</t>
  </si>
  <si>
    <t>Para el segundo trimestre, de 2024,  la Oficina Asesora Jurídica reporta que el día 24 de abril de la presenta y en el marco del cumplimiento del plan de mejora con numero 1700, se procede a remitir correo a la Subdirección de Relacionamiento con la Ciudadanía con el fin de solicitar capacitación al equipo de Tutelas, con el fin de obtener conocimiento sobre temas relacionados con búsquedas en tiempo real de los archivos digitales de determinados expediente dentro del aplicativo SGDEA (Sistema de Gestión de Documentos Electrónicos de Archivo)logrando así una eficiente gestión jurídica. Se cumpió la acción al 100%.</t>
  </si>
  <si>
    <t>Para el segundo trimestre de 2024, se identificó que la Oficina Asesora Jurídica realizó la respectiva solicitud de capacitación, la cual se cumplió dentro del término establecido.</t>
  </si>
  <si>
    <t>De una muestra de setenta y siete (77) conceptos jurídicos externos e internos verificados, se observan cuatro (4) trámites de solicitudes de conceptos, que fueron contestados de manera extemporánea.</t>
  </si>
  <si>
    <t>Complejidad jurídica de la consulta formulada lo cual genera un mayor tiempo de respuesta.
-Demoras en la entrega de insumos técnicos solicitados a otras dependencias del MEN.</t>
  </si>
  <si>
    <t>Realizar capacitación sobre el correcto manejo del formato de base de seguimiento de conceptos internos y externos.</t>
  </si>
  <si>
    <t>Angelica Maria Pabon Rodriguez / Profesional Especializado</t>
  </si>
  <si>
    <t>AC223</t>
  </si>
  <si>
    <t>Para el segundo trimestre de 2024, la dependencia reportó que llevó a cabo una reunión sobre el correcto manejo del formato de base de seguimiento de conceptos internos y externos, haciendo énfasis en el oportuno reenvío de las novedades de cada radicado, con el objetivo de que toda la información este consolidada para su respectivo reporte. Se aclara que no se había realizado el reporte con anterioridad en vista de que la notificación del plan de mejora no se encontraba en el SIG del enlace de reporte actual de la oficina. La acción se cumplió al 100%.</t>
  </si>
  <si>
    <t>Para el segundo trimestre de 2024, se evidencia que la Oficina Asesora Jurídica, mediante acta con fecha del 18 de abril de 2024, consta que llevó a cabo la capacitación sobre el correcto manejo del formato de seguimiento de conceptos internos y externos.</t>
  </si>
  <si>
    <t>Luis Gustavo Fierro Maya / Director(a) - Jefe	
Plan de mejoramiento enviado para su aprobación
22-04-2024 14:22</t>
  </si>
  <si>
    <t>Aplicar el punto de control en la base de seguimiento del Equipo de Conceptos, en donde se genere una alerta sobre los tiempos de respuesta.</t>
  </si>
  <si>
    <t>Base de seguimiento diligenciada</t>
  </si>
  <si>
    <t>AC714</t>
  </si>
  <si>
    <t>Para el segundo tirmestre de 2024, la dependencia reportó que se realizo reunión con el equipo de conceptos el día 21 de mayo de 2024, con el objetivo analizar y evaluó la aplicación el Control en la base de seguimiento del Equipo de Conceptos, particularmente de las alertas para el cumplimiento de los tiempos de respuesta. Así mismo, se dispusieron las recomendaciones al equipo en general y las debidas acciones a mejorar. La Acción se cumplió al 100%.</t>
  </si>
  <si>
    <t>Para el segundo trimestre de 2024, la Oficina Asesora Jurídica, mediante acta con fecha del 21 de mayo de 2024 realizó la reunión periódica para complementar el control establecido en la Base de Seguimiento del equipo de conceptos.</t>
  </si>
  <si>
    <t>De la muestra verificada de cuarenta y dos (42) acciones de tutela, se observan dieciocho (18) contestaciones de tutela extemporáneas incumpliendo lo dispuesto por el Decreto 2591 de 1991.</t>
  </si>
  <si>
    <t>Recepción tardía de la notificación de la acción de tutela a la Oficina Asesora Jurídica.
-Demoras en la entrega de insumos técnicos solicitados a otras dependencias del MEN.</t>
  </si>
  <si>
    <t>Socializar al interior del MEN la Circular 023 del 18 de julio de 2023, Insumos para la Defensa Jurídica.</t>
  </si>
  <si>
    <t>Comunicación interna</t>
  </si>
  <si>
    <t xml:space="preserve">	Angelica Maria Pabon Rodriguez / Profesional Especializado</t>
  </si>
  <si>
    <t>AC224</t>
  </si>
  <si>
    <t>Para el segundo trimestre de 2024, la dependencia reportó  que realizó la solicitud a la Oficina Asesora de Comunicaciones en la cual se remite la propuesta del texto y se solicita generar la pieza grafica, para la comunicación interna de socialización de la circular 023, la cual es remitida a la Oficina Asesora Jurídica para su respectiva revisión y aprobación por parte del Jefe de la Oficina y una vez validado dicho documento se remitida a través de correo electrónico a todos los correos del MEN el día 31 de mayo. La Acción se cumplió al 100%.</t>
  </si>
  <si>
    <t>Para el segundo trimestre de 2024, la Oficina Asesora Jurídica, mediante comunicación interna con fecha del 31 de mayo de 2024, realizó la socialización de la Circular 021 del 18 de julio de 2023, Insumos para la Defensa Jurídica del Ministerio de Educación Nacional.</t>
  </si>
  <si>
    <t>Realizar alertas de entrega de insumos técnicos a las áreas encargadas de suministrarlos.</t>
  </si>
  <si>
    <t>Consolidado mensual de correos electrónicos</t>
  </si>
  <si>
    <t>AC674</t>
  </si>
  <si>
    <t>Para el segundo trimestre de 2024, la dependencia reportó que  se han realizado las alertas para la entrega de insumos técnicos desde el grupo de tutelas con el fin de dar respuesta oportuna a los fallos de tutela como se demuestra en las evidencias cargadas. La acción tiene un avance del 50%.</t>
  </si>
  <si>
    <t>Para el segundo trimestre de 2024, la Oficina Asesora Jurídica, mediante alertas informó la necesidad en la entrega de insumos técnicos a las áreas para la defensa jurídica del MEN.</t>
  </si>
  <si>
    <t>Para el tercer trimestre de 2024,  la dependencia reportó que  mensualmente a través de correo electrónico se han realizado las alertas para la entrega de insumos técnicos con el fin de dar respuesta oportuna a los fallos de tutela como se demuestra en las evidencias cargadas. La acción tiene un avance del 100%.</t>
  </si>
  <si>
    <t>Para el tercer trimestre de 2024, la Oficina Asesora Jurídica, mediante alertas informó la necesidad en la entrega de insumos técnicos a las áreas para la defensa jurídica del MEN.</t>
  </si>
  <si>
    <t>2023-MR-01</t>
  </si>
  <si>
    <t>Al revisar y escuchar a los responsables sobre los reportes del primer trimestre de 2023 de los cuatro (4) indicadores del proceso de Gestión Administrativa relacionados con el Sistema de Gestión Ambiental con periodicidad mensual, se observa que los reportes son claros, completos y consistentes con el objeto de medición y sus correspondientes soportes; no obstante, las fórmulas de los indicadores AP-75 Aprovechamiento de residuos sólidos reciclables y AP-77 Consumo de energía discriminan las sedes alternas que tuvo el Ministerio en un determinado momento, lo que no permite que los reportes sean consistentes con la información contenida en la fórmula dado que las sedes alternas varían. Así mismo, el indicador de periodicidad semestral AP-12 Porcentaje de residuos peligrosos dispuestos adecuadamente discrimina la sede alterna y además está midiendo el objetivo de disponer adecuadamente de este tipo de residuos (eficacia) y no la generación mínima de este tipo de residuos (eficiencia), como se encuentra clasificado en su hoja de vida.</t>
  </si>
  <si>
    <t>Falta de claridad en la definición del alcance de los indicadores ambientales en las sedes alternas de la entidad. Deficiencia en la definición de la tipología de los indicadores ambientales de la entidad</t>
  </si>
  <si>
    <t>Realizar la recolección y análisis de los datos ambientales que serán objeto de medición con el fin de establecer la línea base, la meta y la metodología de medición de los nuevos indicadores, y posteriormente realizar la medición y formalización de los nuevos indicadores ambientales en el SIG.</t>
  </si>
  <si>
    <t>Presentación del análisis y conclusiones de los indicadores y reporte de los indicadores publicados en el SIG.</t>
  </si>
  <si>
    <t>David Alejandro Ceballos Guaneme / Profesional Especializado</t>
  </si>
  <si>
    <t>AC227</t>
  </si>
  <si>
    <t>Para el segundo trimestre de 2024, la dependencia no reporta avancc. fecha de cierre de la accion 31 de julio de 2024.</t>
  </si>
  <si>
    <t>Se realizó la captura de los datos de consumos de agua y energía de la entidad en una matriz de control y seguimiento de consumos, la cual fue estructurada y formulada para tratar los datos, interpretar a través de gráficas y de esta manera establecer por medio de la línea base el objetivo, meta, formula y análisis de los resultados hasta el 31 de julio de 2024.</t>
  </si>
  <si>
    <t xml:space="preserve">Para el tercer trimestre del año 2024, el proceso de gestión administrativa presenta dos archivos: AD-FT-60 Control y Seguimiento Consumo de Energía Internos y AD-FT-58 Control y Seguimiento Consumo de Agua MEN Interno. Estos documentos contienen la siguiente información:
• AD-FT-60: Registros detallados de las lecturas de medidores de energía, especificando fecha, consumo en kWh y ubicación de los medidores. Además, incluye un resumen visual del consumo total de energía, con tendencias mensuales o trimestrales.
• AD-FT-58: Registros similares para el consumo de agua, detallando fecha, ubicación y volumen consumido. También se presenta gráficamente el consumo de agua del trimestre en el sector CAN, resaltando el comportamiento en este periodo.
Los registros suministrado cumplen con el análisis y las conclusiones de los indicadores. </t>
  </si>
  <si>
    <t>AD-FT-60 Control y Seguimiento Consumo de Energía Internos y AD-FT-58 Control y Seguimiento Consumo de Agua MEN Interno</t>
  </si>
  <si>
    <t xml:space="preserve">CUMPLE </t>
  </si>
  <si>
    <t>En el marco de la auditoria se pudo validar que el proceso de Gestión Administrativa cuenta con un grupo de 43 voceros ambientales que sirven de enlace entre las dependencias y los administradores del Sistema de Gestión Ambiental y dentro de sus responsabilidades se destaca: ¿Socializar los lineamientos institucionales y los Programas del Sistema de Gestión Ambiental, en su respectiva área u oficina¿ Sin embargo, durante el proceso de auditoría, se detectó un hallazgo relevante relacionado con la falta de conocimiento de los programas ambientales vigentes en el Ministerio de Educación Nacional (MEN). Durante las entrevistas realizadas, se constató que cuatro funcionarios de las dependencias de Gestión del Talento Humano y la Oficina de Tecnología y Sistemas de la Información, no estaban familiarizados con los programas ambientales implementados en la entidad. Este incumplimiento con los requisitos establecidos en la Norma ISO 14001:2015 Numeral 7.3. ¿La organización debe asegurarse de qué las personas que realicen el trabajo bajo el control de la organización tomen conciencia de: literal (c) los aspectos ambientales significativos y los impactos ambientales reales o potenciales relacionados, asociados con su trabajo¿. Evidenciando una falta de conciencia respecto al enfoque ambiental. Es esencial abordar esta situación mediante estrategias de comunicación y capacitación adecuadas por parte de los voceos ambientales, para garantizar que todos los miembros del MEN comprendan y participen activamente en los programas ambientales establecidos.</t>
  </si>
  <si>
    <t>Deficiencia en la cobertura de las acciones de toma de conciencia ambiental que se han implementado en la entidad. Dificultad en los mecanismos de replica y apropiación del conocimiento en materia ambiental en los colaboradores de la entidad</t>
  </si>
  <si>
    <t>Realizar seguimiento de la estrategia para verificar su efectividad.</t>
  </si>
  <si>
    <t>Informe seguimiento</t>
  </si>
  <si>
    <t>AC230</t>
  </si>
  <si>
    <t>En 2023, solo 11 de los 43 voceros (25.6%) realizaron la socialización de conocimientos, mientras que en 2024, 26 de los 37 voceros (70.3%) llevaron a cabo esta actividad. En términos de dependencias, en 2023, 9 de las 33 (27.7%) dependencias participaron en la socialización, y en 2024, 23 de las 33 (69.7%) dependencias participaron. El aumento en la socialización de conocimientos probablemente ha tenido un impacto positivo en la conciencia ambiental entre los funcionarios y contratistas, lo cual es un indicador favorable para los objetivos ambientales de la entidad. La diferencia en la participación sugiere que la estrategia de comunicación y socialización se ha mejorado, permitiendo una mayor participación de los voceros y dependencias en 2024</t>
  </si>
  <si>
    <t>Para el segundo trimestre de 2024, Se hace devolución de la acción debido a que la acción propuesta es: realizar seguimiento de la estrategia para verificar su efectividad, con una meta esperada de 2 informes de seguimiento, los cuales no se ven reflejados. El proceso presenta una exposición en la que se detalla lo siguiente: El documento titulado Seguimiento de la estrategia toma de conciencia es una presentación sobre una estrategia de conciencia ambiental implementada por la Subdirección de Gestión Administrativa del Ministerio de Educación Nacional en julio de 2024. A continuación, se destacan los puntos principales del documento:
2023: Se contaba con 43 voceros ambientales pertenecientes a 33 dependencias, de los cuales solo 11 (25.6%) realizaron la socialización de conocimientos y lineamientos del Sistema de Gestión Ambiental en sus equipos de trabajo.
2024: Se cuenta con 37 voceros ambientales pertenecientes a 33 dependencias, de los cuales 26 (70.3%) realizaron la socialización de conocimientos y lineamientos del Sistema de Gestión Ambiental en sus equipos de trabajo.</t>
  </si>
  <si>
    <t>En 2023, solo 11 de los 43 voceros (25.6%) realizaron la socialización de conocimientos, mientras que en 2024, 26 de los 37 voceros (70.3%) llevaron a cabo esta actividad. En términos de dependencias, en 2023, 9 de las 33 (27.7%) dependencias participaron en la socialización, y en 2024, 23 de las 33 (69.7%) dependencias participaron. El aumento en la socialización de conocimientos probablemente ha tenido un impacto positivo en la conciencia ambiental entre los funcionarios y contratistas, lo cual es un indicador favorable para los objetivos ambientales de la entidad. Por otro lado, durante el primer semestre de 2024, se han realizado capacitaciones a los voceros y voceras ambientales y se creó un grupo de Whatsapp con el fin de mantener una comunicación más eficiente y compartir por este medio lineamientos ambientales como por ejemplo, el ABC Ambiental y la Guia de Plásticos de Un Solo Uso, realizadas en la presente vigencia de 2024. La diferencia en la participación sugiere que la estrategia de comunicación y socialización se ha mejorado, permitiendo una mayor participación de los voceros y dependencias en 2024.</t>
  </si>
  <si>
    <t>Para el tercer trimestre del año 2024, el proceso de gestión administrativa presenta tres archivos que no cumplen con lo establecido en el producto esperado, el cual consistía en dos informes. Estos informes se habían definido como parte del seguimiento estratégico para verificar la efectividad del proceso. El plan de mejoramiento fue devuelto para su ajuste, sin embargo, el proceso no ha realizado los ajustes correspondientes.</t>
  </si>
  <si>
    <t>Al revisar la ejecución del contrato DIRECCIÓN DE PROYECTOS SAS y CO1.PCCNTR. 3798260 CONSORCIO BG-MEN, en la plataforma SECOP II, se observó que en el campo denominado ¿facturas del contrato¿ y ¿Documentos de ejecución del contrato¿ no se encuentra cargado el INFORME PARCIAL DE SUPERVISIÓN O INTERVENTORÍA (¿) actividad relacionada en el procedimiento el de Supervisión yo Interventoría del Contrato o Convenio Código: CN-PR-25 Versión: 6, que indica: ¿Elabora informe de parcial de supervisión o interventoría, conforme el estado de avance en la ejecución y el cumplimiento de las obligaciones contractuales, según los términos establecidos en el Manual de Supervisión¿. (¿). Del contrato CO1.PCCNTR. 3760431 GD GERENCIA se observó un informe parcial de Supervisión que presenta una ejecución del 87% con fecha de diciembre de 2022. No cumplió con el 100% de ejecución la obligación número 7 que indica: ¿Ejecutar el proyecto a partir de los frentes de trabajo establecidos y siguiendo las especificaciones técnicas detalladas para cada una de los mismos y relacionadas en el Anexo Técnico que hace parte integral del contrato, así #769; como entregar¿, obligación que logro un avance del 90%. Por lo anterior, se está incumpliendo con lo definido en la ley 1712 de 2014 y el Decreto Único Reglamentario 1081 de 2015 según numeral (¿) ¿ARTÍCULO 2.1.1.2.1.8. Publicación de la ejecución de contratos. Para efectos del cumplimiento de la obligación contenida en el literal g) del artículo 11 de la Ley 1712 de 2014, relativa a la información sobre la ejecución de contratos, el sujeto obligado debe publicar las aprobaciones, autorizaciones, requerimientos o informes del supervisor o del interventor, que prueben la ejecución del contrato.¿ (¿)</t>
  </si>
  <si>
    <t>Desconocimiento de los supervisores frente sobre los lineamientos establecidos en el Manual de Supervisión y los documentos (y su periodicidad que deben publicarse en SECOP)</t>
  </si>
  <si>
    <t>Realizar una capacitación al equipo de la Subdirección de Desarrollo Organizacional para fortalecer los conocimientos sobre los lineamientos establecidos en el Manual de Supervisión</t>
  </si>
  <si>
    <t>Presentación y lista de asistencia</t>
  </si>
  <si>
    <t>AC252</t>
  </si>
  <si>
    <t>Para el primer trimestre de 2024, la Subdirección de Desarrollo Organizacional adjunta la presentación generada para la capacitación de Supervición de Contratos y sus diferentes etapas y la lista de asistencia de la reunión.</t>
  </si>
  <si>
    <t>Para el primer trimestre de 2024, la Subdirección de Desarrollo Organizacional, realizó capacitación del Manual de Supervisión del MEN.</t>
  </si>
  <si>
    <t>Presentación de la Capacitación y lista de asistencia</t>
  </si>
  <si>
    <t>Se cumplió con los tiempos establecidos en el Plan de Mejora</t>
  </si>
  <si>
    <t>Se observó que la acción de mejora 1079 en el SIG, posee tres actividades. Este hallazgo corresponde a los resultados de una auditoria OCI de la vigencia 2021. Se ha reformulado en 3 ocasiones, con corte a marzo de 2023, la dependencia reporta un avance no superior al 20%, respecto de la meta establecida. Sin embargo, en el seguimiento por parte de la OCI, se observa que de nuevo estas se encuentran vencidas y requieren reformulación por plan de mejoramiento no efectivo. Se requiere crear un nuevo plan de mejoramiento y el cierre efectivo del 1079</t>
  </si>
  <si>
    <t>Existe desconocimiento de las acciones de mejora que se encuentran en proceso de implementación por parte de los líderes involucrados ya que son nuevos en la organización.</t>
  </si>
  <si>
    <t>Estructurar y entregar una cartilla con la información clave que debe conocer los jefes nuevos (se calcula sobre la base de jefes que se posesionen en el período) , incluyendo las acciones de mejora en la cual se encuentran involucrados.</t>
  </si>
  <si>
    <t>Entrega, por el SGDA, la cartilla al 100% de los jefes nuevos que ingresen en el período</t>
  </si>
  <si>
    <t xml:space="preserve">Ingrid Mayerly Suarez Ladino / Profesional Especializado	</t>
  </si>
  <si>
    <t>AC253</t>
  </si>
  <si>
    <t>Para el primer trimestre de 2024, la Subdirección de Desarrollo Organizacional adjunta las presentaciones del ABC de la Gestión de la calidad, la estructura de cada Dirección, el informe de desempeño institucional, circular de reportes, la cartilla por cada dependencia y la comunicación a cada uno de los jefes nuevos.</t>
  </si>
  <si>
    <t>Para el primer trimestre de 2024, la Subdirección de Desarrollo Organizacional, presentó el ABC de la Gestión de la calidad, la estructura de cada Dirección, el informe de desempeño institucional, circular de reportes, la cartilla por cada dependencia y la comunicación a cada uno de los jefes nuevos.</t>
  </si>
  <si>
    <t>Cartilla Lideres de proceso.
Presentación desempeño institucional. ABC de la gestión de la Calidad.
Comunicaciones internas</t>
  </si>
  <si>
    <t>La acción de mejora presenta un avance del 45% y esta en los tiempos oportunos de la ejecución de la misma.</t>
  </si>
  <si>
    <t>Para el segundo trimestre de 2024, la Subdirección de Desarrollo Organizacional,  comparte como evidencias la siguiente información: 1.ABC de la Gestión de la calidad. 2. Estructura de Subdirección de Desarrollo Sectorial, Inspección y Vigilancia y Oficina de Infraestructura. 3. Desempeño Institucional del 2023. 4. Circular de reportes 2024. 5. Comunicación interna de la Subdirección de Desarrollo Sectorial, Inspección y Vigilancia y Oficina de Infraestructura.</t>
  </si>
  <si>
    <t>2023: Se contaba con 43 voceros ambientales pertenecientes a 33 dependencias, de los cuales solo 11 (25.6%) realizaron la socialización de conocimientos y lineamientos del Sistema de Gestión Ambiental en sus equipos de trabajo.</t>
  </si>
  <si>
    <t>1.ABC de la Gestión de la calidad. 2. Estructura de Subdirección de Desarrollo Sectorial, Inspección y Vigilancia y Oficina de Infraestructura. 3. Desempeño Institucional del 2023. 4. Circular de reportes 2024. 5. Comunicación interna de la Subdirección de Desarrollo Sectorial, Inspección y Vigilancia y Oficina de Infraestructura</t>
  </si>
  <si>
    <t>Se da cumplimiento a las acciones formuladas de acuerdo a la reformulación de la acción de mejora 1079.</t>
  </si>
  <si>
    <t>No se evidencia riesgos de corrupción para el proceso ¿Procesos y Mejora¿, Es necesario tener en cuenta la definición de riesgos de corrupción: ¿Posibilidad de que, por acción u omisión, se use el poder para desviar la gestión de lo público hacia un beneficio privado¿. Un ejemplo de un riesgo de corrupción es: la posibilidad de recibir o solicitar cualquier dádiva o beneficio a nombre propio o de terceros para el otorgamiento de una licencia celebración de contrato de emisión de un concepto. Lo anterior incumpliendo lo enunciado en la GUÍA DE ADMINISTRACIÓN DEL RIESGO Código: PM-GU-01 Versión: 06.</t>
  </si>
  <si>
    <t>Existen oportunidades de mejora en la identificación y gestión de riesgos de la Entidad, incluyendo los del proceso GESTIÓN DE PROCESOS Y MEJORA, lo que implica revisar y ajustar la matriz respectiva de conformidad con la metodología adoptada en el MEN.</t>
  </si>
  <si>
    <t>Revisar la matriz de riesgo y proponer los ajustes respectivos</t>
  </si>
  <si>
    <t>Matriz revisada</t>
  </si>
  <si>
    <t>AC254</t>
  </si>
  <si>
    <t>Para el primer trimestre de 2024, la Subdirección de Desarrollo Organizacional generó un plan de trabajo con el fin de identificar los riesgos, controles y acciones de manejo susceptibles de ajustes y mejoras desde la perspectiva metodológica, cambios del contexto y madurez del sistema. El plan de trabajo contó con las siguientes actividades claves:1. Apropiación metodológica, 2. Convocatoria a mesas de trabajo, 3. Desarrollo de mesas de trabajo: 4. Remisión de matrices con recomendaciones, 5. Resultado de las revisiones: y 6. Cargue y monitoreo. Se adunta inforeme de la actividad, listas de asistencia, convocatoria, correo de recomendaciones y las matrices revisadas</t>
  </si>
  <si>
    <t>Para el primer trimestre de 2024, la Subdirección de Desarrollo Organizacional,revisó la matriz de riesgo del Ministerio y propone realizar unos ajustes a la matriz de riesgos de  Dirección Calidad EPBM y subdirecciones. Se cumple la acción de mejora en los tiempos establecidos.</t>
  </si>
  <si>
    <t>Matriz de riesgos de corrupción y de gestión</t>
  </si>
  <si>
    <t>Ajustar la matriz de acuerdo con las mejoras identificadas</t>
  </si>
  <si>
    <t>Matriz de riesgos ajustada y publicada</t>
  </si>
  <si>
    <t>AC255</t>
  </si>
  <si>
    <t>Para el primer trimestre de 2024,no se evidencio avance de la actividad.
Se recomienda iniciar con la actividad planteada para lograr cumplir con la meta propuesta.</t>
  </si>
  <si>
    <t>No se presentaron para este periodo.</t>
  </si>
  <si>
    <t>no se evidenció avance de la actividad.</t>
  </si>
  <si>
    <t>Para el segundo trimestre de 2024, la Subdirección de Desarrollo Organizacional, reporta para la acción los siguientes documentos: 1. Informe de riesgos del primer trimestre del 2024. 2. Matriz de consolidación de los riesgos de Gestión y Corrupción. 3. Publicación de la matriz de Riesgos de Gestión y Corrupción en el SIG.</t>
  </si>
  <si>
    <t>Para el segundo trimestre de 2024, la Subdirección de Desarrollo Organizacional, ajustó con acciones de mejora el informe y matriz de riesgos, Así mismo, se publico la matriz de riesgos de Gestión y Corrupción en el SIG.</t>
  </si>
  <si>
    <t>1. Informe de riesgos del primer trimestre del 2024. 2. Matriz de consolidación de los riesgos de Gestión y Corrupción. 3. Publicación de la matriz de Riesgos de Gestión y Corrupción en el SIG.</t>
  </si>
  <si>
    <t>Se da cumplimiento a las acciones formuladas de acuerdo a las causas identificadas de la situación presentada se recomienda que el ejercicio debe ser continuo con todas las dependencias del MEN.</t>
  </si>
  <si>
    <t>Se observó en la matriz de riesgos del Ministerio de Educación, que no se identificaron riesgos de supervisión en las etapas de ejecución y liquidación de contratos que permita prevenir y mitigar posibles detrimentos patrimoniales en los recursos entregados en administración y otros contratos.</t>
  </si>
  <si>
    <t>Existen oportunidades de mejora en la identificación y gestión de riesgos de la Entidad, incluyendo los del proceso CONTRATACIÓN, lo que implica revisar y ajustar la matriz respectiva de conformidad con la metodología adoptada en el MEN.</t>
  </si>
  <si>
    <t>AC256</t>
  </si>
  <si>
    <t>AC257</t>
  </si>
  <si>
    <t>Falta de posible actualización de la actividad relacionada ¿Auditoría externa para revisión del Cumplimiento de requisitos de la norma ISO 14001:2015 e ISO 9001:2015¿ en la matriz de riesgos del proceso, del riesgo ¿Posibilidad de Pérdida Reputacional por la suspensión del certificado emitido por el ente certificador de los sistemas de gestión de calidad y ambiental, debido al incumplimiento de los requisitos de las normas ISO¿. Toda vez que existe un control descrito así: ¿La Subdirección de Desarrollo Organizacional, verifica en conjunto con la oficina de control interno el alcance y los criterios para la ejecución de las auditorías internas a los procesos definidos, sobre los requisitos del Sistema de Gestión de Calidad y Ambiental, generando un documento técnico de lo que se debe auditar y este es el insumo para la elaboración del plan de auditoría.¿ Lo anterior incumpliendo lo enunciado en la GUÍA DE ADMINISTRACIÓN DEL RIESGO Código: PM-GU-01 Versión: 06 numeral 8.2. Primera línea de defensa (¿) ¿Mantener actualizados los mapas de riesgos por procesos y mapas de riesgo de corrupción, de conformidad con las políticas institucionales aprobadas y las normas nacionales vigentes; así como, velar por el cumplimiento de los lineamientos señalados por la metodología de administración del riesgo aprobada, en lo concerniente al análisis del contexto estratégico, la identificación del riesgo, su análisis, valoración, medidas de tratamiento, monitoreo y seguimiento.¿(¿). así mismo, La Segunda Línea tiene dentro de sus funciones: ¿Asegura que los controles y procesos de gestión del riesgo de la 1ª línea de Defensa sean apropiados y funcionen correctamente, supervisan la implementación de prácticas de gestión de riesgo eficaces¿</t>
  </si>
  <si>
    <t>Existen oportunidades de mejora en la identificación y gestión de riesgos de la Entidad, incluyendo los controles del proceso de GESTIÓN DE PROCESOS Y MEJORA, lo que implica revisar y ajustar la matriz respectiva de conformidad con la metodología adoptada en el MEN.</t>
  </si>
  <si>
    <t>Revisar la matriz de riesgo, incluyendo controles, y proponer los ajustes respectivos</t>
  </si>
  <si>
    <t>Matriz de riesgos revisada</t>
  </si>
  <si>
    <t>AC258</t>
  </si>
  <si>
    <t>AC259</t>
  </si>
  <si>
    <t>Gestión de Servicios TIC</t>
  </si>
  <si>
    <t>Oficina de Tecnología y Sistemas de Información</t>
  </si>
  <si>
    <t>Se presenta evidencia del último comité de problemas que se realizó es del 27 de octubre de 2021. Sin embargo, en el procedimiento de Gestión de Problemas en las disposiciones generales ítem 3. Indica que se realizará cada mes el cual no se está realizando, incumpliendo lo establecido en el numeral 8.1 Planificación y control operacional por cuanto la Oficina de Tecnología y Sistemas de Información no se ha asegurado en implementar y controlar sus procesos necesarios para cumplir con los requisitos para la provisión de sus productos y servicios.</t>
  </si>
  <si>
    <t>Desconocimiento de los procedimientos del proceso Gestión de servicios de TI por parte del personal de la Oficina.</t>
  </si>
  <si>
    <t>Jornada de socialización al equipo de trabajo.</t>
  </si>
  <si>
    <t>Presentación y lista de asistencia virtual</t>
  </si>
  <si>
    <t>Mariela Saavedra Cruz / Profesional Especializado</t>
  </si>
  <si>
    <t>AC262</t>
  </si>
  <si>
    <t>Se realizó la socialización del procedimiento gestión de problemas al grupo de aplicaciones e infraestructura, a un total de 24 personas de la OTSI, así como la gestora2de problemas</t>
  </si>
  <si>
    <t>Para el primer trimestre de 2024, se observa la presentación y listado de asistencia de la socialización del procedimiento gestiòn de problemas cumpliendo con la acción en los tiempos establecidos.</t>
  </si>
  <si>
    <t>Se ha identificado un incumplimiento del numeral 10.2 de la norma ISO 9001:2015 por parte del proceso de Talento Humano, debido a la falta de realización de acciones de mejora en los tiempos establecidos. Este hallazgo se evidencia en las siguientes situaciones: Hallazgo No. 1055: Esta acción de mejora corresponde a un hallazgo de una auditoría OCI de la vigencia 2021, la cual ha sido reformulada en tres ocasiones. Hasta marzo de 2023, la dependencia no ha formulado acciones de mejora para este hallazgo. Hallazgo No. 1247: Este hallazgo corresponde a la fuente de evaluación por Análisis de Desempeño de los Indicadores, detectado de manera reiterativa en la vigencia 2021. Con corte a marzo de 2023, la dependencia no ha formulado acciones de mejora para este hallazgo. Hallazgo No. 1447: Este hallazgo corresponde a una fuente de evaluación de auditoría al modelo referencial del Sistema de Gestión de Seguridad y Salud en el Trabajo de la vigencia 2022. Hasta marzo de 2023, la dependencia no ha formulado actividades para este hallazgo. Hallazgo No. 1448: Este hallazgo corresponde a una fuente de evaluación de auditoría al modelo referencial del Sistema de Gestión de Seguridad y Salud en el Trabajo de la vigencia 2022. Hasta marzo de 2023, la dependencia no ha formulado actividades para este hallazgo. Estos incumplimientos evidencian la falta de seguimiento y cumplimiento en la implementación de acciones de mejora, lo cual constituye un incumplimiento del numeral 10.2 de la norma ISO 9001:2015.</t>
  </si>
  <si>
    <t>l interior de la Subdirección de Talento Humano, no se evidenciaba seguimiento al cumplimiento de las acciones de mejora propuesta, de manera preventiva, evitando vencimientos u reportes tardíos de avance, de conformidad con las circulares de reporte de la entidad.</t>
  </si>
  <si>
    <t>Elaborar un tablero de control, donde se evidencie, en tiempo real, el estado de las acciones de mejora a cargo de la dependencia, con el fin de lograr un seguimiento permanente a la formulación, reformulación y reporte de las actividades propuestas.</t>
  </si>
  <si>
    <t>Tablero de control diseñado</t>
  </si>
  <si>
    <t>AC267</t>
  </si>
  <si>
    <t>Para el primer trimestre de 2024 el proceso no reportó avance en la acción establecida, y se encuentra vencida desde el 29/12/2023. Avance 0%. Se recomienda reformular el plan teniendo en cuenta que no se adelantaron las acciones.</t>
  </si>
  <si>
    <t>VENCIDO</t>
  </si>
  <si>
    <t>No se registran avances para el periodo de seguimiento.</t>
  </si>
  <si>
    <t>Para el segundo trimestre de 2024 el proceso no reportó avance en la acción establecida, y se encuentra vencida desde el 29/12/2023. Avance 0%. Se recomienda reformular el plan teniendo en cuenta que no se adelantaron las acciones.</t>
  </si>
  <si>
    <t>No se observan avances en la acción de mejora, se recomienda dar celeridad a las actividades necesarias para su cumplimiento</t>
  </si>
  <si>
    <t>Al interior de la Subdirección de Talento Humano se evidenció ausencia de apropiación del procedimiento de planes de mejoramiento vigente en la entidad, lo que a su vez, derivó en el desconocimiento de los tiempos y metodología de gestión de las acciones de mejora a cargo de la entidad.</t>
  </si>
  <si>
    <t>Realizar una actividad de socialización y capacitación acerca de la gestión de planes de mejoramiento al interior del Ministerio de Educación, con el fin de aumentar la apropiación en los colaboradores de la Subdirección.</t>
  </si>
  <si>
    <t>Listado de asistencia</t>
  </si>
  <si>
    <t>AC268</t>
  </si>
  <si>
    <t>No se encuentra la acción para seguimiento en el SIG</t>
  </si>
  <si>
    <t>Para el segundo trimestre de 2024 el proceso reportó avance en la acción establecida, sin embargo fue devuelto para ajustes de la dependencia. La acción se encuentra vencida favor realizar los ajustes correspondientes.</t>
  </si>
  <si>
    <t>Se observa un avance, sin embargo fue devuelto en junio por Ginna Paola</t>
  </si>
  <si>
    <t>El día 25 de abril se llevó a cabo la capacitación en planes de mejoramiento a la Subdirección de Talento Humano, la cual fue liderada por la Subdirección de Desarrollo Organizacional como área técnica en la materia.</t>
  </si>
  <si>
    <t>Para el tercer trimestre de 2024, se observa el cumplimiento de la acción de mejora establecida. Se verificó registro de asistencia del 25 de abril para cacpacitación sobre planes de menjoramiento</t>
  </si>
  <si>
    <t>Para el tercer trimestre de 2024, se observa el cumplimiento de la acción de mejora establecida; esta se observa eficaz para subsanar el hallazgo identificado</t>
  </si>
  <si>
    <t>Durante la validación de los procedimientos  "Vinculación del Talento Humano" (códigoTH-PR-21, versión 6) y Selección del Talento Humano (código TH-PR-01, versión 4), se ha detectado un incumplimiento de los numerales 7.5.2 y 7.5.3 de la norma ISO 9001:2015. Se ha constatado que los procedimientos no han sido actualizados de acuerdo con los cambios aplicables a la Resolución de encargo 020975 del 3 de noviembre de 2022. Al no contar con los procedimientos actualizados, se compromete la integridad y la efectividad del sistema de gestión de calidad en el proceso de talento humano. Se recomienda tomar acciones correctivas para actualizar y controlar la documentación de manera adecuada, garantizando la conformidad con los requisitos normativos y asegurando la disponibilidad de información actualizada y controlada.</t>
  </si>
  <si>
    <t>La normativa sobre el derecho preferencial a encargo se actualiza conforme las dinámicas de la entidad a través de actos administrativos internos (resoluciones) y, por tal razón, los procedimientos, no se actualizaban de forma paralela en vista de la volatilidad en la reglamentación.</t>
  </si>
  <si>
    <t>Elaborar un procedimiento, donde se articulen los procedimientos actuales de vinculación y selección del talento humano de acuerdo con la normativa vigente en la materia, quedando un solo documento para su gestión.</t>
  </si>
  <si>
    <t>Procedimiento elaborado y aprobado</t>
  </si>
  <si>
    <t>AC269</t>
  </si>
  <si>
    <t>Para el primer trimestre del 2024 el plan de mejoramiento se encuentra vencido.</t>
  </si>
  <si>
    <t>Para el primer trimestre del 2024 el plan de mejoramiento se encuentra sin formular.</t>
  </si>
  <si>
    <t xml:space="preserve">El plan de mejoramiento no ha sido aprobado para que realicen correcciones </t>
  </si>
  <si>
    <t>Para el segundo trimestre del 2024 el plan se encuentra sin formular.</t>
  </si>
  <si>
    <t>David Leonardo Almanza Sanchez / Profesional Especializado	
El plan de mejoramiento no fue aprobado, para que realicen correcciones
Click para expandir o contraer el contenido
31-12-2023 10:33
31-12-2023 10:33</t>
  </si>
  <si>
    <t>Para el tercer trimestre de 2024 el plan se encuentra sin avance, sin embargo, no se ha cumplido la fecha de finalización.</t>
  </si>
  <si>
    <t>Al validar el indicador ¿Nivel de cobertura actividades de bienestar y capacitación¿ para el primer trimestre de año 2023 se evidencia que el proceso solo nombra que el ¿El total de participantes en actividades de bienestar fue de 1714¿ sin ningún tipo de soporte que lo valide lo que genera un hallazgo de incumplimiento debido a la falta de soportes que validen el total de participantes en actividades de bienestar durante el primer trimestre del año 2023. Sin esta información, no es posible calcular el indicador de Nivel de cobertura de actividades de bienestar y capacitación de manera precisa. Este incumplimiento se identifica al no contar con los registros o documentos que respalden la cantidad de asistentes a las actividades de bienestar y capacitación. La falta de esta información impide realizar el cálculo adecuado del indicador y evaluar el nivel de cobertura logrado en el periodo analizado. Por lo tanto, se recomienda implementar un sistema de registro y seguimiento adecuado que permita obtener y documentar la cantidad de participantes en las actividades de bienestar y capacitación, con el fin de medir y evaluar el indicador de manera efectiva.</t>
  </si>
  <si>
    <t>No registra en el SIG</t>
  </si>
  <si>
    <t>AC270</t>
  </si>
  <si>
    <t>David Leonardo Almanza Sanchez / Profesional Especializado	
Se ha generado un plan de mejoramiento para su análisis y gestión
29-08-2023 12:12</t>
  </si>
  <si>
    <t>Para el tercer trimestre de 2024 el plan se encuentra sin aprobación, para que realicen correcciones.</t>
  </si>
  <si>
    <t>David Leonardo Almanza Sanchez / Profesional Especializado El plan de mejoramiento no fue aprobado, para que realicen correcciones 05-07-2024 09:03</t>
  </si>
  <si>
    <t>Informe de auditoría al proceso de bonos pensionales: Instituto Colombiano de Construcciones Escolares – ICCE</t>
  </si>
  <si>
    <t>Se evidenciaron inconsistencias en el registro de la información certificada frente a los soportes presentados por la entidad. La muestra objeto de revisión correspondió a 34 certificaciones, de las cuales 29 certificaciones (85.29%) se calificaron de forma satisfactoria y cinco (5) de forma insatisfactoria (14.71%).</t>
  </si>
  <si>
    <t>AC271</t>
  </si>
  <si>
    <t>Para el primer trimestre del 2024 el plan se encuentra pendiente de aprobaciòn.</t>
  </si>
  <si>
    <t>David Leonardo Almanza Sanchez / Profesional Especializado	
El plan de mejoramiento no fue aprobado, para que realicen correcciones
30-11-2023 07:36</t>
  </si>
  <si>
    <t>Maura Yuliana Ramirez Goez / Profesional Especializado Plan de mejoramiento enviado para su revisión 17-09-2024 12:53</t>
  </si>
  <si>
    <t>De acuerdo con la verificación realizada para el período objeto de revisión se evidenciaron 65 certificaciones expedidas; se generó el proceso de verificación de historia laboral a 27 certificaciones, para 11 (40.74%) se recibió la verificación de la información por parte de la Entidad dentro de los 30 días calendario y para 16 (59.26%) certificaciones la entidad no realizó el proceso de confirmación dentro de los tiempos establecidos. Ver Anexo No. 1 Detalle Confirmación HL</t>
  </si>
  <si>
    <t>AC272</t>
  </si>
  <si>
    <t>David Leonardo Almanza Sanchez / Profesional Especializado	
El plan de mejoramiento no fue aprobado, para que realicen correcciones
30-11-2023 07:32</t>
  </si>
  <si>
    <t>Maura Yuliana Ramirez Goez / Profesional Especializado Plan de mejoramiento enviado para su revisión 17-09-2024 12:54</t>
  </si>
  <si>
    <t>Dirección de Fomento de la Educación Superior</t>
  </si>
  <si>
    <t>Teniendo en cuenta las dinámicas de la política de Gratuidad es necesario realizar ajustes al procedimiento establecido para la implementación de la misma.</t>
  </si>
  <si>
    <t>Debido a cambios en la política de Gratuidad es necesario realizar ajustes al procedimiento establecido para la implementación de la misma.</t>
  </si>
  <si>
    <t>Actualizar el procedimiento IP-PR-28 Procedimiento para la implementación de la Política de Estado de Gratuidad en la Matrícula</t>
  </si>
  <si>
    <t>Procedimiento actualizado y publicado en el SIG</t>
  </si>
  <si>
    <t>Margarita Rosa Jaimes Perez / Profesional Especializado</t>
  </si>
  <si>
    <t>AC275</t>
  </si>
  <si>
    <t>Con la Expedición de la Ley 2307 de 2023 ¿por la cual se establece la gratuidad en los programas de pregrado en las instituciones de educación superior públicas del país y se dictan otras disposiciones se realizó un proceso de reglamentación que estuvo acompañado por los diferentes actores de la comunidad educativa. A partir de lo anterior se expidió el Decreto 2271 del 29 de diciembre del 2023, en donde se creó la Junta Administradora de la Política de Gratuidad en la Matrícula como máxima instancia de planeación, organización, seguimiento y control y en el marco de las funciones otorgadas, en sesión del 17 de enero de 2024 se aprobó el Reglamento Operativo de la Política de Gratuidad en la Matrícula para el año 2024. Todo este proceso es el insumo para poder desde el área técnica avanzar en la actualización del procedimiento IP-PR-28 Procedimiento para la implementación de la Política de Estado de Gratuidad en la Matrícula, por lo cual desde la Dirección de Fomento de la Educación Superior se hace necesario solicitar la ampliación de la fecha fin para realizar la acción de este Plan de Mejora.</t>
  </si>
  <si>
    <t>Con corte al 31 de marzo se observan como soporteReglamento Operativo Política de Gratuidad 2024..pdf_2024-04-18. El Plan de mejoramiento se presenta como extemporaneo; la dependencia manifiesta que solicitará ampliación en la fecha final.</t>
  </si>
  <si>
    <t> El Plan de mejoramiento se presenta como extemporáneo; la dependencia manifiesta que solicitará ampliación en la fecha final.</t>
  </si>
  <si>
    <t>Con corte a junio de 2024, no se presenta seguimiento por parte de la dependencia, teniendo en cuenta que aun se encuentra dentro del tiempo establecido.</t>
  </si>
  <si>
    <t>Con corte a septiembre de 2024, no se presenta avance de la acción. Plan de mejoramiento se encuentra dr forma extemporanea.</t>
  </si>
  <si>
    <t>Durante la auditoría, se identificó un incumplimiento en el control de la información documentada, específicamente en el numeral 7.5.3. El proceso de gestión documental presentó el Plan Institucional de Archivo (PINAR), el Plan de Conservación Documental y el Plan de Preservación Digital, todos con sus respectivas versiones y controles, los cuales se encontraron publicados en la página web de la entidad. Sin embargo, al validar la publicación de la actualización del Programa de Gestión Documental (PGD), se evidenció que este no se encontraba publicado en la plataforma correspondiente. Esta falta de publicación del PGD actualizado representa un incumplimiento en los requisitos de control de la información documentada establecidos en la norma ISO 9001:2015. Se recomienda que se tomen las medidas necesarias para corregir esta situación y asegurar la adecuada publicación y control de la información documentada en el proceso de gestión documental.</t>
  </si>
  <si>
    <t>En su momento no existía un control o seguimiento para hacer la publicación de la actualización del Programa de Gestión Documental (PGD) ya que el personal encargado no sabía que se debía publicar En esa plataforma.U1461</t>
  </si>
  <si>
    <t>Realizar anualmente la publicación actualizada del Programa de Gestión Documental (PGD), cuando se requiera en la pagina de el Ministerio.</t>
  </si>
  <si>
    <t>Plan de Gestión Documental (PGD) actualizado.</t>
  </si>
  <si>
    <t>Maryuri Ivone Acosta / Profesional</t>
  </si>
  <si>
    <t>AC280</t>
  </si>
  <si>
    <t>Para el primer trimestre del año 2024 El proceso de Servicio al Ciudadani  NO presenta  avance. Fecha de fin de la actividad  y  cierre 31 de diciembre  del 2024</t>
  </si>
  <si>
    <t>Para el segundo trimestre del año 2024 El proceso de Servicio al Ciudadano NO presenta avance. Fecha de fin de la actividad y cierre 31 de diciembre del 2024</t>
  </si>
  <si>
    <t>Para el tercer  trimestre del año 2024 El proceso De Gestion Documental  NO presenta avance. Fecha de fin de la actividad y cierre 31 de diciembre del 2024</t>
  </si>
  <si>
    <t>Se validó en el SGDEA con el perfil ¿Profesional¿ la opción ¿Consulta avanzada de documentos¿, se observó, que esta no cuenta con restricción para la visualización de los documentos. Sin embargo, en las otras opciones de consulta presenta con acceso denegado. Lo anterior, incumple con lo estipulado en la RESOLUCIÓN N° 001519 DE 24 DE AGOSTO DE 2020 Por la cual se definen los estándares y directrices para publicar la información señalada en la Ley 1712 del 2014 y se definen los requisitos materia de acceso a la información pública, accesibilidad web, seguridad digital, y datos abiertos, numeral 3.2 Condiciones de Seguridad Digital del anexo 3, el cual señala: Los sujetos obligados deberán implementar los siguientes controles en el desarrollo de sitios web y aplicaciones¿ ¿Implementar o exigir controles de seguridad relacionados con el control de la autenticación, definición de roles y privilegios y separación de funciones¿</t>
  </si>
  <si>
    <t>El SGDEA en su momento en la opción consulta avanzada de documentos para el rol profesional no contaba con restricción para la visualización de los documentos, porque le faltaba ese ajuste</t>
  </si>
  <si>
    <t>Ajustar la funcionalidad del SGDEA, para que restrinja los niveles de seguridad de la consulta avanzada de documentos según los roles del SGDEA.</t>
  </si>
  <si>
    <t>Documento con relación de las mesas de ayuda radicadas de los ajustes sobre la restricción de la consulta avanzada de documentos y pantallazo de respuesta o solución o ajuste del sistema.</t>
  </si>
  <si>
    <t>AC282</t>
  </si>
  <si>
    <t xml:space="preserve">Para el primer trimestre del año 2024 El proceso de Servicio al Ciudadano  NO presenta  avance. </t>
  </si>
  <si>
    <t xml:space="preserve">pendiente subir al SIG por aprobacion del proceso </t>
  </si>
  <si>
    <t>Se realizó el ajuste a la funcionalidad del SGDEA, para que restrinja los niveles de seguridad de la consulta avanzada de documentos según los roles del SGDEA. se anexa como soporte el documento con las mesas de ayuda radicadas y pantallazo de la respuesta, solución y ajuste</t>
  </si>
  <si>
    <t>Para el segundo trimestre del año 2024, la UAC presenta un documento titulado "Mesas de ayuda radicadas ajustes en la consulta avanzada de documentos en el SGDEA" que presenta una relación de las mesas de ayuda radicadas, incluyendo los ajustes sobre la restricción de la consulta avanzada de documentos. Sin embargo, el documento en sí presenta pantallazos borrosos de las respuestas y solución o ajuste del sistema.</t>
  </si>
  <si>
    <t>El proceso de Gestión Documental ha sido debidamente identificado y se encuentra ubicado en el Mapa de Procesos del MEN. Este proceso cuenta con indicadores que nos permiten medir su desempeño de manera efectiva. A pesar de ello, en la caracterización del Proceso de Gestión Documental, no se ha evidenciado la interacción y relación que tiene con el proceso de Servicio al Ciudadano. Por lo tanto, es necesario revisar y actualizar la caracterización de ambos procesos para identificar de manera clara y precisa cómo se complementan y cómo las actividades de Gestión Documental pueden contribuir al mejoramiento del proceso de Servicio al Ciudadano. Esta integración permitirá fortalecer nuestra capacidad para atender las necesidades y requerimientos de los ciudadanos de manera ágil y efectiva. Lo anterior podría incumplir con el numeral 4.4. Sistema de Gestión de Calidad y sus Procesos, de la ISO 9001:2015</t>
  </si>
  <si>
    <t>Realizar la actualización de la la caracterización del Proceso de Gestión Documental.</t>
  </si>
  <si>
    <t>Caracterización actualizada</t>
  </si>
  <si>
    <t>AC283</t>
  </si>
  <si>
    <t xml:space="preserve">Para el primer trimestre del año 2024 El proceso de Servicio al Ciudadano  NO presenta  avance. fecha de cierre de la accion 30 de junio del 2024 </t>
  </si>
  <si>
    <t>Se realiza la actualización de la la caracterización del Proceso de Gestión Documental. y se publica en el SIG la última versión el 23-04-2024.</t>
  </si>
  <si>
    <t>Para el segundo trimestre del año 2024, la UAC presenta la actualización de caracterización gestión documental Código: GD-CA-01 Versión: 05</t>
  </si>
  <si>
    <t>Durante la auditoría, se ha identificado la existencia de dos manuales del Sistema Integrado de Conservación en el proceso de gestión documental del Ministerio de Educación Nacional. Uno de estos manuales, denominado MANUAL SISTEMA INTEGRADO DE CONSERVACIÓN ¿ SIC 2019-2020, se encuentra publicado en la página web del MEN y abarca el Plan de Conservación Documental y el Plan de Preservación Digital, ambos alineados con los criterios y alcance establecidos en esta evaluación. Sin embargo, se ha detectado una publicación adicional del MANUAL SISTEMA INTEGRADO DE CONSERVACIÓN - SIC 2018 Código: GD-MA-02 Versión: 04 en el SIG, La duplicidad de estos manuales con contenido similar representa un incumplimiento en el proceso de gestión documental, lo cual puede ocasionar confusiones y falta de coherencia en la aplicación del Sistema Integrado de Conservación.</t>
  </si>
  <si>
    <t>Actualizar el plan Sistema Integrado de Conservación</t>
  </si>
  <si>
    <t>Plan Manual Sistema Integrado de Conservación SIC actualizado.</t>
  </si>
  <si>
    <t>AC284</t>
  </si>
  <si>
    <t>El 31 de enero del 2024, Se realizó la actualización del Sistema Integrado de Conservación para la vigencia 2024 y se publico en la página del Ministerio de Educación.</t>
  </si>
  <si>
    <t>Para el primer trimestre del año 2024 El proceso de Gestion Documental actualizo el Plan de Conservación Documental  2024 y  publico en la página del Ministerio de Educación.</t>
  </si>
  <si>
    <t xml:space="preserve">Publicacion </t>
  </si>
  <si>
    <t>Servicio al Ciudadano</t>
  </si>
  <si>
    <t>El proceso de Servicio al Ciudadano hace parte integral del proceso misional de conformidad con la Resolución 17564 de 2019. Sin embargo, en auditoria se pudo establecer debilidad en la implementación, el mantenimiento y la mejora continua respecto del proceso y sus interacciones ya que de acuerdo con la caracterización de Servicio al Ciudadano y la entrevista realizada al equipo de la Unidad de Atención al Ciudadano, se especificó al equipo auditor que el proceso de Gestión Documental interactúa con el proceso de Servicio al Ciudadano en materia de gestión de PQRSDF, sin que este sea un elemento identificado como entrada o salida en el marco del ciclo PHVA del proceso de Servicio al Ciudadano de acuerdo con la ¿Caracterización del Proceso¿, incumpliendo de esta manera lo establecido con el numeral 4.4.1 Sistema de Gestión de la Calidad, y sus procesos.</t>
  </si>
  <si>
    <t>Realizar la actualización de la caracterización de Servicio al Ciudadano.</t>
  </si>
  <si>
    <t>Caracterización actualizada y publicada en el SIG.</t>
  </si>
  <si>
    <t>AC287</t>
  </si>
  <si>
    <t>Para el primer trimestre del año 2024 El proceso de Servicio al Ciudadano  NO presenta  avance. Fecha de fin de la actividad  y  cierre 30 de junio  del 2024</t>
  </si>
  <si>
    <t>Se realizó la actualización de la caracterización de Servicio al Ciudadano. conforme a los lineamientos de la implementación de la estrategis integral de servicio, la creación de la subdirección de Relacionamiento con la Ciudadanía mediante el decreto 2269 de 2023 y la implementación de politica de Función Publica.</t>
  </si>
  <si>
    <t>Para el segundo trimestre del año 2024, la UAC presenta la actualización de caracterización servicio al ciudadano Código: SC-CA-01 Versión: 06 se evidencia publicación en el SIG</t>
  </si>
  <si>
    <t>El proceso de Servicio al Ciudadano no ha tomado acciones para controlar y corregir las situaciones encontradas de acuerdo con los planes de mejora con código 1483, 1502, 1503 registrados en el SIG, los cuales se encuentran vencidos en términos y sin avances, incumpliendo lo establecido en el numeral 10.2 No conformidad y Acción Correctiva de la NTC ISO 9001:2015.</t>
  </si>
  <si>
    <t>No se realizó el debido seguimiento a las observaciones generadas por la auditoría, por lo tanto se genero duplicidad de la información en el cargue de los avances</t>
  </si>
  <si>
    <t>Realizar seguimiento a los planes de mejora registrados en el SIG, para evitar vencimientos y reportar los avances correspondientes cuando se tengan las evidencias.</t>
  </si>
  <si>
    <t>Reporte semestral del SIG donde se evidencian las fechas de inicio y fin de los planes</t>
  </si>
  <si>
    <t>AC288</t>
  </si>
  <si>
    <t>Para el primer trimestre del año 2024 El proceso de Servicio al Ciudadani  NO presenta  avance. Fecha de fin de la actividad  y  cierre 31 de diciembre del 2024</t>
  </si>
  <si>
    <t xml:space="preserve">Para el segundo  trimestre del año 2024 El proceso de servicio al ciudadano  no presenta avance fecha de fin de la actividad   para cierre 31 de diciembre del 2024 </t>
  </si>
  <si>
    <t>Para el tercer  trimestre del año 2024 El proceso  de Servicio al ciudadno  NO presenta avance. Fecha de fin de la actividad y cierre 31 de diciembre del 2024</t>
  </si>
  <si>
    <t>Notificaciones Actos Administrativos Verificados los actos administrativos indicados en la muestra se observa que el documento de notificación señala: ¿En el acto administrativo adjunto usted podrá verificar si contra este proceden los recursos de reposición yo apelación, los cuales deberán interponerse por escrito ante el funcionario que dictó la decisión, en la diligencia de notificación personal o dentro de los diez (10) días siguientes a ella (término común para los dos recursos), o a la notificación por aviso, o al vencimiento del término de publicación según el caso¿ El texto señalado no cumple respecto de lo ordenado por la norma ya que no establece con claridad los recursos que legalmente proceden contra el acto administrativo notificado, sino que remite al acto notificado, para que el interesado pueda conocer los recursos que puede interponer, asimismo dicho texto se refiere a diligencia de notificación personal o por aviso, lo que resulta impreciso, ya que se está realizando una notificación electrónica, por lo que conforme con el Artículo 67 del CPACA, debe indicarse con claridad el recurso que procede, el termino y los medios para presentaciones y notificaciones</t>
  </si>
  <si>
    <t>Realizar actualización de los formatos para la notificación electrónica y la notificación por aviso, incluyendo los recursos que le proceden al acto administrativo a notificar.</t>
  </si>
  <si>
    <t>Formatos para notificación electrónica y por aviso actualizados</t>
  </si>
  <si>
    <t>AC289</t>
  </si>
  <si>
    <t>Se realizó la actualización de los formatos para la notificación electrónica y la notificación por aviso, incluyendo los recursos que le proceden al acto administrativo a notificar, del proceso de Notificaciones.</t>
  </si>
  <si>
    <t xml:space="preserve">Para el primer trimestre del año 2024 El proceso de Servicio al Ciudadano.  realizó la actualización de los formatos para la notificación electrónica y la notificación por aviso, incluyendo los recursos que le proceden al acto administrativo a notificar, del proceso de Notificaciones. el proceso presenta como soporte los formatos publicados. </t>
  </si>
  <si>
    <t xml:space="preserve">Formatos publicados </t>
  </si>
  <si>
    <t>Interoperabilidad Trámites, digitalización y automatización de trámites y su realización en línea. En lo validado junto a la Subdirección de Desarrollo Organizacional y la Oficina de Tecnologia y Sistemas de Información, se encontró que la Agencia Nacional de Gobierno Digital requirió algunos ajustes en el trámite de Legalizaciones. Sin embargo, estos no cumplieron con las especificaciones solicitadas. Hasta el momento, la Oficina de Tecnologia y Sistemas de Información no ha recibido respuesta, no obstante, tampoco se ha gestionado, para que el trámite cumpla con las condiciones necesarias y sea interoperable por medio de la plataforma establecida por el estado colombiano.</t>
  </si>
  <si>
    <t>Se incumplió con los requisitos solicitados por la Agencia Nacional de Gobierno digital por la falta se ajuste de interoperabilidad por medio de la plataforma establecida y hacer seguimiento a la respuesta de la Agencia.</t>
  </si>
  <si>
    <t>Realizar la validación con la ANGD, enviando los requisitos solicitados para realizar la interoperabilidad con el sistema de legalizaciones</t>
  </si>
  <si>
    <t>historial de correos con la verificación de los requisitos y aprobación por parte de la OTSI y la ANGD</t>
  </si>
  <si>
    <t>Mariela Saavedra Cruz / Contratista</t>
  </si>
  <si>
    <t>AC290</t>
  </si>
  <si>
    <t>Se adjunta, los correos donde por parte de la Agencia Nacional Digital indican que Se han revisado los cambios y se encuentran de acuerdo a lo requerido, por lo anterior, se da por cumplida la acción</t>
  </si>
  <si>
    <t>Para el primer trimestre del año 2024 El proceso de Oficina de Tecnología y Sistemas de Información, presenta los correos donde por parte de la Agencia Nacional Digital indican que Se han revisado los cambios y se encuentran de acuerdo a lo requerido, por lo anterior, se da por cumplida la acción</t>
  </si>
  <si>
    <t xml:space="preserve">historial de correos </t>
  </si>
  <si>
    <t>El proceso de Servicio al Ciudadano debe asegurarse de poder lograr los resultados previstos, evaluando la eficacia de las acciones así como la prevención o reducción de los efectos no deseados en materia de riesgos, toda vez que en la matriz de riesgos de gestión no se observó la aplicación adecuada de la determinación del riesgo residual ya que no se tuvo en cuenta lo enunciado en la Guía para la administración del riesgo y el diseño de controles en entidades públicas versión 6, en materia del análisis del riesgo, omitiéndose la asociación de ¿la exposición del riesgo¿ del proceso en relación con la probabilidad inherente, es decir fijándose adecuadamente el número de veces que pasa por el punto de riesgo la actividad en un período de un año, incumpliendo lo establecido en numeral 6.1 Acciones para abordar riesgos y oportunidades de la ISO 9001:2015, así como lo concerniente en la Guía para la administración del riesgo y el diseño de controles en entidades públicas V5 DAFP, ítem 3.1 Análisis de riesgos.</t>
  </si>
  <si>
    <t>Falta de conocimiento de la metodología de administración del riesgo</t>
  </si>
  <si>
    <t>Solicitar mesa de ayuda a la SDO para fortalecer la metodología del diligenciamiento de la matriz de riesgos en servicio al Ciudadano en donde se involucren las personas del equipo involucradas en el proceso.</t>
  </si>
  <si>
    <t>Soporte de la sesión de capacitación de mesa de ayuda SDO.</t>
  </si>
  <si>
    <t>AC291</t>
  </si>
  <si>
    <t>Se Solicitó mesa de ayuda a la SDO para fortalecer la metodología del diligenciamiento de la matriz de riesgos en servicio al Ciudadano, participaron los involucrados del proceso. y la subdirectora de Relacionamiento con la Ciudadania, esta sesión se realizó el 28 de noviembre del 2023, se adjunta la lista de asistencia y los pantallazos de la reunion de a grabación</t>
  </si>
  <si>
    <t>Para el primer trimestre del año 2024 El proceso de Servicio al Ciudano, presenta soportes de las mesas de trabajo  esta sesion  se realizó el 28 de noviembre del 2023, se adjunta la lista de asistencia y los pantallazos de la reunion de a grabación</t>
  </si>
  <si>
    <t xml:space="preserve"> lista de asistencia y los pantallazos de la reunion de a grabación</t>
  </si>
  <si>
    <t>Realizar el ajuste de la matriz de riesgos de Servicio al Ciudadano con los datos reales para que se vea reflejado en el primer trimestre del 2024, de acuerdo a los lineamientos establecidos por la Unidad de atención al Ciudadano y por la SDO.</t>
  </si>
  <si>
    <t>Soporte de matriz de riesgos ajustada.</t>
  </si>
  <si>
    <t>AC488</t>
  </si>
  <si>
    <t>Para el primer trimestre del año 2024 El proceso de Servicio al Ciudadani  NO presenta  avance. Fecha de fin de la actividad  y  cierre 30 de junio del 2024</t>
  </si>
  <si>
    <t>Se realizó el ajuste de la matriz de riesgos de Servicio al Ciudadano con los datos reales para que se vea reflejado en el primer trimestre del 2024, de acuerdo a los lineamientos establecidos por la Unidad de atención al Ciudadano y por la SDO.</t>
  </si>
  <si>
    <t>Para el segundo trimestre del año 2024, el proceso  de servicio al ciudadano presenta ajuste de la matriz de riesgos  ( gestión y corrupción )  el ajuste de estas matrices se realizan con los lineamientos establecidos desde la subdirección de desarrollo organizacional.</t>
  </si>
  <si>
    <t>La UAC debe propender por efectuar revisión del procedimiento de PQRSD SC-PR-02 V8, toda vez que se identificó la necesidad de su actualización en actividades relacionadas con el flujo de la operación, actividad 1.1 ¿Recibir la PQRSDF, asociando varios procedimientos entre ellos atención a periodistas¿</t>
  </si>
  <si>
    <t>Realizar actualización del procedimiento de PQRSD SC-PR-02 V8</t>
  </si>
  <si>
    <t>procedimiento actualizado</t>
  </si>
  <si>
    <t>AC292</t>
  </si>
  <si>
    <t>Para el primer trimestre del año 2024 El proceso de Servicio al Ciudadano NO presenta  avance. Fecha de fin de la actividad  y  cierre 31 de diciembre del 2024</t>
  </si>
  <si>
    <t>Se realizó la actualización del procedimiento de PQRSD SC-PR-02 V9, esta versión ya quedo cargada en el SIG, el 26 de septiembre del 2024</t>
  </si>
  <si>
    <t>Para el tercer trimestre del año 2024 El proceso de servicio al ciudadano  presenta procedimiento gestion PQRSDF  Código: SC-PR-02 versión 9
Versión: 09</t>
  </si>
  <si>
    <t>Con el radicado 2023-ER-084721 de la Contraloría General de la República, el cual se recibió de acuerdo con la trazabilidad del sistema el 8 de febrero de 2023, cuyo asunto fue: ¿Respuesta prórroga solicitud de información Sentencia T - 302 de 2017¿ y por medio del cual, el ente de control manifestó en el contenido de la comunicación que el tiempo límite para la respuesta era el viernes 10 de febrero de 2023, y que estuvo bajo la asignación del equipo de entes de control por un tiempo de 6 días hábiles, siendo asignado a la Oficina de Control Interno el 17 de febrero mediante el SGDEA y por correo electrónico, se observó modificaciones a los términos establecidos para la fecha de cierre en dos ocasiones, así: Por retipificación los días 15 y 17 de febrero de 2023, estas circunstancias también fueron generadas con los radicados 2023-ER-062633 la cual fue recibida el 1 de febrero y retipificado el 15 de febrero y notificado a las áreas el 20 de febrero y 2023-ER-066411 recibida el 2 de febrero con retipificación hasta el 17 de febrero, incumpliendo lo establecido en el PROCEDIMIENTO DE GESTIÓN PQRSDF SC-PR-02 V8 DEFINICIONES Y TÉRMINOS PARA RESOLVER LAS PQRSDF, ítem 12 y actividad 1.2, así como lo establecido en la Ley 1755 de 2015 ¿Por medio de la cual se regula el Derecho Fundamental de Petición y se sustituye un título del Código de Procedimiento Administrativo y de lo Contencioso Administrativo¿.</t>
  </si>
  <si>
    <t>No existía un proceso claro para el tramite de las solicitudes que llegan de Control Interno</t>
  </si>
  <si>
    <t>Conformar el equipo de entes de control con mínimo 3 personas (una persona de planta en representación del Despacho Sr(a) Ministra, Secretaria General y Oficinas Asesoras, una persona en representación del Viceministerio de Educación Preescolar, Básica y Media y una persona en representación del Viceministerio de Educación Superior), con el fin de garantizar la memoria histórica del procedimiento y asegurar la transferencia de conocimiento</t>
  </si>
  <si>
    <t>Documento con pantallazos del SGDEA con los grupos conformados</t>
  </si>
  <si>
    <t>AC293</t>
  </si>
  <si>
    <t>Se realizó la Conformación del equipo de entes de control con 3 personas (una persona de planta en representación del Despacho Sr(a) Ministra, Secretaria General y Oficinas Asesoras, una persona en representación del Viceministerio de Educación Preescolar, Básica y Media y una persona en representación del Viceministerio de Educación Superior), con el fin de garantizar la memoria histórica del procedimiento y asegurar la transferencia de conocimiento</t>
  </si>
  <si>
    <t>Para el segundo trimestre del año 2024, el proceso de servicio al ciudadano  presentan pantallazos del SGDEA con equipo de entes de control con 3 personas (una persona de planta en representación del Despacho Sr(a) Ministra, Secretaria General y Oficinas Asesoras, una persona en representación del Viceministerio de Educación Preescolar, Básica y Media y una persona en representación del Viceministerio de Educación Superior), con el fin de garantizar la memoria histórica del procedimiento y asegurar la transferencia de conocimiento.</t>
  </si>
  <si>
    <t>Se observaron modificaciones a los términos establecidos para las fechas de cierre de los siguiente radicados 2023-ER-084721 de la Contraloría General de la República. 2023-ER-062633 y 2023-ER-066411, retipificándose y afectando el indicador de oportunidad. Nota: Se señaló hallazgo en auditoria basada en riesgos, por lo tanto, se debe formular un solo plan de mejoramiento.</t>
  </si>
  <si>
    <t>No existía en su momento un proceso claro con respecto a las acciones que se deben seguir para atender a los radicados de entes de control</t>
  </si>
  <si>
    <t>Conformar el equipo de entes de control con mínimo 3 personas (una persona de planta en representación del Despacho Sr(a) Ministra, Secretaria General y Oficinas Asesoras, una persona en representación del Viceministerio de Educación Preescolar, Básica y Media y una persona en representación del Viceministerio de Educación Superior), con el fin de garantizar la memoria histórica del procedimiento y asegurar la transferencia de conocimiento.</t>
  </si>
  <si>
    <t>Documento con pantallazos de la plataforma SGDEA con la conformación de los equipos</t>
  </si>
  <si>
    <t>AC294</t>
  </si>
  <si>
    <t>Resocializar a todo el equipo de radicación y gestión de la Unidad de Atención al Ciudadano, sobre la debida tipificación y radicación de los requerimientos, de acuerdo con el contenido de las solicitudes y la variedad de ejes temáticos con términos perentorios, para asegurar el debido registro de los mismos.</t>
  </si>
  <si>
    <t>Soporte de capacitación listas de asistencia.</t>
  </si>
  <si>
    <t>AC521</t>
  </si>
  <si>
    <t>Se realizó la resocialización a todo el equipo de radicación y gestión de la Subdirección de Relacionamiento con la Ciudadanía, sobre la debida tipificación y radicación de los requerimientos, de acuerdo con el contenido de las solicitudes y la variedad de ejes temáticos con términos perentorios, para asegurar el debido registro de los mismos. estas sesiones se realizaron con algunas dependencias del Ministerio de Educación y con la jefe de Control disciplinario Interno.</t>
  </si>
  <si>
    <t xml:space="preserve">Para el segundo trimestre del año 2024, el proceso de servicio al ciudadano presenta soporte de capacitación (listas de asistencia) con las siguientes fechas de realización:
•	3 de junio de 2024: Tema central: sensibilización y radicación SRC. Total, del personal capacitado: 22 personas.
•	12 de junio de 2024: Tema: capacitación en gestión de temáticas PQRSD. Total, de personas capacitadas: 27
</t>
  </si>
  <si>
    <t>El Viceministerio de Educación Superior, no ha logrado la conformidad de los requisitos asociados al trámite y la gestión de PQRSDF, por cuanto en auditoria se pudo establecer que no existe una adecuada planificación, implementación y control de los procesos internos asociados a la gestión de las siguientes dependencias, Grupo de Convalidaciones, Dirección de Calidad de la Educación Superior, Despacho del Viceministerio de Educación Superior, Grupo de Convalidaciones y Subdirección de Apoyo a la Gestión de las IES de acuerdo con los resultados de la gestión del indicador de oportunidad inferior al 80% por estas dependencias afectando adicionalmente la base histórica de PQRSDF de peticiones abiertas extemporáneas que datan del 2018, aún sin resolver. Lo anterior, incumple lo establecido en el numeral 8.1 Planificación y Control Operacional de la ISO 9001:2015. *NC para el Viceministerio de Educación Superior, sus Direcciones y Subdirecciones.</t>
  </si>
  <si>
    <t>En su momento no existía un seguimiento y planificación por parte del líder para controlar los procesos internos al momento de recibir los informes de oportunidad, por lo que no existía un plan de acción para mitigar los vencimientos o los extemporáneos en el área</t>
  </si>
  <si>
    <t>Realizar seguimiento trimestral de las PQRSD extemporáneas</t>
  </si>
  <si>
    <t>Reporte PQRSD de la dependencia</t>
  </si>
  <si>
    <t xml:space="preserve">Andrea Camila Riaño Ortiz </t>
  </si>
  <si>
    <t>AC295</t>
  </si>
  <si>
    <t>Para el primer trimestre del año 2024 la Dirección de Calidad para la Educación Superior ( servicio al ciuadano ) NO presenta  avance. Fecha de fin de la actividad  y  cierre 30 de junio del 2024</t>
  </si>
  <si>
    <t>Para el segundo trimestre del año 2024 El proceso de Servicio al Ciudadano NO presenta avance. Fecha de fin de la actividad y cierre 30 de junio del 2024</t>
  </si>
  <si>
    <t>Se anexan las presentaciones mes a mes que se elaboraron con respecto a los cierres y trámites de radicados extemporáneos, mismas presentaciones que evidencias el seguimiento realizado en el periodo comprendido entre el 30 de septiembre de 2023 y el 30 de junio de 2024 .</t>
  </si>
  <si>
    <t>Para el tercer trimestre del año 2024, el proceso presenta las siguientes actividades: cuatro presentaciones correspondientes a Recursos de Apelación Convalidaciones, PQRSD DCES 2024 y vigencias anteriores, Balance de Gestión de la Dirección de Calidad de la Educación Superior del 12 de abril de 2024, y el Balance de Apelaciones de mayo de 2024. Sin embargo, estas no cumplen con los productos definidos en la acción, los cuales son: "Realizar seguimiento trimestral de las PQRSD extemporáneas y presentar como producto dos Reportes PQRSD de la dependencia".
Adicionalmente, no se evidencia avance en porcentaje respecto al cumplimiento de los productos. Se recomienda la entrega de los productos establecidos en la acción de mejora para asegurar el cumplimiento de los compromisos adquiridos.</t>
  </si>
  <si>
    <t>FFIE</t>
  </si>
  <si>
    <t>CGR-CDSECTCRD No. 017 Departamento de Córdoba y Municipios de Montería y Sahagún vigencia 2022</t>
  </si>
  <si>
    <t>Hallazgo No. 10 Contrato de Obra No. 1380-1321-2020 Grupo 43 ¿ Frente de Obra IE Ranchería Sede los Placeres de Don Gabriel del municipio de Sahagún. Se observa deterioro y presencia general de grietas y fracturas totales en elementos estructurales de las obras ejecutados en cumplimiento del contrato de Obra, lo que denota incumplimiento del objeto contractual, ocasionando un presunto detrimento al patrimonio público en cuantía de $596.714.346.</t>
  </si>
  <si>
    <t>Se evidenciaron deterioros tales como fisuras y grietas que impactan de manera significativo el mejoramiento ejecutado y pone en entredicho el cumplimiento del objeto contractual por baja calidad y/o deficiencia en el proceso constructivo de las obras ejecutadas.</t>
  </si>
  <si>
    <t>Ajustar el documento de LINEAMIENTOS GENERALES DE MATERIALIDAD Y ACABADOS con el objeto de fortalecer el seguimiento, control y calidad de las obras.</t>
  </si>
  <si>
    <t>Margarita Paramo / Profesional Especializado</t>
  </si>
  <si>
    <t>AC296</t>
  </si>
  <si>
    <t>Para el primer trimestre de 2024,en cumplimiento de la acción de mejora, se adjunta documento LINEAMIENTOS GENERALES DE MATERIALIDAD Y ACABADOS, V3, ajustado y socializado. Como evidencia de cumplimiento de la acción, se anexa soporte del documento actualizado en su 3 versión. La acción de mejora se cumplió en un 100%.</t>
  </si>
  <si>
    <t>Para el primer trimestre de 2024, se presentó el documento ajustado de los LINEAMIENTOS GENERALES DE MATERIALIDAD Y ACABADOS con el objeto de fortalecer el seguimiento, control y calidad de las obras.</t>
  </si>
  <si>
    <t>Documento ajustado de los LINEAMIENTOS GENERALES DE MATERIALIDAD Y ACABADOS</t>
  </si>
  <si>
    <t>Socialización documento LINEAMIENTOS GENERALES DE MATERIALIDAD Y ACABADOS.</t>
  </si>
  <si>
    <t>Soporte de la socialización</t>
  </si>
  <si>
    <t>AC297</t>
  </si>
  <si>
    <t>Para el primer trimestre de 2024,en cumplimiento de la acción de mejora se socializó el documento lineamientos. Como evidencia, se anexan las comunicaciones y correos por medio de la cuales se socializó el documento LINEAMIENTOS GENERALES DE MATERIALIDAD Y ACABADOS. La acción se cumplió en un 100%.</t>
  </si>
  <si>
    <t>Para el primer trimestre de 2024,se anexan las comunicaciones y correos por medio de la cuales se socializó el documento LINEAMIENTOS GENERALES DE MATERIALIDAD Y ACABADOS.</t>
  </si>
  <si>
    <t>se anexan las comunicaciones y correos por medio de la cuales se socializó el documento LINEAMIENTOS GENERALES DE MATERIALIDAD Y ACABADOS.</t>
  </si>
  <si>
    <t>Hallazgo No. 11 Contrato de obra 1380-1268-2020 ¿ I.E. Guacharacal Sede Principal, Municipio de San Carlos Córdoba. Para el contrato de obra 1380-1268-2020, mediante el cual se ejecutaron distintos proyectos de mejoramiento de infraestructura educativa en el Departamento de Córdoba, entre ellos, en la Institución Educativa Guachacaral Sede principal del Municipio de San Carlos, Córdoba, se evidenció el desprendimiento de gran parte del enchape instalado en la cocina, lo que implica el pago por obras deficientes y que no cumplen con su finalidad por valor de 5.987.803.</t>
  </si>
  <si>
    <t>La situación evidenciada por la CGR fue causada por debilidad en la función, tanto de la interventoría como de la supervisión por parte de la UG-FFIE, por recibir, aprobar y pagar, respectivamente, cantidades de obras con falencias constructivas de parte del contratista.</t>
  </si>
  <si>
    <t>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t>
  </si>
  <si>
    <t>Soportes de capacitación</t>
  </si>
  <si>
    <t>AC298</t>
  </si>
  <si>
    <t>En cumplimiento de la acción de mejora, los días 20 y 21 de marzo de 2024, se realizaron dos (2) capacitaciones dirigidas a gestores y supervisores, las cuales se encuentran soportadas con la presentación y registro de asistencia.</t>
  </si>
  <si>
    <t>Para el primer trimestre de 2024, se registró avance en la acción de mejora prevista,  se observa que se efectuaron dos (2) capacitaciones dirigidas a gestores y supervisores, se evidencian listados de asistencia y presentación de las capacitaciones.</t>
  </si>
  <si>
    <t>Listado de asistencia a capacitaciones realizadas 20 y 21 de marzo de 2024
Presentación -capacitación</t>
  </si>
  <si>
    <t>En cumplimiento de la acción de mejora, el 25 de abril de 2024, se realizó una tercera capacitación dirigida a los a los supervisores y gestores de la UG-FFIE. Se anexan soporte de la presentación y listado de asistencia. La acción de mejora se cumplió en un 100%.</t>
  </si>
  <si>
    <t>Para el segundo trimestre de 2024, se observa que la dependencia dio cumplimiento a la acción de mejora prevista, consistente en una capacitación sobre "controversias contractuales -procedimiento de incumplimiento" dirigida a los supervisores y gestores de la UG-FFIE el 25 de abril de 2024. Se verificó presentación y listado de asistencia respectivos</t>
  </si>
  <si>
    <t>Listado de asistencia a capacitación realizada el 25 de abril de 2024
Presentación -capacitación</t>
  </si>
  <si>
    <t>AC299</t>
  </si>
  <si>
    <t>En cumplimiento de la acción de mejora, se adjunta documento LINEAMIENTOS GENERALES DE MATERIALIDAD Y ACABADOS, V3, ajustado y socializado. Como evidencia del cumplimiento de la acción.</t>
  </si>
  <si>
    <t xml:space="preserve">Para el primer trimestre de 2024, se observó el cumplimiento de la acción de mejora, se verificó documento LINEAMIENTOS GENERALES DE MATERIALIDAD Y ACABADOS, V3, ajustado en su 3 versión. </t>
  </si>
  <si>
    <t>Archivo -Excel LINEAMIENTOS GENERALES DE MATERIALIDAD Y ACABADOS, V</t>
  </si>
  <si>
    <t>Socializar con los contratistas de obra, las interventorías y la supervisión, el documento LINEAMIENTOS GENERALES DE MATERIALIDAD Y ACABADOS con el objeto de fortalecer el seguimiento, control y calidad de las obras.</t>
  </si>
  <si>
    <t>AC300</t>
  </si>
  <si>
    <t>En cumplimiento de la acción de mejora se socializó el documento lineamientos GENERALES DE MATERIALIDAD Y ACABADOS. Como evidencia, se anexan las comunicaciones y correos por medio de la cuales se socializó el documento.</t>
  </si>
  <si>
    <t>Para el primer trimestre de 2024, se observó el cumplimiento de la acción de mejora, se verificó la socialización del documento lineamientos GENERALES DE MATERIALIDAD Y ACABADOS, mediante 7 comunicaciones y  5 correos electrónicos remitidos a coordinadores y contratistas.</t>
  </si>
  <si>
    <t>7 comunicaciones
5 correos electronicos</t>
  </si>
  <si>
    <t>Para el segundo trimestre de 2024, se observó el cumplimiento al 100% de la acción de mejora, se verificó la socialización del documento lineamientos GENERALES DE MATERIALIDAD Y ACABADOS, mediante 7 comunicaciones y  5 correos electrónicos remitidos a coordinadores y contratistas.</t>
  </si>
  <si>
    <t>Hallazgo No. 12 Contrato de Obra 1380-1202-2020 - IE Moralito Sede San Pablo, Municipio de Cotorra. Para el contrato de obra 1380-1202 de 2020, mediante el cual se ejecutaron distintos proyectos de mejoramiento de infraestructura educativa en el Departamento de Córdoba, entre ellos, en la Institución Educativa Moralito Sede San Pablo y Centro Educativo Los Aguacates sede Villanueva del Municipio de Cotorra, se pagó obra no ejecutada y se evidenció baja calidad en actividades de mampostería, situación generada por incumplimiento del contratista de obra y que implica un detrimento patrimonial por valor de $36.322.600.</t>
  </si>
  <si>
    <t>La situación evidenciada por la CGR fue causada por debilidades en la función de interventoría y supervisión por parte de la UG-FFIE, por recibir, aprobar y pagar, respectivamente, cantidades de obras no ejecutadas y de baja calidad, además de posibles incorrecciones del contratista de obra 1380-1202 de 2020, al cobrar obra no ejecutada.</t>
  </si>
  <si>
    <t>AC301</t>
  </si>
  <si>
    <t>En cumplimiento de la acción de mejora, los días 20 y 21 de marzo de 2024, se realizaron dos (2) capacitaciones dirigidas a gestores y supervisores, las cuales se encuentran soportadas con la presentación y registro de asistencia. Igualmente, se anexan las fichas del Manual de Funciones y competencias Laborales de las coordinaciones, en la que se establecen entre otras, la función de ejercer supervisión.</t>
  </si>
  <si>
    <t>Con corte al 31 de marzo se observa la presentación correspondiente a -PROCEDIMIENTOS Y PARÁMETROS DE REVISIÓN
DE ÍTEMS NO PREVISTOS, donde se realizaron dos capacitaciones el día 20 y 21 de marzo. Así mismo las fichas del Manual de Funciones de los Coordinadores. Se adjuntan los siguientes soportes:
-Asistencia 20-03-2024.pdf_2024-04-15
-Asistencia 21-03-2024.pdf_2024-04-15
-Encuentro de gestores 2024 VF.pdf_2024-04-15
-Ficha Manual de Funciones Coordinador Mejoramientos.pdf_2024-04-18
-Ficha manual de funciones Coordinador Region.pdf_2024-04-18
-Ficha Manual funciones Coordinador seguimiento.pdf_2024-04-18
Se encuentra pendiente una capacitación.</t>
  </si>
  <si>
    <t>Se realizó capacitación a supervisores y gestores el 25 de abril de 2024 correspondiente a CONTROVERSIAS CONTRACTUALES que menciona el PROCEDIMIENTO DE INCUMPLIMIENTO CONTRACTUAL . Se adjunta: -CAPACI~1.PPT_2024-04-26 -Lista de asistencia 25042024.xlsx_2024-04-26</t>
  </si>
  <si>
    <t>CAPACI~1.PPT_2024-04-26
Lista de asistencia 25042024.xlsx_2024-04-26</t>
  </si>
  <si>
    <t>Se da una efectividad del 100%, de acuerdo a los documentos adjuntos dando cumplimiento a la acción de mejora.</t>
  </si>
  <si>
    <t>AC302</t>
  </si>
  <si>
    <t>Con corte al 31 de marzo se observan 7 comunicaciones enviadas a los coordinadores de las regiones de Antioquía-Choco, Pacifico, Sur-Eje cafetero 2, Coordinador de Mejoramiento 2, Caribe-Eje Cafetero 1, Andina-Llanos orientales-Cauca, notificando la modificación al documento "ACTUALIZACIÓN LINEAMIENTOS GENERALES DE MATERIALIDAD Y ACABADOS".  Se encuentran los siguientes archivos adjuntos: 
-FIE2023IE004787.pdf_2024-04-15
-2023-1~1.XLS_2024-04-15
-FIE2023IE004786.pdf_2024-04-15
-FIE2023IE004788.pdf_2024-04-15
-FIE2023IE004789.pdf_2024-04-15
-FIE2023IE004790.pdf_2024-04-15
-FIE2023IE004791.pdf_2024-04-15
-FIE2023IE004792.pdf_2024-04-15</t>
  </si>
  <si>
    <t>AC303</t>
  </si>
  <si>
    <t>En cumplimiento de la acción de mejora, se adjunta documento LINEAMIENTOS GENERALES DE MATERIALIDAD Y ACABADOS, V3, ajustado y socializado. Como evidencia del cumplimiento de la acción, se anexa soporte del documento actualizado en su 3 versión. La acción de mejora se cumplió en un 100%.</t>
  </si>
  <si>
    <t>Con corte al 31 de marzo se observan 6 comunicaciones enviadas a los coordinadores de las regiones de Antioquía-Choco, Pacifico, Sur-Eje cafetero 2, Coordinador de Mejoramiento 2, Caribe-Eje Cafetero 1, Andina-Llanos orientales-Cauca, notificando la modificación al documento "ACTUALIZACIÓN LINEAMIENTOS GENERALES DE MATERIALIDAD Y ACABADOS".  Se encuentran los siguientes archivos adjuntos: 
-FIE2023IE004787.pdf_2024-04-15
-2023-1~1.XLS_2024-04-15
-FIE2023IE004786.pdf_2024-04-15
-FIE2023IE004788.pdf_2024-04-15
-FIE2023IE004789.pdf_2024-04-15
-FIE2023IE004790.pdf_2024-04-15
-FIE2023IE004791.pdf_2024-04-15
-FIE2023IE004792.pdf_2024-04-15</t>
  </si>
  <si>
    <t>Hallazgo No. 13 Contrato de Obra 1380-1321-2020 - Institución Educativa Villa Fátima, Municipio de Chinú Para el contrato de obra 1380-1321 de 2020, relacionado con el proyecto de mejoramiento en la Institución Educativa Villa Fátima sede Villa Fátima, Municipio de Chinú, se pagó obra no ejecutada y se evidenció que la conexión al tanque elevado realizada en la batería sanitaria No. 2 no funciona, situación generada por incumplimiento del contratista de obra y que implica un detrimento patrimonial por valor de $5.754.740</t>
  </si>
  <si>
    <t>La situación evidenciada por la CGR fue causada por debilidad en la función de la interventoría y la supervisión por parte de la UG-FFIE, por recibir, aprobar y pagar, respectivamente, cantidades de obras no ejecutadas y que no funciona; como también por incorreciones del contratista de obra 1380-1321 de 2020, al cobrar obra no ejecutada y que no funciona.</t>
  </si>
  <si>
    <t>AC304</t>
  </si>
  <si>
    <t>Se realizó capacitación a supervisores y gestores el 25 de abril de 2024  correspondiente a "CONTROVERSIAS CONTRACTUALES " que menciona el "PROCEDIMIENTO DE INCUMPLIMIENTO CONTRACTUAL ". Se adjunta:
-CAPACI~1.PPT_2024-04-26
-Lista de asistencia 25042024.xlsx_2024-04-26</t>
  </si>
  <si>
    <t>AC305</t>
  </si>
  <si>
    <t>Con corte al 31 de marzo se observan 7 comunicaciones enviadas a los coordinadores de las regiones de Antioquía-Choco, Pacifico, Sur-Eje cafetero 2, Coordinador de Mejoramiento 2, Caribe-Eje Cafetero 1, Andina-Llanos orientales-Cauca, Centro Oriente; notificando la modificación al documento "ACTUALIZACIÓN LINEAMIENTOS GENERALES DE MATERIALIDAD Y ACABADOS".  Se encuentran los siguientes archivos adjuntos:
-FIE2023IE004787.pdf_2024-04-15
-2023-1~1.XLS_2024-04-15
-FIE2023IE004786.pdf_2024-04-15
-FIE2023IE004788.pdf_2024-04-15
-FIE2023IE004789.pdf_2024-04-15
-FIE2023IE004790.pdf_2024-04-15
-FIE2023IE004791.pdf_2024-04-15
-FIE2023IE004792.pdf_2024-04-15</t>
  </si>
  <si>
    <t>AC306</t>
  </si>
  <si>
    <t>En cumplimiento de la acción de mejora se socializó el documento lineamientos GENERALES DE MATERIALIDAD Y ACABADOS. Como evidencia, se anexan las comunicaciones y correos por medio de la cuales se socializó el documento. La acción se cumplió en un 100%.</t>
  </si>
  <si>
    <t>Con corte al 31 de marzo se observan 7 comunicaciones enviadas a los coordinadores de las regiones de Antioquía-Choco, Pacifico, Sur-Eje cafetero 2, Coordinador de Mejoramiento 2, Caribe-Eje Cafetero 1, Andina-Llanos orientales-Cauca, Centro Oriente; notificando la modificación al documento "ACTUALIZACIÓN LINEAMIENTOS GENERALES DE MATERIALIDAD Y ACABADOS".  Se encuentran los siguientes archivos adjuntos: 
Correo Andina.pdf_2024-04-17
Correo Caribe.pdf_2024-04-17
Correo Centro Oriente.pdf_2024-04-17
Correo Pacifico.pdf_2024-04-17
Correo Sur.pdf_2024-04-17
FIE2023IE004786.pdf_2024-04-17
FIE2023IE004787.pdf_2024-04-17
FIE2023IE004788.pdf_2024-04-17
FIE2023IE004789.pdf_2024-04-17
FIE2023IE004790.pdf_2024-04-17
FIE2023IE004791.pdf_2024-04-17
FIE2023IE004792.pdf_2024-04-17</t>
  </si>
  <si>
    <t>Hallazgo No. 14 Contrato de Obra No. 1380-1412-2021 - Institución Educativa Manuel Beltrán Sede INCORA - Faro, Municipio de Valencia (D-F) Para el contrato de obra 1380-1412 de 2021, relacionado con el proyecto de mejoramiento en la Institución Educativa Manuela Beltrán sede INCORA faro, Municipio de Valencia, se pagó obra no ejecutada y que no cumple con las especificaciones técnicas contradas, situación generada por incumplimiento del contratista de obra y que implica un detrimento patrimonial por valor de $13.871.222.</t>
  </si>
  <si>
    <t>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incorreciones del contratista al cobrar obra no ejecutada y que incumple con las especificaciones técnicas contratadas.</t>
  </si>
  <si>
    <t>AC307</t>
  </si>
  <si>
    <t>Con corte al 31de marzo de 2024, no se presenta seguimiento por parte de la dependencia, teniendo en cuenta que aun se encuentra dentro del tiempo establecido.</t>
  </si>
  <si>
    <t>Con corte al 31 de marzo de 2024, no se presentan soportes por parte de la dependencia, teniendo en cuenta que aun se encuentra dentro del tiempo establecido.</t>
  </si>
  <si>
    <t>En cumplimiento de la acción de mejora, los días 20 y 21 de marzo de 2024, se realizaron dos (2) capacitaciones dirigidas a gestores y supervisores, las cuales se encuentran soportadas con la presentación y registro de asistencia.
En cumplimiento de la acción de mejora, el 25 de abril de 2024, se realizó una tercera capacitación dirigida a los a los supervisores y gestores de la UG-FFIE. Se anexan soporte de la presentación y listado de asistencia. La acción de mejora se cumplió en un 100%.</t>
  </si>
  <si>
    <t>Con corte a junio 30 de 2024, se realizó capacitación a supervisores y gestores el 25 de abril de 2024  correspondiente a "CONTROVERSIAS CONTRACTUALES " que menciona el "PROCEDIMIENTO DE INCUMPLIMIENTO CONTRACTUAL ". 
Adicionalmente capacitación sobre "PROCEDIMIENTOS Y PARÁMETROS DE REVISIÓN DE ÍTEMS NO PREVISTOS" y la ficha "Manual de Funciones y Competencias Laborales"
Se adjunta:
-Asistencia 20-03-2024.pdf_2024-04-24
-Asistencia 21-03-2024.pdf_2024-04-24
-Encuentro de gestores 2024 VF.pdf_2024-04-24
-FICHAM~3.PDF_2024-04-24
-Ficha manual de funciones Coordinador Region.pdf_2024-04-24
-FICHAM~4.PDF_2024-04-24
-CAPACI~1.PPT_2024-04-26
-Lista de asistencia 25042024.xlsx_2024-04-26</t>
  </si>
  <si>
    <t>Asistencia 20-03-2024.pdf_2024-04-24
Asistencia 21-03-2024.pdf_2024-04-24
Encuentro de gestores 2024 VF.pdf_2024-04-24
FICHAM~3.PDF_2024-04-24
Ficha manual de funciones Coordinador Region.pdf_2024-04-24
FICHAM~4.PDF_2024-04-24
CAPACI~1.PPT_2024-04-26
Lista de asistencia 25042024.xlsx_2024-04-26</t>
  </si>
  <si>
    <t>AC308</t>
  </si>
  <si>
    <t>AC309</t>
  </si>
  <si>
    <t>En cumplimiento de la acción de mejora, se anexa soporte de la socialización del documento LINEAMIENTOS GENERALES DE MATERIALIDAD Y ACABADOS, V3. La acción de mejora se cumplió en un 100%.</t>
  </si>
  <si>
    <t>Con corte al 30 de junio se observan 7 comunicaciones enviadas a los coordinadores de las regiones de Centro Oriente, Región Andina, Llanos Orientales y Cauca, Región Antioquia y Chocó, Región Pacifico, Región Sur y eje Cafetero 2, Región Caribe y eje Cafetero 1,Coordinador 2 -Mejoramiento; notificando la modificación al documento ACTUALIZACIÓN LINEAMIENTOS GENERALES DE MATERIALIDAD Y ACABADOS.
Se encuentran los siguientes documentos:
FIE2023IE004792.pdf_2024-04-24
FIE2023IE004791.pdf_2024-04-24
FIE2023IE004790.pdf_2024-04-24
FIE2023IE004789.pdf_2024-04-24
FIE2023IE004788.pdf_2024-04-24
FIE2023IE004787.pdf_2024-04-24
FIE2023IE004786.pdf_2024-04-24
Correo Sur.pdf_2024-04-24
Correo Pacifico.pdf_2024-04-24
Correo Centro Oriente.pdf_2024-04-24
Correo Caribe.pdf_2024-04-24
Correo Andina.pdf_2024-04-24</t>
  </si>
  <si>
    <t>FIE2023IE004792.pdf_2024-04-24
FIE2023IE004791.pdf_2024-04-24
FIE2023IE004790.pdf_2024-04-24
FIE2023IE004789.pdf_2024-04-24
FIE2023IE004788.pdf_2024-04-24
FIE2023IE004787.pdf_2024-04-24
FIE2023IE004786.pdf_2024-04-24
Correo Sur.pdf_2024-04-24
Correo Pacifico.pdf_2024-04-24
Correo Centro Oriente.pdf_2024-04-24
Correo Caribe.pdf_2024-04-24
Correo Andina.pdf_2024-04-24</t>
  </si>
  <si>
    <t>Hallazgo No. 15 Contrato de Obra No. 1380-1103-2020 - Institución Educativa Villanueva, Municipio de Valencia (D-F) Para el contrato de obra 1380-1103 de 2020, relacionado con el proyecto de mejoramiento en la Institución Educativa Villanueva ubicada en zona rural del Municipio de Valencia, Córdoba, se pagó obra no ejecutada y que no cumple con las especificaciones técnicas contradas, situación generada por incumplimiento contractual por parte del contratista de obra y que implica un detrimento patrimonial por valor de $ 3.851.925.</t>
  </si>
  <si>
    <t>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incorrecciones del contratista de obra 1380-1103 de 2020, al cobrar obra no ejecutada y que incumple con las especificaciones técnicas contratadas.</t>
  </si>
  <si>
    <t>AC310</t>
  </si>
  <si>
    <t>AC311</t>
  </si>
  <si>
    <t>AC312</t>
  </si>
  <si>
    <t>Hallazgo No. 16 Contrato de Obra No. 1380-1317-2020 - IE Campano Municipio de Pueblo Nuevo. Para el contrato de obra 1380-1317 de 2020, relacionado con proyectos de mejoramiento y construcción de cocina-comedor en las Instituciones Educativas: El Campano, ubicada en zona rural del Municipio de Pueblo Nuevo, Divino Niño ubicada en zona rural del Municipio de Valencia, Alberto Álzate Patiño ubicada en zona rural del Municipio de Planeta Rica y Providencia, ubicada en zona rural del Municipio de Planeta Rica, se pagaron obras no ejecutadas y que no cumplen con las especificaciones técnicas contradas, situación generada por incumplimiento por parte del contratista y que implica un detrimento patrimonial por valor de $89.064.918.</t>
  </si>
  <si>
    <t>El valor total calculado por baja calidad, incumplimiento de especificaciones y faltantes de obra en la ejecución del proyecto ubicado en la Institución Educativa el Campano Municipio de Pueblo Nuevo corresponde a la suma de $ 5.385.850. evidenció baja calidad y deficiencias en la pintura y estuco aplicado en la batería sanitaria existente intervenida (baño de niñas), menores cantidades de obra ejecutadas respecto a las pagadas, según la última acta parcial de ejecución, además de obras ejecutadas que no cumplen con las especificaciones técnicas</t>
  </si>
  <si>
    <t>AC313</t>
  </si>
  <si>
    <t>En cumplimiento de la acción de mejora, el 25 de abril de 2024, se realizó una tercera capacitación dirigida a los a los supervisores y gestores de la UG-FFIE. Se anexan soporte de la presentación y listado de asistencia. La acción de mejora se cumplió en un 100%. La acción se había reportado.</t>
  </si>
  <si>
    <t>Con corte a junio de 2024, se realizó capacitación a supervisores y gestores el 25 de abril de 2024  correspondiente a "CONTROVERSIAS CONTRACTUALES " que menciona el "PROCEDIMIENTO DE INCUMPLIMIENTO CONTRACTUAL ". Se adjunta:
-CAPACI~1.PPT_2024-04-26
-Lista de asistencia 25042024.xlsx_2024-04-26</t>
  </si>
  <si>
    <t>AC314</t>
  </si>
  <si>
    <t>AC315</t>
  </si>
  <si>
    <t>Hallazgo 21. Pago de actividades en el proyecto Institución Educativa Antonia Santos ¿ Montería</t>
  </si>
  <si>
    <t>En ejecución del contrato No.1380- 1260-2020 que incluye obras de adecuación, mejoramiento y mantenimiento correctivo en la institución Antonia Santos del municipio de Montería- Córdoba, se pagó obra no ejecutada, situación generada por incumplimiento por parte del contratista y que implica un detrimento patrimonial por valor de $10.816.962</t>
  </si>
  <si>
    <t>Capacitar a los supervisores y gestores de la UG-FFIE en relación con los mecanismos conminatorios y de seguimiento y control previstos en los contratos y en el Manual de Supervisión e Interventoría.</t>
  </si>
  <si>
    <t>Capacitación</t>
  </si>
  <si>
    <t>AC316</t>
  </si>
  <si>
    <t>CGR-CDSECTCRD No. 020 Departamento de La Guajira y Municipios de Maicao y Uribia vigencia 2022</t>
  </si>
  <si>
    <t>Hallazgo 6. En la ejecución del contrato de obra 1380-1214 de 2020, para el mejoramiento de infraestructura de 2 IE, se evidenció desgaste superficial prematuro e ítems en mal estado, causada por deficiencias en la interventoría y supervisión, generando detrimento al patrimonio por $9.872.000 para la IE de los Haticos, San Juan del Cesar y beneficio de auditoría cualitativo en la Institución Etnoeducativa Integral Rural Puerto Nuevo sede Petpana, Uribia, ya que se subsanó lo observado por la CGR.</t>
  </si>
  <si>
    <t>Deficiencias en la interventoría y supervisión por parte de la UG FFIE, por recibir, aprobar y pagar cantidades de obra en deterioro prematuro o en mal estado, generando disminución de los recursos públicos destinados al contrato 1380-1214 de 2020 y detrimento al patrimonio por $9.872.000 en la IE del corregimiento de los Haticos, San Juan del Cesar.</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</si>
  <si>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</si>
  <si>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AC319</t>
  </si>
  <si>
    <t>En cumplimiento de la acción de mejora, los días 20 y 21 de marzo y 25 de abril de 2024, se realizaron las capacitaciones dirigidas a gestores y supervisores, las cuales se encuentran soportadas con la presentación y registro de asistencia adjuntos. La acción se cumplió en un 100%.</t>
  </si>
  <si>
    <t>Con corte a junio de 2024, se realizó capacitación a supervisores y gestores el 25 de abril de 2024  correspondiente a "CONTROVERSIAS CONTRACTUALES " que menciona el "PROCEDIMIENTO DE INCUMPLIMIENTO CONTRACTUAL ". 
Adicionalmente capacitación sobre "PROCEDIMIENTOS Y PARÁMETROS DE REVISIÓN DE ÍTEMS NO PREVISTOS" y la ficha "Manual de Funciones y Competencias Laborales"
Se adjunta:
-Asistencia 20-03-2024.pdf_2024-04-24
-Asistencia 21-03-2024.pdf_2024-04-24
-Encuentro de gestores 2024 VF.pdf_2024-04-24
-FICHAM~3.PDF_2024-04-24
-Ficha manual de funciones Coordinador Region.pdf_2024-04-24
-FICHAM~4.PDF_2024-04-24
-CAPACI~1.PPT_2024-04-26
-Lista de asistencia 25042024.xlsx_2024-04-26</t>
  </si>
  <si>
    <t>Ajustar el documento LINEAMIENTOS GENERALES DE MATERIALIDAD Y ACABADOS con el objeto de fortalecer el seguimiento, control y calidad de las obras.</t>
  </si>
  <si>
    <t>AC320</t>
  </si>
  <si>
    <t>Socializar con los contratistas de obra, las interventorias y las supervisiión el documento LINEAMIENTOS GENERALES DE MATERIALIDAD Y ACABADOS con el objeto de fortalecer el seguimiento, control y calidad de las obras.</t>
  </si>
  <si>
    <t>AC321</t>
  </si>
  <si>
    <t>En cumplimiento de la acción de mejora, se anexa soporte del documento Atención a posventas de los proyectos de infraestructura educativa ejecutados a través del Fondo de Financiamiento de la Infraestructura Educativa FFIE. La acción se cumplió en un 100%</t>
  </si>
  <si>
    <t>Con corte a junio de 2024, se aobserva el procedimiento "Atención a posventas de los proyectos de infraestructura educativa ejecutados a través del
Fondo de Financiamiento de la Infraestructura Educativa FFIE "
Se adjunta el documento:
PD EI 00 01 Procedimiento de posventas.pdf_2024-04-24</t>
  </si>
  <si>
    <t>PD EI 00 01 Procedimiento de posventas.pdf_2024-04-24</t>
  </si>
  <si>
    <t>CGR-CDSECTCRD No. 25 Departamento del Tolima, Municipios de Ibagué y Melgar vigencia 2022</t>
  </si>
  <si>
    <t>Hallazgo 19. Contrato de Obra No. 1380-1311-2020. En el contrato 1380-1311-2020, para infraestructura educativa se determinó un detrimento patrimonial por $33.321.770, concerniente a ítems de obra no funcionales yo con daño prematuro en tres instituciones educativas, de acuerdo a la visita de obra realizada por Ingeniero Civil de la CGR. Adicionalmente, se solicitará Apertura de Indagación Preliminar por $22.782.900, correspondiente al valor del ítem ¿NP03 Suministro de sistema séptico de 10.000 Lts¿.</t>
  </si>
  <si>
    <t>Deficientes mecanismos de control y seguimiento a la ejecución contractual, e incorrecta decisión del contratista al ejecutar y cobrar obras que no cumplen con la calidad y funcionalidad requerida</t>
  </si>
  <si>
    <t xml:space="preserve">Capacitar a los supervisores y gestores de la UG-FFIE en relación con los mecanismos conminatorios y de seguimiento y control previstos en los contratos y en el  Manual de Supervisión e Interventoría. </t>
  </si>
  <si>
    <t>AC322</t>
  </si>
  <si>
    <t>En cumplimiento de la acción de mejora, los días 20 y 21 de marzo de 2024, y de acuerdo con la meta, se realizaron dos (2) capacitaciones dirigidas a gestores y supervisores, las cuales se encuentran soportadas con la presentación y registro de asistencia. La acción se cumplió en un 100%.</t>
  </si>
  <si>
    <t>Para el primer trimestre de 2024, se registró cumplimiento en la acción de mejora prevista, se observó que se efectuaron dos (2) capacitaciones dirigidas a gestores y supervisores, se evidencian listados de asistencia, presentación PROCEDIMIENTOS Y PARÁMETROS DE REVISIÓN DE ÍTEMS NO PREVISTOS, Manual de Supervisión e Interventoría.</t>
  </si>
  <si>
    <t>Listados de asistencia -capacitaciones 20 y 21 de marzo, Presentación.</t>
  </si>
  <si>
    <t>Para el primer trimestre de 2024, se observó el cumplimiento de la acción de mejora, se verifico los listados de asistencia y la presentación de la capacitación.</t>
  </si>
  <si>
    <t>La acción de mejora se cumplio en el primer trimestre de 2024, de acuerdo con lo propuesto en el plan de mejoramiento.</t>
  </si>
  <si>
    <t>Hallazgo N° 20. Contrato de Obra No. 1380-1310-2020 (F y D). En el contrato 1380-1310-2020, para infraestructura educativa se determinó un detrimento patrimonial por $32.473.312, correspondientes a ítems de obra no funcionales yo con daño prematuro en tres instituciones educativas y al reconocer y pagar mayores cantidades de obra a las ejecutadas en dos instituciones educativas, , de acuerdo a la visita de obra realizada por Ingeniero Civil de la CGR.</t>
  </si>
  <si>
    <t>Deficientes mecanismos de control y seguimiento a la ejecución contractual, e incorrecta decisión del contratista al ejecutar y cobrar obras que no cumplen con la calidad y funcionalidad requerida y mayores valores a los ejecutados.</t>
  </si>
  <si>
    <t>AC325</t>
  </si>
  <si>
    <t>Para el primer trimestre de 2024, se presentaron dos  capacitaciones, con fechas del 20 y 21 de marzo de 2024 y la presentación con la cual se llevaron a cabo las reuniones de capacitación.</t>
  </si>
  <si>
    <t>Para el primer trimestre de 2024, se evidencian dos (2) capacitaciones a los supervisores y gestores de la UG-FFIE en relación con los mecanismos conminatorios y de seguimiento y control previstos en los contratos y en el Manual de Supervisión e Interventoría. Adicionalmente, se evidencia la presentación, con la cual se llevaron a cabo las respectivas capacitaciones.</t>
  </si>
  <si>
    <t>Asistencia 20-03-2024.pdf_2024-04-15
Asistencia 21-03-2024.pdf_2024-04-15
Encuentro de gestores 2024 VF.pdf_2024-04-15</t>
  </si>
  <si>
    <t>Se cumplió con los tiempos establecidos.</t>
  </si>
  <si>
    <t>Ajustar el formato FO-SP-00-07 ACTA PARCIAL Y FINAL DE OBRA MEJORAMIENTO, con el objeto de fortalecer el seguimiento y control respecto de las cantidades de obra recibidas y aprobadas por las interventorías para su pago.</t>
  </si>
  <si>
    <t>Formato</t>
  </si>
  <si>
    <t>AC326</t>
  </si>
  <si>
    <t>Para el primer trimestre de 2024,no se evidenció avance de la actividad.
Se recomienda iniciar con la actividad planteada para lograr cumplir con la meta propuesta.</t>
  </si>
  <si>
    <t>Para el primer trimestre de 2024,no se evidenció avance de la actividad.</t>
  </si>
  <si>
    <t>Para el segundo trimestre de 2024, el FFIE en cumplimiento de la acción de mejora, realizó el ajuste al formato FO-FP-00-07 ACTA PARCIAL Y FINAL DE OBRA MEJORAMIENTO, de esta manera adjuntó como evidencia los Formatos FO-SP-00-07 ACTA PARCIAL Y FO-SP-00-09 ACTA FINAL DE OBRA MEJORAMIENTO, publicados en la sección "Documentos y Circulares" en la página web https://ffie.com.co/documentos-circulares/ , y la socialización de los mismos mediante la Circular No. 10 Actualización Formatos "FO-SP-00-07 ACTA PARCIAL Y FO-SP-00-09 ACTA FINAL DE OBRA MEJORAMIENTO, con código FO-GA-31-09. La acción se cumplió en un 100%.</t>
  </si>
  <si>
    <t xml:space="preserve">Para el segundo trimestre de 2024, se evidencia que se realizaron las debidas actualizaciones al formato  FO-FP-00-07 ACTA PARCIAL Y FINAL DE OBRA MEJORAMIENTO, el cual derivó en los dos  Formatos FO-SP-00-07 ACTA PARCIAL Y FO-SP-00-09 ACTA FINAL DE OBRA MEJORAMIENTO. Los documentos fueron debidamente socializados. </t>
  </si>
  <si>
    <t>17//07/2024</t>
  </si>
  <si>
    <t xml:space="preserve"> Formatos FO-SP-00-07 ACTA PARCIAL Y FO-SP-00-09 ACTA FINAL DE OBRA MEJORAMIENTO y Socialización mediante circular 10.</t>
  </si>
  <si>
    <t>Se da cumplimiento a las acciones formuladas de acuerdo a las causas identificadas de la situación presentada.</t>
  </si>
  <si>
    <t>Socializar con los contratistas de obra, las interventorías y las supervisión el documento FO-SP-00-07 ACTA PARCIAL Y FINAL DE OBRA MEJORAMIENTO con el objeto de fortalecer el seguimiento, control y calidad de las obras.</t>
  </si>
  <si>
    <t>AC327</t>
  </si>
  <si>
    <t>Para el segundo trimestre de 2024, el FFIE en cumplimiento de la acción de mejora, realizó la socialización de los formatos FO-SP-00-07 ACTA PARCIAL Y FO-SP-00-09 ACTA FINAL DE OBRA MEJORAMIENTO, como consecuencia de la actualización del formato  FO-FP-00-07 ACTA PARCIAL Y FINAL DE OBRA MEJORAMIENTO. Como evidencia anexó la circular 10  Actualización Formatos "FO-SP-00-07 ACTA PARCIAL Y FO-SP-00-09 ACTA FINAL DE OBRA MEJORAMIENTO, con código FO-GA-31-09.  La acción se cumplió en un 100%.</t>
  </si>
  <si>
    <t xml:space="preserve">Para el segundo trimestre de 2024, se evidencia que mediante Circular 10 Actualización Formatos "FO-SP-00-07 ACTA PARCIAL Y FO-SP-00-09 ACTA FINAL DE OBRA MEJORAMIENTO, con código FO-GA-31-09, se hizo la socialización de la actualización de los formatos FO-SP-00-07 ACTA PARCIAL Y FO-SP-00-09 ACTA FINAL DE OBRA MEJORAMIENTO, con código FO-GA-31-09. </t>
  </si>
  <si>
    <t xml:space="preserve"> Socialización mediante circular 10.</t>
  </si>
  <si>
    <t>Hallazgo N° 21. Acuerdo de obra No. 407005 IE Antonio Reyes Umaña (F y D). Detrimento patrimonial por $588.599.120 en la ejecución del contrato con GMP INGENIEROS S.A.S por obras de hitos recibidos y pagados, que en diagnóstico del nuevo contratista se deben demoler, reconstruir, agregar para mejorar defectos de obra yo volver a hacer nuevamente, por no cumplimiento de norma técnica o mal estado, así como otras actividades generadas por el abandono de la obra; como se identificó en el diagnóstico de obras presentado al inicio del contrato por CANAAN; obras incluidas en el actual contrato con el CONSORCIO ME CANAAN No. 1380-1517-2022, de acuerdo a la visita de obra realizada por Ingeniero Civil de la CGR.</t>
  </si>
  <si>
    <t>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cumplen con la norma técnica</t>
  </si>
  <si>
    <t>AC328</t>
  </si>
  <si>
    <t>Para el segundo trimestre de 2024, el Fondo de Financiamiento de la Infraestructura Educativa (FFIE),en cumplimiento de la acción de mejora, se adjunta documento LINEAMIENTOS GENERALES DE MATERIALIDAD Y ACABADOS, V3, ajustado y socializado. Como evidencia del cumplimiento de la acción, se anexa soporte del documento actualizado en su 3 versión. La acción de mejora se cumplió en un 100%.</t>
  </si>
  <si>
    <t>Para el segundo trimestre de 2024, el Fondo de Financiamiento de la Infraestructura Educativa FFIE, anexó soporte del documento actualizado en su 3 versión.</t>
  </si>
  <si>
    <t>documento LINEAMIENTOS GENERALES DE MATERIALIDAD Y ACABADOS, V3</t>
  </si>
  <si>
    <t>AC329</t>
  </si>
  <si>
    <t>Para el segundo trimestre de 2024,  el FFIE en cumplimiento de la acción de mejora, se anexa soporte de la socialización del documento LINEAMIENTOS GENERALES DE MATERIALIDAD Y ACABADOS, V3. La acción de mejora se cumplió en un 100%.</t>
  </si>
  <si>
    <t>Para el segundo trimestre de 2024, el Fondo de Financiamiento de la Infraestructura Educativa FFIE, anexó soporte de la socialización del documento Lineamientos Generales de Materialidad y Acabados, V3.</t>
  </si>
  <si>
    <t>soporte de la socialización del documento Lineamientos Generales de Materialidad y Acabados, V3.</t>
  </si>
  <si>
    <t>AC330</t>
  </si>
  <si>
    <t>Hallazgo N° 22. Acuerdo de obra No. 407006, Institución Educativa Alberto Santofimio Caicedo (F y D). Detrimento patrimonial por $268.035.860 en la ejecución del contrato con GMP INGENIEROS S.A., por obras de hitos recibidos y pagados, que el nuevo contratista debe demoler, reconstruir, agregar para mejorar defectos de obra yo volver a hacer nuevamente, por no cumplimiento de norma técnica o mal estado, así como otras actividades generadas por el abandono de la construcción; obras incluidas en el nuevo contrato con el CONSORCIO ME CANAAN No. 1380-1518-2022, de acuerdo a la visita de obra realizada por Ingeniero Civil de la CGR.</t>
  </si>
  <si>
    <t>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cumplían con la norma técnica.</t>
  </si>
  <si>
    <t>AC333</t>
  </si>
  <si>
    <t>CGR-CDSECTCRD No. 024 Departamento del Huila Municipios de Neiva y Pitalito vigencia 2022</t>
  </si>
  <si>
    <t>Hallazgo No. 46 ¿ Avance obras contrato 1380-1507-2022 (FFIE). En la IE José Eustasio Rivera del municipio de Pitalito, se constató un avance físico del 19 % de la obra y un retraso del 46 % con respecto al cronograma establecido, a pesar de que solo faltan dos meses para la finalización del plazo contractual. Este retraso en la finalización del proyecto es consecuencia del incumplimiento de las obligaciones contractuales del contratista, lo cual puede resultar en la no finalización y entrega de la obra dentro del plazo acordado.</t>
  </si>
  <si>
    <t>Incumplimiento de las obligaciones contractuales por parte del contratista, lo cual puede resultar en la no finalización y entrega de la obra dentro del plazo acordado en el contrato.</t>
  </si>
  <si>
    <t>Presentación de la capacitación y lista de asistencia</t>
  </si>
  <si>
    <t>AC335</t>
  </si>
  <si>
    <t>CGR-CDSECTCRD No. 031 Departamento de Bolívar y El Distrito de Cartagena vigencia 2022</t>
  </si>
  <si>
    <t>Hallazgo 24 Obras instituciones educativas Luis Carlos López, Juan José Nieto sede principal y sede Baranoa. (A-F). En la ejecución del contrato de obra No.1380-1418-2021, institución educativa Luis Carlos López, y del contrato de obra No.1380-1413-2021, institución educativa Juan José Nieto sede principal y sede Baranoa, del distrito de Cartagena de Indias se detectaron faltantes de obra originadas por deficiencia en el seguimiento de la Interventoría, y el incumplimiento de la finalidad de la actividad contractual, causando un detrimento al estado por $19.699.532.</t>
  </si>
  <si>
    <t>Situación que se presentó por deficiencia en el seguimiento de la Interventoría, al no verificar la ejecución y cumplimiento de los trabajos y actividades realizadas por el Contratista en las obras contratadas de las Instituciones Educativas Luis Carlos López sede Principal, Juan José Nieto sede principal y sede Baranoa. No se vigiló permanentemente la correcta ejecución del objeto contratado.</t>
  </si>
  <si>
    <t>AC336</t>
  </si>
  <si>
    <t>CGR-CDSECTCRD No. 022 Departamento de Santander y Municipio de Bucaramanga vigencia 2022</t>
  </si>
  <si>
    <t>Hallazgo No. 11 - Ejecución proyecto Colegio Nuestra Señora del Rosario ¿ Málaga ¿ Contrato marco de obra No. 1380-1450-2021. (A, D). Atrasos en la ejecución de la obra para este contrato 1380-1450-2021 es del 70% con respecto a lo programado.</t>
  </si>
  <si>
    <t>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t>
  </si>
  <si>
    <t>Elaborar un documento interno de diagnóstico, en el que se identifiquen los hechos recurrentes que han generado retrasos o incumplimientos de los contratistas, en cualquiera de las etapas de los proyectos, con el propósito de adoptar las medidas correctivas que se requieran.</t>
  </si>
  <si>
    <t>AC339</t>
  </si>
  <si>
    <t>Para el segundo trimestre de 2024,  el FFIE en cumplimiento de la acción de mejora, anexó el soporte Documento técnico jurídico sobre retrasos e incumplimientos, por medio del cual identificó las clases de incumplimientos recurrentes que afectan la ejecución de proyectos y, conforme a ello, estableció recomendaciones para minimizarlas.La acción de mejora se cumplió en un 100%.</t>
  </si>
  <si>
    <t>Para el segundo trimestre de 2024, el Fondo de Financiamiento de la Infraestructura Educativa FFIE, anexó el documento denominado "HECHOS GENERADORES DE RETRASO O INCUMPLIMIENTO".</t>
  </si>
  <si>
    <t>Documento HECHOS GENERADORES DE RETRASO O INCUMPLIMIENTO</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</si>
  <si>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</si>
  <si>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AC340</t>
  </si>
  <si>
    <t>Para el segundo trimestre de 2024,  el FFIE en cumplimiento de la acción de mejora, anexó los soportes de la socialización del documento denominado "Hechos Generadores de Retrasos o Incumplimiento", con la finalidad de dar a conocer  las clases de incumplimientos recurrentes que afectan la ejecución de proyectos y las recomendaciones para minimizarlas. La acción de mejora se cumplió en un 100%.</t>
  </si>
  <si>
    <t>Para el segundo trimestre de 2024,  el FFIE en cumplimiento de la acción de mejora, anexó los soportes de la socialización del documento denominado "Hechos Generadores de Retrasos o Incumplimiento".</t>
  </si>
  <si>
    <t>Soportes de la socialización del documento  HECHOS GENERADORES DE RETRASO O INCUMPLIMIENTO</t>
  </si>
  <si>
    <t>AC341</t>
  </si>
  <si>
    <t>Para el segundo trimestre de 2024, el Fondo de Financiamiento de la Infraestructura Educativa FFIE, en cumplimiento de la acción de mejora, los días 20 y 21 de marzo de 2024, se realizaron dos (2) capacitaciones dirigidas a gestores y supervisores, las cuales se encuentran soportadas con la presentación y registro de asistencia.
Así mismo, el 25 de abril de 2024, se realizó una tercera capacitación dirigida a los a los supervisores y gestores de la UG-FFIE. Se anexan soporte de la presentación y listado de asistencia. La acción de mejora se cumplió en un 100%.</t>
  </si>
  <si>
    <t>Para el segundo trimestre de 2024, el Fondo de Financiamiento de la Infraestructura Educativa FFIE, realizó las capacitaciones dirigidas a gestores y supervisores de la UG-FFIE en relación con los mecanismos conminatorios de seguimiento y control previstos en los contratos como en el  Manual de Supervisión e Interventoría.</t>
  </si>
  <si>
    <t>Presentación de la capacitación y listas de asistencia</t>
  </si>
  <si>
    <t>Hallazgo No. 12 ¿ Ejecución Proyecto Institución Educativa Nacional José Antonio Galán - Municipio de Charalá ¿ Contrato Marco de Obra No. 1380-37-2016. (A, IP). Se pudo establecer que después de más de cinco (5) años de iniciado el proyecto de la Institución Educativa Nacional José Antonio Galán este no se ha ejecutad. Dadas las situaciones de demoras e incumplimientos presentados en la fase 1 y diferentes situaciones presentadas inherentes a los contratistas anteriores generó un atraso en la terminación de la fase 2, ocasionando que se suscribiera el nuevo contrato de obra No. 1380-1436-2021 del 01 de octubre del 2021, con la Unión Temporal Institución Educativa Nacional José Antonio Galán por $882.902.969. Es de señalar que, a 31 de diciembre de 2022, se habían realizado pagos por un monto total de $2.664.587.013, de los cuales se le giró a GMP $1.818.798.591.</t>
  </si>
  <si>
    <t>Deficiencias en las actividades de planeación del proyecto, debilidades de supervisión, control y acompañamiento técnico por parte del Departamento, teniendo en cuenta que el contratista GMP Ingenieros S.A.S dejó obras inconclusas, como consecuencia de su incumplimiento, existiendo un margen de incertidumbre frente al alcance que iban a tener las futuras intervenciones para la terminación y entrega total situaciones que han sufrido graves perjuicios entre los que se encuentra un incremento considerable en el valor del contrato generadas por la reasignación a nuevos contratistas y bajo las consideraciones señaladas en la observación inicial, eliminando así lo concerniente a lo mencionado al término sobrecostos y a la incidencia disciplinaria.</t>
  </si>
  <si>
    <t>AC342</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</si>
  <si>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</si>
  <si>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AC343</t>
  </si>
  <si>
    <t>Soportes de la socialización</t>
  </si>
  <si>
    <t>AC344</t>
  </si>
  <si>
    <t>Hallazgo No. 13 ¿Ejecución proyecto Institución Educativa Nacional José Antonio Galán - Municipio de Charalá ¿ Contrato de obra No. 1380-1436-2021 ¿ Departamento de Santander (A, D). Se firmó acta de inicio el 23112021 del contrato No. 1380-1436-2021, en el cual se obliga el contratista a realizar las obras de terminación de la infraestructura Educativa Nacional José Antonio Galán, sin embargo, se evidenció por la CGR que están pendientes las certificaciones RETIE y RETILAP por parte del contratista para dar por finalizadas estas obras complementarias, afectando la prestación del servicio público de educación, al no disponer de las instalaciones educativas para la población estudiantil.</t>
  </si>
  <si>
    <t>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t>
  </si>
  <si>
    <t>AC345</t>
  </si>
  <si>
    <t>AC346</t>
  </si>
  <si>
    <t>Elaborar un documento de lineamientos para la gestión y trámite de las autorizaciones o certificaciones RETIE Y RETILAP de los proyectos dirigido a los contratistas de obra, interventoría y a los supervisores de los contratos de interventoría.</t>
  </si>
  <si>
    <t>Documento elaborado</t>
  </si>
  <si>
    <t>AC347</t>
  </si>
  <si>
    <t>Socializar un documento dirigido a los contratistas de obra, interventoría y a los supervisores de los contratos de interventoría, que contenga los lineamientos para la gestión y trámite encaminado a obtener las autorizaciones o certificaciones RETIE Y RETILAP de los proyectos.</t>
  </si>
  <si>
    <t>AC348</t>
  </si>
  <si>
    <t>Para el segundo trimestre de 2024, el Fondo de Financiamiento de la Infraestructura Educativa (FFIE), presentó como evidencia de su cumplimiento el documento Circular Número 5 de 2024, en la que se socializa a los Contratistas de obra, Interventoría, Supervisores de los contratos de Interventoría y Supervisores del Fondo de Financiamiento de la Infraestructura Educativa UG FFIE, Lineamientos para la gestión y trámite de las autorizaciones o certificaciones RETIE Y RETILAP de los proyectos. Igualmente, los soportes de socialización y publicación del documento.</t>
  </si>
  <si>
    <t>Para el segundo trimestre de 2024, el Fondo de Financiamiento de la Infraestructura Educativa (FFIE),presentó circularización de la Circular Número 5 de 2024, en la que se socializa a los Contratistas de obra, Interventoría, Supervisores de los contratos de Interventoría y Supervisores del Fondo de Financiamiento de la Infraestructura Educativa UG FFIE, Lineamientos para la gestión y trámite de las autorizaciones o certificaciones RETIE Y RETILAP de los proyectos. Igualmente, los soportes de socialización y publicación del documento</t>
  </si>
  <si>
    <t xml:space="preserve">circularización de la Circular Número 5 de 2024, en la que se socializa a los Contratistas de obra, Interventoría, Supervisores de los contratos de Interventoría y Supervisores del Fondo de Financiamiento de la Infraestructura Educativa UG FFIE, Lineamientos para la gestión y trámite de las autorizaciones o certificaciones RETIE Y RETILAP </t>
  </si>
  <si>
    <t>Hallazgo No. 14 - Ejecución proyecto Institución Educativa Santo Domingo Savio Sede A ¿ Güepsa ¿ Contrato marco de obra No. 1380-1462-2021. (A). El desarrollo del proyecto Institución Educativa Santo Domingo Savio Sede A ¿ Güepsa ha sido suspendido, ampliada la suspensión y reiniciado el mismo en dos ocasiones, al día 23 de abril del 2023 dichas suspensiones y reinicios de obra superan el doble del plazo de ejecución inicial que fue de 8 meses, lo cual evidencia, debilidades de planeación, afectando la satisfacción de las necesidades de ofrecer instalaciones físicas adecuadas a la comunidad estudiantil y la utilidad social final.</t>
  </si>
  <si>
    <t>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en cumplimiento de la política de jornada única, teniendo como pilar el fortalecimiento de la infraestructura educativa y utilidad social final.</t>
  </si>
  <si>
    <t>Elaborar un documento interno de diagnóstico, en el que se identifiquen los hechos recurrentes que han generado retrasos o incumplimientos de los contratistas, en cualquiera de las etapas de los proyectos, con el propósito de adoptar las medidas correctivas que se requieran</t>
  </si>
  <si>
    <t>AC349</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</si>
  <si>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</si>
  <si>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AC350</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</si>
  <si>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</si>
  <si>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AC351</t>
  </si>
  <si>
    <t>Hallazgo No. 15 - Ejecución proyecto Institución Educativa Colegio Integrado ¿ Puerto Wilches ¿ Contrato marco de obra No. 1380-1460-2021. (A). De acuerdo con el informe técnico de la CGR, se pudo evidenciar deficiencias de planeación contractual, teniendo en cuenta que, aunque a la fecha la obra se encuentra en ejecución, el contrato se ha suspendido durante 02 meses y 12 días por razones de presentación y aprobación de presupuesto que supera más del 100% del valor proyectado por FFIE en el contrato de obra, prórrogas en tiempo por 6 meses por razones de revisiones y conciliación de los presupuestos de obra por valor de $883.739.868 y reprocesos internos con el actual contratista, generando retrasos en el plazo inicialmente contemplado, afectando la satisfacción de lasnecesidades a la comunidad estudiantil para la utilidad social final. El contrato de obra No. 1380-1460-2021, está proyectado finalizar para el mes de julio del 2023, con pendientes de obras complementarias</t>
  </si>
  <si>
    <t>AC352</t>
  </si>
  <si>
    <t xml:space="preserve">presentando el documento “HECHOS GENERADORES DE RETRASO O INCUMPLIMIENTO” el cual fue elaborado por el Director Técnico -UG FFIE y el Director Jurídico -UG FFIE fecha de elaboración 22.12.2023. </t>
  </si>
  <si>
    <t>Para el primer trimestre de 2024, la dependencia reporta un avance del 100%, presentando el documento “HECHOS GENERADORES DE RETRASO O INCUMPLIMIENTO” el cual fue elaborado por el Director Técnico -UG FFIE y el Director Jurídico -UG FFIE fecha de elaboración 22.12.2023. Cumpliendo con la acción establecida y dentro de los tiempos. Avance 100%</t>
  </si>
  <si>
    <t>documento "Hechos Generadores de Retraso o Incumplimiento</t>
  </si>
  <si>
    <t>AC353</t>
  </si>
  <si>
    <t>socializan el documento "Hechos Generadores de Retraso o Incumplimiento" con  el radicado No. FIE2023IE004871 dirigido al Coordinador 2 de Seguimiento y Control, radicado No. FIE2023IE004872 dirigido al Profesional Senior 3 Planeación y Estructuración de Proyectos y el radicado No.  FIE2023IE004873 dirigido al Profesional Senior 2 Presupuesto</t>
  </si>
  <si>
    <t>Para el primer trimestre de 2024, la dependencia reporta un avance del 100%, presentando el radicado No. FIE2023IE004871 dirigido al Coordinador 2 de Seguimiento y Control, radicado No. FIE2023IE004872 dirigido al Profesional Senior 3 Planeación y Estructuración de Proyectos y el radicado No.  FIE2023IE004873 dirigido al Profesional Senior 2 Presupuesto en donde socializan el documento "Hechos Generadores de Retraso o Incumplimiento" Cumpliendo con la acción establecida y dentro de los tiempos. Avance 100%</t>
  </si>
  <si>
    <t xml:space="preserve">Radicados No. FIE2023IE004871,  FIE2023IE004872 y  FIE2023IE004873 </t>
  </si>
  <si>
    <t>AC354</t>
  </si>
  <si>
    <t>realización de la socialización los días 20 y 21 de marzo en donde participaron los gestores territoriales, profesionales senior, coordinadores regionales, (quienes ejercen funciones de supervisión) asesores, contratistas</t>
  </si>
  <si>
    <t>Para el primer trimestre de 2024, la dependencia reportó un avance del 66%, con la realización de la socialización los días 20 y 21 de marzo en donde participaron los gestores territoriales, profesionales senior, coordinadores regionales, (quienes ejercen funciones de supervisión) asesores, contratistas. Avance 66%</t>
  </si>
  <si>
    <t>Realización de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 Avance 100%</t>
  </si>
  <si>
    <t>Para el segundo trimestre de 2024, la dependencia reportó un avance del 34%, con la realización de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 Avance 100%</t>
  </si>
  <si>
    <t>Hallazgo No. 16 - Ejecución proyecto Colegio Integrado Helena Santos Rosillo - Municipio de Charalá ¿ Contrato de obra No. 1380-1697-2023 (A). El contrato No. 1380-1697-2023, aunque se encuentra terminado, se está en espera del recibo de obras complementarias como el cerramiento del colegio y otras obras que son fundamentales para la puesta en funcionamiento de la institución.</t>
  </si>
  <si>
    <t>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Lo que genera un retraso en tiempo y el uso final, así como la inoportunidad en la entrega de la infraestructura educativa del proyecto y la alteración en la prestación del servicio público de educación; el impedimento de beneficiarse de las mismas por parte de la comunidad educativa y la afectación finalmente de la inversión de los recursos públicos involucrados.</t>
  </si>
  <si>
    <t>AC355</t>
  </si>
  <si>
    <t>Para el primer trimestre de 2024, la dependencia no reporta avance, sin embargo, no se ha cumplido la fecha de finalización (30.04.2024). Avance de 0%. Tener en cuenta subir las evidencias antes de vencimiento.</t>
  </si>
  <si>
    <t>elaboración del documento diagnostico hechos generadores de retraso o incumplimiento elaborado el 23 de diciembre de 2023 y la  socialización a través de los radicados FIE2023IE00487, FIE2023IE004872 y FIE2023IE004873 fue socializado el 27 de diciembre de 2023 al profesional senior 2  de presupuesto y profesional senior 3  de planeación y  estructuración de proyectos y Coordinador 2  de seguimiento y control.</t>
  </si>
  <si>
    <t>Para el segundo trimestre de 2024, la dependencia reportó un avance del 100%, con la elaboración del documento diagnostico hechos generadores de retraso o incumplimiento elaborado el 23 de diciembre de 2023 y la  socialización a través de los radicados FIE2023IE00487, FIE2023IE004872 y FIE2023IE004873 fue socializado el 27 de diciembre de 2023 al profesional senior 2  de presupuesto y profesional senior 3  de planeación y  estructuración de proyectos y Coordinador 2  de seguimiento y control, actividades realizadas dentro del plazo establecido. Avance 100%</t>
  </si>
  <si>
    <t>HECHOS GENERADORES DE R.pdf_2024-04-22
FIE2023IE004871.pdf_2024-04-22
FIE2023IE004872.pdf_2024-04-22
FIE2023IE004873.pdf_2024-04-22</t>
  </si>
  <si>
    <t>AC356</t>
  </si>
  <si>
    <t>Para el primer trimestre de 2024, la dependencia no reporta avance, sin embargo, no se ha cumplido la fecha de finalización (31.05.2024). Avance de 0%. Tener en cuenta subir las evidencias antes de vencimiento</t>
  </si>
  <si>
    <t>elaboración del documento diagnostico hechos generadores de retraso o incumplimiento elaborado el 23 de diciembre de 2023 y la  socialización a través de los radicados FIE2023IE00487, FIE2023IE004872 y FIE2023IE004873 fue socializado el 27 de diciembre de 2023 al profesional senior 2  de presupuesto y profesional senior 3  de planeación y  estructuración de proyectos y Coordinador 2  de seguimiento y control</t>
  </si>
  <si>
    <t>FIE2023IE004871.pdf_2024-04-26
FIE2023IE004872.pdf_2024-04-26
FIE2023IE004873.pdf_2024-04-26
HECHOS GENERADORES DE R.pdf_2024-06-19</t>
  </si>
  <si>
    <t>Socializar con las ETC un documento que oriente la atención y servicio de postventas de la infraestructura educativa de los proyectos del FFIE.</t>
  </si>
  <si>
    <t>AC358</t>
  </si>
  <si>
    <t>elaboración del procedimiento Atención a posventas de los proyectos de infraestructura educativa ejecutados a través del Fondo de Financiamiento de la Infraestructura Educativa FFIE versión 1 el día 08 de agosto de 2023  y versión 2 el día 07 de mayo de 2024 y su socialización  de la versión 2 a 98 entidades territoriales  dentro de las cuales se encuentran la secretaría de Educación de Santander con el radicado FIE2024EE008002 de donde pertenece el municipio de Cahralá relacionado en el Hallazgo 16</t>
  </si>
  <si>
    <t>Para el segundo trimestre de 2024, la dependencia reportó un avance del 100%, con la elaboración del procedimiento Atención a posventas de los proyectos de infraestructura educativa ejecutados a través del Fondo de Financiamiento de la Infraestructura Educativa FFIE versión 1 el día 08 de agosto de 2023  y versión 2 el día 07 de mayo de 2024 y su socialización  de la versión 2 a 98 entidades territoriales  dentro de las cuales se encuentran la secretaría de Educación de Santander con el radicado FIE2024EE008002 de donde pertenece el municipio de Cahralá relacionado en el Hallazgo 16, se observa que la acción fue realizada el día 27 de mayo de 2024, dentro del plazo establecido. Avance 100%</t>
  </si>
  <si>
    <t>Socialización posventas.rar_2024-05-29
07052024_ Procedimiento de posventas V2 firmado VF.pdf_2024-06-19</t>
  </si>
  <si>
    <t>Socializar con la ETC el documento denominado Guía de Roles y responsabilidades - Entrega y recibo de la Infraestructura Educativa que fue elaborado el 23 de junio de 2023 en el que se identifican las responsabilidades a cargo de la ETC.</t>
  </si>
  <si>
    <t>AC359</t>
  </si>
  <si>
    <t>socialización del documento GUEI0001 Roles y responsabilidades de la ETC y el FFIE a 98 entidades territoriales dentro de las cuales se encuentran la secretaría de Educación de Santander con el radicado FIE2024EE008002 de donde pertenece el municipio de Cahralá relacionado en el Hallazgo 16, se observa que la acción fue realizada el día 27 de mayo de 2024</t>
  </si>
  <si>
    <t>Para el segundo trimestre de 2024, la dependencia reportó un avance del 100%, con la realización de la socialización del documento GUEI0001 Roles y responsabilidades de la ETC y el FFIE a 98 entidades territoriales dentro de las cuales se encuentran la secretaría de Educación de Santander con el radicado FIE2024EE008002 de donde pertenece el municipio de Cahralá relacionado en el Hallazgo 16, se observa que la acción fue realizada el día 27 de mayo de 2024, dentro del plazo establecido. Avance 100%</t>
  </si>
  <si>
    <t>Socialización Guia.rar_2024-05-29
GUEI0001 Roles y responsabilidades de la ETC y el FFIE firmada DT VF.pdf_2024-06-19</t>
  </si>
  <si>
    <t>Hallazgo No. 25 - Proyecto IE Bosconia Sede Santa Rita Sede B - Contrato Marco De Obra No. 1380-37-2016 Acuerdo De Obra No 406062 (A, IP). El contratista GMP Ingenieros S.A.S dejó estudios, diseños y obras inconclusas, como consecuencia de su incumplimiento en las diferentes fases del proyecto, existiendo un margen de incertidumbre frente al alcance que iban a tener las futuras intervenciones para la terminación de las obras, siendo esta precisamente la razón por la cual la primera actividad que debieron ejecutar los nuevos contratistas a quienes se les reasignó el contrato de obra e interventoría fue la de realizar un diagnóstico que tendría como propósito determinar los presupuestos y cantidades de obra a ejecutar, situaciones que han sufrido graves perjuicios entre los que se encuentran sobrecostos generados por la reasignación de los proyectos a nuevos contratistas e interventores y por la indexación de los mismos.</t>
  </si>
  <si>
    <t>Deficiencias en las actividades de planeación del proyecto, incluidas dentro del contrato inicial y debilidades de supervisión y control que no permitieron advertir oportunamente el problema; situación que ha conllevado a que este proyecto no haya sido culminado ni entregado a la comunidad educativa, afectando la satisfacción de la necesidad de ofrecer instalaciones físicas adecuadas a la comunidad y fortalecer la política de jornada única hacia donde está encaminado el fortalecimiento de la infraestructura educativa, ocasionando a su vez un presunto daño fiscal en cuantía por determinar, por lo cual se dará inicio a una indagación preliminar.</t>
  </si>
  <si>
    <t>AC360</t>
  </si>
  <si>
    <t>AC361</t>
  </si>
  <si>
    <t>AC362</t>
  </si>
  <si>
    <t>Hallazgo No. 26 - Proyecto Institución Educativa Bosconia Sede Santa Rita - Ejecución Contrato De Obra No. 1380-1464-2021 (A, D). La Institución Educativa Bosconia Sede B demuestra 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t>
  </si>
  <si>
    <t>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 el impedimento de beneficiarse de la misma por parte de la comunidad educativa y la afectación del fin de la inversión de los recursos públicos involucrados.</t>
  </si>
  <si>
    <t>AC363</t>
  </si>
  <si>
    <t>2024-04-26CAPACI~1.PPT_2024-04-26
2024-04-26Lista de asistencia 25042024.xlsx_2024-04-26</t>
  </si>
  <si>
    <t>CGR-CDSECTCRD No. 018 Departamento de Antioquia y Municipios de Apartado y Envigado vigencia 2022</t>
  </si>
  <si>
    <t>HALLAZGO N° 13. Pagos por reprocesos en ejecución del Contrato No. 1380-1433-2021 - IE Atanasio Girardot ¿ Municipio Girardota -LL4-0038. (D-F). Los estudios y diseños iniciales pagados al contratista de obra y suministrados por la UG FFIE a la CGR, no cumplen con la normativa vigente (NSR 10, RAS 2000, RETILAP, NTC 4595); lo que generó que se efectuasen reasignaciones contractuales del contratista de obra e interventoría. Lo anterior, generó reprocesos y pagos en diseños estructurales, hidrosanitarios, gas y eléctricos, y a su vez reprocesos constructivos por un valor de $1.760.112.418 asociados a las nuevas reasignaciones.</t>
  </si>
  <si>
    <t>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t>
  </si>
  <si>
    <t>Soportes de Capacitación</t>
  </si>
  <si>
    <t>AC364</t>
  </si>
  <si>
    <t>AC365</t>
  </si>
  <si>
    <t>el proceso ajustó los LINEAMIENTOS GENERALES DE MATERIALIDAD Y ACABADOS, V3, el cual fue elaborado por el ÁREA DE PRESUPUESTOS FFIE y su última actualización fue el 15/12/2023.  evidencia: 2023-1~1.XLS_2024-04-17 Aprobado</t>
  </si>
  <si>
    <t>2. Para el primer trimestre de 2024, la dependencia reportó un avance del 100% con la realización del documento LINEAMIENTOS GENERALES DE MATERIALIDAD Y ACABADOS, V3, el cual fue elaborado por el ÁREA DE PRESUPUESTOS FFIE y su última actualización fue el 15/12/2023, la cual fue socializada a través de los siguientes radicados a los coordinadores: FIE2023IE004786 Coordinador 2 Mejoramiento, FIE2023IE004787 Coordinador 1 / Territorial Región Caribe y eje Cafetero 1, FIE2023IE004788 Coordinador 1 / Territorial Región Sur y eje Cafetero 2, FIE2023IE004789 Coordinador 1 / Territorial Región Pacifico, FIE2023IE004790 Coordinador 1 / Territorial Región Antioquia y Chocó,  FIE2023IE004791 Coordinador 1 / Territorial Región Andina, Llanos Orientales y Cauca, FIE2023IE004792 Coordinador 1 / Territorial Región Centro Oriente.</t>
  </si>
  <si>
    <t>2023-1~1.XLS_2024-04-18
FIE2023IE004792.pdf_2024-04-18
FIE2023IE004791.pdf_2024-04-18
FIE2023IE004790.pdf_2024-04-18
FIE2023IE004789.pdf_2024-04-18
FIE2023IE004788.pdf_2024-04-18
FIE2023IE004787.pdf_2024-04-18
FIE2023IE004786.pdf_2024-04-18</t>
  </si>
  <si>
    <t>Socializar con los contratistas de obra, las interventorías y la supervisión el documento LINEAMIENTOS GENERALES DE MATERIALIDAD Y ACABADOS con el objeto de fortalecer el seguimiento, control y calidad de las obras.</t>
  </si>
  <si>
    <t>AC366</t>
  </si>
  <si>
    <t>el proceso  socializó a través de los radicados FIE2023IE004786, FIE2023IE004787, FIE2023IE004788, FIE2023IE004789, FIE2023IE004790,  FIE2023IE004791, FIE2023IE004792  a los coordinadores de las difrentes regionales y por medio de los correos electronicos comunicado a los contratitas de cada una de las regiones.</t>
  </si>
  <si>
    <t>Para el primer trimestre de 2024, la dependencia reportó un avance del 100% la socialización través de los siguientes radicados a los coordinadores: FIE2023IE004786 Coordinador 2 Mejoramiento, FIE2023IE004787 Coordinador 1 / Territorial Región Caribe y eje Cafetero 1, FIE2023IE004788 Coordinador 1 / Territorial Región Sur y eje Cafetero 2, FIE2023IE004789 Coordinador 1 / Territorial Región Pacifico, FIE2023IE004790 Coordinador 1 / Territorial Región Antioquia y Chocó,  FIE2023IE004791 Coordinador 1 / Territorial Región Andina, Llanos Orientales y Cauca, FIE2023IE004792 Coordinador 1 / Territorial Región Centro Oriente y a través de correo electrónico a los contratistas de cada una de la regiones.  Avance 100%</t>
  </si>
  <si>
    <t>Correo Andina.pdf_2024-04-23
Correo Caribe.pdf_2024-04-23
Correo Centro Oriente.pdf_2024-04-23
Correo Pacifico.pdf_2024-04-23
Correo Sur.pdf_2024-04-23
FIE2023IE004786.pdf_2024-04-23
FIE2023IE004787.pdf_2024-04-23
FIE2023IE004788.pdf_2024-04-23
FIE2023IE004789.pdf_2024-04-23
FIE2023IE004790.pdf_2024-04-23
FIE2023IE004791.pdf_2024-04-23
FIE2023IE004792.pdf_2024-04-23</t>
  </si>
  <si>
    <t>HALLAZGO N° 14. Pagos por reprocesos en ejecución del Contrato No. 1380-1520-2022- IE Juan Evangelista ¿ Municipio Chigorodó; Antioquia - LL1437.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generó reprocesos en los pagos en diseños estructurales, hidrosanitarios, gas y eléctricos, y a su vez reprocesos constructivos por $1.091.829.030, asociados a las nuevas reasignaciones</t>
  </si>
  <si>
    <t>Debilidades y 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del FFIE relacionada con la inversión efectuada con cargo a los recursos destinados al desarrollo de infraestructura educativa.</t>
  </si>
  <si>
    <t>AC367</t>
  </si>
  <si>
    <t>AC368</t>
  </si>
  <si>
    <t>AC369</t>
  </si>
  <si>
    <t>HALLAZGO N° 15. Pagos por reprocesos en ejecución del Contrato No. 1380-1519-2022 - IE Eduardo Espitia Romero ¿ Necoclí, Antioquia (D-F). En ejecución del proyecto nuevo y ampliado de infraestructura educativa IE Eduardo Espitia Romero en el municipio de Necoclí, Antioquia, se observó que se han realizado dos (2) reasignaciones contractuales de obra e interventoría, en las cuales se han generado pagos por reprocesos, por $1.397.090.521, representados en elaboración de nuevos estudios y diseños, demolición de obra construida por anteriores contratistas y reconstrucción de la misma hasta donde se encontraba.</t>
  </si>
  <si>
    <t>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</si>
  <si>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AC370</t>
  </si>
  <si>
    <t>AC371</t>
  </si>
  <si>
    <t>Para el primer trimestre de 2024, la dependencia reportó un avance del 100% con la realización del documento LINEAMIENTOS GENERALES DE MATERIALIDAD Y ACABADOS, V3, el cual fue elaborado por el ÁREA DE PRESUPUESTOS FFIE y su última actualización fue el 15/12/2023, la cual fue socializada a través de los siguientes radicados a los coordinadores: FIE2023IE004786 Coordinador 2 Mejoramiento, FIE2023IE004787 Coordinador 1 / Territorial Región Caribe y eje Cafetero 1, FIE2023IE004788 Coordinador 1 / Territorial Región Sur y eje Cafetero 2, FIE2023IE004789 Coordinador 1 / Territorial Región Pacifico, FIE2023IE004790 Coordinador 1 / Territorial Región Antioquia y Chocó,  FIE2023IE004791 Coordinador 1 / Territorial Región Andina, Llanos Orientales y Cauca, FIE2023IE004792 Coordinador 1 / Territorial Región Centro Oriente.</t>
  </si>
  <si>
    <t>FIE2023IE004786.pdf_2024-04-17
FIE2023IE004787.pdf_2024-04-17
FIE2023IE004788.pdf_2024-04-17
FIE2023IE004789.pdf_2024-04-17
FIE2023IE004790.pdf_2024-04-17
FIE2023IE004791.pdf_2024-04-17
FIE2023IE004792.pdf_2024-04-17
2023-1~1.XLS_2024-04-17
Aprobado</t>
  </si>
  <si>
    <t>AC372</t>
  </si>
  <si>
    <t>Para el primer trimestre de 2024, la dependencia reportó un avance del 100% con la realización del documento LINEAMIENTOS GENERALES DE MATERIALIDAD Y ACABADOS, V3, el cual fue elaborado por el ÁREA DE PRESUPUESTOS FFIE y su última actualización fue el 15/12/2023, la cual fue socializada a través de los siguientes radicados a los coordinadores: FIE2023IE004786 Coordinador 2 Mejoramiento, FIE2023IE004787 Coordinador 1 / Territorial Región Caribe y eje Cafetero 1, FIE2023IE004788 Coordinador 1 / Territorial Región Sur y eje Cafetero 2, FIE2023IE004789 Coordinador 1 / Territorial Región Pacifico, FIE2023IE004790 Coordinador 1 / Territorial Región Antioquia y Chocó,  FIE2023IE004791 Coordinador 1 / Territorial Región Andina, Llanos Orientales y Cauca, FIE2023IE004792 Coordinador 1 / Territorial Región Centro Oriente. Avance 100%</t>
  </si>
  <si>
    <t>Correo Andina.pdf_2024-04-17
Correo Caribe.pdf_2024-04-17
Correo Centro Oriente.pdf_2024-04-17
Correo Pacifico.pdf_2024-04-17
Correo Sur.pdf_2024-04-17
FIE2023IE004786.pdf_2024-04-17
FIE2023IE004787.pdf_2024-04-17
FIE2023IE004788.pdf_2024-04-17
FIE2023IE004789.pdf_2024-04-17
FIE2023IE004790.pdf_2024-04-17
FIE2023IE004791.pdf_2024-04-17
FIE2023IE004792.pdf_2024-04-17
Aprobado</t>
  </si>
  <si>
    <t>HALLAZGO N° 16. Pagos por reprocesos en ejecución del Contrato No. 1380-1122-2020 - IE Concejo Municipal ¿ La Estrella, Antioquia (D-F). En ejecución del proyecto nuevo y ampliado de infraestructura educativa IE Concejo Municipal en el municipio de La Estrella, Antioquia, se observó que se realizó una (1) reasignación contractual de obra e interventoría, en la cual se generaron pagos por reprocesos, en cuantía de $43.287.590, representados en elaboración de nuevos estudios y diseños.</t>
  </si>
  <si>
    <t>AC373</t>
  </si>
  <si>
    <t>realización de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t>
  </si>
  <si>
    <t>AC374</t>
  </si>
  <si>
    <t>Para el primer trimestre de 2024, la dependencia reportó un avance del 100% con la realización del documento LINEAMIENTOS GENERALES DE MATERIALIDAD Y ACABADOS, V3, el cual fue elaborado por el ÁREA DE PRESUPUESTOS FFIE y su última actualización fue el 15/12/2023, la cual fue socializada a través de los siguientes radicados a los coordinadores: FIE2023IE004786 Coordinador 2 Mejoramiento, FIE2023IE004787 Coordinador 1 / Territorial Región Caribe y eje Cafetero 1, FIE2023IE004788 Coordinador 1 / Territorial Región Sur y eje Cafetero 2, FIE2023IE004789 Coordinador 1 / Territorial Región Pacifico, FIE2023IE004790 Coordinador 1 / Territorial Región Antioquia y Chocó,  FIE2023IE004791 Coordinador 1 / Territorial Región Andina, Llanos Orientales y Cauca, FIE2023IE004792 Coordinador 1 / Territorial Región Centro Oriente y  a través de correo electrónico a los contratistas de cada una de la regiones.  Avance 100%</t>
  </si>
  <si>
    <t>FIE2023IE004792.pdf_2024-04-17
FIE2023IE004791.pdf_2024-04-17
FIE2023IE004790.pdf_2024-04-17
FIE2023IE004789.pdf_2024-04-17
FIE2023IE004788.pdf_2024-04-17
FIE2023IE004787.pdf_2024-04-17
FIE2023IE004786.pdf_2024-04-17
Correo Sur.pdf_2024-04-17
Correo Pacifico.pdf_2024-04-17
Correo Centro Oriente.pdf_2024-04-17
Correo Caribe.pdf_2024-04-17
Correo Andina.pdf_2024-04-17
2023-1~1.XLS_2024-04-18</t>
  </si>
  <si>
    <t>AC375</t>
  </si>
  <si>
    <t>HALLAZGO N° 17. Pagos por reprocesos en ejecución del Contrato No. 1380-1264-2020 ¿ IE Salinas ¿ Caldas, Antioquia, LL4-0051. (D-F). En ejecución del proyecto nuevo y ampliado de infraestructura educativa IE Salinas en el municipio de Caldas, Antioquia, se observó que se han realizado dos (2) reasignaciones contractuales de obra e interventoría, en las cuales se han generado pagos por reprocesos, por $17.498.956, a la interventoría por revisión de nuevos estudios y diseños entregados por el contratista.</t>
  </si>
  <si>
    <t>AC376</t>
  </si>
  <si>
    <t>Para el primer trimestre de 2024, se registró avance en la acción de mejora prevista,  se observa que se efectuaron dos (2) capacitaciones dirigidas a gestores y supervisores, se evidencian listados de asistencia y MANUAL DE FUNCIONES Y COMPETENCIAS LABORALES, objeto de capacitación.</t>
  </si>
  <si>
    <t>Listados de asistencia -capacitaciones 20 y 21 de marzo
Manual de funciones y competencias laborales</t>
  </si>
  <si>
    <t>AC377</t>
  </si>
  <si>
    <t>AC378</t>
  </si>
  <si>
    <t>No se reportaron avances para la acción de mejora</t>
  </si>
  <si>
    <t>Para el primer trimestre de 2024, la dependencia no reporta soportes de avance, sin embargo, no se ha cumplido la fecha de finalización y se encuentra dentro de los tiempos establecidos</t>
  </si>
  <si>
    <t>En cumplimiento de la acción de mejora, se anexa soporte de la socialización del documento LINEAMIENTOS GENERALES DE MATERIALIDAD Y ACABADOS, V3.</t>
  </si>
  <si>
    <t>HALLAZGO N° 18. Estabilidad y calidad de las obras ¿ Contrato de Obra e interventoría No. 1380-1396-2021: Instituciones Educativas en el Municipio de Gómez Plata-Antioquia (D-F). En el municipio de Gómez Plata se intervinieron nueve (9) Instituciones Educativas, de las cuales las obras de cubiertas (techos) construidas y pagadas al contratista de obra, en la IE EL Salto y la IE Puente Porce-Vega Botero, no cumplen con las condiciones de calidad, estabilidad y funcionalidad, lo que generó un detrimento patrimonial por $155.739.993</t>
  </si>
  <si>
    <t>Debilidad en los procedimientos constructivos (Contratista de obra y de interventoría No. 1380-1396-2021)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t>
  </si>
  <si>
    <t>AC379</t>
  </si>
  <si>
    <t>AC380</t>
  </si>
  <si>
    <t>Socilizar con los contratistas de obra, las interventorias y las supervisión el documento LINEAMIENTOS GENERALES DE MATERIALIDAD Y ACABADOS con el objeto de fortalecer el seguimiento, control y calidad de las obras.</t>
  </si>
  <si>
    <t>AC381</t>
  </si>
  <si>
    <t>Socializar con las ETCs un documento que oriente la atención y servicio de postventas de la infraestructura educativa de los proyectos del FFIE.</t>
  </si>
  <si>
    <t>AC383</t>
  </si>
  <si>
    <t xml:space="preserve">la Dirección Técnica de la UG FFIE, mediante comunicaciones del mes de mayo de 2024, socializó a las Entidades Territoriales el procedimiento de Atención a posventas de los proyectos de infraestructura educativa ejecutados a través del Fondo de Financiamiento de la Infraestructura Educativa FFIE. </t>
  </si>
  <si>
    <t>Para el segundo trimestre de 2024, se observó el cumplimiento al 100% de la acción de mejora, se verificó la socialización del el procedimiento de Atención a posventas de los proyectos de infraestructura educativa ejecutados a través del Fondo de Financiamiento de la Infraestructura Educativa FFIE, mediante 98 comunicaciones dirigidas a las entidades territoriales.</t>
  </si>
  <si>
    <t>98 comuncaciones</t>
  </si>
  <si>
    <t>HALLAZGO N° 19. Liquidación Contrato No. 1380-1122-2020 ¿ IE Concejo Municipal de La Estrella (D). En el Contrato No. 1380-1122-2020 suscrito entre el Patrimonio Autónomo Fondo de Financiamiento de Infraestructura Educativa (FFIE) y el Consorcio Construcciones Educativas para la construcción de la I.E. Concejo Municipal sede principal del municipio de La Estrella- departamento de Antioquia, se observó que, una vez terminado el plazo de ejecución, el contrato no se liquidó dentro del término fijado (8 meses siguientes a su terminación), presentándose además suspensiones y prórrogas por 14 meses.</t>
  </si>
  <si>
    <t>Debilidades en la supervisión y control en la ejecución del Contrato No. 1380-1122-2020, así como incumplimiento en las obligaciones del contratista de obra, que impiden culminar el proceso postcontractual en los términos legales y contractuales establecidos, ocasionando que a la fecha no se tengan legalizados la totalidad de los recursos contratados, además, generando la posibilidad de ocasionar controversias contractuales entre las partes en el futuro.</t>
  </si>
  <si>
    <t>AC384</t>
  </si>
  <si>
    <t>En cumplimiento de la acción de mejora, los días 20 y 21 de marzo y 25 de abril de 2024, se realizaron las capacitaciones dirigidas a gestores y supervisores las cuales se encuentran soportadas con la presentación y registro de asistencia. La acción se cumplió en un 100%.</t>
  </si>
  <si>
    <t>Para el segundo trimestre de 2024, se registró el cumplimiento de la acción de mejora prevista,  se observa que se efectuaron tres (3) capacitaciones dirigidas a gestores y supervisores, se evidencian listados de asistencia Presentación, objeto de capacitación.</t>
  </si>
  <si>
    <t>Listados de asistencia -capacitaciones  20 y 21 de marzo y 25 de abril de 2024
Manual de funciones y competencias laborales</t>
  </si>
  <si>
    <t>HALLAZGO N° 30. Pagos por reprocesos en ejecución del Contrato 1380-1255-2020 - IE José Miguel de la Calle ¿ Municipio Envigado- LL1528.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gas y eléctricos, y constructivos y pagos por $82.885.530, asociados a las nuevas reasignaciones.</t>
  </si>
  <si>
    <t>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</si>
  <si>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AC385</t>
  </si>
  <si>
    <t>AC386</t>
  </si>
  <si>
    <t>AC387</t>
  </si>
  <si>
    <t>HALLAZGO N° 31. Pagos por reprocesos en ejecución del Contrato 1380-1404-2021 - IE Normal Superior de Envigado ¿ Municipio Envigado- LL715.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constructivos, gas y eléctricos, y pagos por $344.803.055, asociados a las nuevas reasignaciones.</t>
  </si>
  <si>
    <t>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</si>
  <si>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AC388</t>
  </si>
  <si>
    <t>AC389</t>
  </si>
  <si>
    <t>AC390</t>
  </si>
  <si>
    <t>HALLAZGO N° 32. Estabilidad y calidad de las obras ¿ Contrato de Obra e interventoría No. 1380-1255-2020 y 1380-1577-2020 contrato de interventoría (2da contratación) de IE José Miguel de la Calle ¿ Municipio Envigado- LL1528. (BA). La IE José Miguel de la Calle del municipio de Envigado, no cumple con las condiciones de calidad, estabilidad y funcionalidad acorde a la resolución 2674 de 2013 en relación a los ítems contratados y pagadas en el capítulo denominado Cocina; no obstante, teniendo en cuenta que a partir de la visita de la CGR a la IE, todos los ítems fueron subsanados por parte de la entidad, mediante actas de compromisos que contienen registros fotográficos, donde se pudo evidenciar que las situaciones de reproche fueron subsanadas, se constituye un beneficio de auditoría cualitativo por $8.143.854; lo que permite la protección y la seguridad de un ambiente adecuado para los estudiantes y el personal que labora en las instituciones educativas</t>
  </si>
  <si>
    <t>Debilidad en los procedimientos constructivos (Contratista de obra y de interventoría Contrato de Obra No. 1380-1255-2020 y 1380-1577-2020 contrato de interventoría (2da contratación))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t>
  </si>
  <si>
    <t>AC391</t>
  </si>
  <si>
    <t>Para el segundo trimestre de 2024,el FFIE en cumplimiento de la acción de mejora, los días 20 y 21 de marzo y 25 de abril de 2024, se realizaron las capacitaciones dirigidas a gestores y supervisores las cuales se encuentran soportadas con la presentación y registro de asistencia. La acción de mejora se cumplió en un 100%.</t>
  </si>
  <si>
    <t>Para el segundo trimestre de 2024, el Fondo de Financiamiento de la Infraestructura Educativa FFIE, realizó capacitaciones dirigidas a gestores y supervisores las cuales se encuentran soportadas con la presentación y registro de asistencia.</t>
  </si>
  <si>
    <t>capacitaciones dirigidas a gestores y supervisores las cuales se encuentran soportadas con la presentación y registro de asistencia</t>
  </si>
  <si>
    <t>AC392</t>
  </si>
  <si>
    <t>AC393</t>
  </si>
  <si>
    <t>Para el segundo trimestre de 2024, el Fondo de Financiamiento de la Infraestructura Educativa FFIE, en cumplimiento de la acción de mejora, se anexa soporte de la socialización del documento LINEAMIENTOS GENERALES DE MATERIALIDAD Y ACABADOS, V3. La acción de mejora se cumplió en un 100%.</t>
  </si>
  <si>
    <t>CGR-CDSECTCRD No. 030 Departamento de Nariño y Municipio de Guachucal vigencia 2022</t>
  </si>
  <si>
    <t>HAllazgo 15. Valor asignado al pago de interventoría en proyectos para instituciones educativas del departamento de Nariño (A, D). El costo de los contratos de interventoría a contratos de estudios, diseño y obra para diferentes instituciones educativas del departamento de Nariño suscritos por el FFIE y el Consorcio Applus - Ingelog FFIE 009 van desde el 43.19% y hasta del 120.28% del costo del contrato de estudios, diseño y obra.</t>
  </si>
  <si>
    <t>Por falencias administrativas se muestran presuntos excesivos pagos por el valor de los procesos de interventoría, que podrían inducir a sobrecostos en los mismos, lo cuales podría evidenciar no tener en cuenta criterios de manejo eficiente de recursos.</t>
  </si>
  <si>
    <t>Ajustar instructivo de Costeo de la interventoría sobre la ejecución de proyectos de infraestructura educativa, contratada por el PA FFIE y sus anexos, con el objeto de actualizar las instrucciones para establecer los costos de interventoría.</t>
  </si>
  <si>
    <t>Instructivo y anexos.</t>
  </si>
  <si>
    <t>AC394</t>
  </si>
  <si>
    <t>Para el segundo trimestre de 2024, el Fondo de Financiamiento de la Infraestructura Educativa (FFIE), en cumplimiento de la acción de mejora, se revisó y ajustó el instructivo Costeo de la interventoría sobre la ejecución de proyectos de infraestructura educativa contratada por el PA FFIE versión 2, y el formato para el costeo de la interventoría sobre la ejecución de proyectos de infraestructura educativa contratada por el PA FFIE versión 2. Se anexan los soportes de cumplimiento de la acción. La acción se cumplió en un 100%.</t>
  </si>
  <si>
    <t>Para el segundo trimestre de 2024, el Fondo de Financiamiento de la Infraestructura Educativa FFIE, anexó soporte Instructivo de Costeo de la interventoría sobre la ejecución de proyectos de infraestructura educativa contratada por el PA FFIE Código IN–EP–12–01Versión 2</t>
  </si>
  <si>
    <t>Instructivo de Costeo de la interventoría sobre la ejecución de proyectos de infraestructura educativa contratada por el PA FFIE Código IN–EP–12–01Versión 2</t>
  </si>
  <si>
    <t>Reporte de Cumplimiento ITA para el Periodo 2023</t>
  </si>
  <si>
    <t>1.1. Directrices de Accesibilidad Web: debilidades en la publicación de los estándares de accesibilidad web para el acceso autónomo e independiente de las personas con discapacidad, principalmente de aquellas con discapacidad sensorial e intelectual, numeral 2.2.2. Sistema de búsquedas de normas del link de transparencia.</t>
  </si>
  <si>
    <t>Ausencia de especificidad en las obligaciones contractuales del proveedor en relación con los estándares de accesibilidad web.
-Poca oferta en el mercado de servicios relacionados con el normograma.</t>
  </si>
  <si>
    <t>Gestionar la contratación del proveedor encargado de administrar el normograma que cumpla con los requisitos de la ley de transparencia y los estándares de accesibilidad de gobierno en línea.</t>
  </si>
  <si>
    <t>Estudios previos radicados</t>
  </si>
  <si>
    <t>AC395</t>
  </si>
  <si>
    <t>Para el primer trimestre de 2024, no se presenta avance. Se recomienda realizar el respectivo avance para el próximo trimestre.</t>
  </si>
  <si>
    <t>Para el segundo trimestre de 2024, la dependencia reportó que durante el mes de abril se gestionó la contratación del proveedor Avance Jurídico, encargado de administrar el normograma del Ministerio de Educación Nacional. Conforme con el Plan de Mejoramiento, el Estudio Previo para la contratación de esta firma se tramitó y radicó durante el mes de abril. Finalmente, tras completar su tramité en la Subdirección de Contratación, el día 29 de abril el contrato con el proveedor Avance Jurídico entró en vigor. La acción se cumplió en un 100%.</t>
  </si>
  <si>
    <t>Para el segundo trimestre de 2024, se evidenció la radicación de los estudios previos y, posterior celebración del contrato del proveedor encargado de administrar el normograma que cumpla con los requisitos de la ley de transparencia y los estándares de accesibilidad de gobierno en línea, con fecha de suscripción del 29 de abril de 2024.</t>
  </si>
  <si>
    <t xml:space="preserve">Realizar seguimiento a los ajustes del normograma del MEN realizados por el proveedor.
</t>
  </si>
  <si>
    <t>Normograma ajustado con requisitos de la ley de transparencia</t>
  </si>
  <si>
    <t>AC522</t>
  </si>
  <si>
    <t xml:space="preserve">Para el segundo trimestre de 2024, la Oficina Asesora Jurídica reportó que durante los meses de mayo y junio, se realizaron las acciones de seguimiento necesarias para verificar el cumplimiento de las modificaciones dispuestas en el contrato con el proveedor Avance Jurídico. En el informe dispuesto como evidencia, se puede constatar la correcta modificación y actualización del normograma del Ministerio de Educación Nacional. </t>
  </si>
  <si>
    <t xml:space="preserve">Para el segundo trimestre de 2024, se evidenció que la Oficina Asesora Jurídica realizó el ajusté del Normograma de la entidad, teniendo en cuenta con lo establecido en la Ley de Transparencia. </t>
  </si>
  <si>
    <t>CGR-CDSECTCRD No. 029 Departamento de Atlántico, municipios de Malambo y Sabanalarga Vigencia 2022</t>
  </si>
  <si>
    <t>HALLAZGO 3. INFRAESTRUCTURA EDUCATIVA. En la ejecución de los Acuerdos de Obra suscritos para la ampliación de las Instituciones Educativa Julio Pantoja Maldonado de Baranoa, Normal Superior de Manatí, San Nicolás de Tolentino de Puerto Colombia, José Consuegra Higgins de Isabel López y Algodonal de Santa Lucia, se observan deficiencias en el mantenimiento que requieren las obras recibidas por la entidad certificada, a causa del desconocimiento e incumplimiento de los TCC correspondientes, generando deterioro prematuro de las obras y riesgo de colapso de las estructuras</t>
  </si>
  <si>
    <t>Desconocimiento e incumplimiento de los TCC de los Acuerdos de obra 403032, 403037, 403039, 403055 y 403057, por parte de la ETC - Departamento del Atlántico, por no realizar las labores de mantenimiento de la Infraestructura Educativa a las que se comprometió a través del Convenio Interadministrativo especifico No. 1094 de 2016, luego de su entrega por parte del FFIE.</t>
  </si>
  <si>
    <t>Socializar el documento guía dirigido a la entidad territorial, que contenga los roles y responsabilidades de la ETC y el FFIE para la entrega y recibo de la infraestructura educativa.</t>
  </si>
  <si>
    <t>AC396</t>
  </si>
  <si>
    <t>Para el primer trimestre de 2024, no se evidenció registro del avance de la meta, la cual vence el 31 de mayo de 2024, por tanto se recomienda dar celeridad en el desarrollo de las actividades.</t>
  </si>
  <si>
    <t>Para el primer trimestre de 2024, no se evidenció registro del avance de la meta en el SIG.</t>
  </si>
  <si>
    <t>Para el primer trimestre de 2024, no se evidenció registro del avance de la meta en el SIG</t>
  </si>
  <si>
    <t>Para el segundo trimestre del 2024, la Dirección Técnica de la UG FFIE, mediante comunicaciones del mes de mayo de 2024, socializó a las Entidades Territoriales la Guía de Roles y responsabilidades de la ETC y el FFIE para la entrega y recibo de la infraestructura educativa-. Se anexan los soportes de las comunicaciones remitidas. La acción se cumplió en un 100%.</t>
  </si>
  <si>
    <t>Para el segundo trimestre del 2024, el FFIE remitio oficios, con el fin de socializar a las Entidades Territoriales la Guía de Roles y responsabilidades de la ETC  para la entrega y recibo de la infraestructura educativa, lo anterior de cuenta de la socialización de los documentos.</t>
  </si>
  <si>
    <t>98 oficios dirigidos a las ETC</t>
  </si>
  <si>
    <t xml:space="preserve">Para el segundo trimestre del 2024, el FFIE remitio oficios, con el fin de socializar a las Entidades Territoriales la Guía de Roles y responsabilidades de la ETC  para la entrega y recibo de la infraestructura educativa. </t>
  </si>
  <si>
    <t>HALLAZGO 4. En el Acuerdo de Obra 403039 del contrato marco 1380-35-2016, relacionado con el proyecto de Ampliación en la Institución Educativa Julio Pantoja Maldonado en Baranoa,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</si>
  <si>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403039 de 2017, por parte de los diferentes actores de este proyecto (contratista, interventoría y supervisión); por debilidad en la función tanto de la interventoría (contrato 1380-50-2016) como de la supervisión por parte de la UG-FFIE, por recibir, aprobar y pagar, respectivamente, obras que presentan deficiencias constructivas.</t>
  </si>
  <si>
    <t>Socializar con las ETC un documento que oriente la  atención y servicio de postventas de la infraestructura educativa de los proyectos del FFIE.</t>
  </si>
  <si>
    <t>AC398</t>
  </si>
  <si>
    <t>Para el segundo trimestre del 2024, la Dirección Técnica de la UG FFIE, en el mes de mayo de 2024 remitió comunicaciones, en las cuales socializó a las Entidades Territoriales el procedimiento de Atención a posventas de los proyectos de infraestructura educativa ejecutados a través del Fondo de Financiamiento de la Infraestructura Educativa FFIE. </t>
  </si>
  <si>
    <t>Para el segundo trimestre del 2024, se evidenciarón 98 comunicaciones, en las cuales el FFIE socializó a las Entidades Territoriales el procedimiento de Atención a posventas de los proyectos de infraestructura educativa ejecutados a través del Fondo de Financiamiento de la Infraestructura Educativa FFIE. </t>
  </si>
  <si>
    <t>Para el segundo trimestre del 2024, se evidenció comunicaciones, en las cuales el FFIE socializó a las Entidades Territoriales el procedimiento de Atención a posventas de los proyectos de infraestructura educativa ejecutados a través del Fondo de Financiamiento de la Infraestructura Educativa FFIE. </t>
  </si>
  <si>
    <t>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t>
  </si>
  <si>
    <t>AC399</t>
  </si>
  <si>
    <t>Para el segundo trimestre del 2024, los días 20 y 21 de marzo y 25 de abril de 2024, el FFIE realizó las capacitaciones dirigidas a gestores y supervisores.</t>
  </si>
  <si>
    <t xml:space="preserve">Para el segundo trimestre del 2024, los días 20 y 21 de marzo y 25 de abril de 2024, el FFIE realizó capacitaciones dirigidas a gestores y supervisores las cuales se encuentran soportadas con la presentación y registro de asistencia. </t>
  </si>
  <si>
    <t>Listas Asistencia de asistencia, Ficha manual funciones de coordinador,Presentación Encuentro de Gestores, Presentación controvesias contractuales.</t>
  </si>
  <si>
    <t>Ajustar el documento de "LINEAMIENTOS GENERALES DE MATERIALIDAD Y ACABADOS" con el objeto de fortalecer el seguimiento, control y calidad de las obras.</t>
  </si>
  <si>
    <t>AC400</t>
  </si>
  <si>
    <t>En cumplimiento de la acción de mejora, se adjunta documento LINEAMIENTOS GENERALES DE MATERIALIDAD Y ACABADOS, V3, ajustado y socializado. Como evidencia del cumplimiento de la acción, se anexa soporte del documento actualizado en su 3 versión.</t>
  </si>
  <si>
    <t xml:space="preserve">Para el primer trimestre de 2024, se observó el cumplimiento de la acción de mejora, se verificó documento LINEAMIENTOS GENERALES DE MATERIALIDAD Y ACABADOS, V3 ajustado. </t>
  </si>
  <si>
    <t>Para el primer trimestre de 2024, se observó el cumplimiento de la acción de mejora, se verificó documento LINEAMIENTOS GENERALES DE MATERIALIDAD Y ACABADOS, V3 ajustado. Este documento fue revisado por el Grupo de Ingeniería Estudios y Diseños de la Dirección Técnica.</t>
  </si>
  <si>
    <t>Socializar con los contratistas de obra, las interventorias y las supervisión el documento "LINEAMIENTOS GENERALES DE MATERIALIDAD Y ACABADOS" con el objeto de fortalecer el seguimiento, control y calidad de las obras.</t>
  </si>
  <si>
    <t>AC401</t>
  </si>
  <si>
    <t xml:space="preserve">Para el segundo trimestre del 2024, En cumplimiento de la acción de mejora el FFIE socializó el documento LINEAMIENTOS GENERALES DE MATERIALIDAD Y ACABADOS, V3. </t>
  </si>
  <si>
    <t>Para el segundo trimestre del 2024, el FFIE socializo el documento LINEAMIENTOS GENERALES DE MATERIALIDAD Y ACABADOS, V3.</t>
  </si>
  <si>
    <t>Correos y Oficios</t>
  </si>
  <si>
    <t>Para el segundo trimestre del 2024, el FFIE socializo el documento LINEAMIENTOS GENERALES DE MATERIALIDAD Y ACABADOS, V3, por medio de correos y oficios.</t>
  </si>
  <si>
    <t>HALLAZGO 5. En el Acuerdo de Obra 403032 del contrato marco de obra 1380-35-2016, relacionado con el proyecto de Ampliación en la Institución Educativa Normal Superior en Manatí,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</si>
  <si>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403032 de 2017, por parte de las diferentes partes de este proyecto (contratista, interventoría y supervisión); por debilidad en la función tanto de la interventoría9 (contrato 1380-50-2016) como de la supervisión10 por parte de la UG-FFIE, por recibir, aprobar y pagar, respectivamente, obras que presentan deficiencias constructivas.</t>
  </si>
  <si>
    <t>Elaborar un documento que oriente la  atención y servicio de postventas de la infraestructura educativa de los proyectos del FFIE.</t>
  </si>
  <si>
    <t>AC402</t>
  </si>
  <si>
    <t>Para el primer trimestre del 2024 la dependencia no reporta soportes de avance, sin embargo no se ha cumplido la fecha de finalización.</t>
  </si>
  <si>
    <t>Como soporte de cumplimiento de la acción de mejora, se anexa documento para Atención a posventas de los proyectos de infraestructura educativa ejecutados a través del Fondo de Financiamiento de la Infraestructura Educativa FFIE. La acción de mejora se cumplió en un 100%.</t>
  </si>
  <si>
    <t>Para el segundo trimestre del 2024 la dependencia reporta la elaboración del procedimiento PD–EI–00–01  dando cumplimiento a la acción formulada.</t>
  </si>
  <si>
    <t>PD EI 00 01 Procedimiento de posventas.pdf_2024-04-26</t>
  </si>
  <si>
    <t>Se evidencia el cumplimiento del 100% de la acción de mejora dentro de las fechas establecidas.</t>
  </si>
  <si>
    <t>AC403</t>
  </si>
  <si>
    <t>En cumplimiento de la acción de mejora, la Dirección Técnica de la UG FFIE, mediante comunicaciones del mes de mayo de 2024, socializó a las Entidades Territoriales el procedimiento de Atención a posventas de los proyectos de infraestructura educativa ejecutados a través del Fondo de Financiamiento de la Infraestructura Educativa FFIE. Se anexan los soportes de las comunicaciones remitidas. La acción se cumplió en un 100%.</t>
  </si>
  <si>
    <t>Para el segundo trimestre del 2024 la dependencia reporta la elaboración de 98 comunicaciones mediante la cual realiza la socialización a las Entidades Territoriales del procedimiento PD–EI–00–01 dando cumplimiento a la acción formulada.</t>
  </si>
  <si>
    <t>98 comunicaciones de socialización</t>
  </si>
  <si>
    <t>AC404</t>
  </si>
  <si>
    <t>En cumplimiento de la acción de mejora, los días 20 y 21 de marzo de 2024, se realizaron dos (2) capacitaciones dirigidas a gestores y supervisores, las cuales se encuentran soportadas con la presentación y registro de asistencia.
En cumplimiento de la acción de mejora, el 25 de abril de 2024, se realizó una tercera capacitación dirigida a los a los supervisores y gestores de la UG-FFIE. Se anexan soporte de la presentación y listado de asistencia. La acción de mejora se cumplió en un 100%.</t>
  </si>
  <si>
    <t>Para el segundo trimestre del 2024 la dependencia reporta los soportes de 3 capacitaciones relacionadas con los mecanismos conminatorios de seguimiento y control previstos en los contratos. Las caacitaciones fueron los días 20,21 de marzo y 25 de abril del 2024 las cuales fueron dirigidas a los gestores y supervisores  de la UG-FFIE, dando cumplimiento a la acción formulada.</t>
  </si>
  <si>
    <t>Asistencia 20-03-2024.pdf_2024-04-24
Asistencia 21-03-2024.pdf_2024-04-24
Encuentro de gestores 2024 VF.pdf_2024-04-24
FICHAM~3.PDF_2024-04-24
Ficha manual de funciones Coordinador Region.pdf_2024-04-24
FICHAM~4.PDF_2024-04-24
CAPACI~1.PPT_2024-04-26
Lista de asistencia 25042024.xlsx_2024-04-26</t>
  </si>
  <si>
    <t>AC405</t>
  </si>
  <si>
    <t>Para el primer trimestre del 2024 se evidencia la socialización del documento "LINEAMIENTOS GENERALES DE MATERIALIDAD Y ACABADOS" actualizado.</t>
  </si>
  <si>
    <t>FIE2023IE004792.pdf_2024-04-18
FIE2023IE004791.pdf_2024-04-18
FIE2023IE004790.pdf_2024-04-18
FIE2023IE004789.pdf_2024-04-18
FIE2023IE004788.pdf_2024-04-18
FIE2023IE004787.pdf_2024-04-18
FIE2023IE004786.pdf_2024-04-18
2023-1~1.XLS_2024-04-18</t>
  </si>
  <si>
    <t>AC406</t>
  </si>
  <si>
    <t>Para el segundo trimestre del 2024 la dependencia reporta la socialización con los contratistas de obra, las interventorías y las supervisión el documento LINEAMIENTOS GENERALES DE MATERIALIDAD Y ACABADOS, dando cumplimiento a la acción formulada.</t>
  </si>
  <si>
    <t>Socialización a contratistas de obra, las interventorías y las supervisión</t>
  </si>
  <si>
    <t>HALLAZGO 6. En el Acuerdo de Obra 403057 del contrato marco de obra 1380-35-2016, relacionado con el proyecto de Ampliación en la Institución Educativa San Nicolás de Tolentino en Puerto Colombia,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</si>
  <si>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403057 de 2018, por parte de las diferentes partes de este proyecto (contratista, interventoría y supervisión); por debilidad en la función tanto de la interventoría7 (contrato 1380-50-2016) como de la supervisión16 por parte de la UG-FFIE, por recibir, aprobar y pagar, respectivamente, obras que presentan deficiencias constructivas.</t>
  </si>
  <si>
    <t>AC407</t>
  </si>
  <si>
    <t>AC408</t>
  </si>
  <si>
    <t>AC409</t>
  </si>
  <si>
    <t>AC410</t>
  </si>
  <si>
    <t>AC411</t>
  </si>
  <si>
    <t>HALLAZGO 7. En el Acuerdo de Obra 403055 del contrato marco de obra 1380-35-2016, relacionado con el proyecto de Ampliación en la Institución Educativa José Consuegra Higgins de Isabel López, municipio de Sabanalarga,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</si>
  <si>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403055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t>
  </si>
  <si>
    <t>AC412</t>
  </si>
  <si>
    <t>AC413</t>
  </si>
  <si>
    <t>AC414</t>
  </si>
  <si>
    <t>AC415</t>
  </si>
  <si>
    <t>AC416</t>
  </si>
  <si>
    <t>HALLAZGO 8. En el Acuerdo de Obra 403037 del contrato marco de obra 1380-35-2016, relacionado con el proyecto de Ampliación en la Institución Educativa Algodonal en Santa Lucia,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</si>
  <si>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403037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t>
  </si>
  <si>
    <t>AC417</t>
  </si>
  <si>
    <t>En cumplimiento de la acción de mejora, se anexa soporte del documento Atención a posventas de los proyectos de infraestructura educativa ejecutados a través del Fondo de Financiamiento de la Infraestructura Educativa FFIE. La acción se cumplió en un 100%.</t>
  </si>
  <si>
    <t>Se observa procedimiento "Atención a posventas de los proyectos de infraestructura educativa ejecutados a través del Fondo de Financiamiento de la Infraestructura Educativa FFIE " con el objetivo de "Realizar el servicio posventa de los proyectos de infraestructura educativa ejecutados a través del Fondo de Financiamiento de la Infraestructura Educativa FFIE como resultado de los contratos suscritos por Alianza Fiduciaria S. A. en representación del Consorcio FFIE Alianza BBVA1." 
Se adjunta:
PD EI 00 01 Procedimiento de posventas.pdf_2024-04-24</t>
  </si>
  <si>
    <t>AC418</t>
  </si>
  <si>
    <t>Con corte a junio de 2024, se adjuntan 98 comunicaciones donde se socializa los documentos:
1. El procedimiento de Atención a posventas de los proyectos de infraestructura
educativa ejecutados a través del Fondo de Financiamiento de la Infraestructura
Educativa FFIE.
2. Guía: Roles y responsabilidades de la ETC y el FFIE para la entrega y recibo de
la infraestructura educativa
Se da cumplimiento del 100% de la acción.
Socialización posventas.rar_2024-05-29</t>
  </si>
  <si>
    <t>98 comunicaciones a las entidades territoriales de socialización.</t>
  </si>
  <si>
    <t>AC419</t>
  </si>
  <si>
    <t>Se socializó a los gestores los "procedimientos y parametros de revisión de items no previstos", adicionalmente el "Manual de Funciones y Competencias
Laborales" cuyo proposito es Coordinador 2 "Coordinar y gestionar las acciones necesarias para la estructuración, ejecución, seguimiento y entrega de los proyectos de mejoramiento de infraestructura educativa que se ejecuten a través del FFIE. "
Manual Coordinador 1 "Coordinar y gestionar las acciones necesarias para la estructuración, ejecución, seguimiento y entrega de la atención a posventa de los proyectos de infraestructura educativa." 
Presentación de Controversias Contractuales.
Se observan los documentos:
Asistencia 20-03-2024.pdf_2024-04-26
Asistencia 21-03-2024.pdf_2024-04-26
Encuentro de gestores 2024 VF.pdf_2024-04-26
FICHAM~3.PDF_2024-04-26
Ficha manual de funciones Coordinador Region.pdf_2024-04-26
FICHAM~4.PDF_2024-04-26
CAPACI~1.PPT_2024-04-26
Lista de asistencia 25042024.xlsx_2024-04-26
Por lo tanto se da una efectividad del 100% sobre la acción formulada.</t>
  </si>
  <si>
    <t>Asistencia 20-03-2024.pdf_2024-04-26
Asistencia 21-03-2024.pdf_2024-04-26
Encuentro de gestores 2024 VF.pdf_2024-04-26
FICHAM~3.PDF_2024-04-26
Ficha manual de funciones Coordinador Region.pdf_2024-04-26
FICHAM~4.PDF_2024-04-26
CAPACI~1.PPT_2024-04-26
Lista de asistencia 25042024.xlsx_2024-04-26</t>
  </si>
  <si>
    <t>AC420</t>
  </si>
  <si>
    <t>AC421</t>
  </si>
  <si>
    <t>Con corte al 31 de marzo de 2024, no se presenta seguimiento por parte de la dependencia, teniendo en cuenta que aun se encuentra dentro del tiempo establecido.</t>
  </si>
  <si>
    <t>Con corte a junio de 2024, se observa el listado de los acabados de las instituciones educativas, envío de 7 comunicaciones de la "ACTUALIZACIÓN LINEAMIENTOS GENERALES DE MATERIALIDAD Y ACABADOS"
2023-1~1.XLS_2024-04-18
FIE2023IE004792.pdf_2024-04-18
FIE2023IE004791.pdf_2024-04-18
FIE2023IE004790.pdf_2024-04-18
FIE2023IE004789.pdf_2024-04-18
FIE2023IE004788.pdf_2024-04-18
FIE2023IE004787.pdf_2024-04-18
FIE2023IE004786.pdf_2024-04-18
Por lo tanto se da una efectividad del 100% sobre la acción formulada.</t>
  </si>
  <si>
    <t xml:space="preserve">
2023-1~1.XLS_2024-04-18
FIE2023IE004792.pdf_2024-04-18
FIE2023IE004791.pdf_2024-04-18
FIE2023IE004790.pdf_2024-04-18
FIE2023IE004789.pdf_2024-04-18
FIE2023IE004788.pdf_2024-04-18
FIE2023IE004787.pdf_2024-04-18
FIE2023IE004786.pdf_2024-04-18</t>
  </si>
  <si>
    <t>HALLAZGO 9. En el contrato de obra 1380-1524-2022, relacionado con el proyecto de mejoramiento en la Institución Educativa Jhon F. Kennedy, Repelón Atlántico, se pagó obra de mala calidad o con especificación diferente a la contratada, a causa de la desatención e incumplimiento de los TCC del contrato, generando detrimento al patrimonio público en cuantía de $36.946.909.</t>
  </si>
  <si>
    <t>Desconocimiento e incumplimiento de los TCC del Acuerdo de obra 403037 de 2018, por parte de las diferentes partes de este proyecto (contratista, interventoría y supervisión); por debilidad en la función tanto de la interventoría20 (contrato 1380-50-2016) como de la supervisión21 por parte de la UG-FFIE, por recibir, aprobar y pagar, respectivamente, obras que presentan deficiencias constructivas.</t>
  </si>
  <si>
    <t>AC422</t>
  </si>
  <si>
    <t>AC423</t>
  </si>
  <si>
    <t>Con corte a junio de 2024, se realizó la socialización sobre PROCEDIMIENTOS Y PARÁMETROS DE REVISIÓN DE ÍTEMS NO PREVISTOS, la dos fichas Manual de Funciones y Competencias Laborales; adicionalmente la presentación CONTROVERSIAS CONTRACTUALES que contiene PROCEDIMIENTO DE INCUMPLIMIENTO CONTRACTUAL (PIC) junto con la asistencia del 25 de abril de 2024. Se adjuntan los documentos: -Asistencia 20-03-2024.pdf_2024-05-06 -Asistencia 21-03-2024.pdf_2024-05-06 -Encuentro de gestores 2024 VF.pdf_2024-05-06 -FICHAM~3.PDF_2024-05-06 -Ficha manual de funciones Coordinador Region.pdf_2024-05-06 -FICHAM~4.PDF_2024-05-06 -CAPACI~1.PPT_2024-05-06 -Lista de asistencia 25042024.xlsx_2024-05-06</t>
  </si>
  <si>
    <t>.Asistencia 20-03-2024.pdf_2024-05-06 -Asistencia 21-03-2024.pdf_2024-05-06 -Encuentro de gestores 2024 VF.pdf_2024-05-06 -FICHAM~3.PDF_2024-05-06 -Ficha manual de funciones Coordinador Region.pdf_2024-05-06 -FICHAM~4.PDF_2024-05-06 -CAPACI~1.PPT_2024-05-06 -Lista de asistencia 25042024.xlsx_2024-05-06</t>
  </si>
  <si>
    <t xml:space="preserve">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t>
  </si>
  <si>
    <t>AC424</t>
  </si>
  <si>
    <t>Con corte a junio de 2024, se realizó capacitación a supervisores y gestores el 25 de abril de 2024  correspondiente a "CONTROVERSIAS CONTRACTUALES " que menciona el "PROCEDIMIENTO DE INCUMPLIMIENTO CONTRACTUAL ". Se adjunta:
-Asistencia 20-03-2024.pdf_2024-05-06
-Asistencia 21-03-2024.pdf_2024-05-06
-Encuentro de gestores 2024 VF.pdf_2024-05-06
-FICHAM~3.PDF_2024-05-06
-Ficha manual de funciones Coordinador Region.pdf_2024-05-06
-FICHAM~4.PDF_2024-05-06
-CAPACI~1.PPT_2024-05-06
-Lista de asistencia 25042024.xlsx_2024-05-06</t>
  </si>
  <si>
    <t>.-Asistencia 20-03-2024.pdf_2024-05-06
-Asistencia 21-03-2024.pdf_2024-05-06
-Encuentro de gestores 2024 VF.pdf_2024-05-06
-FICHAM~3.PDF_2024-05-06
-Ficha manual de funciones Coordinador Region.pdf_2024-05-06
-FICHAM~4.PDF_2024-05-06
-CAPACI~1.PPT_2024-05-06
-Lista de asistencia 25042024.xlsx_2024-05-06</t>
  </si>
  <si>
    <t>AC425</t>
  </si>
  <si>
    <t>Con corte a junio de 2024, se observa el procedimiento "Atención a posventas de los proyectos de infraestructura educativa ejecutados a través del Fondo de Financiamiento de la Infraestructura Educativa FFIE "
PD EI 00 01 Procedimiento de posventas.pdf_2024-04-24</t>
  </si>
  <si>
    <t>AC426</t>
  </si>
  <si>
    <t>Con corte al 30 de junio se observan 7 comunicaciones enviadas a los coordinadores de las regiones de Centro Oriente, Región Andina, Llanos Orientales y Cauca, Región Antioquia y Chocó, Región Pacifico, Región Sur y eje Cafetero 2, Región Caribe y eje Cafetero 1,Coordinador 2 -Mejoramiento; notificando la modificación al documento ACTUALIZACIÓN LINEAMIENTOS GENERALES DE MATERIALIDAD Y ACABADOS.
Se encuentran los siguientes documentos:
-FIE2023IE004792.pdf_2024-04-24
-FIE2023IE004791.pdf_2024-04-24
-FIE2023IE004790.pdf_2024-04-24
-FIE2023IE004789.pdf_2024-04-24
-FIE2023IE004788.pdf_2024-04-24
-FIE2023IE004787.pdf_2024-04-24
-FIE2023IE004786.pdf_2024-04-24
-Correo Sur.pdf_2024-04-24
-Correo Pacifico.pdf_2024-04-24
-Correo Centro Oriente.pdf_2024-04-24
-Correo Caribe.pdf_2024-04-24
-Correo Andina.pdf_2024-04-24</t>
  </si>
  <si>
    <t>.FIE2023IE004792.pdf_2024-4-24
-FIE2023IE004791.pdf_2024-4-24
-FIE2023IE004790.pdf_2024-4-24
-FIE2023IE004789.pdf_2024-4-24
-FIE2023IE004788.pdf_2024-4-24
-FIE2023IE004787.pdf_2024-4-24
-FIE2023IE004786.pdf_2024-4-24
-Correo Sur.pdf_2024-4-24
-Correo Pacifico.pdf_2024-4-24
-Correo Centro Oriente.pdf_2024-4-24
-Correo Caribe.pdf_2024-4-24
-Correo Andina.pdf_2024-4-24</t>
  </si>
  <si>
    <t>CGR-CDSECTCRD No. 023 Departamento de Boyaca y municipio de Tunja Vigencia 2022</t>
  </si>
  <si>
    <t>HALLAZGO 9. Deficiencias y problemas en la ejecución del contrato Marco de obra No. 1380-37-2016 y el Acuerdo de Obra No. 406031 del municipio de Panqueba. En desarrollo del proceso auditor, se identificaron varias deficiencias técnicas en relación con los hitos contractuales, como: Aspectos de estructura, prefabricados no estructurales, instalaciones hidrosanitarias y de gas, falta de funcionalidad de baño para personas con movilidad reducida, impermeabilización de cubierta en zonas de tanques de almacenamiento de agua, puertas de acceso instaladas con apertura opuesta al sentido del flujo, deficiencias en rampa de acceso y cunetas perimetrales; estas deficiencias comprometen la calidad y funcionalidad del proyecto, lo que resulta en riesgos para la seguridad de la comunidad educativa y pérdida de recursos públicos por $136.630.458.</t>
  </si>
  <si>
    <t xml:space="preserve">Falta de un adecuado control ejercido por la interventoría, respecto a la calidad de las obras, el cumplimiento diseño y de las especificaciones técnicas aplicables al contrato, que conlleva a inestabilidad de las obras, riesgos de daños prematuros, riesgos para la vida; que finalmente termina impactando a la población educativa que tenía como fin el proyecto. </t>
  </si>
  <si>
    <t>AC427</t>
  </si>
  <si>
    <t xml:space="preserve">Para el segundo trimestre de 2024, el Fondo de Financiamiento de la Infraestructura Educativa FFIE, en cumplimiento de la acción de mejora, los días 20 y 21 de marzo de 2024, se realizaron dos (2) capacitaciones dirigidas a gestores y supervisores, las cuales se encuentran soportadas con la presentación y registro de asistencia.
Así mismo, el 25 de abril de 2024, se realizó una tercera capacitación dirigida a los a los supervisores y gestores de la UG-FFIE. Se anexan soporte de la presentación y listado de asistencia. La acción de mejora se cumplió en un 100%.
</t>
  </si>
  <si>
    <t>Para el segundo trimestre de 2024, el Fondo de Financiamiento de la Infraestructura Educativa FFIE, realizó las capacitaciones dirigidas a gestores y supervisores de la OG-FFIE en relación con los mecanismos conminatorios de seguimiento y control previstos en los contratos como en el  Manual de Supervisión e Interventoría</t>
  </si>
  <si>
    <t>AC428</t>
  </si>
  <si>
    <t>Socializar con los contratistas de obra, las interventorias y la supervisión, el documento "LINEAMIENTOS GENERALES DE MATERIALIDAD Y ACABADOS" con el objeto de fortalecer el seguimiento, control y calidad de las obras.</t>
  </si>
  <si>
    <t>AC429</t>
  </si>
  <si>
    <t>Para el segundo trimestre de 2024, el Fondo de Financiamiento de la Infraestructura Educativa (FFIE),en cumplimiento de la acción de mejora, se anexa soporte de la socialización del documento LINEAMIENTOS GENERALES DE MATERIALIDAD Y ACABADOS, V3. La acción de mejora se cumplió en un 100%.</t>
  </si>
  <si>
    <t xml:space="preserve">Para el segundo trimestre de 2024, el Fondo de Financiamiento de la Infraestructura Educativa (FFIE), realizo la socialización del documento LINEAMIENTOS GENERALES DE MATERIALIDAD Y ACABADOS, V3. </t>
  </si>
  <si>
    <t>Correos a las coordinaciones nivel nacional</t>
  </si>
  <si>
    <t>AC430</t>
  </si>
  <si>
    <t>Para el segundo trimestre de 2024, el Fondo de Financiamiento de la Infraestructura Educativa FFIE, adjunta documento LINEAMIENTOS GENERALES DE MATERIALIDAD Y ACABADOS, V3, ajustado y socializado</t>
  </si>
  <si>
    <t>Socializar un documento dirigido a los contratistas de obra, interventoría y a los supervisores de los contratos de interventoría, que contenga los lineamientos para gestión y trámite encaminado a obtener las autorizaciones o certificaciones RETIE Y RETILAP de los proyectos.</t>
  </si>
  <si>
    <t>AC431</t>
  </si>
  <si>
    <t>HALLAZGO 10. Deficiencias y problemas en la ejecución del contrato Marco de obra No. 1380-37- 2016 y el Acuerdo de Obra No. 406034 del Municipio de Pesca. En desarrollo del proceso auditor, se identificaron varias deficiencias técnicas en relación con los hitos contractuales, en aspectos de estructura, pisos, cubierta principalmente. estas deficiencias comprometen la calidad y funcionalidad del proyecto, lo que resulta en riesgos para la seguridad de la comunidad educativa y pérdida de recursos públicos por $1.066.710.837.</t>
  </si>
  <si>
    <t>falta de un adecuado control ejercido por la interventoría, respecto a los requerimientos mínimos de diseño, cumplimiento de especificaciones técnicas aplicables, que conlleva a inestabilidad de las obras, riesgos de daños prematuros, riesgos para la vida; que finalmente termina impactando a la población educativa objetivo del proyecto.</t>
  </si>
  <si>
    <t>AC432</t>
  </si>
  <si>
    <t>Para el segundo trimestre de 2024, el Fondo de Financiamiento de la Infraestructura Educativa FFIE, realizó las capacitaciones dirigidas a gestores y supervisores de la OG-FFIE en relación con los mecanismos conminatorios de seguimiento y control previstos en los contratos como en el  Manual de Supervisión e Interventoría.</t>
  </si>
  <si>
    <t>AC433</t>
  </si>
  <si>
    <t>AC434</t>
  </si>
  <si>
    <t>documento Lineamientos Generales de Materialidad y Acabados, V3.</t>
  </si>
  <si>
    <t>HALLAZGO 11. Por deficiencias en la ejecución y control en los Acuerdos de Obra de las Instituciones educativas de 7 municipios:Maripi, Arcabuco, Ciénega, Turmequé, Panqueba, Samacá y Nuevo Colon, que dejó como resultado a las IEs en un funcionamiento sin el cumplimiento del reglamento técnico de instalaciones eléctricas, toda vez que no cuentan con las certificaciones RETIE y RETILAP, lo cual pone en riesgo la seguridad de los usuarios de las instituciones educativas. Hallazgo con incidencia disciplinaria por incumplimiento de la normas técnicas y aprobación de apertura de indagación preliminar.</t>
  </si>
  <si>
    <t xml:space="preserve"> Deficiencias en la Supervisión, relacionadas con la verificación de las condiciones normativas y contractuales aplicables al contrato en el momento de recibo final, evidenciadas en el hecho de que el Certificador de RETIE no proporcione el aval, lo que demuestra que las instalaciones no son acordes a la normativa actualizada</t>
  </si>
  <si>
    <t>AC435</t>
  </si>
  <si>
    <t>AC436</t>
  </si>
  <si>
    <t>Para el segundo trimestre de 2024,  el FFIE en cumplimiento de la acción de mejora,  elaboró el Documento denominado  Lineamientos para la gestión y trámite de las autorizaciones o certificaciones RETIE Y RETILAP de los proyectos, dirigido a los contratistas de obra, interventoría y supervisores de los contratos de interventoría, con la finalidad de  dar los lineamientos para lograr de forma efectiva y eficaz las certificaciones RETIE y RETILAP de los proyectos ejecutados por el FFIE.</t>
  </si>
  <si>
    <t>Para el segundo trimestre de 2024, el FFIE en cumplimiento de la acción de mejora, anexó el documento denominado  Lineamientos para la gestión y trámite de las autorizaciones o certificaciones RETIE Y RETILAP de los proyectos.</t>
  </si>
  <si>
    <t>Documento denominado  Lineamientos para la gestión y trámite de las autorizaciones o certificaciones RETIE Y RETILAP de los proyectos.</t>
  </si>
  <si>
    <t>AC437</t>
  </si>
  <si>
    <t>HALLAZGO 12. Por deficiencias en el proceso de ejecución y control del Acuerdo de Obra No. 406040 del 25 de julio de 2017 en el municipio de Cubará, se observan incumplimientos relacionados con el reglamento Técnico del Sector Agua Potable y Saneamiento Básico (RAS2000); la Norma de Sismo Resistencia10 título A Numeral A.1.5.2.3; y el Código Colombiano de Instalaciones Hidráulicas y Sanitarias (NTC-1500), que afectan los objetivos del proyecto y dejaron como resultado un daño patrimonial en la I.E Nacionalizada Pablo VI, por $58.639.674</t>
  </si>
  <si>
    <t>Falta de seguimiento y control oportuno por parte de la supervisión técnica e interventoría contractual.</t>
  </si>
  <si>
    <t>AC438</t>
  </si>
  <si>
    <t>HALLAZGO 13. Por deficiencias en los procesos de ejecución y supervisión se evidencian incumplimientos en los Acuerdos de Obra de las Instituciones educativas de 4 municipios: Samacá, Ráquira, Turmequé y Nuevo Colón, que dejó como resultado a las IEs con eleva personas inconclusos y sin funcionamiento, afectando el desplazamiento de las personas con movilidad reducida, ya que impide su acceso y desplazamiento adecuado por los espacios, razón por la cual se aprueba indagación preliminar para determinar la cuantía del detrimento patrimonial.</t>
  </si>
  <si>
    <t>Falta de seguimiento y control oportuno por parte de la supervisión técnica e interventoría contractual</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</si>
  <si>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</si>
  <si>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AC439</t>
  </si>
  <si>
    <t>HALLAZGO 14. Se evidencian incumplimientos en el Acuerdo de Obra No. 129001 del municipio de Sáchica, que dejó como resultado a la I.E Nueva Generación en funcionamiento con procesos constructivos deficientes que dejaron como resultado humedades y fisuras en muros y grietas en pisos. El resultado de estos incumplimientos y de lo evidenciado en campo se resume en un daño patrimonial por $34.350.205.</t>
  </si>
  <si>
    <t>Falta de una supervisión continua al cumplimiento de los acuerdos establecidos por todas las partes intervinientes, lo que generó incumplimiento en los plazos inicialmente pactados. De igual manera la forma de pago determinada por el FFIE, en donde se establecieron precios globales fijos impide un seguimiento adecuado a cada una de las actividades de obra.</t>
  </si>
  <si>
    <t>AC440</t>
  </si>
  <si>
    <t>CAPACI~1.PPT_2024-05-02
Lista de asistencia 25042024.xlsx_2024-05-02</t>
  </si>
  <si>
    <t>HALLAZGO 15. Por insuficiencias en los procesos de ejecución y control se evidencian incumplimientos en los Acuerdos de Obra de las Instituciones Educativas de los municipios de Sutamarchan y Ciénega, que dejó como resultado a falencias en la ejecución y funcionamiento adecuado de las instalaciones de gas de las Instituciones Educativas, toda vez que no cuentan con certificación emitida por las empresas de gas, ocasionando riegos para la integridad de los usuarios de las IEs. Para efectos de lograr establecer con la certeza pertinente el valor de las afectaciones a los recursos públicos se aprueba Indagación Preliminar (IP).</t>
  </si>
  <si>
    <t>Insuficiencias en los procesos de ejecución y control se evidencian incumplimientos en los Acuerdos de Obra de las Instituciones Educativas de los municipios de Sutamarchan y Ciénega</t>
  </si>
  <si>
    <t>AC441</t>
  </si>
  <si>
    <t xml:space="preserve"> realización de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t>
  </si>
  <si>
    <t>AC442</t>
  </si>
  <si>
    <t>socialización del documento GUEI0001 Roles y responsabilidades de la ETC y el FFIE a 98 entidades territoriales dentro de las cuales se encuentran la secretaría de Educación de Boyacá con el radicado FIE2024EE008026 de donde pertenecen los municipios de Sutamarchán y Ciánega relacionado en el Hallazgo 15.</t>
  </si>
  <si>
    <t>Para el segundo trimestre de 2024, la dependencia reportó un avance del 100%, con la realización de la socialización del documento GUEI0001 Roles y responsabilidades de la ETC y el FFIE a 98 entidades territoriales dentro de las cuales se encuentran la secretaría de Educación de Boyacá con el radicado FIE2024EE008026 de donde pertenecen los municipios de Sutamarchán y Ciánega relacionado en el Hallazgo 15, se observa que la acción fue realizada  el día 27 de mayo de 2024, dentro del plazo establecido. Avance 100%</t>
  </si>
  <si>
    <t>GUEI0001 Roles y responsabilidades de la ETC y el FFIE firmada DT VF.pdf_2024-06-19
Socialización Guia.rar_2024-05-29</t>
  </si>
  <si>
    <t>HALLAZGO 18. Por deficiencias en control y supervisión del contrato de obra No. 406038 IE José Cayetano Vásquez, se evidencian incumplimientos en los Acuerdos de Obra en el municipio de Ciénega, donde se establecieron hitos pagados los cuales no se encuentran en cumplimiento de la normativa técnica.</t>
  </si>
  <si>
    <t>Falencias en los procesos constructivos y en la supervisión de los mismos.</t>
  </si>
  <si>
    <t>AC443</t>
  </si>
  <si>
    <t>Realizaron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t>
  </si>
  <si>
    <t xml:space="preserve">Para el segundo trimestre de 2024, la dependencia reportó un avance del 34%, con la realización de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 Avance 100%  </t>
  </si>
  <si>
    <t>AC444</t>
  </si>
  <si>
    <t>AC445</t>
  </si>
  <si>
    <t>HALLAZGO 17. Se evidencian incumplimientos en los Acuerdos de Obra en el municipio de Boavita, donde se establecieron deficiencias en el sistema constructivo de las vigas ubicadas a la altura de la placa del primer piso, debido al paso incorrecto de tuberías sanitarias, eléctricas y para aguas lluvias a través de las secciones de estos elementos estructurales. Esta situación compromete la estructura de manera generalizada y representa una violación a lo establecido en el Reglamento Sismorresistente NRS-10, lo que resulta en riesgos para la seguridad de la comunidad educativa y pérdida de recursos públicos. 485.559.685</t>
  </si>
  <si>
    <t>Falta de un adecuado control ejercido por la interventoría, cumplimiento de especificaciones técnicas aplicables.</t>
  </si>
  <si>
    <t>AC446</t>
  </si>
  <si>
    <t>AC447</t>
  </si>
  <si>
    <t>AC448</t>
  </si>
  <si>
    <t>HALLAZGO 19. Deficiencias y problemas en la ejecución del contrato Marco de obra No. 1380-37- 2016 y el Acuerdo de Obra No. 406021 de la Institución Educativa Técnica Nacionalizada de Samacá. En desarrollo del proceso auditor, se identificaron varias deficiencias técnicas en relación con los hitos contractuales, como mampostería, instalaciones hidrosanitarias, pisos, carpintería metálica, complementarias. Estas deficiencias comprometen la calidad y funcionalidad del proyecto, lo que resulta en riesgos para la seguridad de la comunidad educativa y pérdida de recursos públicos por $ 743.019.466.</t>
  </si>
  <si>
    <t>Falta de un adecuado control ejercido por la interventoría, incumplimiento de especificaciones técnicas aplicables.</t>
  </si>
  <si>
    <t>AC449</t>
  </si>
  <si>
    <t>AC450</t>
  </si>
  <si>
    <t>AC451</t>
  </si>
  <si>
    <t>HALLAZGO 10. Acuerdo de Obra No. 406026 de la Institución Educativa IE Técnico Industrial sede primaria, ubicada en el municipio de Turmequé. En desarrollo del proceso auditor, se identificaron varias deficiencias técnicas en relación con los hitos contractuales, mampostería, pisos cubiertas y muros de contención. Estas deficiencias comprometen la calidad y funcionalidad del proyecto, lo que resulta en riesgos para la seguridad de la comunidad educativa y pérdida de recursos públicos por $827.015.748.</t>
  </si>
  <si>
    <t>Falta de un adecuado control ejercido por la interventoría, respecto a los requerimientos mínimos de diseño, cumplimiento de especificaciones técnicas aplicables</t>
  </si>
  <si>
    <t>AC452</t>
  </si>
  <si>
    <t>AC453</t>
  </si>
  <si>
    <t>AC454</t>
  </si>
  <si>
    <t>HALLAZGO 21. Deficiencias y problemas en la ejecución del contrato Marco de obra No. 1380-37- 2016 y el Acuerdo de Obra No. 406025 de la Institución Educativa Diego Torres ¿ sede primaria, ubicada en el municipio de Turmequé. En desarrollo del proceso auditor, se identificaron varias deficiencias técnicas en relación con los hitos contractuales, como: Cubierta, obras complementarias. Estas deficiencias comprometen la calidad y funcionalidad del proyecto, lo que resulta en riesgos para la seguridad de la comunidad educativa y pérdida de recursos públicos por 244.945.203.</t>
  </si>
  <si>
    <t>AC455</t>
  </si>
  <si>
    <t>AC456</t>
  </si>
  <si>
    <t>AC457</t>
  </si>
  <si>
    <t>HALLAZGO 22. Deficiencias y problemas en la ejecución del contrato Marco de obra No. 1380-37- 2016 y el Acuerdo de Obra No. 406018 de la Institución Educativa Técnica Nuestra Señora de la Antigua sede principal, ubicada en el municipio de Nuevo Colón. En desarrollo del proceso auditor, se identificaron varias deficiencias técnicas en relación con los hitos contractuales, como andenes, redes hidráulicas, cuarto de bombas. Estas deficiencias comprometen la calidad y funcionalidad del proyecto, loque resulta en riesgos para la seguridad de la comunidad educativa y pérdida de recursos público por $306.536.465.</t>
  </si>
  <si>
    <t>AC458</t>
  </si>
  <si>
    <t>Para el primer trimestre de 2024, se registró avance en la acción de mejora prevista,  se observó que se efectuaron dos (2) capacitaciones dirigidas a gestores y supervisores, se evidencian listados de asistencia y MANUAL DE FUNCIONES Y COMPETENCIAS LABORALES, objeto de capacitación.</t>
  </si>
  <si>
    <t>AC459</t>
  </si>
  <si>
    <t>AC460</t>
  </si>
  <si>
    <t>Para el segundo trimestre del 2024, el FFIE socializo a las ETC el documento LINEAMIENTOS GENERALES DE MATERIALIDAD Y ACABADOS, V3 a través de oficios y correos.</t>
  </si>
  <si>
    <t>CGR-CDSECTCRD No. 016 Departamento del Cauca y municipio de Popayán Vigencia 2022</t>
  </si>
  <si>
    <t>Hallazgo No. 13 Obra Civil I.E. Los Comuneros Siberia-Caldono Cauca (A) (BA). Se recibió la obra civil I.E Los Comuneros de Caldono por parte del departamento del Cauca, la cual presentaba fallas en el suministro de agua, el fluido eléctrico y la plataforma de elevación sin funcionamiento y no permitió el uso de las instalaciones por parte de la comunidad educativa. Posterior a la comunicación de la observación de auditoría, se realizaron los ajustes a las fallas evidenciadas en la obra, constituyéndose un beneficio de auditoría por $ 107.010.691.</t>
  </si>
  <si>
    <t>deficiencias en las funciones de supervisión e interventoría al recibir la obra con observaciones</t>
  </si>
  <si>
    <t>AC461</t>
  </si>
  <si>
    <t>Para el primer trimestre de 2024, se registró cumplimiento en la acción de mejora prevista,  se observó que se efectuaron dos (2) capacitaciones dirigidas a gestores y supervisores, se evidencian listados de asistencia, presentación PROCEDIMIENTOS Y PARÁMETROS DE REVISIÓN DE ÍTEMS NO PREVISTOS, Manual de Supervisión e Interventoría.</t>
  </si>
  <si>
    <t>CGR-CDSECTCRD No. 019  Departamento del Quindío y municipio de Armenia Vigencia 2022</t>
  </si>
  <si>
    <t>HALLAZGO 9. Pago de actividades del contrato de obra No 1380-1219-2020. El FFIE suscribió el contrato de obra No 1380-1219-2020 con el propósito de realizar obras de adecuación, mejoramiento y mantenimiento correctivo de la Institución Educativa ¿El Laurel¿ del municipio de Quimbaya; contrato en el cual se evidenciaron inconsistencias entre las actividades pagadas y las actividades realizadas, así como ítems que se construyeron con diferentes y menores especificaciones a las estipuladas en el contrato, condiciones que conducen a un detrimento del patrimonio público por $18.408.301.</t>
  </si>
  <si>
    <t xml:space="preserve">Debilidades relacionadas con la deficiente interventoría y supervisión técnica en el desarrollo del contrato, que no aseguran el cumplimiento de las responsabilidades pactadas ni la verificación apropiada del cumplimiento de las obligaciones 
contractuales. </t>
  </si>
  <si>
    <t>AC462</t>
  </si>
  <si>
    <t>AC463</t>
  </si>
  <si>
    <t>AC464</t>
  </si>
  <si>
    <t>HALLAZGO 10. Pago de actividades del contrato de obra No 1380-1017-2019. En el contrato de obra No 1380-1017-2019 con el propósito de realizar la construcción de la sede principal de la Institución Educativa Liceo Quindío del municipio de Salento, se evidenciaron inconsistencias entre las actividades pagadas y las actividades realizadas, así como ítems que se construyeron con diferentes y menores especificaciones a las estipuladas en el contrato, condiciones que conducen a un detrimento del patrimonio público por $96.308.334.</t>
  </si>
  <si>
    <t>Debilidades relacionadas con la deficiente interventoría y  supervisión técnica en el desarrollo del contrato, que no aseguran el cumplimiento de las responsabilidades pactadas ni la verificación apropiada del cumplimiento de las obligaciones 
contractuales. Es decir, se evidenció una indebida gestión fiscal en la administración de los  recursos de la Nación, de la cual se desprende que no se aseguró la calidad integral de la  ejecución del contrato de obra y el cumplimiento de las obligaciones pactadas.</t>
  </si>
  <si>
    <t>AC465</t>
  </si>
  <si>
    <t>AC466</t>
  </si>
  <si>
    <t xml:space="preserve">Con corte a junio de 2024, se observan comunicaciones de socialización del 19 de diciembre de 2023 de la "ACTUALIZACIÓN LINEAMIENTOS GENERALES DE MATERIALIDAD Y ACABADOS" enviadas a Region Centro Oriente, Región Andina, Llanos Orientales y Cauca, Región Antioquia y Chocó, Región Pacifico, Región Sur y eje Cafetero 2, Región Caribe y eje Cafetero 1, Coordinador 2-Mejoramiento; adicionalmente los correos de envío.
Se adjunta los documentos:
FIE2023IE004792.pdf_2024-04-26
FIE2023IE004791.pdf_2024-04-26
FIE2023IE004790.pdf_2024-04-26
FIE2023IE004789.pdf_2024-04-26
FIE2023IE004788.pdf_2024-04-26
FIE2023IE004787.pdf_2024-04-26
FIE2023IE004786.pdf_2024-04-26
Correo Sur.pdf_2024-04-26
Correo Pacifico.pdf_2024-04-26
Correo Centro Oriente.pdf_2024-04-26
Correo Caribe.pdf_2024-04-26
Correo Andina.pdf_2024-04-26
</t>
  </si>
  <si>
    <t>FIE2023IE004792.pdf_2024-04-26
FIE2023IE004791.pdf_2024-04-26
FIE2023IE004790.pdf_2024-04-26
FIE2023IE004789.pdf_2024-04-26
FIE2023IE004788.pdf_2024-04-26
FIE2023IE004787.pdf_2024-04-26
FIE2023IE004786.pdf_2024-04-26
Correo Sur.pdf_2024-04-26
Correo Pacifico.pdf_2024-04-26
Correo Centro Oriente.pdf_2024-04-26
Correo Caribe.pdf_2024-04-26
Correo Andina.pdf_2024-04-26</t>
  </si>
  <si>
    <t>AC467</t>
  </si>
  <si>
    <t>Con corte a junio de 2024, se observa la presentación "PROCEDIMIENTOS Y PARÁMETROS DE REVISIÓN DE ÍTEMS NO PREVISTOS" así como la ficha "Manual de Funciones y Competencias Laborales" para coordinador 1 y coordinador 2 y el documeto "CONTROVERSIAS CONTRACTUALES "; los cuales se socializaron por medio de capacitaciones donde se relaciona las asistencias el 20, 21 de marzo y el 24 de abril. 
Se adjunta:
Asistencia 20-03-2024.pdf_2024-04-24
Asistencia 21-03-2024.pdf_2024-04-24
Encuentro de gestores 2024 VF.pdf_2024-04-24
FICHAM~3.PDF_2024-04-24
Ficha manual de funciones Coordinador Region.pdf_2024-04-24
FICHAM~4.PDF_2024-04-24
CAPACI~1.PPT_2024-04-26
Lista de asistencia 25042024.xlsx_2024-04-26</t>
  </si>
  <si>
    <t xml:space="preserve">CGR-CDSECTCRD No. 27 Departamento Valle del Cauca y Distrito de Buenaventura Vigencia 2022  </t>
  </si>
  <si>
    <t>HALLAZGO 5. Convenio 1098 de 2017 Departamento Valle - Estado de los dispositivos de transporte vertical. (F-D)..En el convenio 1098 de 2017 suscrito entre el MEN y el Valle del Cauca, que incluyó recursos de los contratos 1005, 1009, 1007, se evidenció deterioro prematuro, mal uso y omisión de mantenimiento preventivo y correctivo de los dispositivos de transporte vertical contratados, por incumplimiento de las obligaciones del convenio con cargo a la ETC, generando que en algunas IE no presten un servicio integral, ya que estos dispositivos no están en uso. Hallazgo fiscal por $299.274.089 y presunta incidencia disciplinaria.</t>
  </si>
  <si>
    <t>Incumplimiento de lo establecido en las obligaciones del convenio 1098 de 2017 a cargo de la entidad territorial, relacionadas con la ausencia de mantenimiento de las obras luego de ser entregados, mostrando una gestión ineficiente e ineficaz frente a los recursos administrados, afectando</t>
  </si>
  <si>
    <t>AC468</t>
  </si>
  <si>
    <t>En cumplimiento de la acción de mejora, la Dirección Técnica de la UG FFIE, mediante comunicaciones del mes de mayo de 2024, socializó a las Entidades Territoriales la Guía de Roles y responsabilidades de la ETC y el FFIE para la entrega y recibo de la infraestructura educativa-. Se anexan los soportes de las comunicaciones remitidas. La acción se cumplió en un 100%.</t>
  </si>
  <si>
    <t>Se observan 98 comunicaciones donde se socializa los documentos:
1. El procedimiento de Atención a posventas de los proyectos de infraestructura
educativa ejecutados a través del Fondo de Financiamiento de la Infraestructura
Educativa FFIE.
2. Guía: Roles y responsabilidades de la ETC y el FFIE para la entrega y recibo de
la infraestructura educativa
Se da cumplimiento del 100% de la acción.</t>
  </si>
  <si>
    <t>HALLAZGO 21. Colegios Nuevos, Zona Rural Distrito de Buenaventura, ejecutados a través del FFIE (D). El FFIE está ejecutando proyectos nuevos en zona rural de Buenaventura, los cuales tienen considerables atrasos, sin que se tenga certeza de su terminación, por debilidades en la planeación y ejecución de este tipo de proyectos, hecho que genera incertidumbre frente a la ejecución de las obras, al no materializarse en Instalaciones dignas para ser utilizadas por la comunidad educativa.</t>
  </si>
  <si>
    <t>Incumplimiento de las competencias relacionadas con la infraestructura educativa, debilidades en la planeación y ejecución de este tipo de proyectos y de coordinación entre la entidad territorial y el FFIE,</t>
  </si>
  <si>
    <t>AC469</t>
  </si>
  <si>
    <t>La acción de mejora se cumplió, como evidencia se anexa el documento Hechos Generadores de Retraso o Incumplimiento el cual fue elaborado de forma conjunta entre la Dirección Técnica y Jurídica de la Unidad de Gestión del Fondo de Financiamiento de la Infraestructura Educativa UG-FFIE, que tiene como objeto reconocer e identificar circunstancias recurrentes que han afectado la ejecución de los proyectos, con el propósito de minimizar su ocurrencia.</t>
  </si>
  <si>
    <t>Con corte a junio de 2024, se observa el documento que indica los "HECHOS GENERADORES DE RETRASO O INCUMPLIMIENTO" el cual corresponde a “Elaborar y socializar un documento técnico y jurídico, en el que se identifiquen las situaciones recurrentes que han generado retrasos o incumplimientos en la ejecución de los proyectos en cada una de sus etapas, con el propósito adoptar las medidas correctivas que se requieran”; el cual fue socializado a Coordinador 2, Profesional Senior 3 y Profesional Senior 2.
Se adjuntan los siguientes documentos:
HECHOS GENERADORES DE R.pdf_2024-04-22
FIE2023IE004871.pdf_2024-04-22
FIE2023IE004872.pdf_2024-04-22
FIE2023IE004873.pdf_2024-04-22</t>
  </si>
  <si>
    <t>Se da una efectividad del 100%, dando cumplimiento a la acción de mejora.</t>
  </si>
  <si>
    <t>AC470</t>
  </si>
  <si>
    <t>La acción de mejora se cumplió, como evidencia se anexa soporte de socialización del documento Hechos Generadores de Retraso o Incumplimiento el cual fue elaborado de forma conjunta entre la Dirección Técnica y Jurídica de la Unidad de Gestión del Fondo de Financiamiento de la Infraestructura Educativa UG-FFIE.</t>
  </si>
  <si>
    <t>Con corte a junio de 2024, se socializó el documento "HECHOS GENERADORES DE RETRASO O INCUMPLIMIENTO" a los perfiles de Coordinador 2, Profesinal Senior 3 y Profesional Senior 2.
Se adjunta comunicaciones:
FIE2023IE004871.pdf_2024-04-22
FIE2023IE004872.pdf_2024-04-22
FIE2023IE004873.pdf_2024-04-22</t>
  </si>
  <si>
    <t>FIE2023IE004871.pdf_2024-04-22
FIE2023IE004872.pdf_2024-04-22
FIE2023IE004873.pdf_2024-04-22</t>
  </si>
  <si>
    <t>HALLAZGO 22. Planeación Técnica FFIE - Contratos Nos. 1380-1348-2020 y 1380-1222-2020. FFIE - Distrito de Buenaventura. El FFIE está ejecutando en la zona urbana del Distrito de Buenaventura proyectos de mejoramientos, en los cuales se advierten inadecuada planificación técnica e inobservancia de la NTC aplicable, generando reducción en la vida útil y afectando la operatividad y funcionalidad de los espacios intervenidos.</t>
  </si>
  <si>
    <t>Inadecuada planificación técnica e inobservancia 
de la NTC aplicable, generando reducción en la vida útil y afectando la operatividad y funcionalidad de los espacios intervenidos.</t>
  </si>
  <si>
    <t>AC471</t>
  </si>
  <si>
    <t>AC472</t>
  </si>
  <si>
    <t>HALLAZGO 23. Planeación Técnica obra nueva IE JAIME ROOCK. FFIE - Distrito de Buenaventura. El FFIE está ejecutando la obra nueva en la IE JAIME ROOCK, en la zona rural del Distrito de Buenaventura, en la cual se evidencia inadecuada planificación técnica e inobservancia de las NTC 4595, lo que afecta el acceso y uso de los espacios intervenidos.</t>
  </si>
  <si>
    <t>Deficiencias de planificación técnica en su etapa de diseño y a la inobservancia de la norma técnica colombiana NTC4595 sobre planeamiento y diseño de instalaciones y ambientes escolares, lo que afecta, aún más, el acceso y uso de los espacios intervenidos, especialmente en épocas de invierno o creciente del Rio Raposo</t>
  </si>
  <si>
    <t>AC473</t>
  </si>
  <si>
    <t>Como evidencia de cumplimiento de la acción, se anexa el documento Hechos Generadores de Retraso o Incumplimiento el cual fue elaborado de forma conjunta entre la Dirección Técnica y Jurídica de la Unidad de Gestión del Fondo de Financiamiento de la Infraestructura Educativa UG-FFIE, que tiene como objeto reconocer e identificar circunstancias recurrentes que han afectado la ejecución de los proyectos, con el propósito de minimizar su ocurrencia.</t>
  </si>
  <si>
    <t>Con corte a junio de 2024, se observa el documento que indica los "HECHOS GENERADORES DE RETRASO O INCUMPLIMIENTO" el cual corresponde a “Elaborar y socializar un documento técnico y jurídico, en el que se identifiquen las situaciones recurrentes que han generado retrasos o incumplimientos en la ejecución de los proyectos en cada una de sus etapas, con el propósito adoptar las medidas correctivas que se requieran”; el cual fue socializado a Coordinador 2, Profesinal Senior 3 y Profesional Senior 2.
Se adjuntan los siguientes documentos:
HECHOS GENERADORES DE R.pdf_2024-04-22
FIE2023IE004871.pdf_2024-04-22
FIE2023IE004872.pdf_2024-04-22
FIE2023IE004873.pdf_2024-04-22</t>
  </si>
  <si>
    <t>AC474</t>
  </si>
  <si>
    <t>8. PARTICIPA j. Canal de interacción deliberatoria para la participación ciudadana. Disponer del canal que los participantes usaran para interactuar fácilmente en las deliberaciones que se convoquen y llegar a los acuerdos sobre los temas objeto de la participación. Puede ser chat, foro virtual, blogs, encuestas, mensajes de texto, programas radiales, entre otros.</t>
  </si>
  <si>
    <t>El Ministerio de Educación Nacional no cuenta con un canal que centralice los mecanismos para la interacción con la ciudadanía que incluyan en forma general, los eventos y actividades que se desarrollan en el marco de la Participación Ciudadana.</t>
  </si>
  <si>
    <t>Habilitar en la página Web / Menú participa, un canal (botón) de interacción deliberatoria en el cual se centralicen los mecanismos dispuestos por la entidad para la Participación Ciudadana.</t>
  </si>
  <si>
    <t>Informe con pantallazos y enlace para acceder al Canal (botón) de interacción deliberatoria habilitado.</t>
  </si>
  <si>
    <t xml:space="preserve">Diego Fernando Salazar Becerra </t>
  </si>
  <si>
    <t>AC475</t>
  </si>
  <si>
    <t>Con el fin de dar cumplimiento al compromiso adquirido en el marco de la acción de mejora propuesta, durante el primer trimestre de 2024, se adelantaron las siguientes gestiones: a) Se solicitó vía correo electrónico, a la Oficina Asesora de Comunicaciones, la creación del botón ¿Canal de interacción deliberatoria para la participación ciudadana¿. b) Con el fin de mantener actualizado el canal de interacción, se encuentra en proceso de validación y revisión el contenido del Menú Participa, ya que el Ministerio de Educación Nacional durante el primer trimestre realizó convocatorias y publicó temas objeto de participación, en diferentes ubicaciones del menú, sin embargo, se requiere adelantar un proceso de actualización y rediseño del Menú Participa, ya que por accesibilidad las publicaciones que se realizan en el marco del presente hallazgo, deben centralizarse en el botón ¿Canal de interacción deliberatoria¿. Se adjunta informe de avance, en donde se brinda el contexto general de las gestiones realizadas y programadas.</t>
  </si>
  <si>
    <t>Para el primer trimestre de 2024, la dependencia reporta avance el 25%. Se evidencia informe de avance de la acción de mejoramiento ITA, donde se  solicitó vía correo electrónico, a la Oficina Asesora de Comunicaciones, la creación del botón “Canal de interacción deliberatoria para la participación ciudadana”. Además, y con el fin de mantener actualizado el canal de interacción, se encuentra en proceso de validación y revisión el contenido del Menú Participa.</t>
  </si>
  <si>
    <t>Informe de avance de la acción de mejoramiento ITA1810.</t>
  </si>
  <si>
    <t>Se gestionó el proceso de validación de información y creación/habilitación en la página web de la entidad, del botón Canal de interacción deliberatoria para la participación ciudadana, en el cual se encuentran de manera centralizada, los mecanismos dispuestos por el Ministerio de Educación Nacional. El botón Canal de interacción deliberatoria para la participación ciudadana, se encuentra en el siguiente enlace: https://www.mineducacion.gov.co/portal/Participa/ Se adjunta informe con detalle de gestiones realizadas.</t>
  </si>
  <si>
    <t>Para el segundo trimestre de 2024, se evidencia el botón Canal de interacción deliberatoria para la participación ciudadana, se encuentra en el siguiente enlace: https://www.mineducacion.gov.co/portal/Participa/</t>
  </si>
  <si>
    <t>8.2. Estructura y Secciones del menú PARTICIPA. Planeación y presupuesto participativo: d. Visibilizar avances de decisiones y su estado (semáforo). Visibilizar reportes de avance de las decisiones tomadas e indicar el estado de estas (semáforo) y las frecuencias de participación. El contenido relacionado con las cajas de herramientas se encuentra en construcción.</t>
  </si>
  <si>
    <t>El Ministerio de Educación Nacional no tiene consolidado un reporte de avance y semáforo que muestre el estado de cada proceso.</t>
  </si>
  <si>
    <t>Publicar en la página Web una matriz y/o tablero de control que muestre de manera consolidada la información relevante de los ejercicios de planeación participativa.</t>
  </si>
  <si>
    <t>Informe con pantallazos y enlace para acceder a la Matriz y/o tablero de control publicado.</t>
  </si>
  <si>
    <t>AC476</t>
  </si>
  <si>
    <t>No se encuentra registrado en el SIG para seguimiento , debido al  cambio de Jefe de la OficinaAsesora de Planeación y Finanzas.</t>
  </si>
  <si>
    <t>Se realizó la revisión y validación del Menú Participa, de las publicaciones realizadas por el Ministerio de Educación Nacional durante el primer semestre de 2024, en la sección ¿Planeación y/o presupuesto participativo¿ relacionada con los ejercicios de planeacion participativa de la entidad. Con base en los ejercicios adelantados, se construyó una matriz que consolidada la información de los ejercicios de planeación participativa y su estado. Se solicitó vía correo electrónico a la Oficina Asesora de Comunicaciones, la publicación en la ¿Caja de Herramientas¿ de la sección ¿Planeacion y Presupuesto Participativo¿ (https://www.mineducacion.gov.co/portal/Participa/Planeacion-y-o-presupuesto-participativo/) de la ¿Matriz Consolidada Ejercicios de Planeacion Participativa 2024¿, la cual se puede consultar en el siguiente enlace: https://www.mineducacion.gov.co/1780/articles-404893_matriz_consolidada_2024.xlsx Se adjunta informe con el detalle de las gestiones adelantadas.</t>
  </si>
  <si>
    <t xml:space="preserve">Para el segundo trimestre de 2024, se evidencia la publicación en la “Caja de Herramientas” de la sección “Planeacion y Presupuesto Participativo” (https://www.mineducacion.gov.co/portal/Participa/Planeacion-yo-presupuesto-participativo/) de la “Matriz Consolidada Ejercicios de Planeacion Participativa 2024”, la cual se puede consultar en el siguiente enlace: https://www.mineducacion.gov.co/1780/articles404893_matriz_consolidada_2024.xlsx </t>
  </si>
  <si>
    <t>8.2. Estructura y Secciones del menú PARTICIPA- PLANEACIÓN. Colaboración e innovación: OFICINA DE INNOVACION EDUCATIVA e.Divulgar el plan de trabajo para implementar la solución diseñada. Divulgar el plan de trabajo para implementar la solución diseñada frente al reto. El contenido relacionado a la divulgación del plan de trabajo encuentra en construcción</t>
  </si>
  <si>
    <t>El Ministerio de Educación Nacional no publicó el plan de trabajo 2023, en el Menú Participa.</t>
  </si>
  <si>
    <t>Elaborar y publicar el plan de trabajo 2024 en el Menú Participa.</t>
  </si>
  <si>
    <t>Plan de trabajo publicado.</t>
  </si>
  <si>
    <t>AC477</t>
  </si>
  <si>
    <t>Como resultado final de la gestión realizada para dar cumplimiento al Plan de Mejoramiento 1812, se publicó el ¿Plan de trabajo Colaboración e Innovación 2024¿, en el Menú Participa, sección Colaboración e Innovación Abierta, el cual puede ser consultado en el siguiente enlace: https://www.mineducacion.gov.co/1780/articles-404895_recurso_4.pdf Adicionalmente, se adjunta documento informe de cumplimiento, en donde se puede evidenciar el detalle de la gestion realizada para el cumplimiento de la accion de mejora.</t>
  </si>
  <si>
    <t>Para el segundo trimestre de 2024, se evidencia Informe de avance a la acción del Plan de mejoramiento 1811, el cual informa sobre la publicación del Plan de trabajo " Colaboración e Innovación 2024", en el Menú Participa, sección Colaboración e Innovación Abierta, el cual puede ser consultado en el siguiente enlace: https://www.mineducacion.gov.co/1780/articles-404895_recurso_4.pd</t>
  </si>
  <si>
    <t>8.2. Estructura y Secciones del menú PARTICIPA- PLANEACIÓN. Colaboración e innovación: OFICINA DE INNOVACION EDUCATIVA. f. Publicar la información sobre los desarrollos o prototipos. Publicar la información sobre los desarrollos o prototipos de solución diseñados con base en el proceso de colaboración e innovación abierta con la participación ciudadana y de los grupos de interés. El contenido relacionado sobre los desarrollos o prototipos encuentra en construcción</t>
  </si>
  <si>
    <t>El Ministerio de Educación Nacional no ha desarrollado prototipos de solución, diseñados con base en el proceso de colaboración e innovación abierta</t>
  </si>
  <si>
    <t>Elaborar y publicar un prototipo que de solución al reto o problemática identificados en el espacio co - creación adelantado con los grupos de valor.</t>
  </si>
  <si>
    <t>Documento de diseño del prototipo publicado en el Menú de Participa</t>
  </si>
  <si>
    <t>AC478</t>
  </si>
  <si>
    <t>La acción empieza a realizarse  el 1/07/2024</t>
  </si>
  <si>
    <t>Para el segundo trimestre de 2024, se observa que la acción empieza a ejecutarse a partir del 1 de Julio de 2024.</t>
  </si>
  <si>
    <t>Como resultado final de la gestión realizada para dar cumplimiento al Plan de Mejoramiento 1813, se publicó el documento ¿Prototipo Producción Contenidos Educativos Digitales¿, en el Menú Participa, sección Colaboración e Innovación Abierta, el cual puede ser consultado en el siguiente enlace: https://www.mineducacion.gov.co/1780/articles-404895_recurso_7.pdf Adicionalmente, se adjunta documento informe de cumplimiento, en donde se puede evidenciar el detalle de la gestión realizada para el cumplimiento de la acción de mejora.</t>
  </si>
  <si>
    <t xml:space="preserve">Para el tercer  trimestre de 2024, se observa  documento de Prototipo Ciclo de talleres en producción de contenidos educativos digitales 2024, publicado en el Menú Participa, sección Colaboración e Innovación Abierta. </t>
  </si>
  <si>
    <t>Documento de Prototipo Ciclo de talleres en producción de contenidos educativos digitales 2024</t>
  </si>
  <si>
    <t>8.2. Estructura y Secciones del menú PARTICIPA- PLANEACIÓN. Control social. b. Convocar  cuando inicie ejecución de programa, proyecto o  contratos. Publicar la convocatoria a la ciudadanía cuando la entidad inicie la ejecución de un programa, proyecto, contrato o de la prestación de un servicio público para que la ciudadanía esté enterada y ejerza la vigilancia correspondiente. El Ministerio de Educación Nacional avanzará en la construcción de los mecanismos de convocatoria para la ejecución de programa, proyecto o contratos.</t>
  </si>
  <si>
    <t>El Ministerio de Educación Nacional no cuenta con un botón en el Menú Participa en donde se publique la información de convocatorias</t>
  </si>
  <si>
    <t>Habilitar en la página Web un botón en donde se publique la información sobre convocatorias.</t>
  </si>
  <si>
    <t>Informe con pantallazos y enlace para acceder al Boton de convocatorias habiltado.</t>
  </si>
  <si>
    <t>AC479</t>
  </si>
  <si>
    <t>Se realizó la revisión y validación en el Menú Participa, de las publicaciones realizadas por el Ministerio de Educación Nacional relacionadas con las convocatorias realizadas por la entidad. Se gestionó vía correo electrónico con la Oficina Asesora de Comunicaciones, la creación / habilitación del botón ¿Convocatorias para la participación ciudadanía y el control social¿, en la sección Control Social del Menú Participa, el cual se encuentra en el siguiente enlace: https://www.mineducacion.gov.co/portal/Participa/Control-social/ Se adjunta informe con el detalle de las gestiones realizadas.</t>
  </si>
  <si>
    <t>Para el  segundo trimestre de 2024, se evidencia informe  de cumplimiento de acción de mejoramiento  ITA -PLAN 1814 que incluye pantallazos y enlace para acceder al Boton de convocatorias habiltado.</t>
  </si>
  <si>
    <t>8.2. Estructura y Secciones del menú PARTICIPA. Control social. c. Resumen del tema objeto de vigilancia. Publicar información resumen de cada tema de interés ciudadano, para lo cual, debe indicar el tema objeto de vigilancia ciudadana, así como el avance de los indicadores de gestión asociados, los recursos asignados, la metodología de diálogo definida para interactuar con el grupo de control social, los plazos, las observaciones recibidas y las respuestas dadas por la entidad. Para esto, la entidad podrá diseñar su propio tablero de control. El Ministerio de Educación Nacional avanzará en la definición de los temas objeto de vigilancia</t>
  </si>
  <si>
    <t>El Ministerio no cuenta con un resumen de los temas objeto de vigilancia ciudadana, así como el avance de los indicadores de gestión asociados, los recursos asignados, la metodología de diálogo definida para interactuar con el grupo de control social, los plazos, las observaciones recibidas y las respuestas dadas por la Entidad.</t>
  </si>
  <si>
    <t>Elaborar y publicar el resumen de las veedurías ciudadanas que contenga los temas objeto de vigilancia ciudadana, así como la naturaleza, alcance de control y datos de contacto.</t>
  </si>
  <si>
    <t>Resumen publicado</t>
  </si>
  <si>
    <t>Alba Rocio Suarez Paez</t>
  </si>
  <si>
    <t>AC480</t>
  </si>
  <si>
    <t>Teniendo en cuenta la información suministrada por la Subdirección de Relacionamiento Ciudadano, se elabora informe que relaciona el análisis desarrollado por la OAPF lo que permite ratificar que no existe una veeduría activa que este llevando a cabo vigilancia a la gestión desarrollada por el Ministerio en cumplimiento de sus planes, programas o proyectos. por lo tanto no será posible publicar el resumen de veedurías en la página web de la entidad.</t>
  </si>
  <si>
    <t>Para el  segundo trimestre de 2024, se observa que acorde a lo reportado  por la Subdirección de Relacionamiento Ciudadano, se elabora informe que relaciona el análisis desarrollado por la Oficina Asesora de Planeación y Finanzas, lo que permite ratificar que no existe una veeduría activa que este llevando a cabo vigilancia a la gestión desarrollada por el Ministerio de Educación Nacional en cumplimiento de sus planes, programas o proyectos. por lo tanto no será posible publicar el resumen de veedurías en la página web de la entidad.</t>
  </si>
  <si>
    <t>8.2. Estructura y Secciones del menú PARTICIPAControl social: d. Informes del interventor o el supervisor. Si algún plan, programa o proyecto de la entidad es objeto de vigilancia por parte de una veeduría ciudadana, deberá publicar como mínimo los dos informes que el interventor o el supervisor hace frente al grupo de auditoría ciudadana, según lo establecido en el artículo 72 de la Ley 1757 de 2015. El Ministerio de Educación Nacional realizará la publicación de los informes del interventor o el supervisor</t>
  </si>
  <si>
    <t>El Ministerio actualmente no publica los informes generados por las veedurías que llevan a cabo algún control frente a la los planes, programas o proyectos de la Entidad</t>
  </si>
  <si>
    <t>Publicar mínimo dos informes que generen las veedurías ciudadanas que están ejerciendo alguna vigilancia frente a los planes, programas o proyectos del Ministerio</t>
  </si>
  <si>
    <t>Informes publicados</t>
  </si>
  <si>
    <t>AC481</t>
  </si>
  <si>
    <t>Para el primer trimestre de 2024, la dependencia no reporta soportes de avance, sin embargo, no se ha cumplido la fecha de finalización y se encuentra dentro de los tiempos establecidos. Es importante aclarar que que su fecha de inicio es 01-04-2024.</t>
  </si>
  <si>
    <t>Teniendo en cuenta los dos informes generados en los que se establece que a la fecha el Ministerio de Educación Nacional NO tiene veedurías ciudadanas activas que adelantan vigilancia sobre la gestión o ejerzan control social frente a alguno de los planes, programas o proyectos liderados por la entidad. Por lo tanto, no será posible mínimo dos informes que generen las veedurías ciudadanas que están ejerciendo alguna vigilancia frente a los planes, programas o proyectos del Ministerio.</t>
  </si>
  <si>
    <t>Con corte segundo trimestre de 2024, se evidencia Informe de identificación veedurías ciudadanas donde se observa que, a la fecha, el Ministerio de Educación Nacional no tiene veedurías ciudadanas activas, que adelantan vigilancia sobre la gestión o ejerzan control social frente a alguno de los planes, programas o proyectos liderados por la entidad, por lo cual, no será posible publicar dos informes que generen las mencionadas veedurías.</t>
  </si>
  <si>
    <t>8.2. Estructura y Secciones del menú PARTICIPA- PLANEACIÓN. Control social, e. Facilitar herramienta de evaluación de las actividades. Facilitar a los participantes una herramienta de evaluación de las actividades y espacios de control social adelantadas. El Ministerio de Educación Nacional realizará la construcción de dichos contenidos</t>
  </si>
  <si>
    <t>El Ministerio actualmente no cuenta con una herramienta de evaluación de las actividades y espacios de control social adelantados por las veedurías que ejercen algún tipo de vigilancia sobre los programas y proyectos de la Entidad</t>
  </si>
  <si>
    <t>Elaborar una herramienta de evaluación de las actividades y espacios de control social adelantados por las veedurías.</t>
  </si>
  <si>
    <t>Formato de encuesta de evaluación de espacios de control social elaborado</t>
  </si>
  <si>
    <t>AC482</t>
  </si>
  <si>
    <t xml:space="preserve">Para el primer trimestre de 2024, la dependencia no reporta avance, debido a que no ha iniciado la fecha de ejecución </t>
  </si>
  <si>
    <t xml:space="preserve">Se elaboraró una herramienta de evaluación de las actividades y espacios de control social adelantados por las veedurías, que podrá ser empleado cuando se desarrolle un espacio de control social con una veeduría. (encuesta en Forms https://forms.office.com/r/90yu7EutUU)
</t>
  </si>
  <si>
    <t>Para el segundo trimestre de 2024, se evidencia Formulario encuentros veedurías ciudadanas que podrá ser empleado cuando se desarrolle un espacio de control social con una veeduría. (encuesta) Avance 100%</t>
  </si>
  <si>
    <t>8.2. Estructura y Secciones del menú PARTICIPA. Control social: f. Publicar el registro de las observaciones de las veedurías. Publicar información, datos e indicadores que sirvan de insumos para el análisis de resultados y avances de la gestión en las acciones de participación para el control social y las veedurías ciudadanas. El Ministerio de Educación Nacional realizará la construcción de dichos contenidos</t>
  </si>
  <si>
    <t>El Ministerio actualmente no publica las observaciones generadas por las veedurías frente a los planes, programas o proyectos de la Entidad.</t>
  </si>
  <si>
    <t>Publicar las observaciones de las veedurías ciudadanas y sus recomendaciones sobre los programas, proyectos, pocesos que son objeto de control social</t>
  </si>
  <si>
    <t>Informe de observaciones publicado</t>
  </si>
  <si>
    <t>AC483</t>
  </si>
  <si>
    <t>SE DEBE ASIGNAR A MARTHA EN EL SIG</t>
  </si>
  <si>
    <t>Teniendo en cuenta los dos informes generados en los que se establece que a la fecha el Ministerio de Educación Nacional NO tiene veedurías ciudadanas activas que adelanten vigilancia sobre la gestión o ejerzan control social frente a alguno de los planes, programas o proyectos liderados por la entidad. Por lo tanto, no será posible publicar las observaciones de las veedurías ciudadanas y sus recomendaciones sobre los programas, proyectos, procesos que son objeto de control social.</t>
  </si>
  <si>
    <t>Con corte segundo trimestre de 2024, se evidencia Informe de identificación veedurías ciudadanas PQRSD recibidas a través del SGDEA. donde se observa que a la fecha el Ministerio de Educación Nacional no tiene veedurías ciudadanas activas, Sin embargo, se adelanta, como parte de la estrategia de participación ciudadana, una revisión y actualización del componente de control social incluido en el Menú PARTICIPA de la página web del Ministerio. Esto con el fin de publicar cuando la entidad inicie la ejecución de un programa, proyecto, contrato o de la prestación de un servicio público para que la ciudadanía esté enterada y pueda ejercer vigilancia, además se adelantarán acciones para fomentar la conformación de veedurías en torno a los planes, programas y proyectos que desarrolla el Ministerio.</t>
  </si>
  <si>
    <t>8.2. Estructura y Secciones del menú PARTICIPA. Control social: g. Acciones de mejora. Publicar la información sobre las acciones de mejora y correctivos incorporados en la planeación institucional que se tomaron con base en las acciones de control social y veedurías ciudadanas. El Ministerio de Educación Nacional realizará la construcción de dichos contenidos</t>
  </si>
  <si>
    <t>los análisis adelantados por las veedurías ciudadanas que llevan a cabo algún control frente a los planes de la Entidad.</t>
  </si>
  <si>
    <t>Publicar las acciones de mejora y correctivas incorporadas en la planeación institucional teniendo en cuenta las acciones de control social generadas por las veedurías ciudadanas.</t>
  </si>
  <si>
    <t>Informe de acciones publicado</t>
  </si>
  <si>
    <t xml:space="preserve">Alba Rocio Suarez Paez / Profesional Especializado	</t>
  </si>
  <si>
    <t>AC484</t>
  </si>
  <si>
    <t>Teniendo en cuenta los dos informes generados en los que se establece que a la fecha el Ministerio de Educación Nacional NO tiene veedurías ciudadanas activas que adelantan vigilancia sobre la gestión o ejerzan control social frente a alguno de los planes, programas o proyectos liderados por la entidad. Por lo tanto, no será posible publicar las acciones de mejora y correctivas incorporadas en la planeación institucional teniendo en cuenta las acciones de control social generadas por las veedurías ciudadanas.</t>
  </si>
  <si>
    <t>Incluir en la mesa de Mejora de Procesos el seguimiento al indicador relacionado con oportunidad de Quejas y Reclamos del Ministerio.</t>
  </si>
  <si>
    <t>Se consideró inicialmente focalizar los esfuerzos en la mejora indicador de oportunidad de PQRSD</t>
  </si>
  <si>
    <t>Realizar seguimiento al indicador de quejas y reclamos en el marco de la Mesa técnica de mejora de procesos</t>
  </si>
  <si>
    <t>Presentación seguimiento Mesa técnica de procesos</t>
  </si>
  <si>
    <t>Maura Yuliana Ramirez Goez</t>
  </si>
  <si>
    <t>AC490</t>
  </si>
  <si>
    <t>Para el segundo trimestre de 2024, la Subdirección de Desarrollo Organizacional, valida desde el mes de diciembre que la Subdirección de la Relacionamiento con la Ciudadanía desarrolló una POWER BI que contiene los datos del indicador de quejas y reclamos en el marco, sobre la información antes mencionado la mesa técnica le hace seguimiento encontrando que durante el año 2024 el % de oportunidad de Quejas y Reclamos se encuentra por debajo del resultado esperado. Sin embargo, en el mes de abril se observa una mejoría la cual se monitoreará en los siguientes meses para generar las intervenciones que hayan lugar. Se anexan las presentaciones respectivas.</t>
  </si>
  <si>
    <t>Para el segundo trimestre de 2024, la Subdirección de Desarrollo Organizacional, realizó seguimiento al indicador de quejas y reclamos, evidenciando que durante el año 2024 el % de oportunidad de Quejas y Reclamos se encuentra por debajo del resultado esperado. Sin embargo, en el mes de abril se observa una mejoría la cual se monitoreará en los siguientes meses para generar las intervenciones que hayan lugar. Se anexaron los resultados del indicador de los meses analizados.</t>
  </si>
  <si>
    <t>Se anexaron presentaciones con los resultados del indicador de quejas y reclamos de los meses analizados.</t>
  </si>
  <si>
    <t>Verificar el comportamiento del indicador oportunidad Quejas y Reclamos para la vigencia 2023 y su tendencia.</t>
  </si>
  <si>
    <t>Presentación indicador oportunidad Quejas y Reclamos</t>
  </si>
  <si>
    <t xml:space="preserve">Maura Yuliana Ramirez Goez </t>
  </si>
  <si>
    <t>AC491</t>
  </si>
  <si>
    <t>Para el primer trimestre de 2024, la Subdirección de Desarrollo Organizacional ,realizoinforme del comportamiento del indicador oportunidad Quejas y Reclamos para la vigencia 2023 y su tendencia, se anexa presentación con los indicadores correspondiente</t>
  </si>
  <si>
    <t>Para el primer trimestre de 2024, se observó informe del comportamiento del indicador oportunidad Quejas y Reclamos para la vigencia 2023 y su tendencia</t>
  </si>
  <si>
    <t>Informe del comportamiento del indicador oportunidad Quejas y Reclamos para la vigencia 2023</t>
  </si>
  <si>
    <t>A partir de la articulación del Plan estratégico Institucional al Plan Nacional de Desarrollo PND, realizar la alineación correspondiente a los modelos referenciales de la entidad.</t>
  </si>
  <si>
    <t>Actualización del Plan estratégico institucional alineado al PND</t>
  </si>
  <si>
    <t>Publicar y socializar el análisis de contexto del SIG articulado al PND a los líderes de modelos referenciales</t>
  </si>
  <si>
    <t>Documento de contexto del SIG publicado y socializado</t>
  </si>
  <si>
    <t>AC496</t>
  </si>
  <si>
    <t>Se publica y socializa el análisis de contexto articulado con los modelos referenciales y el PND, se socializada con el equipo teams donde se encuentra los enlaces de reportes y se les indica donde se puede consultar el documento. Se anexa el documento y el pantallazo respectivo</t>
  </si>
  <si>
    <t xml:space="preserve">Para el primer trimestre del año 2024 el proceso de gestion  de procesos y mejora, presenta analisis de contexto </t>
  </si>
  <si>
    <t>Realizar el análisis de la pertinencia de las metas establecidas para el SIG y su necesidad de reformularlas con el fin de aumentar la madurez del sistema y el impacto de los resultados.</t>
  </si>
  <si>
    <t>Se requiere establecer mediciones acorde al desarrollo del sistema, para hacerlas más retadoras para la entidad.</t>
  </si>
  <si>
    <t>Realizar la consolidación metas SIG 2024</t>
  </si>
  <si>
    <t>Documento con la consolidación metas SIG 2024</t>
  </si>
  <si>
    <t>AC498</t>
  </si>
  <si>
    <t>En el marco de la acción de mejora y de conformidad con la solicitud de análisis de la pertinencia de las metas establecidas para los indicadores SIG, se generó la solicitud y un documento en el cual se consolida los ajustes solicitadas por el área. Se adjunta como evidencia la respuesta de cada una de las áreas.</t>
  </si>
  <si>
    <t>Para el primer trimestre de 2024, se observa el Documento con la consolidación metas SIG 2024, cumpliendo con la actividad en el tiempo establecido.</t>
  </si>
  <si>
    <t>Realizar el seguimiento a la pertinencia de las metas del SIG en el marco de la Revisión por la dirección 2024</t>
  </si>
  <si>
    <t>Acta de Revisión por la Dirección 2024 con seguimiento a metas del SIG</t>
  </si>
  <si>
    <t>AC499</t>
  </si>
  <si>
    <t>Para el primer trimestre de 2024, no presenta avance en la acción. Se encuentra dentro de los tiempos programados, se recomienda realizar las actividades correspondientes para el cumplimiento de la acción.</t>
  </si>
  <si>
    <t>El día 24 de septiembre de 2024, se realizó en el marco del Comité de Gestión y Desempeño Institucional la Revisión por la Dirección al Sistema de Gestión de Calidad bajo los requisitos de la NTC ISO 9001:2015 y al Sistema de Gestión Ambiental bajo los requisitos de la NTC ISO 14001:2015 del Ministerio de Educación Nacional, En ese espacio se dio cuenta de la revisión y eliminación de 26 indicadores que, ya no eran pertinentes en el contexto organizacional. Lo anterior, como resultado de la decisión de la Revisión por la Dirección 2022-2023, en la cual se solicitó, a los líderes de procesos, verificar el componente. Como evidencia se adjunta el acta de revisión por la dirección.</t>
  </si>
  <si>
    <t>Para el tercer trimestre de 2024, se observó el acta del 24 de septiembre de 2024, donde se concluyó Documentar las acciones y actividades definidas en el marco de la Revisión por la Dirección al Sistema de Gestión de Calidad y Ambiental producto del análisis realizado en el marco del Comité Institucional de Gestión y Desempeño. Se cumplió la actividad en el tiempo establecido.</t>
  </si>
  <si>
    <t>ICONTEC-2023</t>
  </si>
  <si>
    <t>Continuar con la gestión necesaria para la verificación del inventario de Gases de Efecto Invernadero con el fin de validar la confiabilidad de los datos.</t>
  </si>
  <si>
    <t>El Ministerio de Educación Nacional en el marco de lo establecido en el numeral 5 del articulo 15 de la Ley 2169 ha iniciado durante la vigencia 2023 con la medición de su huella de carbono bajo lo establecido en el estándar ISO 14064-1</t>
  </si>
  <si>
    <t>Formular las acciones que permitan lograr la verificación de la huella de carbono de la entidad por un ente externo.</t>
  </si>
  <si>
    <t>Plan de trabajo</t>
  </si>
  <si>
    <t>David Alejandro Ceballos Guaneme</t>
  </si>
  <si>
    <t>AC502</t>
  </si>
  <si>
    <t>Se obsrevó el plan de trabajo en el  cual se observó las actividades que permitan al Ministerio de Educación Nacional aplicar a un proceso de verificación de su huella de carbono - Soporte documento excel  nombrado  "2024-02-29PDT Verificación Huella de Carbono MEN.xlsx_2024-02-29"</t>
  </si>
  <si>
    <t>Para el primer trimestre de 2024, la dependencia reportó un avance del 100% con la presentación del plan de trabajo  en el  cual se observó las actividades que permitan al Ministerio de Educación Nacional aplicar a un proceso de verificación de su huella de carbono para el año base, así como las acciones que conlleven a su reducción y la carbono neutralidad. Avance de la acción 100%.</t>
  </si>
  <si>
    <t>2024-02-29PDT Verificación Huella de Carbono MEN.xlsx_2024-02-29</t>
  </si>
  <si>
    <t>Seguimiento en el Comité de Gestión y Desempeño de las acciones implementadas para lograr la verificación de la huella de carbono de la entidad por un ente externo</t>
  </si>
  <si>
    <t>Informe de Seguimientos</t>
  </si>
  <si>
    <t>AC503</t>
  </si>
  <si>
    <t xml:space="preserve">Para el segundo  trimestre del año 2024 El proceso de Gestión administrativa no presenta avance fecha de fin de la actividad   para cierre 30 de diciembre del 2024 </t>
  </si>
  <si>
    <t>Para el tercer  trimestre del año 2024 El proceso  de gestion administrativa  NO presenta avance. Fecha de fin de la actividad y cierre 31 de diciembre del 2024</t>
  </si>
  <si>
    <t>Fortalecer las inspecciones y supervisión de los contratistas en el cumplimiento de controles ambientales como de SST, en todas las áreas de la organización.</t>
  </si>
  <si>
    <t>El seguimiento se ha enfocado en los requisitos establecidos hacia los contratistas con responsabilidad ambiental, los cuales son contratos de la Subdirección de Gestión Administrativa. Se requiere mejorar la competencia y recursos de personal para garantizar una adecuada inspección y supervisión de criterios ambientales y de SST en otras dependencias de la entidad.</t>
  </si>
  <si>
    <t>Socializar la nueva Guía de Compras Públicas Sostenibles a todas las dependencias del Ministerio</t>
  </si>
  <si>
    <t>Socialización de la guía de compras públicas sostenibles</t>
  </si>
  <si>
    <t>AC504</t>
  </si>
  <si>
    <t>Se observó la socialización de la Guía de Compras Públicas Sostenibles a través de correo electrónico enviado el 08/02/2024 por comunicación interna y el 12/02/2024 a través de RadioMen como se evidencia en los siguientes documentos: Socialización Guía CPS correo, Socialización Guía CPS correo RadioMEN, RadioMEN_FEBRERO12_202</t>
  </si>
  <si>
    <t>Para el primer trimestre de 2024, la dependencia reportó un avance del 100% con la Socializar la nueva Guía de Compras Públicas Sostenibles a todas las dependencias del Ministerio a través de correo electrónico enviado el 08/02/2024 por comunicación interna y el 12/02/2024 a través de RadioMen a las dependencias del Ministerio.  Avance de la acción 100%.</t>
  </si>
  <si>
    <t>1. Socialización Guía CPS.zip_2024-03-06
Socialización Guía CPS correo
Socialización Guía CPS correo RadioMEN
RadioMEN_FEBRERO12_2024</t>
  </si>
  <si>
    <t>Identificar, priorizar e incluir en el marco de las compras públicas sostenibles de la entidad, contratos con criterios ambientales</t>
  </si>
  <si>
    <t>Priorización e inclusión de nuevos contratos bajo la guía de compras públicas sostenibles</t>
  </si>
  <si>
    <t>AC505</t>
  </si>
  <si>
    <t xml:space="preserve">La oficina de Control Interno observó el documento “Anexo 2. Fichas_Bs_Ss_Criterios_sostenibilidad_ambiental.xlsx”, en donde priorizaron las fichas técnicas con criterios ambientales para los bienes o servicios de: Realizar el mantenimiento preventivo y correctivo a la edificación, a las instalaciones, equipos y al mobiliario de propiedad o al servicio del Ministerio de Educación Nacional, Mantenimiento de Ascensores, Mantenimiento de plantas eléctricas, Mantenimiento de los aires acondicionados, Prestación de servicios de aseo y cafetería, Adquisición de tóner y papelería, Mantenimiento del parque automotor, Prestación de la actividad de aprovechamiento en el servicio público de aseo que comprende la recolección de residuos aprovechables separados en la fuente, el transporte selectivo hasta la estación de clasificación y aprovechamiento, así como su clasificación y pesaje, Prestar el servicio de transporte, almacenamiento temporal, tratamiento y disposición final adecuada de los residuos peligrosos y/o especiales generados por el ministerio de educación, Apoyo plan de bienestar e incentivos, plan de seguridad social y salud en el trabajo, y fortalecimiento y desarrollo de competencias de los servidores del MEN y sector educación, Prestación de servicios de atención médica domiciliaria en la modalidad de área protegida, dentro de las instalaciones del ministerio de educación nacional, así como en la residencia de los servidores públicos que se encuentran en teletrabajo o trabajo en casa, durante la jornada laboral. </t>
  </si>
  <si>
    <t>Para el primer trimestre de 2024, la dependencia reportó un avance del 100% con la priorización de las fichas de bienes y servicios con criterios ambientales para Realizar el mantenimiento preventivo y correctivo a la edificación, a las instalaciones, equipos y al mobiliario de propiedad o al servicio del Ministerio de Educación Nacional, Mantenimiento de Ascensores, Mantenimiento de plantas eléctricas, Mantenimiento de los aires acondicionados, Prestación de servicios de aseo y cafetería, Adquisición de tóner y papelería, Mantenimiento del parque automotor, Prestación de la actividad de aprovechamiento en el servicio público de aseo que comprende la recolección de residuos aprovechables separados en la fuente, el transporte selectivo hasta la estación de clasificación y aprovechamiento, así como su clasificación y pesaje, Prestar el servicio de transporte, almacenamiento temporal, tratamiento y disposición final adecuada de los residuos peligrosos y/o especiales generados por el ministerio de educación, Apoyo plan de bienestar e incentivos, plan de seguridad social y salud en el trabajo, y fortalecimiento y desarrollo de competencias de los servidores del MEN y sector educación, Prestación de servicios de atención médica domiciliaria en la modalidad de área protegida, dentro de las instalaciones del ministerio de educación nacional, así como en la residencia de los servidores públicos que se encuentran en teletrabajo o trabajo en casa, durante la jornada laboral. Avance de la acción 100%.</t>
  </si>
  <si>
    <t>Anexo 2. Fichas_Bs_Ss_Criterios_sostenibilidad_ambiental.xlsx_2024-04-12
Lineamientos ambientales Logística 2024.pdf_2024-04-12</t>
  </si>
  <si>
    <t>Realizar las inspecciones y seguimientos a los contratistas a los cuales se les ha establecido controles operacionales ambientales y de SST.</t>
  </si>
  <si>
    <t>Inspecciones y seguimientos a los contratos relacionados con compras públicas sostenibles</t>
  </si>
  <si>
    <t>AC506</t>
  </si>
  <si>
    <t>se realizó mesa de trabajo entre los equipos de gestión ambiental y SST con el fin de identificar la metodologia para realizar las inspeccione y seguimiento a los contratistas con obligaciones de estos aspectos. Como resultado de esta mesa de trabajo se realizó el seguimiento a obligaciones ambientales y de SST en el segundo trimestre.</t>
  </si>
  <si>
    <t>Para el tercer trimestre se observó el cumplimiento de la acción de mejora. se verificó acta de reunión del 25 de julio de 2024, con el objetivo de definir y consensuar la metodología de gestión ambiental y de seguridad y salud en el trabajo (SST), y realizar el
seguimiento al avance de dichas obligaciones contractuales correspondientes al segundo trimestre de 2024, priorizando los contratos más relevantes en cuanto a impacto ambiental y de SST. Asimismo se verificó MATRIZ DE CONTRATOS CON RESPONSABILIDAD AMBIENTAL</t>
  </si>
  <si>
    <t>Acta de reunión
Matriz de cobtratos</t>
  </si>
  <si>
    <t>Agregar fecha a la matriz de seguimiento a los criterios ambientales.</t>
  </si>
  <si>
    <t>El personal encargado de completar el formato no está incluyendo esa información, ya que, solo se requiere el trimestre del año en el cual se está realizando el seguimiento a los criterios ambientales contractuales. No se ha establecido en el Sistema de Gestión Ambiental como requisito registrar la fecha exacta en el seguimiento de los criterios ambientales, con el fin de garantizar la confiabilidad y trazabilidad de la información registrada y reportada por los supervisores de los respectivos contratos.</t>
  </si>
  <si>
    <t>Realizar el registro del seguimiento a los criterios y cláusulas ambientales en el formato actualizado AD-FT-01 Matriz de contratos con responsabilidad ambiental, incluyendo las fechas en las cuales se hace el respectivo seguimiento.</t>
  </si>
  <si>
    <t>Formato AD-FT-01 Matriz de contratos con responsabilidad ambiental actualizado e implementado.</t>
  </si>
  <si>
    <t>AC509</t>
  </si>
  <si>
    <t xml:space="preserve">la oficina de control interno observó  la actualización de la matriz de contratos con responsabilidad ambiental, en donde incluyó la fecha de seguimiento en el trimestre y se observó el seguimiento realizado para el 1 trimestre de 2024 </t>
  </si>
  <si>
    <t>Para el primer trimestre de 2024, la dependencia reportó un avance del 100% con la actualización de la matriz de contratos con responsabilidad ambiental, en donde incluyó la fecha de seguimiento en el trimestre y se observó el seguimiento realizado para el 1 trimestre de 2024.  El reporte de avance de la acción por parte del proceso en el SIG fue el 26/04/2024 y la fecha de finalización de la acción era el 12/04/2024. Avance de la acción 100%.</t>
  </si>
  <si>
    <t>AD-FT-01_V6 Trimestre 1 2024.xls_2024-04-26</t>
  </si>
  <si>
    <t>CERRADO EXTEMPORANEO</t>
  </si>
  <si>
    <t>Fortalecer las estrategias con las que cuenta la Entidad para la gestión de visitantes en el marco de la preparación y respuesta ante emergencias, con el fin de garantizar su estandarización.</t>
  </si>
  <si>
    <t>El Sistema de Gestión de Seguridad y Salud en el Trabajo (SG-SST) identifico que, no se han implementado las estrategias para la preparación y respuesta ante emergencias para visitantes conforme a los requisitos establecidos en el artículo 2.2.4.6.25 del Decreto 1072 de 2015, por la deficiente sincronía entre la Subdirección de Gestión Administrativa y la Subdirección de Talento Humano, en los procesos de planificación, implementación y socialización al personal de seguridad y recepción, lo cual incide en su adecuada estandarización.</t>
  </si>
  <si>
    <t>Ejecutar una mesa de trabajo en conjunto con la Subdirección de Talento Humano y la Subdirección de Gestión Administrativa en la que se establezcan las estrategias de preparación y respuesta ante emergencias para visitantes.</t>
  </si>
  <si>
    <t>Acta de reunión con compromisos.</t>
  </si>
  <si>
    <t>Luz Elena Sanchez Perilla</t>
  </si>
  <si>
    <t>AC510</t>
  </si>
  <si>
    <t>Luz Elena Sanchez Perilla / Profesional Especializado	
Se ha generado un plan de mejoramiento para su análisis y gestión
10-01-2024 08:01</t>
  </si>
  <si>
    <t>Crear mecanismo de registro para dar a conocer a los visitantes información general que contenga los peligros, riesgos, preparación y respuesta ante emergencias.</t>
  </si>
  <si>
    <t>Formulario de registro de visitantes</t>
  </si>
  <si>
    <t xml:space="preserve">	
Socializar las medidas de prevención, preparación y respuesta de emergencias a los colaboradores del contrato de vigilancia para su respectiva implementación.</t>
  </si>
  <si>
    <t>Registro de asistencia.</t>
  </si>
  <si>
    <t>Realizar seguimiento al registro de visitantes en el formulario cuyo resultados serán presentados periódicamente al COPASST.</t>
  </si>
  <si>
    <t>Acta de reunión de COPASST.</t>
  </si>
  <si>
    <t>Fortalecer el entendimiento y responsabilidad de todos los trabajadores en su aporte a la gestión para que sean participantes activos en la implementación de controles para mitigar la materialización de riesgos y en lo ambiental sean participes activos en la minimización de impactos ambientales.</t>
  </si>
  <si>
    <t>Falta de alineación de la estrategia de toma de conciencia al desempeño institucional</t>
  </si>
  <si>
    <t>Proponer acciones de articulación del desempeño ambiental al desempeño institucional.</t>
  </si>
  <si>
    <t>Propuesta de Acciones de articulación del desempeño ambiental al desempeño institucional.</t>
  </si>
  <si>
    <t>AC512</t>
  </si>
  <si>
    <t xml:space="preserve">Se adjunta la propuesta </t>
  </si>
  <si>
    <t xml:space="preserve">Para el primer trimestre del año 2024 el proceso de Gestion  de Procesos y Mejora presenta propuesta de variables para medir el desempeño ambiental por dependencias, cuyo objetivo fue Mejorar la toma de conciencia y el desempeño ambiental en las dependencias del MEN. </t>
  </si>
  <si>
    <t xml:space="preserve">propuessta </t>
  </si>
  <si>
    <t>Presentar en la mesa técnica ambiental la propuesta de articulación del desempeño ambiental e institucional.</t>
  </si>
  <si>
    <t>Acta Mesa técnica ambiental con propuesta de articulación del desempeño ambiental e institucional.</t>
  </si>
  <si>
    <t>AC523</t>
  </si>
  <si>
    <t>Se adjunta la evidencia del acta de la mesa técnica</t>
  </si>
  <si>
    <t xml:space="preserve">Para el primer trimestre del año 2024 el proceso de Gestion  de Procesos y Mejora, Realizo Mesa Técnica Ambiental con el fin de socializar los resultados del Sistema de Gestión Ambiental del Ministerio de Educación Nacional del cuarto trimestre de 2023.  mesa realizada en dia 31 de enero del 2024. </t>
  </si>
  <si>
    <t xml:space="preserve">acta de mesa tecnica de fehca 31/ 01/ 2024 </t>
  </si>
  <si>
    <t>Incluir en la circular de reportes de la vigencia el componente ambiental relacionado con el seguimiento en las mesas técnicas y las capacitaciones trimestrales a los líderes ambientales</t>
  </si>
  <si>
    <t>Circular de reportes 2024 con el componente ambiental relacionado con el seguimiento en las mesas técnicas y las capacitaciones trimestrales a los líderes ambientales</t>
  </si>
  <si>
    <t>AC524</t>
  </si>
  <si>
    <t>Se adjunta la circular de reportes del 2024</t>
  </si>
  <si>
    <t xml:space="preserve">Para el primer trimestre del año 2024 el proceso de Gestion  de Procesos y Mejora, presenta Circular 007 en la que se encuentran los lineamientos  y fehcas  de seguimiento al desempeño institucional año 2024. </t>
  </si>
  <si>
    <t>Circular 007 30 de enero de 2024</t>
  </si>
  <si>
    <t>Presentar en el marco del Comité Institucional de Gestión y Desempeño la propuesta de medición 2024 incluyendo la variable del desempeño ambiental del MEN</t>
  </si>
  <si>
    <t>Acta de Comté Institucional de Gestión y Desempeño incluyendo la variable del desempeño ambiental del MEN</t>
  </si>
  <si>
    <t>AC525</t>
  </si>
  <si>
    <t>Se adjunta el acta de Comité Institucional con el tema de desempeño ambiental.</t>
  </si>
  <si>
    <t xml:space="preserve">Para el primer trimestre del año 2024 el proceso de Gestion  de Procesos y Mejora, presenta acta de Gestion y Desempeño cuyo objetivo  fue realizar la primera sesión del Comité Institucional de Gestión y Desempeño, con el fin de aprobar los planes institucionales y estratégicos al Plan de Acción en el marco del Decreto 612 de 2018.  igualmente, el  Subdirección de Gestión Administrativa presento al comite la importancia de los roles y responsabilidades que tienen las distintas dependencias frente al logro de las metas establecidas en el marco de la austeridad y sotenibilidad ambiental . Se somete a consideración y aprobación el Plan de Austeridad del Gasto y el Plan de Gestión Ambiental de la Subdirección de Gestión Administrativa, el cual no presenta observaciones de parte de los participantes y se aprueba por unanimidad. </t>
  </si>
  <si>
    <t xml:space="preserve">Acta de Gestion y Desempeño de fecha  26/ 01/ 2024 </t>
  </si>
  <si>
    <t>Plan de mejoramiento cerrado como no efectivo</t>
  </si>
  <si>
    <t>Plan de mejoramiento cerrado como no efectivo 1079</t>
  </si>
  <si>
    <t>Para la evaluación de política publica en primera infancia se cuenta con mecanismos definidos en la Ley 1804 de 2016 y el Decreto 1356 del 31 de julio de 2018, lo que no es considerado en el las disposiciones Generales ni en las actividades del PROCEDIMIENTO DE EVALUACIÓN DE POLÍTICAS, PROGRAMAS, PLANES, PROYECTOS, ESTRATEGIAS, ACCIONES O INSTRUMENTOS DE POLÍTICA, EP-PR-01 versión 04 OM El PROCEDIMIENTO DE EVALUACIÓN DE POLÍTICAS, PROGRAMAS, PLANES, PROYECTOS, ESTRATEGIAS, ACCIONES O INSTRUMENTOS DE POLÍTICA, EP-PR-01 versión 04, no incluye la identificación de mecanismos de evaluación definidos por ley y su inclusión dentro del SIG.</t>
  </si>
  <si>
    <t>El Procedimiento de evaluación de políticas, programas, planes, proyectos, estrategias, acciones o instrumentos de política EP-PR-01 se encuentra desactualizado y debe ajustarse de acuerdo con las nuevas realidades</t>
  </si>
  <si>
    <t>Ajustar el procedimiento Procedimiento de evaluación de políticas, programas, planes, proyectos, estrategias, acciones o instrumentos de política EP-PR-01</t>
  </si>
  <si>
    <t>Propuesta del documento remitido por correo a los resposanbles</t>
  </si>
  <si>
    <t>Ingrid Mayerly Suarez Ladino </t>
  </si>
  <si>
    <t>AC513</t>
  </si>
  <si>
    <t xml:space="preserve">Para el primer trimestre del año 2024 Subdirección de Desarrollo Organizacional NO presenta  avance. Fecha de fin de la actividad  </t>
  </si>
  <si>
    <t>Para el segundo semestre del año 2024 el proceso no presenta avance</t>
  </si>
  <si>
    <t>Para el segundo trimestre del año 2024 El proceso de Evaluación de Politicas NO presenta avance. Fecha de fin de la actividad y cierre 31 de julio del 2024</t>
  </si>
  <si>
    <t>Se procede a cargar las evidencias (correo y procedimiento) de la propuesta del documento remitido por correo a los responsables, el correo y el procedimiento.</t>
  </si>
  <si>
    <t>Para el tercer trimestre del año 2024, el proceso de evolución de política presenta como soporte de la acción,  la propuesta del documento titulado "Procedimiento de Evaluación de Políticas, Programas, Planes, Proyectos, Estrategias, Acciones o Instrumentos de Política". Este procedimiento ha sido remitido vía correo electrónico a la Subdirección de Desarrollo Organizacional (SDO) para su respectiva aprobación.</t>
  </si>
  <si>
    <t>Procedimiento de Evaluación de Políticas, Programas, Planes, Proyectos, Estrategias, Acciones o Instrumentos de Política"</t>
  </si>
  <si>
    <t>Publicación del SIG/presentación y lista de asistencia de la socialziación</t>
  </si>
  <si>
    <t>AC526</t>
  </si>
  <si>
    <t>Para el primer trimestre del año 2024Subdirección de Desarrollo Organizacional ) NO presenta  avance. Fecha de fin de la actividad</t>
  </si>
  <si>
    <t>Para el segundo trimestre del año 2024 El proceso de Evaluación de Politicas NO presenta avance. Fecha de fin de la actividad y cierre 31 de marzo del 2024</t>
  </si>
  <si>
    <t>Para el tercer trimestre del año 2024 proceso de evolución de política NO presenta avance. Fecha de fin de la actividad y cierre 31 de marzo del 2025</t>
  </si>
  <si>
    <t>Gestión de Comunicaciones</t>
  </si>
  <si>
    <t>Oficina Asesora de Comunicaciones</t>
  </si>
  <si>
    <t>MEDIO DOCUMENTAL PARA CARGAR LOS SOPORTES (PAI Y RIESGOS). En la validaciones realizadas a los soportes aportadas por el proceso, se observó, que las evidencias correspondientes a riesgos y Plan de Acción Institucional, se tiene como repositorio Google drive, el cual no está de acuerdo con los lineamientos y políticas de seguridad digital establecidos por la Oficina de Tecnologías y Sistemas de Información.</t>
  </si>
  <si>
    <t>Crear una carpeta en el SharePoint de la intranet, específicamente en la sección Oficina Asesora de Comunicaciones.</t>
  </si>
  <si>
    <t>Informe donde se incluye enlace y pantallazo del SharePoint de la intranet, sección Oficina Asesora de Comunicaciones donde se crea la carpeta: documentos matriz de riesgos.</t>
  </si>
  <si>
    <t>Senia Maria Diaz Salazar / Profesional Especializado</t>
  </si>
  <si>
    <t>AC514</t>
  </si>
  <si>
    <t>Para el primer trimestre de 2024, se encuentra en proceso de corrección el plan por parte de dependencia.</t>
  </si>
  <si>
    <t>Para el primer trimestre de 2024, se encuentra en proceso de aprobación del plan por parte de la Subdirección de Desarrollo Organizacional.</t>
  </si>
  <si>
    <t>Senia Maria Diaz Salazar / Profesional Especializado	
El plan de mejoramiento no fue aprobado, para que realicen correcciones
01-05-2024 12:42</t>
  </si>
  <si>
    <t>Falta SIG</t>
  </si>
  <si>
    <t>Auditoria OCI</t>
  </si>
  <si>
    <t>2023-G-01</t>
  </si>
  <si>
    <t>De acuerdo con los informes de la Unidad de Atención al Ciudadano del Ministerio de Educación Nacional, relacionados con la oportunidad de respuesta de las PQRSD del grupo de trabajo educación para pueblos y comunidades étnicas presentó para los meses de: Abril 2023: 87,40 % Mayo 2023: 83,22% Junio 2023: 89,71%</t>
  </si>
  <si>
    <t>AC515</t>
  </si>
  <si>
    <t>Paula Alejandra Ariza Angulo / Profesional Especializado	
Se ha generado un plan de mejoramiento para su análisis y gestión
16-02-2024 10:03</t>
  </si>
  <si>
    <t>Al revisar la página https:mineducacion.gov.coportalmicrositios-institucionalesRendicion-de-CuentasMecanismos-de-Control408412:Informes-de-rendicion-de-cuentas-a-la-ciudadania, se observa que el informe de Rendición de cuentas Grupos Étnicos de la vigencia 2022, no se encuentra publicado</t>
  </si>
  <si>
    <t>Subdirección de Fomento de Competencias</t>
  </si>
  <si>
    <t>AC516</t>
  </si>
  <si>
    <t>2023-G-05</t>
  </si>
  <si>
    <t>De acuerdo con el Protocolo de Paso a Producción para la Entrega en Productivo de Nuevas Soluciones Tecnológicas ST-PT-01 V3, numeral 6. Requisitos para la entrega de nuevas aplicaciones en productivo Donde a continuación, se indican los requisitos que se deben cumplir para entregar en productivo de las nuevas aplicaciones el cual el Anexo 1 - Lista de Chequeo Ingreso Nuevas Soluciones Tecnológicas se encuentra en borrador y no está firmado. Así mismo, no se observa la documentación correspondiente al criterio de aplicación Cuentas y contraseñas de Usuarios.</t>
  </si>
  <si>
    <t>En el procedimiento de Gestión de Entrega, en el cual se establece la liberación a producción de software, no se visibiliza el protocolo de paso a producción.</t>
  </si>
  <si>
    <t>Inluir en el procedimiento de Gestión de Entrega (o en el que lo sustituya) el llamado o necesidad del cumplimiento del protocolo de paso a producción.</t>
  </si>
  <si>
    <t>Procedimiento Gestión de Entrega actualizado</t>
  </si>
  <si>
    <t>AC517</t>
  </si>
  <si>
    <t xml:space="preserve">Para el primer trimestre de 2024, esta pendiente por parte de la dependencia realizar las correcciones al plan. Se recomienda realizar los ajustes para aprobación de las acciones e inicio de actividades. </t>
  </si>
  <si>
    <t>Luz Yanira Salamanca / Contratista	
Plan de mejoramiento enviado para su revisión
02-05-2024 15:09</t>
  </si>
  <si>
    <t>Gestión Financiera</t>
  </si>
  <si>
    <t>Subdirección de Gestión Financiera</t>
  </si>
  <si>
    <t>La matriz de riesgos requiere de actualización, teniendo en cuenta el nuevo procedimiento Administración Del Fondo Nacional De Las Universidades Estatales De Colombia GF-PR-.12 V1, este debe estar relacionado como documento y actividades del riesgo Posibilidad de pérdida reputacional por no identificar los errores en la retención y traslado de la contribución parafiscal por parte de las entidades obligadas, debido a deficiencias en el seguimiento y ejecución en las actividades de verificación.</t>
  </si>
  <si>
    <t>La matriz de riesgos requiere de actualización, teniendo en cuenta el nuevo procedimiento : Administración Del Fondo Nacional De Las Universidades Estatales De Colombia GF-PR.12 V1</t>
  </si>
  <si>
    <t>Actualización de la Matriz de riesgos teniendo en cuenta la modificación del Nuevo Procedimiento GF-PR-12 v1 Procedimiento Administración del Fondo Nacional de las Universidades Estatales de Colombia.</t>
  </si>
  <si>
    <t>Matriz de riesgos actualizada en el Sistem Integrado de Gestión - SIG</t>
  </si>
  <si>
    <t>100</t>
  </si>
  <si>
    <t>Diana Marcela Ospina Vanegas</t>
  </si>
  <si>
    <t>AC518</t>
  </si>
  <si>
    <t>Se realizaron las mesas de trabajo con la Subdirección de Desarrollo Organizacional para la actualización de la Matriz de riesgos teniendo en cuenta la modificación del Nuevo Procedimiento GF-PR-12 v1 Procedimiento Administración del Fondo Nacional de las Universidades Estatales de Colombia.</t>
  </si>
  <si>
    <t>Con corte al 31 de marzo, se observa los correos de modificación de la matriz de riesgos de gestión y de corrupción GF-9. Se adjuntan los siguientes soportes:
-Correo de Aprobación de Matriz de Riesgos.pdf_2024-04-02
-Modificación de la Matriz de Riesgos GF.pdf_2024-04-02</t>
  </si>
  <si>
    <t>Frente a los hallazgos identificados en la auditoría que dependen de disponibilidad presupuestal para subsanar y mitigar las desviaciones de la Auditoría 2023, se observó que no se ha destinado recursos para las mejoras requeridas para el cumplimiento de la norma NTC 6047 Accesibilidad al medio físico</t>
  </si>
  <si>
    <t>Solicitar cotizaciones de las acciones identificadas en los informes, para validar su viabilidad.</t>
  </si>
  <si>
    <t>Cotizacion</t>
  </si>
  <si>
    <t>Edma Maritza Real Salinas</t>
  </si>
  <si>
    <t>AC519</t>
  </si>
  <si>
    <t>Se solicitan y reciben cotizaciones para identificar la viabilidad de la ejecución de las actividades</t>
  </si>
  <si>
    <t>Para el primer trimestre de 2024, se observa el documento donde se relaciona el correo enviado en el mes de enero de 2024, así mismo, las cotizaciones al respecto. Cumpliendo la actividad en el tiempo establecido.</t>
  </si>
  <si>
    <t>Presentar informe de validación de la viabilización de la ejecución de las actividades de acuerdo a las cotizaciones presentadas</t>
  </si>
  <si>
    <t>Informe</t>
  </si>
  <si>
    <t>3</t>
  </si>
  <si>
    <t>AC527</t>
  </si>
  <si>
    <t>A</t>
  </si>
  <si>
    <t>En el transcurso del presente trimestre no fue viable la ejecución de ninguna de las actividades cotizadas debido a que no se cuenta con los recursos disponibles.</t>
  </si>
  <si>
    <t>Para el segundo trimestre del 2024, se observó el informe donde indican que no fue viable la ejecución de las actividades cotizadas por el contratista, debido a que no se cuenta con los recursos disponibles. Se encuentra dentro de los tiempos establecidos, se recomienda establecer las acciones pertinentes para el cumplimiento de la meta en la fecha indicada.</t>
  </si>
  <si>
    <t>Se revisan nuevamente las cotizaciones, y se concluye que no es viable la ejecucion de las mismas en el transcurso del semestre.</t>
  </si>
  <si>
    <t>GESTIÓN DE SERVICIOS TIC</t>
  </si>
  <si>
    <t>2023-MR-03</t>
  </si>
  <si>
    <t>Reforzar el DOFA, teniendo en cuenta el Proveedor del DataCenter (Tigo); lo anterior de acuerdo con lo establecido en la norma ISO IEC 27001:2013 numeral 4.1 Conocimiento de la Organización y de su Contexto.</t>
  </si>
  <si>
    <t>Desactualización de la DOFA del SGSI</t>
  </si>
  <si>
    <t xml:space="preserve">Revisión y actualización de la DOFA, </t>
  </si>
  <si>
    <t>Documento de la DOFA</t>
  </si>
  <si>
    <t>AC528</t>
  </si>
  <si>
    <t>Se adjunta la DOFA Actualizada</t>
  </si>
  <si>
    <t>Para el segundo trimestre del 2024, se observó las fortalezas, oportunidades, debilidades y amenazas cumpliendo la actividad en los tiempos establecidos.</t>
  </si>
  <si>
    <t>Garantizar que se tiene documentado para los objetivos del sistema lo que se va a hacer; que recursos se requerirán; quién será responsable y cuándo se finalizarán; lo anterior de acuerdo con lo establecido en la norma ISO IEC 27001:2013 en el numeral 6.2 Objetivos de seguridad de la información y planificación para lograrlos, literal f,g,h,i</t>
  </si>
  <si>
    <t>No se cuenta con un plan de acción formalizado para la implementación del sistema que garantice el cumplimiento de los objetivos.</t>
  </si>
  <si>
    <t xml:space="preserve">Elaboración del plan de acción que incluyan recursos para la implementación del SGSI </t>
  </si>
  <si>
    <t>AC529</t>
  </si>
  <si>
    <t>Se presenta documento que incluye el plan de acción con los recursos para la implementación del Sistema de Gestión de Seguridad de la Información.</t>
  </si>
  <si>
    <t>Para el tercer trimestre de 2024, se observó que la dependencia presento avance de la acción, sin embargo, se devolvió dado que el Plan de acción no indica quién es el responsable, fecha de inicio y finalización. Así mismo, los recursos mencionados no indican para que vigencia corresponde. La actividad se encuentra dentro de los tiempos establecidos, se recomienda establecer las acciones pertinentes para el cumplimiento de la meta en la fecha indicada.</t>
  </si>
  <si>
    <t>No conformidad</t>
  </si>
  <si>
    <t>No se evidencia que se diligencien los registros de manera adecuada, lo cual se soporta que se tiene formato PM-FT-07 Versión 3, para diligenciar el análisis de contexto; sin embargo, el mismo no se encuentra diligenciado y el análisis del contexto fue realizado en un documento no controlado, lo anterior incumpliendo con lo establecido en la norma ISO IEC 27001:2013 en el numeral 7.5.3 (a)</t>
  </si>
  <si>
    <t>Diligenciar el formato PM-FT-07 Versión 3 Formato - Matriz de Riesgos de Proceso, en lo que compete a establecimiento del Contexto aplicado a riesgos de seguridad digital</t>
  </si>
  <si>
    <t>Desconocimiento del registro establecido en el SIG para el análisis de contexto aplicado a los riesgos de seguridad digital, acorde con lo definido en la matriz de riesgos de corrupción</t>
  </si>
  <si>
    <t xml:space="preserve">Socialización de la metodología para el diligenciamiento del formato PM-FT-07 Formato Matriz de riesgos de proceso para el análisis del contexto aplicado a los riesgos de seguridad digital </t>
  </si>
  <si>
    <t>Presentación, lista de asistencia y formato diligenciado</t>
  </si>
  <si>
    <t>AC530</t>
  </si>
  <si>
    <t>Para el primer trimestre de 2024, no presenta avance en la acción. Se encuentra dentro de los tiempos programados, se recomienda realizar las actividades correspondientes para el cumplimiento de la acción. Respecto a la corrección inmediata se observa el formato PM-FT-07 con el registro del contexto.</t>
  </si>
  <si>
    <t>Para el segundo trimestre del 2024, se observó que la acción no presenta avance, se encuentra dentro de los tiempos establecidos. Así mismo, se observa la matriz de riesgos aprobada para la vigencia 2024 y el contexto en el formato PM-FT-07 como corrección.  Se recomienda establecer las acciones pertinentes para el cumplimiento de la meta en la fecha indicada.</t>
  </si>
  <si>
    <t>Completar el Alcance del SGSI con la identificación de la Declaración de Aplicabilidad (SOA); lo anterior de acuerdo con lo establecido en la norma ISO IEC 27001:2013 numeral 4.3 - Determinación del alcance del sistema de gestión de la seguridad de la información.</t>
  </si>
  <si>
    <t>Falta de validación de la declaración de aplicabilidad en la totalidad de los procesos del mapa de procesos institucional para definir alcance.</t>
  </si>
  <si>
    <t xml:space="preserve">Declaración de aplicabilidad actualizada y definido el alcance </t>
  </si>
  <si>
    <t>AC531</t>
  </si>
  <si>
    <t>Garantizar que en todas partes donde se referencie la política, siempre se relacione la última versión de la misma; lo anterior de acuerdo con lo establecido en la norma ISO IEC 27001:2013 numeral 5.2 Política.</t>
  </si>
  <si>
    <t>Falta de seguimiento y control de la información documentada del SGSI</t>
  </si>
  <si>
    <t xml:space="preserve">Informar a la SDO, el nombre de la profesional que será facilitadora del Sistema de Seguridad de la Información, con el fin de que interactúe en el modelo referencial SGSI y conozca de primera mano la actualización de la documentación transversal donde se vincule el modelo referencial. </t>
  </si>
  <si>
    <t>Correo donde se informa a la SDO se vincule a la profesional asignada para el Modelo Referencial SGSI</t>
  </si>
  <si>
    <t>AC532</t>
  </si>
  <si>
    <t>Se adjunta correo donde se informa a las SDO, quien es el profesional a cargo de apoyar el SGSI.</t>
  </si>
  <si>
    <t>Para el segundo trimestre del 2024, se observó el correo enviado a la Subdirección de Desarrollo Organizacional informando que Sandra Patricia Osorio quien será la facilitadora del Sistema de Seguridad de la Información. Cumpliendo la actividad en el tiempo establecido.</t>
  </si>
  <si>
    <t xml:space="preserve">Realizar mesa de trabajo con la SDO, con el fin de dar a conocer los archivos donde se identifico la política del SGSI. </t>
  </si>
  <si>
    <t>Reunión y lista de asistencia</t>
  </si>
  <si>
    <t>AC533</t>
  </si>
  <si>
    <t>Se adjunta las dos evidencias, Reunión y lista de asistencia, realizadas el 7 de febrero, https://teams.microsoft.com/l/meetup-join/19%3ameeting_NTc5NDI4YzQtZGE3Zi00MjdlLTlkMmYtODA1ZjVmMWNjOTYy%40thread.v2/0?context=%7b%22Tid%22%3a%2231fcfb3f-8a0b-4ab5-b792-74c9062b9c8e%22%2c%22Oid%22%3a%221e829333-12e2-4b24-9873-3b65b84840c4%22%7d</t>
  </si>
  <si>
    <t>Para el primer trimestre de 2024, se observa la reunión y listado de asistencia de la mesa de trabajo con la Subdirección de Desarrollo Organizacional respecto a la  norma ISO IEC 27001:2013 cumpliendo con la acción en los tiempos establecidos.</t>
  </si>
  <si>
    <t>Garantizar que se tengan claramente identificados los aspectos de seguridad de la información que se deben tener en los desarrollos nuevos o para mejoras de los sistemas existentes; lo anterior de acuerdo con lo establecido en la norma ISO IEC 27001:2013 en el control A.14.1.1. Análisis y especificación de requisitos de seguridad de la información.</t>
  </si>
  <si>
    <t xml:space="preserve">Actualización del procedimiento denominado Gestión de Entrega, teniendo en cuenta los aspectos de seguridad de la información que se deben tener en los desarrollos nuevos o para mejoras de los sistemas existentes; lo anterior de acuerdo con lo establecido en la norma ISO IEC 27001:2013 en el control A.14.1.1. Análisis y especificación de requisitos de seguridad de la información. </t>
  </si>
  <si>
    <t>Procedimiento actualizado</t>
  </si>
  <si>
    <t>AC534</t>
  </si>
  <si>
    <t>Para el primer trimestre de 2024, esta pendiente por parte de la dependencia realizar las correcciones al plan. Se recomienda realizar los ajustes para aprobación de las acciones e inicio de actividades.</t>
  </si>
  <si>
    <t>Luz Yanira Salamanca / Contratista	
Plan de mejoramiento enviado para su revisión
02-05-2024 15:11</t>
  </si>
  <si>
    <t>Socializar el procedimiento ajustado</t>
  </si>
  <si>
    <t>Garantizar que existe relación entre las Partes Interesadas y los grados: Poder, interés, Impacto, Influencia, Necesidad de información; lo anterior de acuerdo con lo establecido en la norma ISO IEC 27001:2013 numeral 4.2 - Comprensión de las necesidades y expectativas de las partes interesadas.</t>
  </si>
  <si>
    <t>Falta de articulación de los profesionales de seguridad y la SDO, en la actualización de documentos transversales del SIG</t>
  </si>
  <si>
    <t xml:space="preserve">Revisión y actualización del documento contexto estratégico del MEN, en línea con la ISO 27001. </t>
  </si>
  <si>
    <t>AC535</t>
  </si>
  <si>
    <t>Es importante tener en cuenta que el presente hallazgo se dio por presentar un documento desactualizado frente al contexto estratégico MEN. Por lo anterior, se adjunta el manual del SIG actualizado y también la matriz de contexto del SGSI.</t>
  </si>
  <si>
    <t>Para el segundo trimestre del 2024, se observó el documento con el análisis de contexto interno y externo cumpliendo la actividad en los tiempos establecidos.</t>
  </si>
  <si>
    <t>Garantizar que las amenazas reportadas por los dispositivos perimetrales y antivirus son gestionados de manera adecuada; lo anterior de acuerdo con lo establecido en la norma ISO IEC 27001:2013 en el control A.16.1.3. Reporte de debilidades de seguridad de la información</t>
  </si>
  <si>
    <t>Falta de socialización de lineamientos establecidos</t>
  </si>
  <si>
    <t xml:space="preserve">Realizar socialización de lineamientos establecidos a personal encargado de gestionar las soluciones de seguridad informática </t>
  </si>
  <si>
    <t>AC536</t>
  </si>
  <si>
    <t xml:space="preserve">Seguimiento mensual con rezago de un mes a través del informe de seguridad informática </t>
  </si>
  <si>
    <t>Informe de seguridad informática</t>
  </si>
  <si>
    <t>AC537</t>
  </si>
  <si>
    <t>La OTSI, realizó el seguimiento mensual al informe de seguridad y adjunta los informes de primer trimestre.</t>
  </si>
  <si>
    <t>Para el primer trimestre de 2024, se observa Los informes de seguridad informática del mes de enero, febrero y marzo de 2024.  Se encuentra dentro de los tiempos programados, se recomienda realizar las actividades correspondientes para el cumplimiento de la acción.</t>
  </si>
  <si>
    <t>Se adjunta el informe de abril y mayo con rezago de un mes</t>
  </si>
  <si>
    <t>Para el segundo trimestre del 2024, se observa los informes de seguridad informatica del proveedor INFOTIC de los meses de mayo y abril de 2024, se encuentra dentro de los tiempos establecidos. Se recomienda establecer las acciones pertinentes para el cumplimiento de la meta en la fecha indicada.</t>
  </si>
  <si>
    <t>Se registra el seguimiento mensual correspondiente a los meses de junio, julio y agosto de 2024 del informe de seguridad informática.</t>
  </si>
  <si>
    <t>Para el tercer trimestre de 2024, se observa los informes de seguridad informática del proveedor INFOTIC de los meses de junio, julio y agosto de 2024, se encuentra dentro de los tiempos establecidos. Se recomienda establecer las acciones pertinentes para el cumplimiento de la meta en la fecha indicada.</t>
  </si>
  <si>
    <t>Garantizar que el diagrama de elementos ubicados en el DataCenter y el Diagrama de Topología se encuentre con el mismo etiquetado que se encuentra en el etiquetado del cableado; lo anterior de acuerdo con lo establecido en la norma ISO IEC 27001:2013 en el control A.11.2.3. Seguridad del cableado.</t>
  </si>
  <si>
    <t>Falta de seguimiento al etiquetado de los elementos ubicados en el DataCenter y los diagramas de topologías, alineado al etiquetado del cableado</t>
  </si>
  <si>
    <t xml:space="preserve">Actualización de etiquetado de los elementos del Data Center y diagramas de topologías acorde con el etiquetado del cableado </t>
  </si>
  <si>
    <t>Diagrama de topologías con el etiquetado actualizado</t>
  </si>
  <si>
    <t>AC538</t>
  </si>
  <si>
    <t>Se adjunta informe, sin embargo, las topologías son de acceso reservado por la información que estas contienen; por lo tanto, en caso de requerirlas se dispondrán para consulta en la Oficina de Tecnología y Sistemas de Información.</t>
  </si>
  <si>
    <t>Para el segundo trimestre del 2024, se observa el Informe tercer mantenimiento preventivo centros de cableado y  Equipos activos de abril de 2024, donde se incluyo la actividad de etiquetado. Se cumplio la actividad en el tiempo establecido.</t>
  </si>
  <si>
    <t>Garantizar la segregación de deberes entre el oficial y el área de TI; lo anterior de acuerdo con lo establecido en la norma ISO IEC 27001:2013 en el control - A.6.1.2. Separación de deberes.</t>
  </si>
  <si>
    <t>No se cuenta con la segregación del oficial de seguridad dentro de la Entidad</t>
  </si>
  <si>
    <t xml:space="preserve">Gestión para la segregación del rol de oficial de seguridad al interior de la entidad </t>
  </si>
  <si>
    <t>Documento que contemple las actividades propias del oficial de seguridad y el encargado de la seguridad informática del área de TI. con el fin de establecer la segregación de los deberes de cada uno de estos roles</t>
  </si>
  <si>
    <t>AC539</t>
  </si>
  <si>
    <t>Se adjuntan los soportes y la evidencia que se dejo como líder a Sandra Patria Osorio Correo.</t>
  </si>
  <si>
    <t>Para el primer trimestre de 2024, se observa que se asigno al lider de seguridad informatica, sin embargo, no se aprueba el 100% dado que no segregaron funciones puesto que esta en la misma area y genera conflicto de acuerdo a lo establecido en la norma.</t>
  </si>
  <si>
    <t>Se presenta documento con los roles del oficial de seguridad y el encargado de seguridad informática.</t>
  </si>
  <si>
    <t>Para el tercer trimestre de 2024, se observa el documento con las funciones correspondientes del Oficial de Seguridad que es el responsable de planear, desarrollar, coordinar, controlar y gestionar las políticas y los procedimientos de seguridad de la información en la entidad;  y del Encargado de la seguridad informática que se centra en la implementación y  mantenimiento de las medidas técnicas y operativas para proteger la  infraestructura tecnológica. Se cumplió la actividad en el tiempo establecido.</t>
  </si>
  <si>
    <t>Validar las No Aplicabilidades del SGSI de acuerdo a las actividades realizadas por el MEN; lo anterior de acuerdo con lo establecido en la norma ISO IEC 27001:2013 numeral 6.1.3 Tratamiento de riesgos de la seguridad de la información. literal d.</t>
  </si>
  <si>
    <t>Falta de validación de la declaración de aplicabilidad en la totalidad de los procesos del mapa de procesos institucional</t>
  </si>
  <si>
    <t xml:space="preserve">Declaración de aplicabilidad actualizada </t>
  </si>
  <si>
    <t>AC540</t>
  </si>
  <si>
    <t>Para el tercer trimestre de 2024, se observó que la acción no presenta avance, se encuentra dentro de los tiempos establecidos. Se recomienda establecer las acciones pertinentes para el cumplimiento de la meta en la fecha programada.</t>
  </si>
  <si>
    <t>Garantizar que en la documentación del Rollback se encuentren documentados todos los aspectos a realizar; lo anterior de acuerdo con lo establecido en la norma ISO IEC 27001:2013 en el control A.14.2.2. Procedimientos de control de cambios de sistemas.</t>
  </si>
  <si>
    <t xml:space="preserve">Realizar socialización de lineamientos establecidos en el procedimiento de gestión de cambios </t>
  </si>
  <si>
    <t>AC541</t>
  </si>
  <si>
    <t>Verificación por categoría, al 10% de RFCs que se ejecuten en el periodo</t>
  </si>
  <si>
    <t>Reporte trimestral mediante matriz de excel que relacione los RFCs validados y el resultado de la validación</t>
  </si>
  <si>
    <t>AC542</t>
  </si>
  <si>
    <t>Se adjunta el reporte del 10% de los RFCs. cumpliendo lo establecido para el primer trimestre.</t>
  </si>
  <si>
    <t>Para el primer trimestre de 2024, no presenta avance en la acción. Se devolvio el avance dado que la evidencia no es clara en cuanto a si se valido el 10% y cual es fue el resultado de la validación.  Se encuentra dentro de los tiempos programados, se recomienda realizar las actividades correspondientes para el cumplimiento de la acción.</t>
  </si>
  <si>
    <t>Para el segundo trimestre del 2024, se observó que se presentó dos avances, sin embargo, al verificar los reportes trimestrales no se indica si los RFC no exitosas se documentaron todos los aspectos a realizar como lo indica el hallazgo y la acción, se encuentra dentro de los tiempos establecidos. Se recomienda establecer las acciones pertinentes para el cumplimiento de la meta en la fecha indicada.</t>
  </si>
  <si>
    <t>Para el tercer trimestre del 2024, se observó que la acción no presenta avance, sin embargo, se devolvieron dos avances en el mes de julio, dado que los reportes trimestrales no se indica si los RFC que no fueron exitosos se documentaron todos los aspectos a realizar como lo indica el hallazgo y la acción. Se recomienda establecer las acciones pertinentes para el cumplimiento de la meta en la fecha programada.</t>
  </si>
  <si>
    <t>Validar si los extintores de los centros de cableado, dan la capacidad para lo allí alojado; lo anterior de acuerdo con lo establecido en la norma ISO IEC 27001:2013 en el control A.11.1.4. Protección contra amenazas externas y ambientales.</t>
  </si>
  <si>
    <t>Falta de revisión de capacidades frente a los extintores asignados</t>
  </si>
  <si>
    <t xml:space="preserve">Convocar mesa de trabajo con la Subdirección Administrativa para revisar plan de mejoramiento derivado de la auditoría adelantada y, solicitar verificación de capacidad de extintores de los Centros de cableado </t>
  </si>
  <si>
    <t>Convocatoria a la reunión y concepto de la capacidad de los extintores emitido por la Subdirección Administrativa.</t>
  </si>
  <si>
    <t>AC543</t>
  </si>
  <si>
    <t>Se adjunta la evidencia pendiente frente a las capacidades de los extintores, enviada por la subdirección administrativa.</t>
  </si>
  <si>
    <t>Para el tercer trimestre del 2024, se observó la convocatoria de la reunión,  la asesoria de la ARL POSITIVA PARA Realizar inspección al área del data center ubicado en el segundo piso de las instalaciones de la entidad y remitir recomendaciones pertinentes y  Tres extintores recargados y reubicados por parte de administrativa en el Data Center. Se cumplió la actividad en el tiempo establecido.</t>
  </si>
  <si>
    <t>Garantizar que se utiliza el ultimo Formato ST-FT-16 Listado Full de Políticas para la programación de Backups; lo anterior de acuerdo con lo establecido en la norma ISO IEC 27001:2013 en el control A.12.3.1. Respaldo de la Información</t>
  </si>
  <si>
    <t xml:space="preserve">Revisar, actualizar y socializar el Formato ST-FT-16 Listado de Políticas de Backups </t>
  </si>
  <si>
    <t>Formato ST-FT-16 actualizado y socializado al personal de la operación (presentación y lista de asistencia).</t>
  </si>
  <si>
    <t>AC544</t>
  </si>
  <si>
    <t>Garantizar la actualización del contexto externo e interno teniendo en cuenta los cambios del entorno presentados en el MEN; lo anterior de acuerdo con lo establecido en la norma ISO IEC 27001:2013 numeral 4.1 Conocimiento de la Organización y de su Contexto.</t>
  </si>
  <si>
    <t>AC545</t>
  </si>
  <si>
    <t>Revisión y actualización del documento contexto estratégico del MEN, en línea con la ISO 27001.</t>
  </si>
  <si>
    <t>Validar porque se puede realizar la navegación en TIKTOK si se tiene la parametrización para el bloqueo de ingreso a estas páginas; lo anterior de acuerdo con lo establecido en la norma ISO IEC 27001:2013 en el control A.13.1.1. Controles de redes</t>
  </si>
  <si>
    <t>Falta de revisión a los controles y políticas establecidas en los dispositivos de seguridad</t>
  </si>
  <si>
    <t xml:space="preserve">Afinamiento de los controles y políticas de seguridad en los dispositivos (firewall). </t>
  </si>
  <si>
    <t>AC546</t>
  </si>
  <si>
    <t>La profesional de seguridad de la información, realizó el informe de afinamiento de los dispositivos de seguridad. se adjunta lo enunciado.</t>
  </si>
  <si>
    <t>Para el segundo trimestre del 2024, se observó el informe de Afinamiento de políticas firewall donde se incluyo la plataforma tiktok dentro de las políticas del firewall. Cumpliendo la actividad en los tiempos establecidos.</t>
  </si>
  <si>
    <t xml:space="preserve">Seguimiento semestral a la ejecución de las políticas de seguridad configuradas en los dispositivos de seguridad perimetral. </t>
  </si>
  <si>
    <t>AC547</t>
  </si>
  <si>
    <t>Evidenciar claramente las necesidades y expectativas de las partes interesadas; lo anterior de acuerdo con lo establecido en la norma ISO IEC 27001:2013 numeral 4.2 - Comprensión de las necesidades y expectativas de las partes interesadas.</t>
  </si>
  <si>
    <t>AC548</t>
  </si>
  <si>
    <t>Se revisa y actualiza documento contexto estratégico del MEN, en línea con la ISO 27001 el cual se adjunta.</t>
  </si>
  <si>
    <t>Completar el inventario de activos de información, dado que se deben identificar tanto el contenedor como el contenido, falta entre otros: Código fuente, SharePoint, OneDrive, Backups, Licencia de Office, Documentación de los procesos; lo anterior de acuerdo con lo establecido en la norma ISO IEC 27001:2013 en el control A.8.1.1. Inventario de Activos</t>
  </si>
  <si>
    <t xml:space="preserve">Actualizar el inventario de activos de información del Men. </t>
  </si>
  <si>
    <t>Inventario actualizado.</t>
  </si>
  <si>
    <t>AC549</t>
  </si>
  <si>
    <t>Se presenta el enlace al listado de activos de información actualizado, que corresponde al sitio de datos.gov.co: https://www.datos.gov.co/Educaci-n/Inventario-de-activos-de-informaci-n-del-MEN/u8du-s7mh/about_data</t>
  </si>
  <si>
    <t>Para el tercer trimestre del 2024, se observa en la página web datos.gov.co que el inventario de activos de información su última actualización fue 09 de agosto de 2024. Cumpliendo la actividad, dentro de los tiempos establecidos.</t>
  </si>
  <si>
    <t>Diligenciar completamente la Matriz de roles y responsabilidades de seguridad de la información el documento en la matriz no tiene la información de experiencia, educación y habilidades, en todos dice N.A; lo anterior de acuerdo con lo establecido en la norma ISO IEC 27001:2013 en el control A.6.1.1. Roles y Responsabilidades para la Seguridad de la Información.</t>
  </si>
  <si>
    <t xml:space="preserve">Diligenciar completamente la Matriz de roles y responsabilidades de seguridad de la información, con la información de experiencia, educación y habilidades. </t>
  </si>
  <si>
    <t>Documento matriz de roles y responsabilidades actualizada</t>
  </si>
  <si>
    <t>AC550</t>
  </si>
  <si>
    <t>Incluir dentro de la Declaración de Aplicabilidad (SOA), la forma como se aplica cada control dentro del MEN y la correspondiente justificación de aplicación de cada control; lo anterior de acuerdo con lo establecido en la norma ISO IEC 27001:2013 numeral 6.1.3 Tratamiento de riesgos de la seguridad de la información. literal (d).</t>
  </si>
  <si>
    <t>Desactualización de la declaración de aplicabilidad</t>
  </si>
  <si>
    <t>AC551</t>
  </si>
  <si>
    <t>Garantizar que todo cambio de rol y de usuarios queda debidamente soportado; lo anterior de acuerdo con lo establecido en la norma ISO IEC 27001:2013 en el control A.9.2.6. Retiro o ajuste de los derechos de acceso.</t>
  </si>
  <si>
    <t xml:space="preserve">Realizar socialización del procedimiento de Gestión de Acceso </t>
  </si>
  <si>
    <t>1 presentación y lista de asistencia</t>
  </si>
  <si>
    <t>AC552</t>
  </si>
  <si>
    <t>Luz Yanira Salamanca / Contratista	
Plan de mejoramiento enviado para su revisión
02-05-2024 15:14</t>
  </si>
  <si>
    <t>Garantizar que se tenga claramente identificado el presupuesto y recursos necesarios para la implementación, mantenimiento y Operación del SGSI; lo anterior de acuerdo con lo establecido en la norma ISO IEC 27001:2013 en el numeral 7.1 Recursos</t>
  </si>
  <si>
    <t>No se contaba con la información desagregada del presupuesto dedicado a actividades relacionadas con el SGSI</t>
  </si>
  <si>
    <t xml:space="preserve">Revisión y actualización del SGSI, identificado el presupuesto y recursos necesarios para la implementación, mantenimiento y Operación del SGSI. </t>
  </si>
  <si>
    <t>Documento donde se detalle el presupuesto asignado para la implementación, mantenimiento y operación del SGSI.</t>
  </si>
  <si>
    <t>AC553</t>
  </si>
  <si>
    <t>No se tiene evidencia de la divulgación de la política del SGSI al interior del MEN; y la política publicada en la página WEB del MEN para que esté disponible para las partes interesadas se encuentra desactualizada; lo anterior incumpliendo con lo establecido en la norma ISO IEC 27001:2013 en el numeral 5.2 Política literal (f) y (g).</t>
  </si>
  <si>
    <t xml:space="preserve">Actualizar la política de seguridad de la información en el manual de calidad. </t>
  </si>
  <si>
    <t>manual de calidad con la política actualizada</t>
  </si>
  <si>
    <t>AC554</t>
  </si>
  <si>
    <t>Se adjunta el manual del SIG con la política de Seguridad de la información actualizada ( se debe tener en cuenta que el documento de contexto mostrado en la auditoria es el que esta en el link https://www.mineducacion.gov.co/1780/articles-362792_recurso_144.pdf, y el documento ya se había actualizado en octubre de 2023).</t>
  </si>
  <si>
    <t>Para el primer trimestre de 2024,  se observa el Manual del Sistema Integrado de Gestión PM-MA-01 en su versión 8. Cumpliendo la actividad en los tiempos establecidos. Se recomienda que en el momento de la auditoria se suministren los documentos actualizados.</t>
  </si>
  <si>
    <t>No se realiza corrección, teniendo en cuenta que el tiempo que conlleva las acciones es mayor de tres meses .</t>
  </si>
  <si>
    <t xml:space="preserve">Publicación de la política del SGSI aprobada en la WEB </t>
  </si>
  <si>
    <t>Link de politica publicada en la WEB.</t>
  </si>
  <si>
    <t>AC555</t>
  </si>
  <si>
    <t>Se adjunta resolución de política ya se encuentra publicada en la web en el siguiente enlace: en el cual se encuentra la politica de seguridad de la información : https://www.mineducacion.gov.co/portal/micrositios-institucionales/Modelo-Integrado-de-Planeacion-y-Gestion/</t>
  </si>
  <si>
    <t>Para el primer trimestre de 2024,  se observa la resolución 4058 del 05 de abril de 2024 -  Por medio de la cual se actualizan y adoptan las políticas de gestión y desempeño institucional y de operación del Ministerio de Educación Nacional- en su anexo 1, se relaciona la Política Sistema de Gestión de Seguridad de la Información y se encuentra alineada al manual de calidad, cumpliendo la actividad en los tiempos establecidos.</t>
  </si>
  <si>
    <t xml:space="preserve">Socialización de la política del SGSI aprobada </t>
  </si>
  <si>
    <t>piezas de comunicación para publicación en la intranet.</t>
  </si>
  <si>
    <t>AC556</t>
  </si>
  <si>
    <t>No se tienen identificados claramente los numerales y controles de la noma por cada proceso, lo anterior incumpliendo lo establecido en la norma ISO IEC 27001:2013 en los numerales 4.4 Sistema de gestión de continuidad de negocios y Numeral 5.1 Liderazgo y compromiso, literal (b).</t>
  </si>
  <si>
    <t>No da lugar a corrección, toda vez la acción de actualizar la matriz de aplicabilidad conlleva un tiempo considerable, ya que se requiere un trabajo con cada uno de los proceso del SIG.</t>
  </si>
  <si>
    <t>La implementación de la ISO 27001: 2013 no abordó la totalidad de los procesos institucionales</t>
  </si>
  <si>
    <t xml:space="preserve">Actualización del documento de declaración de aplicabilidad </t>
  </si>
  <si>
    <t>Documento actualizado</t>
  </si>
  <si>
    <t>AC557</t>
  </si>
  <si>
    <t xml:space="preserve">Socializar declaración de aplicabilidad a los líderes de procesos identificados </t>
  </si>
  <si>
    <t>Presentación</t>
  </si>
  <si>
    <t>AC558</t>
  </si>
  <si>
    <t xml:space="preserve">Enviar correo a la SDO, con el fin se tenga en cuenta la participación de la profesional de seguridad para las actualizaciones de las caracterización en los requisitos de la ISO 27001. que indique la matriz de aplicabilidad. del Modelo referencial. </t>
  </si>
  <si>
    <t>Correo a la SDO, con lo mencionado en la acción</t>
  </si>
  <si>
    <t>AC559</t>
  </si>
  <si>
    <t>Se adjunta correo donde se solicita a la SDO, tener en cuenta para la actualización de todas las caracterizaciones de los procesos y soporte de la participación de la profesional de seguridad donde se indican los requisitos de la 27001, para los procesos</t>
  </si>
  <si>
    <t>Para el primer trimestre de 2024, se observa el correo del 17 de marzo de 2024 donde se solicita la participación del lider de seguridad y el correo de respuesta .</t>
  </si>
  <si>
    <t xml:space="preserve">Acompañar la actualización de las Caracterizaciones de los procesos, por parte de la profesional de Seguridad de la información con el fin de validar que estas tengan los requisitos del modelo referencial SGSI en ISO27001. </t>
  </si>
  <si>
    <t>Caracterizaciones del SIG, con requisitos del modelo</t>
  </si>
  <si>
    <t>AC560</t>
  </si>
  <si>
    <t>Se adjuntan tres caracterizaciones como evidencia de la acción propuesta.</t>
  </si>
  <si>
    <t>Para el tercer trimestre del 2024, se observa las carateizaciones de los procesos de Gestión Administrativa, Gestión Disciplinaria y Servicio al Ciudadano donde se incluye las disposiciones generales del SGSI y los numerales, la actividad se encuentra dentro de los tiempos establecidos. Se recomienda establecer las acciones pertinentes para el cumplimiento de la meta en la fecha programada.</t>
  </si>
  <si>
    <t>No se evidencia una correcta gestión de capacidades, lo cual se soporta en que: Se tiene infartado el monitoreo de canales de Fusagasuga, Uribia y Sincelejo lo anterior según lo informado porque está en proceso de traslado, no se tiene seguimiento de esta gestión, lo anterior incumpliendo con lo establecido en la Norma ISO IEC 27001:2013 en el control A.12.1.3 Gestión de la capacidad.</t>
  </si>
  <si>
    <t>Reiteración a las Secretarías de Educación sobre la necesidad de las adecuaciones para la instalación de los equipos en Fusagasugá, Uribia y Sincelejo</t>
  </si>
  <si>
    <t>Falta de seguimiento a las solicitudes hechas a las Secretarías de Educación</t>
  </si>
  <si>
    <t xml:space="preserve">Seguimiento mensual a los servicios de conectividad contratados. </t>
  </si>
  <si>
    <t>Actas de seguimiento a la ejecución del Contrato de Conectividad.</t>
  </si>
  <si>
    <t>AC561</t>
  </si>
  <si>
    <t>La OTSI, realizó seguimiento mediante dos reuniones mensuales, a los servicios de conectividad contratados, Adjuntando como soportes las dos actas del mes de febrero y dos del mes de marzo. el avance se da como bimensual, toda vez que se estaba pendiente de cambios en el plan que se aprobó hoy.</t>
  </si>
  <si>
    <t>Para el primer trimestre de 2024, se observa las actas del 06, 20 de febrero, 05 y 19 de marzo de 2024 cuyo objeto es Seguimiento MEDIA COMMERCE PARTNERS SAS, Orden de compra número 103209 de 2022 Conectividad MEN. Se encuentra dentro de los tiempos programados, se recomienda realizar las actividades correspondientes para el cumplimiento de la acción.</t>
  </si>
  <si>
    <t>Las evidencias adjuntas dan explicación, por que se cumple el 100% de la acción con los soportes enviados, toda vez que se hizo ajuste a la orden y esto subsana este hallazgo 100%</t>
  </si>
  <si>
    <t>Para el segundo trimestre del 2024, se observó avance de la acción, sin embargo, se devolvió para ajuste del porcentaje dado que no se ha cumplido con la meta de 11 actas de seguimiento. Se recomienda establecer las acciones pertinentes para el cumplimiento de la meta en la fecha indicada.</t>
  </si>
  <si>
    <t>No se evidencia que la organización aplique el etiquetado de la información, de acuerdo a la clasificación establecida por el MEN, lo cual se soporta que durante toda la auditoría, ningún documento se encontraba etiquetado, lo anterior incumpliendo con lo establecido en la norma ISO IEC 27001:2013 en el control A.8.2.2 Etiquetado de la Información.</t>
  </si>
  <si>
    <t>Falta de socialización y seguimiento al etiquetado de la información establecido en el SIG</t>
  </si>
  <si>
    <t xml:space="preserve">Diagnóstico y análisis de los activos de información que deben ser etiquetados de acuerdo con su clasificación en el MEN. </t>
  </si>
  <si>
    <t>Documento resultado del diagnóstico y análisis</t>
  </si>
  <si>
    <t>AC562</t>
  </si>
  <si>
    <t xml:space="preserve">Aplicación del etiquetado de la información de acuerdo con el resultado del diagnóstico realizado. </t>
  </si>
  <si>
    <t>Informe que contemple evidencias del etiquetado.</t>
  </si>
  <si>
    <t>AC563</t>
  </si>
  <si>
    <t>No se evidencia que se realicen las actividades de manera controlada, lo cual se soporta en que al revisar los tickets: 1. SOL807292 de fecha 23 de octubre de 2023.ubicar 5 puntos de red para la sede de CNA en la calle 19 # 6 - 68 oficinas 404 y 405. No se tiene evidencia de la gestión realizada sobre el ticket. se escalo a Medardo Castro 2. SOL 806321 de fecha: 19 de octubre de 2023,. Restauración de Clave para Colegio Nueva Andalucía, Aplicativo EVI DANE:325754001549. Se genera nuevo caso SOL806785. Resuelto 20 de octubre de 2023. Se tiene envió en texto plano del usuario y clave. 3. SOL814531 de fecha 15 de noviembre de 2023. Corrección del participante Ana Cristina González con respecto a la fecha de nacimiento. Se solucionó el mismo día, no se indica porque se presentaba el error, 4. SOl814420 de fecha 15 de noviembre, se indica que se presentó incidente pero el incidente presentado corresponde al: 814296. No está toda la información de la atención. y gestión de lecciones aprendidas. Lo anterior incumpliendo con lo establecido en la norma ISO IEC 27001:2013 en el numeral 8.1 Planificación y Control Operacional</t>
  </si>
  <si>
    <t>No aplica corrección inmediata, teniendo en cuenta que se llevará a cabo una actividad para remediar la situación de raíz</t>
  </si>
  <si>
    <t>Falta de seguimiento a atención y cierre de tickets de la mesa de ayuda</t>
  </si>
  <si>
    <t xml:space="preserve">Hacer seguimiento quinquemestral (periodo de cinco meses) a la aplicación del procedimiento de solicitudes en relación con la documentación del cierre de tickets de mesa de ayuda a una muestra de mínimo el 5% </t>
  </si>
  <si>
    <t>Documento informe sobre seguimiento al cierre de tickets</t>
  </si>
  <si>
    <t>AC564</t>
  </si>
  <si>
    <t>Se hizo el seguimiento quinquemestral correspondiente de febrero a junio , se adjunta documento.</t>
  </si>
  <si>
    <t>Para el tercer trimestre de 2024, se observó que la dependencia presento avance de la acción, sin embargo, se devolvió dado que el adjunto Dashboard_Indicadores_ANS no indica cuales solicitudes se tomaron como muestra, el resultado de la validación de la aplicación del procedimiento. Se encuentra dentro de los tiempos establecidos, se recomienda establecer las acciones pertinentes para el cumplimiento de la meta en la fecha indicada.</t>
  </si>
  <si>
    <t>No se tiene un control adecuado del código fuente, lo cual se soporta en que: 1. No se tiene evidencia de la versión del código fuente del proyecto SISMA Fase 2 2. Se tiene acceso de personal que ya no está en la organización o que no es del área de TI Lo anterior incumpliendo con lo establecido en la norma ISO IEC 27001:2013 en el control A.9.4.5 Control de acceso a códigos fuente de programas</t>
  </si>
  <si>
    <t>No hay una corrección inmediata, porque se deben realizar acciones como el ajuste del plan de mejora y la socialización, actividades que demandan tiempo</t>
  </si>
  <si>
    <t>Falta de lineamientos sobre el versionamiento de los aplicativos y sobre la gestión de los permisos de los usuarios que tienen acceso a la herramienta de control de versiones del código fuente de estos.</t>
  </si>
  <si>
    <t xml:space="preserve">Actualizar el procedimiento de Gestión de Entrega y/o los documentos que regulen lo relacionado con el versionamiento de software y la gestión de los usuarios de la herramienta de versionamiento </t>
  </si>
  <si>
    <t>AC565</t>
  </si>
  <si>
    <t xml:space="preserve">	Luz Yanira Salamanca / Contratista	
Plan de mejoramiento enviado para su revisión
02-05-2024 15:12</t>
  </si>
  <si>
    <t xml:space="preserve">Socializar el procedimiento de Gestión de Entrga al grupo de aplicaciones </t>
  </si>
  <si>
    <t>AC566</t>
  </si>
  <si>
    <t>No se evidencia que se realice la divulgación de las políticas de seguridad de la información a la cadena de suministros; esto soportado en que la empresa que realiza la custodia de los Backups es Alpopular que fue contratado por Grow Data quien trabaja para Infotic y no se tiene evidencia de la divulgación de las políticas; lo anterior incumpliendo con lo establecido en la norma ISO IEC 27001:2013 en el control A.15.1.3 Cadena de suministro de tecnología de información y comunicación.</t>
  </si>
  <si>
    <t>Solicitar al operador la socialización de la política de seguridad de la información del Ministerio al equipo de trabajo</t>
  </si>
  <si>
    <t xml:space="preserve">Socialización de la política de seguridad de la información del MEN al personal de operación </t>
  </si>
  <si>
    <t>AC567</t>
  </si>
  <si>
    <t>Para el tercer trimestre de 2024, se observó que la actividad no presenta avance y está dentro de los tiempos indicados 29 de noviembre de 2024. Para la corrección inmediata propuesta no tiene la evidencia que se haya realizado y tenía fecha fin del 15 de mayo de 2024. Se recomienda establecer las acciones pertinentes para el cumplimiento de la actividad en la fecha programada.</t>
  </si>
  <si>
    <t>No se evidencia un control sobre derechos de autor, lo cual se soporta en que en el equipo de un Profesional de la Oficina, se tiene guardada música, lo anterior incumpliendo con la norma ISO IEC 27001:2013 en el control A.18.1.2 Derechos de propiedad intelectual</t>
  </si>
  <si>
    <t>La acción no amerita corrección toda vez que no es posible eliminar sin autorización del usuario del equipo, la información que este guarda, así incumpla las leyes de derecho de autor. Por lo anterior, se tomaran acciones correctivas.</t>
  </si>
  <si>
    <t>Desconocimiento de las políticas de seguridad de la información.</t>
  </si>
  <si>
    <t xml:space="preserve">Socialización de la política de seguridad de la información al personal del MEN </t>
  </si>
  <si>
    <t>AC568</t>
  </si>
  <si>
    <t>Para el tercer trimestre de 2024, se observó que la actividad no presenta avance y esta dentro de los tiempos indicados. Se recomienda establecer las acciones pertinentes para el cumplimiento de la meta en la fecha programada.</t>
  </si>
  <si>
    <t xml:space="preserve">Enviar comunicación sensibilizando que tipo de información es permitida guardar y cual no en equipos y en almacenamiento en la nube que sean provistos por la entidad. en cumplimiento a la normatividad de derechos de autor. </t>
  </si>
  <si>
    <t>Comunicación cuatrimestral</t>
  </si>
  <si>
    <t>AC569</t>
  </si>
  <si>
    <t>No se tiene un plan de continuidad, ni pruebas de continuidad y contingencia, lo anterior incumpliendo con lo establecido en la norma ISO IEC 27001:2013 en los objetos de control A.17.1 Continuidad de seguridad de la información y A.17.2 Redundancias.</t>
  </si>
  <si>
    <t>Revisar estado del BIA</t>
  </si>
  <si>
    <t>No se programó la generación del plan de continuidad</t>
  </si>
  <si>
    <t xml:space="preserve">Definición del plan de continuidad y, actualización de la Guía de Política de Seguridad de la Gestión de continuidad del negocio ST-GU-13 </t>
  </si>
  <si>
    <t>Documentos</t>
  </si>
  <si>
    <t>AC570</t>
  </si>
  <si>
    <t>Para el segundo trimestre del 2024, se observó que la acción no presenta avance, se encuentra dentro de los tiempos establecidos. Sin embargo, no se registró la documentación de la corrección inmediata -Revisar estado del BIA- para 15 de mayo de 2024. Se recomienda establecer las acciones pertinentes para el cumplimiento de la meta en la fecha indicada.</t>
  </si>
  <si>
    <t>No se tienen identificados los riesgos de seguridad de la información al realizar el cambio de Sede del CNA de la 93 al Centro; lo anterior, incumpliendo con lo establecido en la norma ISO IEC 27001:2013 en el control A.6.1.5 Seguridad de la Información en la gestión de proyectos.</t>
  </si>
  <si>
    <t>Identificar los riesgos de seguridad de la información para el traslado de sedes</t>
  </si>
  <si>
    <t>Falta de seguimiento sobre las acciones de la operación</t>
  </si>
  <si>
    <t xml:space="preserve">Seguimiento a las acciones que requieran la gestión de cambio para la operación y socialización de gestión del cambio </t>
  </si>
  <si>
    <t>Documento y presentación</t>
  </si>
  <si>
    <t>AC571</t>
  </si>
  <si>
    <t>Para el segundo trimestre del 2024, se observó que la acción no presenta avance, se encuentra dentro de los tiempos establecidos. Se observa que se registró la documentación de la corrección inmediata -Identificar los riesgos de seguridad- para 10 de mayo de 2024. Se recomienda establecer las acciones pertinentes para el cumplimiento de la meta en la fecha indicada.</t>
  </si>
  <si>
    <t>No se evidencia que se lleve un manejo adecuado de la criptografía lo cual se soporta en que en la política ST-GU-10 Guía Política de uso de controles criptográficos, se indica: se cifran los discos duros, información digital reservada y clasificada y el correo electrónico; sin embargo al revisar, no se tiene etiquetado de la información clasificada y reservada por tal razón no se está aplicando, a los correos tampoco se ha dado la instrucción para esto y el responsable indica que no se hace. Lo anterior incumpliendo con lo establecido en la norma ISO IEC 27001:2013 en los controles A.10.1.1 Política sobre uso de controles y A.10.1.2 Gestión de llaves.</t>
  </si>
  <si>
    <t>No aplica corrección, teniendo en cuenta que las acciones establecidas requieren de un tiempo considerable para su desarrollo</t>
  </si>
  <si>
    <t>Desconocimiento de la politica ST-G- 10</t>
  </si>
  <si>
    <t xml:space="preserve">Realizar socialización de la politica de seguridad frente a los lineamientos criptográficos. </t>
  </si>
  <si>
    <t>AC572</t>
  </si>
  <si>
    <t>Se realizó socialización con el equipo técnico de la Oficina de Tecnología y Sistemas de Información del Ministerio de Educación Nacional relacionada con los lineamientos criptográficos.</t>
  </si>
  <si>
    <t xml:space="preserve">Para el tercer trimestre del 2024, se observa que se realizó la socialización el 03 de octubre de 2024 respecto a los lineamientos Criptográficos. Cumpliendo la actividad en los tiempos establecidos. </t>
  </si>
  <si>
    <t xml:space="preserve">Revisar y actualizar matriz de activos de información con el etiquetado de la información clasificada y reservada </t>
  </si>
  <si>
    <t>Matriz de activos de información actualizada</t>
  </si>
  <si>
    <t>AC573</t>
  </si>
  <si>
    <t>Validar la aplicación de la guía en la transmisión de información clasificada o reservada en relación con el mecanismo de cifrado de datos.</t>
  </si>
  <si>
    <t>AC574</t>
  </si>
  <si>
    <t>No se tiene un manejo adecuado de los riesgos, lo cual se soporta en que: - No se tiene identificado el dueño del riesgo, - No se tiene relación del Anexo A de la norma con los controles que se tienen en el MEN para cada riesgo, - No se tiene identificación si el riesgo afecta la confidencialidad, integridad o disponibilidad - No se tiene acta de aceptación de riesgo residual y de plan de tratamiento de los riesgos por parte de los dueños de los riesgos. Lo anterior incumpliendo con lo establecido en la norma ISO IEC 27001:2013 en los numerales 6.1.2 Valoración Riesgos de seguridad de la información y numeral literal (c) y 6.1.3 Tratamiento de riesgos de la seguridad de la información, literales (a), (c) y (f).</t>
  </si>
  <si>
    <t>No da lugar a corrección, toda vez que la acción de actualizar la guía de riesgos, conlleva un tiempo considerable y seria una acción correctiva.</t>
  </si>
  <si>
    <t>Falta de articulación de la metodología de gestión de riesgos del DAFP con la aplicabilidad de la ISO 27001 en el MEN</t>
  </si>
  <si>
    <t>Matriz de riesgos de seguridad de la información con la implementación de los ajustes realizados en la guía.</t>
  </si>
  <si>
    <t>Matriz de riesgos con la implementación</t>
  </si>
  <si>
    <t>AC575</t>
  </si>
  <si>
    <t>Para el primer trimestre de 2024, la acción se encuentra en validaciòn de la oficina de control interno, el cual solicitara mesa de trabajo para su análisis.</t>
  </si>
  <si>
    <t>Para el tercer trimestre de 2024, se observó que la actividad no presenta avance y está dentro de los tiempos indicados. Se recomienda establecer las acciones pertinentes para el cumplimiento de la meta en la fecha programada.</t>
  </si>
  <si>
    <t>Llevar a cabo mesa de trabajo con la SDO, para actualizar la guía de riesgos en relación con los lineamientos generales en cumplimientos de la ISO/IEC 27001.</t>
  </si>
  <si>
    <t>Lista de asistencia y acta</t>
  </si>
  <si>
    <t>AC576</t>
  </si>
  <si>
    <t>No se evidencia un control adecuado de las claves, lo cual se soporta en que se tiene un block de notas con las contraseñas para el ingreso a aplicativos del Ministerio por parte de un Profesional de la Oficina, lo anterior incumpliendo con lo establecido en la norma ISO IEC 27001:2013 en el control A.9.3.1 Uso de información de autenticación secreta.</t>
  </si>
  <si>
    <t>El plan de mejora no da lugar a corrección, se hace necesario establecer una acción que permita la corrección de la no conformidad</t>
  </si>
  <si>
    <t>Falta de apropiación de la política de seguridad de la información por parte del personal del operador</t>
  </si>
  <si>
    <t xml:space="preserve">Socialización de la política de seguridad de la información del MEN al personal de operación y a los servidores de la OTSI y, campañas al interior del ministerio sobre el uso de contraseñas </t>
  </si>
  <si>
    <t>Presentación y lista de asistencia, piezas de las campañas</t>
  </si>
  <si>
    <t>AC577</t>
  </si>
  <si>
    <t>No se evidencia que se tenga una protección adecuada contra accesos no autorizados al DataCenter, lo cual se soporta en que la puerta del DataCenter se encuentra daña, lo anterior incumple con lo establecido en la norma ISO IEC 27001:2013 en el control A.11.1.1 Perímetro de Seguridad Física.</t>
  </si>
  <si>
    <t>Teniendo en cuenta el tiempo que conlleva la acción de implementación de un sistema de control de acceso, no se deja corrección.</t>
  </si>
  <si>
    <t>Falta de revisión y definición de solución para el acceso al centro de cómputo</t>
  </si>
  <si>
    <t xml:space="preserve">Implementación de sistema biométrico mediante reconocimiento facial. </t>
  </si>
  <si>
    <t>documento.</t>
  </si>
  <si>
    <t>AC578</t>
  </si>
  <si>
    <t>Se adjuntan imágenes donde se evidencia la implementación del sistema biométrico mediante reconocimiento facial, para el Datacenter ubicado en la OTSI.</t>
  </si>
  <si>
    <t>Para el primer trimestre de 2024, se observa el documento con las imágenes donde se instalo el sistema biométrico. Cumpliendo con la actividad en los tiempos establecidos.</t>
  </si>
  <si>
    <t>No se evidencia que las vulnerabilidades que no tienen plan de remediación sean tratadas como riesgos, lo anterior incumpliendo con lo establecido en la Norma ISO IEC 27001:2013 en el control A.12.6.1 Gestión de las vulnerabilidades técnicas.</t>
  </si>
  <si>
    <t>No aplica corrección inmediata teniendo en cuenta la acción establecida la cual demanda un tiempo considerable</t>
  </si>
  <si>
    <t>Falta de seguimiento a la generación de planes de remediación para las vulnerabilidades identificadas</t>
  </si>
  <si>
    <t xml:space="preserve">Adelantar un escaneo mensual con rezago, de vulnerabilidades y/o pentest </t>
  </si>
  <si>
    <t>Informe de Seguridad informática</t>
  </si>
  <si>
    <t>AC579</t>
  </si>
  <si>
    <t>Se adjunta el escaneo de vulnerabilidades, dentro del informe de seguridad informática del mes de marzo. ( nota el plan fue entregado a la jefatura luego del 12 de abril. por lo anterior no se pudo subir información oportuna.</t>
  </si>
  <si>
    <t>Para el primer trimestre de 2024, se observa el informe de seguridad informática del mes de marzo de 2024. Se encuentra dentro de los tiempos programados, se recomienda realizar las actividades correspondientes para el cumplimiento de la acción.</t>
  </si>
  <si>
    <t>Para el segundo trimestre del 2024, se observó que la acción no presenta avance, puesto que se devolvió el seguimiento, porque se adjuntó el informe de marzo, el cual ya había sido aprobado en el seguimiento del primer trimestre. Se encuentra dentro de los tiempos definidos, se recomienda establecer las acciones pertinentes para el cumplimiento de la meta en la fecha indicada.</t>
  </si>
  <si>
    <t>Se adjuntan informes de seguridad informática correspondiente a los meses de abril, mayo, junio, julio y agosto de 2024.</t>
  </si>
  <si>
    <t>Para el tercer trimestre del 2024, se observa los informes de seguridad informática correspondiente a los meses de abril, mayo, junio, julio y agosto de 2024, donde se tiene el numeral 5.5 Gestión de Mitigación de Vulnerabilidades. La acción se encuentra dentro de los tiempos establecidos, Se recomienda establecer las acciones pertinentes para el cumplimiento de la meta en la fecha indicada.</t>
  </si>
  <si>
    <t>No se tiene log de auditoría de los sistemas de información, lo anterior incumpliendo con lo establecido en la norma ISO IEC 27001:2013 en el control A.12.4.3 Registros de administrador y del operador.</t>
  </si>
  <si>
    <t>No a lugar, debido a que los tiempos de corrección no es posible que sean inmediatos, puesto que, se debe validar la implicación técnica y financiera de la corrección, antes de proceder a su implementación, además de que la implementación en los distintos sistemas de información, puede tomar un tiempo considerable.</t>
  </si>
  <si>
    <t>Falta de revisión y validación de generación de log de aplicaciones</t>
  </si>
  <si>
    <t>Revisar los documentos que estén relacionados con la generación de logs de auditoría en las aplicaciones, y ajustarlos si se requiere</t>
  </si>
  <si>
    <t>Acta</t>
  </si>
  <si>
    <t>AC580</t>
  </si>
  <si>
    <t>Luz Yanira Salamanca / Contratista	
Plan de mejoramiento enviado para su revisión
02-05-2024 15:13</t>
  </si>
  <si>
    <t>Revisar y validar la implementación y generación de logs de de auditoría entregando un informe anual con los resultados</t>
  </si>
  <si>
    <t>AC581</t>
  </si>
  <si>
    <t>No se tiene un control adecuado contra amenazas externas y ambientales, lo cual se soporta en que: 1. Los extintores del DataCenter se encuentran vencidos desde el 2020 2. Se tienen cajas y elementos inflamables dentro del DataCenter 3. Dentro de los centros de Cableado se encuentra un Servidor para las Cámaras sobre ICOPOR 4. En el centro de Cableado del ala Oriental se tiene aire acondicionado que indica temperatura de 18ºC; sin embargo, no se evidencia que se sople viento. Lo anterior incumpliendo con lo establecido en la norma ISO IEC 27001:2013 en el control A.11.1.4 Protección contra amenazas externas y ambientales.</t>
  </si>
  <si>
    <t>Retirar cajas y elementos inflamables dentro del DataCenter</t>
  </si>
  <si>
    <t>No hacer verificación estricta al total de extintores existentes en la entidad</t>
  </si>
  <si>
    <t xml:space="preserve">Realizar verificación anual de la recarga del extintor del Data Center </t>
  </si>
  <si>
    <t>Recarga del extintor del Datacenter.</t>
  </si>
  <si>
    <t>Jose Orlando Cruz / Director(a) - Jefe</t>
  </si>
  <si>
    <t>AC582</t>
  </si>
  <si>
    <t>Dando cumplimiento a lo establecido en la Norma ISO IEC 27001:2013, al no ser viable poner en servicio el sistema de extinción de Solkaflam existente en el datacenter, se realiza el suministro de extintor de 50lb de CO2.</t>
  </si>
  <si>
    <t>Para el segundo trimestre del 2024, se observó el registro fotográfico del extintor en el DataCenter. Se valido el extintor en sitio y tiene fecha de vencimiento de junio de 2025. Se realizo la actividad en el tiempo establecido.</t>
  </si>
  <si>
    <t>Desconocimiento por parte de la empresa de vigilancia, del tipo de elementos que pueden ser ubicados en los centros de cableado.</t>
  </si>
  <si>
    <t xml:space="preserve">Socializar al Supervisor del contrato de la empresa de vigilancia sobre los controles del SGSI que les aplique. </t>
  </si>
  <si>
    <t>correo.</t>
  </si>
  <si>
    <t>AC583</t>
  </si>
  <si>
    <t>Se socializó por medio de un correo al coordinador de la empresa de vigilancia y ésta hizo retiro del icopor en los centros de cableado del MEN.</t>
  </si>
  <si>
    <t>Para el primer trimestre de 2024, se observa el correo enviado al supervisor del contrato de la empresa de seguridad VSAN para el retiro de los elementos no permitidos del data center. Cumpliendo con la actividad en los tiempos establecidos.</t>
  </si>
  <si>
    <t>Falta de Verificación del cumplimiento de estándares de seguridad del Data Center</t>
  </si>
  <si>
    <t xml:space="preserve">Verificación semestral del cumplimiento de estándares de seguridad en el Data Center </t>
  </si>
  <si>
    <t>documento</t>
  </si>
  <si>
    <t>AC584</t>
  </si>
  <si>
    <t>Se adjunta verificación de extintores del data center, los cuales están recargados.</t>
  </si>
  <si>
    <t>Para el primer trimestre de 2024, se observa la verificación de extintores del data center. Se encuentra dentro de los tiempos programados, se recomienda realizar las actividades correspondientes para el cumplimiento de la acción.</t>
  </si>
  <si>
    <t>No presenta avance para el trismestre.</t>
  </si>
  <si>
    <t>Para el segundo trimestre del 2024, se devolvió el avance dado que el informe no contemplaron todos los informes estándares de seguridad, se encuentra dentro de los tiempos establecidos. Se recomienda establecer las acciones pertinentes para el cumplimiento de la meta en la fecha indicada.</t>
  </si>
  <si>
    <t>De acuerdo con la descripción de la No conformidad definida por la Auditora, los puntos a trabajar con: 1. Los extintores del DataCenter se encuentran vencidos desde el 2020 2. Se tienen cajas y elementos inflamables dentro del DataCenter 3. Dentro de los centros de Cableado se encuentra un Servidor para las Cámaras sobre ICOPOR 4. En el centro de Cableado del ala Oriental se tiene aire acondicionado que indica temperatura de 18ºC. Es así como se aclara que las cámaras de seguridad no son gestionadas por la OTSI; sin embargo, se cuenta con una cámara ubicada en la entrada del Data Center, teniendo en cuenta que por seguridad no se deben tener cámaras al interior del mismo. Así mismo las UPS no están incluidas dentro de la No Conformidad.</t>
  </si>
  <si>
    <t>Para el tercer trimestre del 2024, se observa el informe de enero a junio, donde realizan la revisión física de los elementos del DATA CENTER CAN y hacen levantamiento de evidencia fotográfica, sin embargo, la acción corresponde al cumplimiento de estándares de seguridad en el Data Center en general, dado que los planes de mejoramiento no se enfocan solo en corregir lo identificado en la auditoria, si no eliminar la causa raíz por lo que se recomienda que en el informe de junio a diciembre se incluyan todos los estándares de seguridad para el Data Center. Está dentro de los tiempos indicados, se recomienda establecer las acciones pertinentes para el cumplimiento de la meta en la fecha programada.</t>
  </si>
  <si>
    <t>Desconocimiento de la operación del aire acondicionado del centro de cableado.</t>
  </si>
  <si>
    <t xml:space="preserve">solicitar al área administrativa informe de funcionamiento y mantenimiento del aire acondicionado del centro de cableado. </t>
  </si>
  <si>
    <t>documentos</t>
  </si>
  <si>
    <t>AC585</t>
  </si>
  <si>
    <t>Se adjunta la solicitud de la mesa técnica por teams y evidencia del informe de funcionamiento del aire acondicionado del centro de cableado, así mismo, se aclara que el aire siempre ha estado funcionando bien.</t>
  </si>
  <si>
    <t>Para el primer trimestre de 2024, se observa la reunión realizada el 6 de marzo de 2024 y el concepto sobre el funcionamiento. Se encuentra dentro de los tiempos programados, se recomienda realizar las actividades correspondientes para el cumplimiento de la acción.</t>
  </si>
  <si>
    <t>Para el segundo trimestre del 2024, se observa el informe de funcionamiento del aire acondicionado, sin embargo, no está el informe de mantenimiento por lo que se devuelve el avance, se encuentra dentro de los tiempos establecidos. Se recomienda establecer las acciones pertinentes para el cumplimiento de la meta en la fecha indicada.</t>
  </si>
  <si>
    <t>Para el tercer trimestre del 2024, se observa un avance, sin embargo, se devolvió dado que los soportes son los mismos al seguimiento para el primer trimestre, se encuentra dentro de los tiempos establecidos. Se recomienda establecer las acciones pertinentes para el cumplimiento de la meta en la fecha indicada.</t>
  </si>
  <si>
    <t>Hallazgo - 7.4 Pasillos internos. Por la distribución espacial y del mobiliario, algunos anchos de circulación de la unidad de atención al ciudadano no cumplen con el mínimo establecido. Se debería organizar el mobiliario que afecta los anchos de las circulaciones. El mobiliario dentro de los pasillos debe considerar el flujo normal de personas y también las posibilidades de maniobra, giro y cambios de sentido de personas en silla de ruedas.</t>
  </si>
  <si>
    <t xml:space="preserve">Presentar informe de inspección de cada una de las áreas del Ministerio, identificando los espacios que no dan cumplimiento con la norma y que están relacionadas con las circulaciones internas </t>
  </si>
  <si>
    <t>Juanita Lleras Mejia / Contratista</t>
  </si>
  <si>
    <t>AC586</t>
  </si>
  <si>
    <t>Para el primer trimestre del año 2024 la 4 el proceso de Gestión administrativa  NO presenta  avance. Fecha de fin de la actividad  y  cierre 30 de junio del 2024</t>
  </si>
  <si>
    <t>Dando cumplimiento a lo establecido en la Norma Técnica Colombiana NTC-6047, se realiza recorrido en el primer piso (Gestión Administrativa, Control Interno, Contratación, Relacionamiento con la Ciudadanía y Gestión Documental) con el acompañamiento de personal de las Subdirecciones de Gestión Administrativa y Talento Humano, encontrando las siguientes situaciones y dando solución a ellas.</t>
  </si>
  <si>
    <t xml:space="preserve">Para el segundo trimestre del año 2024, el Proceso de Gestión Administrativa presenta el primer informe de inspección realizado en cada área del Ministerio, identificando los espacios que no cumplen con la norma y que están relacionados con las circulaciones internas. A continuación, se detallan los hallazgos y las acciones de mejora implementadas:
Unidad de Atención al Ciudadano:
Reubicación de archivadores, muebles de almacenamiento y scanner para garantizar las dimensiones de las circulaciones, permitiendo el flujo normal de personas y maniobras para personas en silla de ruedas.
Reubicación del mueble de almacenamiento y perchero para dejar libre el acceso.
Desmontaje de puestos de trabajo, reubicación de mobiliario y ajustes para garantizar las dimensiones adecuadas.
Gestión Documental:
Devolución de archivadores a recursos físicos, reorganización del mobiliario existente, y acondicionamiento de los puestos de trabajo.
Reubicación y giro de muebles para evitar interferencias con las circulaciones, y anclaje de muebles a la estructura para evitar su caída.
Este informe, elaborado por la Subdirección de Gestión Administrativa, da cumplimiento a lo establecido en la Norma Técnica Colombiana NTC-6047 y asegura que los espacios del Ministerio cumplan con las normas de accesibilidad y seguridad necesarias para el correcto flujo y movilidad de todas las personas.
</t>
  </si>
  <si>
    <t>Para el tercer trimestre del año 2024 proceso de gestión administrativa  NO presenta avance de informes  Fecha de fin de la actividad y cierre 30  de octubre del  2024</t>
  </si>
  <si>
    <t xml:space="preserve">Si en el informe se presentan requerimientos o movimiento de mobiliario o puestos de trabajo, se copiará a la Subdirección de Talento Humano al responsable de seguridad y salud en el trabajo para que se realicen las notificaciones pertinentes. </t>
  </si>
  <si>
    <t>AC587</t>
  </si>
  <si>
    <t>Para el segundo trimestre del año 2024 El proceso de  Gestion Administrativa NO presenta avance. Fecha de fin de la actividad y cierre 31 de marzo del 2024</t>
  </si>
  <si>
    <t>Subdirección de Acceso</t>
  </si>
  <si>
    <t>CGR-CDSECTCRD No. 39  Diciembre de 2023 Municipios de Pereira y Dosquebradas vigencia 2022</t>
  </si>
  <si>
    <t>HALLAZGO 20. EQUIPOS ELECTROMECÁNICOS FFIE - I.E. CIUDAD BOQUIA Y EL REMANSO MUNICIPIO DE PEREIRA (F, D). El municipio de Pereira a través del FFIE, fue beneficiario de la convocatoria de jornada única para construcción de infraestructura educativa nueva, vigencia 2019, en el que salieron favorecidas las I.E. Ciudad Boquia y El Remanso; en visita de la CGR el 24 de octubre de 2023, se evidenció deficiencias en el funcionamiento y operatividad de los elevadores de personas con movilidad reducida y ausencia de mantenimiento que conlleva a daños en los equipos electromecánicos instalados en las instituciones educativas, que generan peligro para la comunidad estudiantil que afectan la seguridad, calidad y bienestar de la educación, poniendo en riesgo la inversión realizada por parte del FFIE y el municipio de Pereira, y un presunto detrimento patrimonial por $234.136.376.</t>
  </si>
  <si>
    <t>Porque después de revisada las situaciones descritas en el hallazgo, se requiere establecer acción de mejora.</t>
  </si>
  <si>
    <t>Debilidades de control, planeación, seguimiento y mantenimiento a las infraestructuras construidas en las IE a cargo del municipio de Pereira, que garanticen la funcionalidad y operatividad de los equipos electromecánicos para la población con movilidad reducida. configurándose un presunto detrimento patrimonial por $234.136.37</t>
  </si>
  <si>
    <t xml:space="preserve">Socializar con la ETC del Departamento el procedimiento de Atención a posventas de los proyectos de infraestructura educativa ejecutados a través del Fondo de Financiamiento de la Infraestructura Educativa FFIE </t>
  </si>
  <si>
    <t>AC588</t>
  </si>
  <si>
    <t xml:space="preserve">Capacitar a los supervisores y gestores de la UG-FFIE en relación con el procedimiento de Atención a posventas de los proyectos de infraestructura educativa ejecutados a través del Fondo de Financiamiento de la Infraestructura Educativa FFIE </t>
  </si>
  <si>
    <t>Soportes de la capacitación</t>
  </si>
  <si>
    <t>AC589</t>
  </si>
  <si>
    <t>En cumplimiento de la acción de mejora, los días 20 y 21 de marzo y 17 de junio de 2024, se realizaron tres (3) capacitaciones dirigidas a gestores y supervisores. Como evidencia se anexa soporte de la presentación con el tema procedimiento de atención a de posventas y registros de asistencias.</t>
  </si>
  <si>
    <t>Para el segundo trimestre de 2024, se observa que la dependencia dio cumplimiento a la acción de mejora prevista, consistente en tres (3) capacitaciones sobre el "procedimiento de atención a de posventas de los proyectos de infraeestructura educativa realizados por el Fondo" dirigida a los supervisores y gestores de la UG-FFIE realizadas los días 20 y 21 de marzo y 17 de junio de 2024. Se verificó presentación y listados de asistencia respectivos</t>
  </si>
  <si>
    <t>Listados de asistencia a capacitaciones realizadas los días 20 y 21 de marzo y 17 de junio de 202.
Presentación -capacitación</t>
  </si>
  <si>
    <t>HALLAZGO 30. PLANEACIÓN CONTRATO DE OBRA 1380-1052-2019 MUNICIPIO DE DOSQUEBRADAS. En la ejecución del contrato 1380-1052-2019, de la IE Popular Diocesano, se evidenció que presenta 8 suspensiones reiteradas, equivalentes a 542 días, que influyeron en la no terminación oportuna de la obra. (...) Se evidenció que las suspensiones fueron establecidas por las siguientes causas: Evacuación de aguas lluvias y aguas negras, ajustes de diseños, trámite licencia de construcción, actualización garantías contrato, retraso entrega materiales y fuertes lluvias.</t>
  </si>
  <si>
    <t>No aplica corrección porque después de analizado el hallazgo número 20 relacionado en el informe final, se requiere de acción de mejora.</t>
  </si>
  <si>
    <t>Falta de control y planeación de la interventoría, lo cual generó demoras excesivas en la culminación del proyecto, e inoperatividad de la jornada única estudiantil, afectando, además, a la comunidad educativa, al no poder hacer uso de manera oportuna de las instalaciones de la IE Diocesano.</t>
  </si>
  <si>
    <t xml:space="preserve">Elaborar un documento con los lineamientos para el trámite de las suspensiones de los contratos dirigidos a las interventorías, con el propósito de adoptar las medidas correctivas que se requieran. </t>
  </si>
  <si>
    <t>AC590</t>
  </si>
  <si>
    <t>La Dirección Técnica de la Unidad de Gestión del FFIE, elaboró el documento con los lineamientos para el trámite de suspensiones de los contratos de obra dirigido a las interventorías y supervisores contratados por el PA FFIE.</t>
  </si>
  <si>
    <t>Para el segundo trimestre se observa e cumplimiento de la acción de mejora establecida; se verificó documento denominado “LINEAMIENTOS PARA EL TRÁMITE DE SUSPENSIONES DE
CONTRATOS”, el cual contiene procedimiento, roles y responsabilidades para adelantar las suspensiones de los contratos a cargo del FFIE</t>
  </si>
  <si>
    <t>Documento de lineamientos</t>
  </si>
  <si>
    <t xml:space="preserve">Socializar documento con los lineamientos para el trámite de las suspensiones de los contratos dirigidos a la interventoría, con el propósito de adoptar las medidas correctivas que se requieran. </t>
  </si>
  <si>
    <t>AC591</t>
  </si>
  <si>
    <t xml:space="preserve">La Dirección Técnica de la Unidad de Gestión del FFIE, elaboró el documento con los lineamientos para el trámite de suspensiones de los contratos de obra dirigido a las interventorías y supervisores contratados por el PA FFIE. El documento se socializó a través de la Circular No. 6 del 12 de junio de 2024 y se publicó en la página web de la UG-FFIE: https://ffie.com.co/documentos-circulares/. </t>
  </si>
  <si>
    <t>Para el segundo trimestre de 2024, se observa el cumplimiento de la acción de mejora prevista. Se verificó la socialización mediante correo electronico del 12 de junio, de la circular No. 06 de 2024 dirigida a Contratistas de Obra, Interventoría, Supervisores de los Contratos de
Interventoría y Supervisores Integrales del Fondo de Financiamiento de la
Infraestructura Educativa – UG FFIE, sobre el documento de LINEAMIENTOS PARA EL TRÁMITE DE SUSPENSIONES DE
CONTRATOS</t>
  </si>
  <si>
    <t>Circular 
Correo electronico de socialización</t>
  </si>
  <si>
    <t>Al revisar en la plataforma SECOP se evidenció las siguientes situaciones: En los contratos CO1.PCCNTR.508715, CO1.PCCNTR.5086983 y CO1.PCCNTR.5087296 los informes de supervisión no se relacionan de manera correcta la entrega del producto. En el contrato CO1.PCCNTR.5092895 no se tiene en cuenta el formato con los logos establecidos por el Manual de Imagen Institucional de la Presidencia de la República.</t>
  </si>
  <si>
    <t>Desconocimiento de los documentos oficiales del Ministerio de Educación Nacional en relación con la ejecución y seguimiento de contratos de personas jurídicas.</t>
  </si>
  <si>
    <t xml:space="preserve">Realizar capacitación para los supervisores y profesionales del área sobre el manual de supervisión y documentos que deben ser cargados en el SECOP en el marco de la ejecución de los contratos. </t>
  </si>
  <si>
    <t>Lista de asistencia Presentación</t>
  </si>
  <si>
    <t>Sandra Milena Mikan Lozano / Contratista</t>
  </si>
  <si>
    <t>AC592</t>
  </si>
  <si>
    <t>Se realizó capacitación el 14 de mayo realizada por la Subdirección de Fomento de manera virtual a los funcionarios de la Dirección de Calidad, Subdirección de Referentes y Subdirección de Fomento.</t>
  </si>
  <si>
    <t>Para el segundo trimestre de 2024, se observa que la dependencia dio cumplimiento a la acción de mejora prevista, consistente en una capacitación sobre el manual de supervisión, esta fue realizada el 14 de mayo de 2024, dirigida a profesionales y supervisores de la entdidad. Se verificó presentación y listado de asistencia respectivos</t>
  </si>
  <si>
    <t>Listado de asistencia
Presentación</t>
  </si>
  <si>
    <t>En el contrato CO1.PCCNTR.4615601 INSTITUTO COLOMBIANO PARA LA EVALUACIÓN DE LA EDUCACIÓN ICFES no se encuentran los soportes referentes a informes de supervisión en la plataforma de SECOP, incumpliendo los criterios y los tiempos establecidos en el numeral 7.6 ¿Informes de Supervisión e Interventoría¿ del CN-MA-02 V2 Manual de Supervisión e Interventoría.</t>
  </si>
  <si>
    <t>Subir los informes de supervisión de la ejecución contractual del Programa Tutorías para el Aprendizaje.</t>
  </si>
  <si>
    <t>Desconocimiento de los procedimientos y normatividad aplicable.</t>
  </si>
  <si>
    <t xml:space="preserve">Reunión de seguimiento al cargue de los documentos en el SECOP en el marco de la ejecución contractual a cargo del Programa Tutorías de Aprendizaje </t>
  </si>
  <si>
    <t>Acta de la reunión Lista de asistencia</t>
  </si>
  <si>
    <t>AC593</t>
  </si>
  <si>
    <t>Para el segundo trimestre de 2024, la dependencia reportó que realizó el cargue en la plataforma de SECOP de los informes parciales en el marco de la ejecución contractual a cargo del Programa Tutorías de Aprendizaje. La acción se cumplió en un 100%.</t>
  </si>
  <si>
    <t>Para el segundo trimestre de 2024, se evidenció que con fecha del 7 de junio de 2024, se suscribió el Acta de reunión de seguimiento y ajustes a la información del contrato CO1.PCCNTR.4615601.</t>
  </si>
  <si>
    <t>GESTIÓN DE COMUNICACIONES</t>
  </si>
  <si>
    <t>De acuerdo con los lineamientos entregados por Presidencia respecto a la política de imagen y sistema gráfico, el proceso realizó la divulgación al interior de la entidad por medio de wallpaper, comunicación interna, carteleras. Así mismo, se generó un video que esta publicado en la intranet, para que se ha divulgado y conocido por toda la entidad. El proceso tiene planeado realizar visitas en sitio a cada una de las dependencias para divulgación de la imagen corporativa. En la validación realizada, se observó, que en el aplicativo Sistema Integrado de Gestión (SIG), se tiene una Guía de Identidad Visual 2022-2023 CM-GU-02 versión 1. Sin embargo, este documento fue actualizado por Presidencia en mayo 2023. (cabe aclarar que dicho documento se encuentra publicado en la intranet, no obstante, se debe oficializar en el aplicativo SIG). Lo anterior, según a lo establecido en el numeral 5.2.2 Comunicación de las políticas, literal a) Estar disponible y mantenerse como información documentada y c) Estar disponible para las partes interesadas pertinentes, según incumba.</t>
  </si>
  <si>
    <t>A pesar de que la Guía del Sistema Gráfico del Gobierno Nacional se ha difundido a través de la intranet y se ha socializado ampliamente mediante todos los canales de comunicación interna del Ministerio, se observó que la última versión enviada por Presidencia de la República no se encontraba actualizada en el aplicativo del Sistema Integrado de Gestión (SIG).</t>
  </si>
  <si>
    <t xml:space="preserve">Actualizar en el aplicativo SIG Guía del Sistema Gráfico del Gobierno Nacional </t>
  </si>
  <si>
    <t>Guía actualizada en el SIG</t>
  </si>
  <si>
    <t>AC594</t>
  </si>
  <si>
    <t>Para el primer trimestre de 2024,en cumplimiento de la acción de mejora, se adjunta solicitud realizada ante la Subdirección de Desarrollo Organizacional para que haga el cargue de la Guía del Sistema Gráfico Gobierno de Colombia: Potencia Mundial de la Vida, en el SIG. La actividad se cumplió al 100%.</t>
  </si>
  <si>
    <t>Para el primer trimestre de 2024, se evidenció la solicitud realizada a la Subdirección de Desarrollo Organizacional, con la finalidad de que se haga el cargue de la Guía del Sistema Gráfico Gobierno de Colombia: Potencia Mundial de la Vida, en el SIG.</t>
  </si>
  <si>
    <t>Guía de Identidad del Gobierno de Colombia.docx_2024-04-11</t>
  </si>
  <si>
    <t>Se llevó a cabo la solicitud por fuera de los tiempos establecidos, ya que se efectuó el 11 de abril de 2024, teniendo en cuenta que la acción caducaba el 30 de marzo de 2024.</t>
  </si>
  <si>
    <t>El proceso de Gestión de comunicaciones cuenta con 6 procedimientos, el cual se han realizado mesas de trabajo con la Subdirección de Desarrollo Organizacional, donde identificó la necesidad de integrar dos procedimientos, en el momento de esta auditoria se encuentran en proceso de actualización. Al indagar, se encontró que el proceso realiza actividades ante la Cámara Colombiana del Libro para gestionar el ISBN, como parte de la inscripción de obras para los derechos de autor que se generan en las áreas. Sin embargo, estas acciones no están documentadas en una guía o manual, que le permita a la entidad la aplicación del numeral 4.4 Sistema de Gestión de la Calidad y sus procesos, en cuanto a los literales: a) Establecer las entradas requeridas y las salidas esperadas de tales procesos. b) Determinar tanto la secuencia como la interacción de estos procesos. c) Determinar y aplicar los criterios y métodos necesarios para asegurar la eficacia de la operación y el control de estos procesos. d) Estipular los recursos necesarios para estos procesos y asegurar que están disponibles. e) Asignar responsabilidades y autoridades para estos procesos f) Manejar los riesgos y oportunidades determinados de acuerdo a los requisitos del apartado 6.1. g) Evaluar tales procesos e implementar los cambios necesarios para asegurar que estos procesos logran los resultados previstos. h) Mejorar los procesos y el Sistema de Gestión de la Calidad.</t>
  </si>
  <si>
    <t>En la auditoría interna de calidad se identificó que el proceso de comunicaciones realiza actividades ante la Cámara Colombiana del Libro para gestionar ISBN. Sin embargo, no se encuentra documentado en una guía o un manual</t>
  </si>
  <si>
    <t xml:space="preserve">Elaborar un documento guía que contenga las instrucciones detalladas para llevar a cabo la gestión de ISBN. </t>
  </si>
  <si>
    <t>Documento guía para solicitar ISBN ante la Cámara Colombiana del Libro</t>
  </si>
  <si>
    <t>AC595</t>
  </si>
  <si>
    <t>Para el primer trimestre de 2024, en cumplimiento de la acción de mejora se adjuntó Guía Instructivo de Solicitud ISBN.</t>
  </si>
  <si>
    <t>Para el primer trimestre de 2024, se evidenció el cargue del Documento ISBN: Instructivo para Solicitud un ISBN, el cual se encuentra publicado en la Intranet del Ministerio de Educación Nacional.</t>
  </si>
  <si>
    <t>Instructivo de solicitud ISBN.pdf_2024-04-11</t>
  </si>
  <si>
    <t>ENLACES PÁGINA WEB Aunque, la Oficina Asesora de Comunicaciones junto con la Subdirección de Desarrollo Organizacional hacen seguimiento a los enlaces de la página web, en la verificación efectuada en el link Informes de Auditoría (mineducacion.gov.co), se observaron, que al acceder a algunos de ellos se encuentran ¿rotos o con error¿. Lo anterior, puede producir, que la ciudadanía no tenga acceso a la información producida por la entidad, además de hallazgos u oportunidades de mejora, en cuanto a las revisiones periódicas a la página web que realiza los entes de control.</t>
  </si>
  <si>
    <t>Durante la auditoría interna del procedimiento gestión de contenidos de la página web, se identificaron unos enlaces rotos o con errores. Esta situación implica que la información afectada no se encuentra accesible para la ciudadanía.</t>
  </si>
  <si>
    <t xml:space="preserve">Plan de trabajo para detectar enlaces rotos en la página web y llevar a cabo las actualizaciones necesarias. </t>
  </si>
  <si>
    <t>Informe sobre el cumplimiento plan de trabajo realizado.</t>
  </si>
  <si>
    <t>AC596</t>
  </si>
  <si>
    <t>Para el segundo trimestre de 2024, la dependencia reportó que se desarrolló un plan de intervención para mejorar la página web. Este plan abarca diversas acciones, como la actualización de micrositios, la detección y corrección de enlaces rotos, el aseguramiento de la accesibilidad web, la creación y puesta en marcha de nuevos micrositios, y el seguimiento de las publicaciones, entre otros aspectos. La acción se cumplió en un 100%.</t>
  </si>
  <si>
    <t>Para el segundo trimestre de 2024, la Oficina Asesora de Comunicaciones, realizó el seguimiento e informe sobre el cumplimiento del plan de trabajo para detectar enlaces rotos en la página web.</t>
  </si>
  <si>
    <t>Al momento de realizar la auditoría no se evidencia: Vigencia 2022: Participación Ciudadana y Rendición de Cuentas 1.-Relación de las piezas de comunicación. 2.-Se encuentran espacios de participación los cuales fueron propuestos pero que no se realizaron. 3. Se observó diligenciamiento de la Ficha de Nodo y el correo enviado el día 23 de agosto de 2022, en donde se envía la ficha para la aprobación, sin embargo, no se observó la respuesta del DAFP sobre la creación del Nodo. 4.- Con respecto al espacio Encuentros Regionales Evento internacional de pares académicos ¿de la Dirección de Calidad para la Educación Superior donde consiste en formar a pares académicos; sin embargo, no se observan soportes sobre esta actividad.</t>
  </si>
  <si>
    <t>Se presentan falencias en el proceso de revisión y validación de la información reportada por las dependencias en los instrumentos de seguimiento al plan de participación ciudadana y rendición de cuentas. Se presentan falencias en el almacenamiento de los soportes que dan cuenta de las acciones desarrollas por la dependencia en cumplimiento al plan de participación ciudadana y sus estrategias.</t>
  </si>
  <si>
    <t>Actualizar el Procedimiento de Participación ciudadana en la gestión pública (PL-PR-09), con el fin de fortalecer los puntos de control asociados en la actividad de monitoreo.</t>
  </si>
  <si>
    <t>Alba Rocio Suarez Paez / Profesional Especializado</t>
  </si>
  <si>
    <t>AC597</t>
  </si>
  <si>
    <t>No se ha formulado Plan de Mejoramiento</t>
  </si>
  <si>
    <t>Para el primer trimestre de 2024, la dependencia no ha formulado el Plan de Mejoramiento.</t>
  </si>
  <si>
    <t>Con corte 30 de junio de 2024, no se reporta avance</t>
  </si>
  <si>
    <t>Con corte segundo trimestre de 2024, no se reporta seguimiento por parte del la dependencia</t>
  </si>
  <si>
    <t>Se ajustó el procedimiento de Participación Ciudadana, fortaleciendo y/o incluyendo algunas de actividades con el fin de robustecer la ejecución de los espacios, así como la revisión y validación de la información reportada por las dependencias. Lo anterior, en cumplimiento de los espacios e instancias de participación ciudadana desarrolladas durante la vigencia. Se efectúa un proceso de validación interna para posterior envío a la SDO con los soportes requeridos.</t>
  </si>
  <si>
    <t>Para el tercer  trimestre de 2024, se observa  Procedimiento de participación ciudadana en la gestión pública Código: PL-PR-09 Versión: 07. Publicado en el SIG EL 8/10/2024</t>
  </si>
  <si>
    <t xml:space="preserve">Procedimiento de participación ciudadana en la gestión pública </t>
  </si>
  <si>
    <t>Diseñar e implementar mecanismo para retroalimentar a los enlaces de participación</t>
  </si>
  <si>
    <t>Mecanismo de retroalimentación implementado</t>
  </si>
  <si>
    <t>AC719</t>
  </si>
  <si>
    <t>Con el fin de brindar una retroalimentación oportuna a los enlaces de participación frente a los reportes periódicos y los soportes relacionados con el desarrollo de los espacios de diálogo se diseña una carpeta en SharePoint donde se almacena toda la información asociada a la implementación y seguimiento de la política de participación ciudadana. De igual manera, se registran algunas recomendaciones dentro del formato de seguimiento, se elaboran y envían correos periódicos con recomendaciones para el registro de avances y cargue de soportes.</t>
  </si>
  <si>
    <t>Para el tercer  trimestre de 2024, se observa mecanismo de retroalimentación implementado</t>
  </si>
  <si>
    <t>Evaluación Independiente</t>
  </si>
  <si>
    <t>Garantizar la auditoría al Proceso de Talento Humano; lo anterior de acuerdo con lo establecido en la norma ISO IEC 27001:2013 en el numeral 7.2 Competencia y Anexo A control A.7 Seguridad de los Recursos Humanos</t>
  </si>
  <si>
    <t>Por el tiempo establecido para las auditorias contratadas no se logro articular las áreas que participan y tienen responsabilidades en el SGSI.</t>
  </si>
  <si>
    <t xml:space="preserve">Incluir dentro de la planeación de la auditoria programada para la vigencia 2024, lo establecido en la norma ISO IEC 27001 en el numeral 7.2 Competencia y Anexo A control A.7 para evaluar la eficiencia y cumplimiento de dicho numeral. </t>
  </si>
  <si>
    <t>Informe auditoria con los resultados de la norma ISO IEC 27001</t>
  </si>
  <si>
    <t>Oficina de Control Interno</t>
  </si>
  <si>
    <t>Monica Alexandra Gonzalez Moreno / Contratista</t>
  </si>
  <si>
    <t>AC598</t>
  </si>
  <si>
    <t>Para el segundo trimestre de 2024,no se evidencio avance de la actividad.</t>
  </si>
  <si>
    <t>Para el tercer trimestre de 2024,no se evidencio avance de la actividad. Considerando que la fecha límite para su finalización es el 31 de diciembre del presente año, es imperativo acelerar los procesos y garantizar su cumplimiento en el tiempo establecido.</t>
  </si>
  <si>
    <t>CGR-CDSECTCRD No. 43 Diciembre de 2023 Municipios de Fusagasugá y Mosquera, Cundinamarca vigencia 2022</t>
  </si>
  <si>
    <t>Calidad de la obra y cantidades pagadas - contrato de obra 1380- 1648-2022 ejecutado por la UG-FFIE. En el contrato de obra 1380-1648-2022 para la ejecución de las actividades eléctricas requeridas y trámites en la IE José Celestino Mutis de Fusagasugá se realizaron pagos de ítems contractuales sin la ejecución al 100%, y se evidenciaron fisuras en la losa de cimentación masiva, situación que mostró incumplimiento de los principios que rigen la función administrativa y debilidades en la interventoría y supervisión del contrato de obra, generando disminución de los recursos en perjuicio de la estrategia del Plan Nacional de Infraestructura Educativa - PNIE para la implementación de la jornada única escolar. Estos hechos fueron subsanados por el contratista, constituyéndose un beneficio de auditoría cuantitativo por $1.699.654</t>
  </si>
  <si>
    <t>Incumplimiento de los principios que rigen la función administrativa y debilidades en la interventoría y supervisión del contrato de obra.</t>
  </si>
  <si>
    <t xml:space="preserve">Continuar la socialización con la ETC del Departamento para el fortalecimiento del procedimiento de Atención a posventas de los proyectos de infraestructura educativa ejecutados a través del Fondo de Financiamiento de la Infraestructura Educativa FFIE. </t>
  </si>
  <si>
    <t>AC599</t>
  </si>
  <si>
    <t xml:space="preserve">Continuar capacitando a los supervisores y gestores de la UG-FFIE en relación con los mecanismos conminatorios y de seguimiento y control previstos en los contratos y en el Manual de Supervisión e Interventoría y causas o situaciones encontradas recurrentes por los Entes de Control. </t>
  </si>
  <si>
    <t>AC600</t>
  </si>
  <si>
    <t>En cumplimiento de la acción de mejora, los días 20 y 21 de marzo de 2024, se realizaron dos (2) capacitaciones dirigidas a gestores y supervisores. Igualmente, se realizó una tercera capacitación el día 25 de abril del 2024. Se anexan soportes de la presentación y listado de asistencia de las capacitaciones realizadas</t>
  </si>
  <si>
    <t>Para el segundo trimestre de 2024, se observa que la dependencia dio cumplimiento a la acción de mejora prevista, consistente en tres capacitaciones sobre "controversias contractuales -procedimiento de incumplimiento" dirigida a los supervisores y gestores de la UG-FFIE,  los días 20 y 21 de marzo y 25 de abril de 2024. Se verificó presentación y listados de asistencia respectivos</t>
  </si>
  <si>
    <t>Listados de asistencia a capacitaciones realizadas 20 y 21 de marzo y 25 de abril de 2024
Presentación -capacitación</t>
  </si>
  <si>
    <t>Hallazgo 13. Puesta en funcionamiento de la IE José Celestino Mutis, Sede Lusitania, Municipio de Fusagasugá. El proyecto de la IE Institución Educativa José Celestino Mutis, Sede Lusitania del Municipio de Fusagasugá, 6 años después de iniciadas las obras y luego de 4 procesos contractuales, aún no se encuentra en funcionamiento, toda vez que, está pendiente la energización definitiva que permita el uso constante y permanente de todos los espacios. Lo anterior por falta de planeación e incumplimiento de los principios que rigen la función administrativa, afectando la estrategia de la implementación de la jornada única escolar.</t>
  </si>
  <si>
    <t>Falta de planeación e incumplimiento de los principios que rigen la función administrativa.</t>
  </si>
  <si>
    <t>AC601</t>
  </si>
  <si>
    <t xml:space="preserve">En cumplimiento de la acción de mejora, los días 20 y 21 de marzo de 2024, se realizaron dos (2) capacitaciones dirigidas a gestores y supervisores. Igualmente, se realizó una tercera capacitación el día 25 de abril del 2024. Se anexan soportes de la presentación y listado de asistencia de las capacitaciones realizadas. </t>
  </si>
  <si>
    <t xml:space="preserve">Revisar y ajustar el documento técnico Plazo para la ejecución de los Diagnósticos en el que se incluya un análisis y recomendaciones para la determinación de los plazos y cronogramas respecto de las actividades de los proyectos en las invitaciones futuras a partir del comportamiento histórico de los proyectos ejecutados por la UG-FFIE </t>
  </si>
  <si>
    <t>Documento aprobado por el director técnico</t>
  </si>
  <si>
    <t>AC602</t>
  </si>
  <si>
    <t xml:space="preserve">En cumplimiento de la acción de mejora, se revisó y ajustó el documento técnico Plazo para la ejecución de los diagnósticos. Como evidencia de cumplimiento, se anexa el documento y soporte de socialización. </t>
  </si>
  <si>
    <t>Para el segundo trimestre de 2024, se observa que la dependencia dio cumplimiento a la acción de mejora prevista; se verificó documento denominado: PLAZO DE EJECUCIÓN PARA LOS DIAGNÓSTICOS -
ANÁLISIS Y RECOMENDACIONES A PARTIR DEL COMPORTAMIENTO HISTÓRICO DE LOS PROYECTOS ADELANTADOS EN LAS INVITACIONES ABIERTAS 2019 -2020
y 2021, suscrito por profesional senior de la Dirección técnica. asimismo se observó memorando FIE2024IE002327, dirigido a los coordinadores con la socialización del documento</t>
  </si>
  <si>
    <t>Documento de lineamientos
Memorando</t>
  </si>
  <si>
    <t>Hallazgo 23. Pago de ítems sin ejecutar. Acuerdo de obra 1380- 1397-2021 ejecutado por la UG-FFIE. IE La Amistad. En el contrato de obra 1380-1397-2021 para construcción para las obras complementarias de la Institución Educativa la Amistad, de Mosquera se realizaron pagos de ítems contractuales sin la ejecución al 100%, situación que muestra incumplimiento de los principios que rigen la función administrativa, gestión ineficiente e ineficaz de los recursos públicos y debilidades en la interventoría y supervisión del contrato de obra, hecho que generó detrimento al patrimonio público por $19.962.210.</t>
  </si>
  <si>
    <t>Incumplimiento de los principios que rigen la función administrativa, gestión ineficiente e ineficaz de los recursos públicos y debilidades en la interventoría y supervisión del contrato de obra.</t>
  </si>
  <si>
    <t>AC603</t>
  </si>
  <si>
    <t>CGR-CDSECTCRD No. 50  Diciembre de 2023 Departamento de Guainía Vigencia 2022</t>
  </si>
  <si>
    <t>Hallazgo 8. Ejecución y Supervisión Contrato 1380-1424-2021-OBR (IP). En la ejecución de las obras del contrato No. 1380-1424-2021-OBR del 2022 se evidenció sin funcionamiento el elevapersonas (ascensor) y PTAP, y acumulación de aguas lluvias, toma corrientes sin resanar, entre otros inconvenientes; debido a la falta de control y deficiencia en la supervisión del contrato, trayendo como consecuencia el incumplimiento de las obligaciones pactadas, lo cual pone en riesgo el cumplimiento de este. Se adelantará indagación preliminar para obtenerse la certeza sobre si estos hechos ocasionaron daño al patrimonio público.</t>
  </si>
  <si>
    <t>La falta de control y deficiencia en la supervisión del contrato, trayendo como consecuencia el incumplimiento de las obligaciones pactadas.</t>
  </si>
  <si>
    <t>AC604</t>
  </si>
  <si>
    <t>Listados de asistencia a capacitaciones realizadas 20 y 21 de marzo y 25 de abril de 2024
Presentación -capacitación</t>
  </si>
  <si>
    <t xml:space="preserve">Continuar la socialización con la ETC del Departamento para el fortalecimiento del procedimiento de Atención a posventas de los proyectos de infraestructura educativa ejecutados a través del Fondo de Financiamiento de la Infraestructura Educativa FFIE </t>
  </si>
  <si>
    <t>AC605</t>
  </si>
  <si>
    <t>Para el segundo trimestre de 2024, se observa que la dependencia dio cumplimiento a la acción de mejora prevista, consistente en  dos (2) capacitaciones dirigidas a gestores y supervisores, sobre el  procedimiento de atención a de posventas. Se verificó presentación y listados de asistencia respectivos</t>
  </si>
  <si>
    <t xml:space="preserve">Continuar la capacitación a los supervisores y gestores de la UG-FFIE para el fortalecimiento del procedimiento de Atención a posventas de los proyectos de infraestructura educativa ejecutados a través del Fondo de Financiamiento de la Infraestructura Educativa FFIE </t>
  </si>
  <si>
    <t>AC606</t>
  </si>
  <si>
    <t>En cumplimiento de la acción de mejora, los días 20 y 21 de marzo de 2024, se realizaron dos (2) capacitaciones dirigidas a gestores y supervisores. Como evidencia se anexa soporte de la presentación con el tema procedimiento de atención a de posventas y registro de asistencias. La acción se cumplió en un 100%. La presentación que se anexó, permite evidenciar la capacitación sobre el tema del procedimiento de Atención a posventas. La acción se cumplió en un 100%.</t>
  </si>
  <si>
    <t>CGR-CDSECTCRD No. 69 Diciembre de 2023 Departamento de Caldas y  Municipio de Manizales Vigencia 2022</t>
  </si>
  <si>
    <t>Hallazgo 11. Planeación y avance proyectos La planeación y la programación contractual que realiza el FFIE y el MEN en los diferentes proyectos de infraestructura educativa en el Departamento de Caldas, en la celebración de los contratos de obra e interventoría, no permiten el cumplimiento de los plazos establecidos, ni cumplir el valor estipulado, siendo adicionados en valor que supera el 50% del valor inicial para la IE Manzanares.</t>
  </si>
  <si>
    <t>Debilidades en la etapa de planeación y estructuración de cada uno de los proyectos, por parte del FFIE y del MEN que trasladan a la etapa precontractual a la ejecución de actividades que debieron ser desarrolladas de forma previa, lo cual ocasionó imprecisiones en la determinación tanto del valor como del plazo de los contratos; además de una ineficiente gestión en la búsqueda de soluciones que permitan atender de manera precisa los puntos a intervenir de acuerdo con la necesidad de la población a beneficiar. Así mismo, se evidencia falencias en las labores de supervisión e interventoría en el control y seguimiento de las actividades contractuales y de las dificultades presentadas por parte del FFIE.</t>
  </si>
  <si>
    <t xml:space="preserve">Revisar y ajustar el documento técnico Plazo para la ejecución de los Diagnósticos en el que se incluya un análisis y recomendaciones para la determinación de los plazos y cronogramas respecto de las actividades de los proyectos en las invitaciones futuras a partir del comportamiento histórico de los proyectos ejecutados por la UG-FFIE. </t>
  </si>
  <si>
    <t>AC607</t>
  </si>
  <si>
    <t>Para el segundo trimestre de 2024, el Fondo de Financiamiento de la Infraestructura Educativa (FFIE), en cumplimiento de la acción de mejora, revisó y ajustó el documento técnico Plazo para la ejecución de los diagnósticos. Como evidencia de cumplimiento, se anexa el documento y soporte de socialización. La acción se cumplió en un 100%.</t>
  </si>
  <si>
    <t>Para el segundo trimestre de 2024, el Fondo de Financiamiento de la Infraestructura Educativa (FFIE), presentó documento técnico firmado de Análisis y Recomendaciones a partir del comportamiento histórico de los proyectos adelantados en las invitaciones abiertas 2019 -2020 y 2021 con plazo de ejecución para los diagnósticos.</t>
  </si>
  <si>
    <t>Documento técnico firmado de Análisis y Recomendaciones a partir del comportamiento histórico de los proyectos adelantados en las invitaciones abiertas 2019 -2020 y 2021 con plazo de ejecución para los diagnósticos.</t>
  </si>
  <si>
    <t xml:space="preserve">Elaborar un documento con los lineamientos para el trámite de las suspensiones de los contratos dirigidos a la interventoría, con el propósito de adoptar las medidas correctivas que se requieran. </t>
  </si>
  <si>
    <t>AC608</t>
  </si>
  <si>
    <r>
      <t xml:space="preserve">Para el segundo trimestre de 2024, el </t>
    </r>
    <r>
      <rPr>
        <sz val="10.5"/>
        <color rgb="FF333333"/>
        <rFont val="Helvetica"/>
        <family val="2"/>
        <charset val="1"/>
      </rPr>
      <t>Fondo de Financiamiento de la Infraestructura Educativa</t>
    </r>
    <r>
      <rPr>
        <sz val="10.5"/>
        <color rgb="FF333333"/>
        <rFont val="Helvetica"/>
        <family val="2"/>
        <charset val="1"/>
      </rPr>
      <t xml:space="preserve"> (FFIE), Puntualmente, la Dirección Técnica de la Unidad de Gestión del FFIE, elaboró el documento con los lineamientos para el trámite de suspensiones de los contratos de obra dirigido a las interventorías y supervisores contratados por el PA FFIE. El documento se socializó a través de la Circular No. 6 del 12 de junio de 2024 y se publicó en la página web de la UG-FFIE: https://ffie.com.co/documentos-circulares/.</t>
    </r>
  </si>
  <si>
    <t>Para el segundo trimestre de 2024, el Fondo de Financiamiento de la Infraestructura Educativa (FFIE), presentó la circular No. 6 del 12 de junio de 2024 con los Lineamientos para el Trámite de Suspensiones de Contratos y se publicó en la página web de la UG-FFIE: https://ffie.com.co/documentos-circulares/</t>
  </si>
  <si>
    <t>Circular No. 6 del 12 de junio de 2024 con los Lineamientos para el Trámite de Suspensiones de Contratos y se publicó en la página web de la UG-FFIE: https://ffie.com.co/documentos-circulares/.</t>
  </si>
  <si>
    <t>AC609</t>
  </si>
  <si>
    <t xml:space="preserve">Revisar, ajustar y complementar el documento Hechos Generadores de Retraso e incumplimiento, en el que se identifiquen las situaciones recurrentes de naturaleza técnica que han generado retrasos o incumplimientos en la ejecución de los proyectos, con el proposito adoptar las medidas correctivas que se requieran </t>
  </si>
  <si>
    <t>AC610</t>
  </si>
  <si>
    <t>Para el segundo trimestre de 2024, el Fondo de Financiamiento de la Infraestructura Educativa (FFIE),en cumplimiento de la acción de mejora, se revisó y ajustó el documento Hechos Generadores de Retraso e incumplimiento. Como evidencia de cumplimiento, se anexa soporte del documento ajustado y su socialización. La acción se cumplió en un 100%.</t>
  </si>
  <si>
    <t>Para el segundo trimestre de 2024, el Fondo de Financiamiento de la Infraestructura Educativa (FFIE), presentó el documento Hechos Generadores de Retraso e incumplimiento. Como evidencia de cumplimiento, se anexa soporte del documento ajustado y su socialización.</t>
  </si>
  <si>
    <t>Documento Hechos Generadores de Retraso e incumplimiento y comunicados a las coordinaciones.</t>
  </si>
  <si>
    <t xml:space="preserve">Socializar documento Hechos Generadores de Retraso e incumplimiento con las situaciones recurrentes de naturaleza técnica que han generado retrasos o incumplimientos en la ejecución de los proyectos, con el propósito adoptar las medidas correctivas que se requieran. </t>
  </si>
  <si>
    <t>AC611</t>
  </si>
  <si>
    <t>Hallazgo 12. Incumplimiento contrato 1380-1055-2019-entrega anticipo El contratista Unión Temporal CIARC EDUCAR, encargado de ejecutar el contrato de obra 1380-1055-2019, para la construcción del I.E. Escuela Normal Superior San José sede principal en el Municipio de Pácora Departamento de Caldas, no cumplió con las obligaciones contractuales estipuladas, por concepto de anticipo se le entrego $773.789.485, presentándose deficiencias por parte de la interventoría y del FFIE en su respectiva supervisión.</t>
  </si>
  <si>
    <t>Debilidades en el seguimiento y control por parte de la interventoría y de la administración relacionada con el manejo de infraestructura educativa, que ocasionaron el incumplimiento contractual, aprobando el pago del anticipo, sin el contratista demostrar que reunía las condiciones para ello.</t>
  </si>
  <si>
    <t>AC612</t>
  </si>
  <si>
    <t>Para el segundo trimestre de 2024, el Fondo de Financiamiento de la Infraestructura Educativa FFIE, en cumplimiento de la acción de mejora, los días 20 y 21 de marzo y 25 de abril de 2024, se realizaron las capacitaciones dirigidas a gestores y supervisores las cuales se encuentran soportadas con la presentación y registro de asistencia. La acción de mejora se cumplió en un 100%.</t>
  </si>
  <si>
    <t xml:space="preserve">Elaborar un documento diagnóstico de los términos, procedimientos y manejo del anticipo con el fin de optimizar el seguimiento de su ejecución y amortización. </t>
  </si>
  <si>
    <t>Documento aprobado por el Director jurídico.</t>
  </si>
  <si>
    <t>AC613</t>
  </si>
  <si>
    <t>Para el segundo trimestre de 2024, el Fondo de Financiamiento de la Infraestructura Educativa FFIE, en cumplimiento de la acción de mejora, se anexa como evidencia el documento manejo de anticipo suscrito por el director Jurídico. La acción de mejora se cumplió en un 100%.</t>
  </si>
  <si>
    <t>Para el segundo trimestre de 2024, el Fondo de Financiamiento de la Infraestructura Educativa FFIE, anexa como evidencia el documento manejo de anticipo suscrito por el director Jurídico</t>
  </si>
  <si>
    <t>anexa como evidencia el documento manejo de anticipo suscrito por el director Jurídico</t>
  </si>
  <si>
    <t>Hallazgo 13. Incumplimiento contrato 1380-1475-2021-entrega anticipo El contratista CONSORCIO ZUS, encargado de ejecutar el contrato de obra 1380-1475-2021, para la construcción de la I.E. Escuela Normal Superior San José -sede principal en el Municipio de Pacora del Departamento de Caldas, no cumplió con las obligaciones contractuales estipuladas, las obras que realizó, no sirvieron, no cumplieron las especificaciones técnicas requeridas, y por lo tanto no fueron utilizadas o tenidas en cuenta en el nuevo contrato de obra número 1380-1844-2023 , por $992.882.116, presentando debilidades en la supervisión por parte del FFIE y de seguimiento por parte de la interventoría.</t>
  </si>
  <si>
    <t>Lo anterior originado en debilidades en el seguimiento y control por parte de la interventoría y de la administración FFIE relacionada con el manejo de infraestructura educativa, que permitieron el incumplimiento contractual.</t>
  </si>
  <si>
    <t>AC614</t>
  </si>
  <si>
    <t>Para el segundo trimestre de 2024, el Fondo de Financiamiento de la Infraestructura Educativa FFIE,en cumplimiento de la acción de mejora, los días 20 y 21 de marzo de 2024, se realizaron dos (2) capacitaciones dirigidas a gestores y supervisores. Igualmente, se realizó una tercera capacitación el día 25 de abril del 2024. Se anexan soportes de la presentación y listado de asistencia de las capacitaciones realizadas. La acción de mejora se cumplió en un 100%.</t>
  </si>
  <si>
    <t>AC615</t>
  </si>
  <si>
    <t>Hallazgo 30. Avance de proyectos FFIE LL911 I.E. LICEO MIXTO SINAI- LL914 I.E. SIETE DE AGOSTO ¿ LL1533 I.E. MARISCAL SUCRE- LL1534 I.E. PABLO VI (D) La planeación y la programación contractual que realiza el FFIE y el MEN en los diferentes proyectos LL911 I.E. LICEO MIXTO SINAI- LL914 I.E. SIETE DE AGOSTO ¿ LL1533 I.E. MARISCAL SUCRE- LL1534 I.E. PABLO VI para llevar a cabo los contratos de obra no permiten el cumplimiento de los plazos de la fase 1 estudios ¿ diseños y de la fase 2 construcción de la obra.</t>
  </si>
  <si>
    <t>Lo anterior, causado por debilidades en la etapa de planeación y estructuración de cada uno de los proyectos, por parte del FFIE y del MEN que trasladan a la etapa contractual la ejecución de actividades que debieron ser desarrolladas de forma previa, lo cual ocasionó imprecisiones en la determinación del plazo para la formulación de diagnóstico por parte del contratista.</t>
  </si>
  <si>
    <t>AC616</t>
  </si>
  <si>
    <r>
      <t xml:space="preserve">Para el segundo trimestre de 2024, el </t>
    </r>
    <r>
      <rPr>
        <sz val="10.5"/>
        <color rgb="FF333333"/>
        <rFont val="Helvetica"/>
        <family val="2"/>
        <charset val="1"/>
      </rPr>
      <t>Fondo de Financiamiento de la Infraestructura Educativa</t>
    </r>
    <r>
      <rPr>
        <sz val="10.5"/>
        <color rgb="FF333333"/>
        <rFont val="Helvetica"/>
        <family val="2"/>
        <charset val="1"/>
      </rPr>
      <t xml:space="preserve"> (FFIE), Puntualmente, la Dirección Técnica de la Unidad de Gestión del FFIE, elaboró el documento con los lineamientos para el trámite de suspensiones de los contratos de obra dirigido a las interventorías y supervisores contratados por el PA FFIE. El documento se socializó a través de la Circular No. 6 del 12 de junio de 2024 y se publicó en la página web de la UG-FFIE: </t>
    </r>
    <r>
      <rPr>
        <sz val="10.5"/>
        <color theme="1"/>
        <rFont val="Helvetica"/>
        <family val="2"/>
        <charset val="1"/>
      </rPr>
      <t>https://ffie.com.co/documentos-circulares/</t>
    </r>
    <r>
      <rPr>
        <sz val="10.5"/>
        <color rgb="FF333333"/>
        <rFont val="Helvetica"/>
        <family val="2"/>
        <charset val="1"/>
      </rPr>
      <t>.</t>
    </r>
  </si>
  <si>
    <t>Para el segundo trimestre de 2024, el Fondo de Financiamiento de la Infraestructura Educativa (FFIE), presentó la circular No. 6 del 12 de junio de 2024 con los Lineamientos para el Trámite de Suspensiones de Contratos y se publicó en la página web de la UG-FFIE: https://ffie.com.co/documentos-circulares/.</t>
  </si>
  <si>
    <t>Se anexo circular con lineamientos</t>
  </si>
  <si>
    <t>AC617</t>
  </si>
  <si>
    <t>Socialización en lapágina WEB</t>
  </si>
  <si>
    <t>AC618</t>
  </si>
  <si>
    <t>Para el segundo  trimestre de 2024, no se evidencio avance de la actividad.</t>
  </si>
  <si>
    <t>Para el tercer trimestre de 2024, en cumplimiento de la acción de mejora, se socializó el documento Hechos Generadores de incumplimientos y retrasos. Se anexan los soportes de la socialización del documento. La acción se cumplió en un 100%.</t>
  </si>
  <si>
    <t>Para el tercer trimestre de 2024, el Fondo de Financiamiento de la Infraestructura Educativa (FFIE),  socializó el documento Hechos Generadores de incumplimientos y retrasos. Se anexan los soportes de la socialización del documento, cumpliendo con la meta establecida.</t>
  </si>
  <si>
    <t>El documento de Hechos Generadores y la circularización a las coordinaciones.</t>
  </si>
  <si>
    <t>La acción de mejora planteada para la socialización del documento 'Hechos Generadores de Incumplimientos y Retrasos' se ha ejecutado de manera exitosa, cumpliendo con los plazos y actividades establecidas</t>
  </si>
  <si>
    <t xml:space="preserve">Revisar, ajustar y complementar el documento Hechos Generadores de Retraso e incumplimiento, en el que se identifiquen las situaciones recurrentes de naturaleza técnica que han generado retrasos o incumplimientos en la ejecución de los proyectos, con el propósito adoptar las medidas correctivas que se requieran </t>
  </si>
  <si>
    <t>AC619</t>
  </si>
  <si>
    <t xml:space="preserve">Para el segundo trimestre de 2024, el Fondo de Financiamiento de la Infraestructura Educativa (FFIE), presentó el documento Hechos Generadores de Retraso e incumplimiento. Como evidencia de cumplimiento, se anexa soporte del documento ajustado y su socialización.
</t>
  </si>
  <si>
    <t>Se anexa soporte del documento ajustado y su socialización</t>
  </si>
  <si>
    <t>CGR-CDSECTCRD No. 52 Diciembre de 2023 Departamento de Casanare y Municipio de Yopal</t>
  </si>
  <si>
    <t>Hallazgo 8. Proyecto LL4-0196 ¿IE Arturo Salazar Mejía¿ ¿ Municipio de Támara El Consorcio FFIE Alianza BBVA, como vocero del Patrimonio Autónomo del FFIE suscribió el contrato de obra 1380-1025-2019 con el Consorcio Interobras Educativas por $7.831.147.723, reconociendo y pagando mayores valores a los ejecutados por $42.970.980, valor que fue reintegrado a las cuentas bancarias por el contratista como producto de la comunicación del hallazgo, constituyendo un beneficio de auditoría.</t>
  </si>
  <si>
    <t>Gestión fiscal ineficaz, ineficiente e inoportuna de la interventoría y la supervisión durante la ejecución del contrato de obra y a aprobación de pagos parciales, estando llamados a verificar si las obras ejecutadas y recibidas correspondían en cantidad y calidad.</t>
  </si>
  <si>
    <t>AC620</t>
  </si>
  <si>
    <t>Para el segundo trimestre de 2024, el Fondo de Financiamiento de la Infraestructura Educativa FFIE, en cumplimiento de la acción de mejora, los días 20 y 21 de marzo de 2024, se realizaron dos (2) capacitaciones dirigidas a gestores y supervisores, las cuales se encuentran soportadas con la presentación y registro de asistencia. Así mismo, el 25 de abril de 2024, se realizó una tercera capacitación dirigida a los a los supervisores y gestores de la UG-FFIE. Se anexan soporte de la presentación y listado de asistencia. La acción de mejora se cumplió en un 100%.</t>
  </si>
  <si>
    <t>CGR-CDSECTCRD No. 60 Diciembre de 2023 Municipios de Duitama y Sogamoso vigencia 2022</t>
  </si>
  <si>
    <t>Hallazgo No. 19. Cantidades de obra - Contrato de Obra No. 1380-1193-2020 mejoramientos Duitama y Sogamoso (D-F). El hallazgo se refiere a reportes de cantidades de obra del acta final No. 06, no acordes a lo evidenciado en las Instituciones Educativas, en la ejecución del contrato de obra No. 1380-1193-2020, cuyo objeto es ¿Adecuación, mejoramiento y mantenimiento correctivo de las instituciones educativas rurales, comedores y residencias escolares¿, suscrito entre el Fondo de Financiamiento de Infraestructura Educativa ¿ FFIE y Unión Temporal Ingeniería Global. Se identificaron deficiencias técnicas relacionadas principalmente con cubierta, cielo raso, puertas, y cajas de Inspección.</t>
  </si>
  <si>
    <t>La situación surge como consecuencia de una gestión fiscal ineficiente y antieconómica, caracterizada por la falta de un adecuado control ejercido por la interventoría.</t>
  </si>
  <si>
    <t>AC621</t>
  </si>
  <si>
    <t>Hallazgo No. 33. Deficiencias constructivas Contrato de Obra No. 1380-1606-2022 Instituto Técnico Industrial Gustavo Jiménez Sede Nueva Sogamoso (D-F) Los hechos refieren a de deficiencias constructivas y reportes de obra no acordes a la realidad, en la ejecución del contrato de obra No. 1380-1606-2022, cuyo objeto es ¿Realizar la ejecución de diseños, estudios técnicos yo obras de infraestructura educativa requeridos por el Fondo de Financiamiento de la Infraestructura Educativa ¿ FFIE en el departamento de Boyacá: grupo 01 Técnico Industrial Gustavo Jiménez Sede Nueva ubicada en el municipio de Sogamoso¿.</t>
  </si>
  <si>
    <t>La situación surge como consecuencia de una gestión fiscal ineficiente y antieconómica, caracterizada por la falta de un adecuado control ejercido por la interventoría, incumplimiento de especificaciones técnicas aplicables.</t>
  </si>
  <si>
    <t>AC622</t>
  </si>
  <si>
    <t>Hallazgo No. 34. Deficiencias Contrato de Obra No. 1380-1655-2022 IE San Martin de Tours Sogamoso (BA) Los hechos refieren a de deficiencias y reportes de obra no acordes a la realidad, por reportes de cantidades de acero que no corresponde, en la ejecución del contrato de obra No. 1380-1655-2022, cuyo objeto es ¿Realizar la ejecución de los diseños, estudios técnicos yo obras de infraestructura educativa requeridos por el fondo de financiamiento de la infraestructura educativa FFIE en el departamento de Boyacá ¿ grupo 1 I.E San Martin de Tours ubicado en el municipio de Sogamoso.¿</t>
  </si>
  <si>
    <t>AC623</t>
  </si>
  <si>
    <t>Hallazgo No. 35. Contrato de Obra No. 1380-1658-2022 I.E. Politécnico Álvaro González Santana Sogamoso (BA). Los hechos refieren a de deficiencias y reportes de obra no acordes a la realidad en la ejecución del contrato de obra No. 1380-1658-2022, cuyo objeto es ¿Realizar la ejecución de los diseños, estudios técnicos yo obras de infraestructura educativa requeridos por el fondo de financiamiento de la infraestructura educativa FFIE en el departamento de Boyacá ¿ grupo 1 i.e. Politécnico Álvaro González Santana, ubicado en el municipio de Sogamoso.¿, por reporte de cantidades de acero que no corresponde con la realidad.</t>
  </si>
  <si>
    <t>AC624</t>
  </si>
  <si>
    <t>Hallazgo No. 38. Deficiencias Contrato de Obra No. 1380-1727-2023 Institución Educativa Técnica Gustavo Jiménez Sede Central Sogamoso (BA). Los hechos refieren a deficiencias y reportes de obra no acordes a la realidad en la ejecución del contrato de obra No. 1380-1727-2023, relacionados principalmente con ventanearía, puertas, baldosín, barandas, cajas de inspección y canaleta.</t>
  </si>
  <si>
    <t>AC625</t>
  </si>
  <si>
    <t xml:space="preserve">CGR-CDSECTCRD No. 44 Diciembre de 2023 Departamento de Caquetá y Municipio de Florencia vigencia 2022 </t>
  </si>
  <si>
    <t>Hallazgo 6. Contrato de obra Pública 1380-1323- 2020 FFIE. En la evaluación del contrato de obra 1380-1323-2020 se determinó un incumplimiento de las especificaciones técnicas de la obra ejecutada en la Institución Educativa Rural La Muñoz por $15.096.103. Deficiencia que fue subsanada por el contratista, constituyéndose un beneficio de auditoría por $15.096.103.</t>
  </si>
  <si>
    <t>No aplica corrección, porque después de analizar el hallazgo, se requiere de formulación de acción de mejora.</t>
  </si>
  <si>
    <t>Deficiencias de control interno, así como de supervisión, monitoreo y seguimiento a la ejecución de la obra.</t>
  </si>
  <si>
    <t>AC626</t>
  </si>
  <si>
    <t>Hallazgo 15. Contrato de obra Pública 1380-1319-2020 FFIE En la evaluación del contrato de obra 1380-1319-2020, ejecutado por el Fondo de Financiamiento de la Infraestructura Educativa FFIE, se determinó un incumplimiento de especificaciones técnicas de la obra ejecutada en la Institución Educativa Rural Villa Hermosa 2 por $54.566.296. Deficiencia que fue subsanada por el contratista, constituyéndose un beneficio de auditoría por la misma cuantía.</t>
  </si>
  <si>
    <t>No requiere corrección porque después de analizar el hallazgo, se requiere de formulación de acción de mejora.</t>
  </si>
  <si>
    <t>AC627</t>
  </si>
  <si>
    <t>GESTIÓN JURÍDICA</t>
  </si>
  <si>
    <t>2023-G-04</t>
  </si>
  <si>
    <t>Se observaron las actividades adelantadas por el Grupo de Cobro coactivo con el fin de actualizar los procedimientos a su cargo</t>
  </si>
  <si>
    <t>La situación evidenciada es una oportunidad de mejora, según el informe final de la auditoría por lo tanto no da lugar a correcciones.</t>
  </si>
  <si>
    <t>La última actualización del documento fue en el 2020.
Por cambios en la normativa aplicable al procedimiento.</t>
  </si>
  <si>
    <t xml:space="preserve">Realizar la actualización del procedimiento GJ-PR-03 V4 Ejercer la jurisdicción coactiva en el Sistema Integrado de Gestión. </t>
  </si>
  <si>
    <t>Santiago Duran Mora / Profesional Especializado</t>
  </si>
  <si>
    <t>AC628</t>
  </si>
  <si>
    <t>Para el primer trimestre de 2024, se  identificó que el plan de mejoramiento comenzará a ejecutarse a partir del 1 de mayo de 2024, por lo tanto se realizará el respectivo seguimiento en el próximo trimestre.</t>
  </si>
  <si>
    <t>Para el segundo trimestre de 2024, la dependencia reportó que se adelantaron dos reuniones entre los profesionales del equipo de cobro coactivo, para la actualización del procedimiento ejercer la jurisdicción coactiva, en ellas se avanzó en la revisión final de la normativa legal vigente y estructuración de las actividades, a la fecha de este informe se tiene un avance del 60%, como evidencia se adjunta la lista de asistencia a las reuniones.</t>
  </si>
  <si>
    <t>Para el segundo trimestre de 2024, la Oficina Asesora Jurídica, adelantó reuniones para realizar la respectiva actualización del procedimiento GJ-PR-04 V4 Ejercer la jurisdicción coactiva en el Sistema Integrado de Gestión. Se sugiere que para el próximo seguimiento se cargue oportunamente el procedimiento actualizado.</t>
  </si>
  <si>
    <t>Para el tercer trimestre de 2024, después de varias sesiones con la Subdirección de Desarrollo Organizacional el jefe de la oficina asesora jurídica, procede a realizar la aprobación del procedimiento y posteriormente el cargue en el SIG. La acción reporta un avance del 100%.</t>
  </si>
  <si>
    <t>Para el tercer trimestre de 2024, la Oficina Asesora Jurídica reportó la actualización y publicación en el SIG del  GJ-PR-03 Procedimiento - Ejercer la Jurisdicción Coactiva en versión 5, con fecha de vigencia del  día 12 de agosto de 2024. Se evidencia que la actualización, según el control de cambios, versó sobre el mejoramiento de la redacción del documento, ajuste de responsables, inclusión de la aplicación del Banco Agrario para la consignación de dineros y actualización de la dependencia de la Subdirección de Relacionamiento con la Ciudadanía.</t>
  </si>
  <si>
    <t xml:space="preserve">Socializar el procedimiento actualizado al interior del Grupo de Cobro Coactivo. </t>
  </si>
  <si>
    <t>AC629</t>
  </si>
  <si>
    <t>Para el primer trimestre de 2024, se  identificó que el plan de mejoramiento comenzará a ejecutarse a partir del 1 de agosto de 2024, por lo tanto se realizará el respectivo seguimiento en el próximo trimestre.</t>
  </si>
  <si>
    <t>Para el segundo trimestre de 2024, no se reportó avance de la actividad, sin embargo, se espera a que comience la actividad el 1 de agosto de 2024.</t>
  </si>
  <si>
    <t>Para el segundo trimestre de 2024, no se evidenció avance en la actividad. Se recomienda ejecutar las acciones correspondientes dentro del plazo establecido.</t>
  </si>
  <si>
    <t>Para el tercer trimestre de 2024, la Oficina Asesora Jurídica mediante Acta de Reunión con fecha del 21 de agosto de 2024, realizó la socialización del  GJ-PR-03 V5 Procedimiento - Ejercer la Jurisdicción Coactiva V5.</t>
  </si>
  <si>
    <t>El aplicativo FUGC no ha sido entregado de conformidad con lo establecido en el Protocolo de Paso a Producción para la Entrega en Productivo de Nuevas Soluciones Tecnológicas, numeral 6. ¿Requisitos para la entrega de nuevas aplicaciones en productivo¿ y la Guía - Política Seguridad en los procesos de desarrollo y de soporte¿ numeral 4.8 Desarrollo contratado externamente.</t>
  </si>
  <si>
    <t>La contratación para el desarrollo del aplicativo FUGC no fue liderado por la Oficina Asesora Jurídica, fue a través de la Secretaría General en el 2018.
La Secretaría General no realizó la entrega del aplicativo de conformidad con lo establecido en el Protocolo de Paso a Producción para la Entrega en Productivo de Nuevas Soluciones Tecnológicas, y la Guía - Política Seguridad en los procesos de desarrollo y de soporte.</t>
  </si>
  <si>
    <t xml:space="preserve">Realizar mesas de trabajo con la Oficina de Tecnología y Sistemas de Información, con el fin de establecer las acciones correspondientes para entregar en ambiente de producción el aplicativo FUGC. </t>
  </si>
  <si>
    <t>Actas de reunión</t>
  </si>
  <si>
    <t>AC630</t>
  </si>
  <si>
    <t>Para el primer trimestre de 2024, se  identificó que el plan de mejoramiento comenzará a ejecutarse a partir del 1 de mayo de 2024, por lo tanto se realizará el respectivo seguimiento en e próximo trimestre.</t>
  </si>
  <si>
    <t>Se han realizado y desarrollado reuniones entre la Oficina Asesora Jurídica, la Oficina de Tecnología y Secretaria General en las cuales se han ventilado los temas relativos a la entrega del aplicativo FUGC de paso a producción, en las reuniones que en total nos arrojan un numero de 3, se revisó la documentación que se elaboró para la cesión de derechos patrimoniales, como conclusión en las reuniones se abordo lo relativo a cual era el mecanismo para realizar la cesión de derechos patrimoniales y la manera como debía ir firmado el documento. Se concluyó entonces que el mecanismo idóneo era la cesión de derecho y la firma manuscrita, por lo que se están haciendo las gestiones para la formalización de dicho documento.</t>
  </si>
  <si>
    <t>Para el segundo  trimestre de 2024, se observó el cumplimiento de la acción de mejora prevista. se verificaron actas de las reuniones realizadas 22 de abril y 6 de mayo de 2024 para la entrega del aplicativo FUGS por parte de la Oficina Asesora Juridica a la Oficina de Tecnologia y los avances de paso a producción</t>
  </si>
  <si>
    <t>2 actas de reunión</t>
  </si>
  <si>
    <t xml:space="preserve">Acompañar el proceso de entrega del aplicativo FUGC siguiendo los lineamientos definidos por la Oficina de Tecnología y Sistemas de Información. </t>
  </si>
  <si>
    <t>Acta de entrega</t>
  </si>
  <si>
    <t>AC631</t>
  </si>
  <si>
    <t>Se realizó acompañamiento por parte del grupo de conciliaciones en el mecanismo jurídico idóneo para la entrega del aplicativo FUGC, teniendo en cuenta que el mismo fue creado por los ingenieros de sistema CRISTIAN ALEJANDRO NEIRA LOPEZ, JORGE ALEJANDRO RIVERA DAZA y LUIS EDUARDO MARTINEZ RANGEL, profesionales que prestaron sus servicios al Ministerio de Educación Nacional a través de los contratos No CO1.PCCNTR.1263225, CO1.PCCNTR.2163822, CO1.PCCNTR.1377731 respectivamente, en los objetos de los contratos mencionados se encontraba el de prestar temporalmente y con plena autonomía administrativa servicios profesionales en la generación y actualización de software, instrumentos y aplicaciones de la secretaria general en lo relacionado con el FOMAG, las cuales permitan fortalecer los flujos de procesos soportados por las herramientas tecnológicas de la entidad. De acuerdo con lo anterior, siendo los desarrolladores del aplicativo FUGC se tornaba indispensable la cesión de esos derechos al Ministerio de Educación Nacional para inscribirlos en la dirección nacional de derechos de autor y en ese sentido tener plena disposición por parte del Ministerio y así sea la oficina de tecnología quien tenga el control del aplicativo. Se realizo el acompañamiento relacionado con las reuniones antes mencionadas, del cual se desprendieron las siguientes conclusiones: 1. La cesión de derecho es el mecanismo idóneo para ceder patrimonialmente al Ministerio De Educación Nacional el aplicativo FUGC. 2. La cesión de derecho puede realizar con firma manuscrita o autógrafa. 3. Contactar a los Ingenieros para la firma de dicho instrumento, de los cuales 2 de los 3 ingenieros han firmado la cesión de derechos.</t>
  </si>
  <si>
    <t>Para el segundo  trimestre de 2024, se observó el avance del 16% en el cumplimiento de la acción de mejora prevista. se verificó acompañamiento por parte del grupo de conciliaciones en el mecanismo jurídico idóneo para la entrega del aplicativo FUGC,  el CONTRATO DE CESIÓN DE DERECHOS PATRIMONIALES DE AUTOR DE CRISTIAN
ALEJANDRO NEIRA LOPEZ, JORGE ALEJANDRO RIVERA DAZA Y LUIS EDUARDO
MARTINEZ RANGEL AL MINISTERIO DE EDUCACION NACIONAL EN CUMPLIMIENTO
DE LOS CONTRATOS No. CO1.PCCNTR.1263225 de 2020, CO1.PCCNTR.1377731 de
2020, CO1.PCCNTR.2163822 de 2021, CO1.PCCNTR.2192420 de 2021,
CO1.PCCNTR.3193034 de 2022; Concepto sobre la “Cesión de derechos
patrimoniales y su formalización”</t>
  </si>
  <si>
    <t>concepto jurídico
cesión de derechos de autor</t>
  </si>
  <si>
    <t>Se evidencia avance del 16% en el cumplimieto de la acción de mejora. Se verificará la finalización delas acciones en el próximo periodo de seguimiento</t>
  </si>
  <si>
    <t>La Matriz en la que se registra el seguimiento a los procesos coactivos, no incluye la información correspondiente a la fecha de entrega del proceso al Abogado responsable ni el término en el que el mismo efectuó la revisión y la actuación procesal correspondiente</t>
  </si>
  <si>
    <t>La última actualización del documento fue en el 2022.
-Ausencia de los campos para establecer la fecha de recepción del título ejecutivo y el calculo de días que tarda el abogado en realizar la actuación procesal.</t>
  </si>
  <si>
    <t xml:space="preserve">Actualizar el GJ-FT-01 Formato - Base de datos cobro coactivo, incluyendo la fecha de recepción del título ejecutivo y el calculo de días que tarda el abogado en realizar la actuación procesal. </t>
  </si>
  <si>
    <t>Formato actualizado</t>
  </si>
  <si>
    <t>AC632</t>
  </si>
  <si>
    <t>Para el primer trimestre de 2024, se  identificó que el plan de mejoramiento comenzará a ejecutarse a partir del 1 de agosto de 2024, por lo tanto se realizará el respectivo seguimiento en trimestre respectivo.</t>
  </si>
  <si>
    <t>Para el segundo trimestre de 2024, no se reportó avance, sin embargo la dependencia se encuentra de los tiempos establecidos. Se recomienda iniciar con la acción para el próximo seguimiento.</t>
  </si>
  <si>
    <t>Se continuo el acompañamiento en la entrega del aplicativo FUGC y una vez se verificó que se encontraban todas las firmas en la cesión de contrato de derechos patrimoniales, surgieron diversas inquietudes e interrogantes sobre cómo debía realizarse la inscripción en la dirección nacional de derechos de autor, para lo cual se habilitó un espacio para resolver las dudas e inquietudes que surgieron al respecto: El martes 20 de agosto de 2024 se realizó la reunión entre funcionarios de la OTSI y de la oficina asesora jurídica, en la misma se planteo el interrogante sobre la persona jurídica que debe hacer la inscripción de la cesión, se llegó a la conclusión que naturalmente puede estar en cabeza del Ministerio de Educación Nacional como persona jurídica a través de su representante legal que es el Ministro o también hacerlo a través de los otros firmantes de la cesión de derechos patrimoniales que son los ingenieros creadores del aplicativo FUGC De la reunión se llegó a la conclusión que se contactaría a los ingenieros para efectos de hacer la inscripción a través de ellos para que quede perfeccionada en la Dirección Nacional de derechos de autor, se le realiza seguimiento desde la oficina asesora jurídica a las inscripción que van a realizar los ingenieros en la DNDA</t>
  </si>
  <si>
    <t>Para el tercer trimestre de 2024, se observó avance del 41% en el cumplimiento de la acción de mejora prevista. se verificó  acta de reunión del 20 de agosto de 2024, entre funcionarios de la OTSI y de la oficina asesora jurídica, en la misma se planteo el interrogante sobre la persona jurídica que debe hacer la inscripción de la cesión de derechos de autor, en el marco de las gestiones de acompañamiento para la entrega del aplicativo FUGC.</t>
  </si>
  <si>
    <t>No se cuenta con el registro de las obligaciones que se devuelven a las dependencias, en razón a la prescripción de estas</t>
  </si>
  <si>
    <t>Ausencia de registro de las causas de devolución de los títulos ejecutivos remitidos por las áreas técnicas y la Oficina Asesora Jurídica (FOMAG).
-El formato de lista de chequeo de títulos ejecutivos recibidos no se encontraba oficial en el SIG.</t>
  </si>
  <si>
    <t xml:space="preserve">Oficializar en el Sistema Integrado de Gestión la lista de chequeo de títulos ejecutivos recibidos para cobro, incluyendo los campos para registrar si la obligación cumple o no cumple para iniciar el cobro, la respectiva justificación y el radicado de salida (3 columnas). </t>
  </si>
  <si>
    <t>Formato oficializado</t>
  </si>
  <si>
    <t>AC633</t>
  </si>
  <si>
    <t>Durante el mes de mayo se realiza la remisión del formato de Lista de Chequeo de títulos ejecutivos con los columnas solicitadas, el cual es revisado y aprobado por la SDO, posteriormente se solicitó la revisión y aprobación tanto de la Coordinadora del grupo de cobro coactivo, así como también, del jefe de la oficina, para finalmente solicitar la publicación en el SIG la cual se generó el día 30 de mayo</t>
  </si>
  <si>
    <t>Para el segundo  trimestre de 2024, se observó el cumplimiento de la acción de mejora prevista. Se verificó formato de Lista de Chequeo de títulos ejecutivos con los columnas  revisado y aprobado por la SDO, por  la Coordinadora del grupo de cobro coactivo, así como también, del jefe de la oficina. El formato fue formalizado en el Sistema Integrado de Gestión el día 30 de mayo de 2024.</t>
  </si>
  <si>
    <t>formato</t>
  </si>
  <si>
    <t xml:space="preserve">CGR-CDSECTCRD No. 62 Diciembre de 2023 DISTRITO DE MEDELLÍN Y MUNICIPIO DE BELLO Vigencia 2022 </t>
  </si>
  <si>
    <t>Hallazgo 14. Planeación, ejecución y habilitación de proyectos de infraestructura educativa En los contratos para la construcción de instituciones educativas en el Distrito de Medellín, Antioquia, No. 1380-1080-2019 ¿ IE Benjamín Herrera Sede Santísima Trinidad, No. 1380-1229- 2020 ¿ IE Maestro Pedro Nel Gómez Sede Diego María Gómez, y No. 1380-1004-2019 ¿ IE Barrio Olaya Herrera Nueva Sede Calasania, se observó múltiples modificaciones en los alcances contractuales, en términos de plazos y costos en la ejecución de las infraestructuras educativas, que evidencian fallas en la planeación y ejecución contractual, al punto de que las instituciones educativas, a la fecha, no han sido habilitadas y puestas en funcionamiento a la comunidad educativa.</t>
  </si>
  <si>
    <t>Debilidades y deficiencias en la planeación, gerencia y administración, por parte del FFIE y del MEN.</t>
  </si>
  <si>
    <t xml:space="preserve">Revisar y ajustar el documento técnico Plazo para la ejecución de los Diagnósticos en el que se incluya un análisis y recomendaciones para la determinación de los plazos de los proyectos en las invitaciones futuras a partir del comportamiento histórico de los proyectos ejecutados por la UG-FFIE </t>
  </si>
  <si>
    <t>Documento aprobado por el Director Técnico</t>
  </si>
  <si>
    <t>AC634</t>
  </si>
  <si>
    <t>Para el segundo trimestre de 2024, el Fondo de Financiamiento de la Infraestructura Educativa (FFIE),en cumplimiento de la acción de mejora, socializó las  Acciones de Mejora Concertadas con la Contraloría General de la República, aprobadas por el Director Técnico. Se cumplió al 100%.</t>
  </si>
  <si>
    <t>Para el segundo trimestre de 2024, el FFIE,  se revisó y ajustó el documento técnico Plazo para la ejecución de los diagnósticos.</t>
  </si>
  <si>
    <t>PLAZO DE EJECUCIÓN PARA LOS DIAGNÓSTICOS V2 f.pdf_2024-06-26
SAC SOCIALIZACIÓN ACCIONES DE MEJORA CON LA CGR COORDIANDOR 2 LAUREN IGUARAN.pdf_2024-06-26
SAC SOCIALIZACIÓN ACCIONES DE MEJORA CON LA CGR SENIOR 3 - HENRY DUARTE.pdf_2024-06-26
SAC SOCIALIZACIÓN ACCIONES DE MEJORA CON LA CGR SENIOR 3 - JAIRO GUSTAVO ENRIQUEZ.pdf_2024-06-26
SAC SOCIALIZACIÓN ACCIONES DE MEJORA CON LA CGR SENIOR 3 - RAMON CASTILLO.pdf_2024-06-26</t>
  </si>
  <si>
    <t xml:space="preserve">Revisar, ajustar y complementar el documento Hechos Generadores de Retraso e incumplimiento, en el que se identifiquen las situaciones recurrentes de naturaleza técnica que han generado retrasos o incumplimientos en la ejecución de los proyectos, con el propósito adoptar las medidas correctivas que se requieran. </t>
  </si>
  <si>
    <t>AC635</t>
  </si>
  <si>
    <t>HECHOS GENERADORES DE R (segunda versión).pdf_2024-06-26
SAC SOCIALIZACIÓN ACCIONES DE MEJORA CON LA CGR COORDIANDOR 2 LAUREN IGUARAN.pdf_2024-06-26
SAC SOCIALIZACIÓN ACCIONES DE MEJORA CON LA CGR SENIOR 3 - HENRY DUARTE.pdf_2024-06-26
SAC SOCIALIZACIÓN ACCIONES DE MEJORA CON LA CGR SENIOR 3 - JAIRO GUSTAVO ENRIQUEZ.pdf_2024-06-26
SAC SOCIALIZACIÓN ACCIONES DE MEJORA CON LA CGR SENIOR 3 - RAMON CASTILLO.pdf_2024-06-26</t>
  </si>
  <si>
    <t>AC636</t>
  </si>
  <si>
    <t>Para el tercer trimestre de 2024, la dependencia reportó queeEn cumplimiento de la acción de mejora, se socializó el documento Hechos Generadores de Retrasos o Incumplimientos. Se anexan los soportes de la socialización del documento. La acción se cumplió en un 100%.</t>
  </si>
  <si>
    <t xml:space="preserve">Para el tercer trimestre de 2024, la dependencia reportó que llevó a cabo la socialización del Documento Hechos Generadores de Retraso e Incumplimiento a los responsables de la ejecución del proyectos de infraestructura. educativa. </t>
  </si>
  <si>
    <t>HECHOS GENERADORES DE R (segunda versión).pdf_2024-07-18
SAC SOCIALIZACIÓN ACCIONES DE MEJORA CON LA CGR COORDIANDOR 2 LAUREN IGUARAN.pdf_2024-07-18
SAC SOCIALIZACIÓN ACCIONES DE MEJORA CON LA CGR SENIOR 3 - HENRY DUARTE.pdf_2024-07-18
SAC SOCIALIZACIÓN ACCIONES DE MEJORA CON LA CGR SENIOR 3 - JAIRO GUSTAVO ENRIQUEZ.pdf_2024-07-18
SAC SOCIALIZACIÓN ACCIONES DE MEJORA CON LA CGR SENIOR 3 - RAMON CASTILLO.pdf_2024-07-18</t>
  </si>
  <si>
    <t>Hallazgo 27. Planeación y ejecución contratos y calidad de los diseños. Contratos de Obra Números: 1380-1487-2021 (LL708), 1380-1488-2021 (LL707), 1380-1124-2020 (LL1431), 1380-1127-2020 (LL710), 1380-1431-2021 (LL712). Municipio de Bello, Antioquia. (D). En los contratos para la construcción de instituciones educativas del municipio de Bello, Antioquia, No. 1380-1487-2021 ¿ IE Fernando Vélez, Sede Principal, No. 1380-1488-2021 ¿ Federico Sierra, Sede Principal, No. 1380-1124-2020 - I.E. Albert Lebrun Múnera, Sede Principal, No. 1380-1127-2020 - I.E. La Unión, Sede Principal y No. 1380-1431-2021 ¿ IE Tomás Cadavid, Sede Principal, se observó variaciones en los alcances contractuales, en Términos de plazos y costos de las infraestructuras ejecutadas, así como variaciones en los diseños y estudios técnicos de los proyectos, consistentes en ajustes yo rediseños producto de falencias conceptuales y normativas de los documentos elaborados inicialmente.</t>
  </si>
  <si>
    <t>Porque analizado el informe de auditoría de la Contraloría, requiere formulación de acción de mejora.</t>
  </si>
  <si>
    <t>Deficiencias en la planeación, gerencia y administración, por parte del FFIE y del MEN.</t>
  </si>
  <si>
    <t xml:space="preserve">Revisar y ajustar el documento técnico Plazo para la ejecución de los Diagnósticos en el que se incluya un análisis y recomendaciones para la determinación de los plazos de los proyectos en las invitaciones futuras a partir del comportamiento histórico de los proyectos ejecutados por la UG-FFIE. </t>
  </si>
  <si>
    <t>Documento aprobado por el Director Técnico.</t>
  </si>
  <si>
    <t>AC637</t>
  </si>
  <si>
    <t>Para el segundo trimestre de 2024, el FFIE, se revisó y ajustó el documento técnico Plazo para la ejecución de los diagnósticos.</t>
  </si>
  <si>
    <t>AC638</t>
  </si>
  <si>
    <t>Soporte de la socialización.</t>
  </si>
  <si>
    <t>AC639</t>
  </si>
  <si>
    <t>Para el segundo trimestre de 2024, el FFIE realizó la socialización del documento Hechos Generadores de Retraso e incumplimiento.</t>
  </si>
  <si>
    <t>SAC SOCIALIZACIÓN ACCIONES DE MEJORA CON LA CGR COORDIANDOR 2 LAUREN IGUARAN.pdf_2024-06-26
SAC SOCIALIZACIÓN ACCIONES DE MEJORA CON LA CGR SENIOR 3 - HENRY DUARTE.pdf_2024-06-26
SAC SOCIALIZACIÓN ACCIONES DE MEJORA CON LA CGR SENIOR 3 - JAIRO GUSTAVO ENRIQUEZ.pdf_2024-06-26
SAC SOCIALIZACIÓN ACCIONES DE MEJORA CON LA CGR SENIOR 3 - RAMON CASTILLO.pdf_2024-06-26
HECHOS GENERADORES DE R (segunda versión).pdf_2024-06-26</t>
  </si>
  <si>
    <t>Hallazgo 28. Liquidación contratos de obra No 1380-1488-2021 (LL707), No. 1380-1124-2020 (LL1431), No. 1380-1127-2020 (LL710). Municipio de Bello, Antioquia. (D) En los contratos para la construcción de instituciones educativas del municipio de Bello, Antioquia, No. 1380-1488-2021 - I.E. Federico Sierra, Sede Principal, No. 1380-1124-2020 - I.E. Albert Lebrun Múnera, Sede Principal y No. 1380-1127-2020 - I.E. La Unión, Sede Principal, se observó que, una vez terminado el plazo de ejecución, los contratos no se liquidaron dentro del término fijado contractualmente (8 meses siguientes a su terminación), presentándose suspensiones y prórrogas que incrementaron el plazo de ejecución inicialmente previsto.</t>
  </si>
  <si>
    <t>Debilidad y deficiencias en la planeación, gerencia y administración, por parte del FFIE y del MEN, en los proyectos destinados a infraestructura educativa, así como debilidades en la supervisión y control en la ejecución del Contrato e incumplimiento en las obligaciones del contratista de obra, que impiden culminar el proceso postcontractual en los términos legales y contractuales establecidos.</t>
  </si>
  <si>
    <t>AC640</t>
  </si>
  <si>
    <t>En cumplimiento de la acción de mejora, se revisó y ajustó el documento Hechos Generadores de Retraso e incumplimiento. Como evidencia de cumplimiento, se anexa soporte del documento ajustado y su socialización. La acción se cumplió en un 100%</t>
  </si>
  <si>
    <t>Para el segundo trimestre de 2024, se evidencia documento donde se relacionan los hechos generadores de retraso y/o incumplimiento y se hacen recomendaciones para fortalecer la estructuración de los procesos de selección y el seguimiento a la ejecución de los proyectos . Además se observan tres oficios informando la socializaciones de acciones de Mejora Concertadas con la Contraloría General de la República</t>
  </si>
  <si>
    <t>Documento ( segunda versión) donde se relacionan los hechos generadores de retraso y/o incumplimiento. Se observan tres oficios informando la socializaciones de acciones de Mejora Concertadas con la Contraloría General de la República</t>
  </si>
  <si>
    <t>Se evidencia documento donde se relacionan los hechos generadores de retraso y/o incumplimiento y se hacen recomendaciones para fortalecer la estructuración de los procesos de selección y el seguimiento a la ejecución de los proyectos</t>
  </si>
  <si>
    <t>AC641</t>
  </si>
  <si>
    <t>En cumplimiento de la acción de mejora, se socializó el documento Hechos Generadores de Retraso e incumplimiento, como evidencia de cumplimiento, se anexa soporte de socialización. La acción se cumplió en un 100%</t>
  </si>
  <si>
    <t>Para el segundo trimestre de 2024 se evidencian oficios relacionados con : Con ocasión de las acciones de mejora concertadas con la Contraloría General de la República, para el periodo del año en curso, por medio de la presente comunicación me permito socializar con ustedes los siguientes documentos: 1. Lista de chequeo de los requisitos para la adjudicación de los contratos 2. Segunda versión del documento Plazo para la ejecución de los Diagnósticos. 3. Segunda versión del documento Hechos generadores de incumplimientos y retrasos.</t>
  </si>
  <si>
    <t>Se anexan cuatro  oficios de socialización</t>
  </si>
  <si>
    <t xml:space="preserve"> Se observan oficios socializando documentos</t>
  </si>
  <si>
    <t>Capacitación.</t>
  </si>
  <si>
    <t>AC642</t>
  </si>
  <si>
    <t>Para el segundo trimestre de 2024, se evidencian listados de asistencia; - 20/03/2024 Encuentro de gestores del FFIE -21/03/2024 Encuentro de gestores del FFIEsegunda sesión . - Presentación Fondo de Financiamiento de la Infraestructura Educativa FFIE, sobre procedimientos y parámetros. - Página de Manual de Funciones y Competencias Laborales ( Coordinador) recordando Ejercer las labores de supervisión o supervisión integral, según el caso, de los contratos que se le asignen, con el respaldo de los gestores territoriales y Ejercer las labores de supervisión de los contratos que se le asignen.</t>
  </si>
  <si>
    <t xml:space="preserve">Presentación Controversias contractuales. Listado de asistencia .Manual de Funciones y Competencias Laborales </t>
  </si>
  <si>
    <t>se evidencian listados de asistencia; - 20/03/2024 Encuentro de gestores del FFIE -21/03/2024 Encuentro de gestores del FFIEsegunda sesión . - Presentación Fondo de Financiamiento de la Infraestructura Educativa FFIE, sobre procedimientos y parámetros. - Página de Manual de Funciones y Competencias Laborales</t>
  </si>
  <si>
    <t>Hallazgo 29. Dotación, obras complementarias y funcionamiento de Instituciones Educativas. Contratos de obra Números 1380-1487-2021 (LL708), 1380-1488-2021 (LL707), 1380-1124-2020 (LL1431), 1380-1127-2020 (LL710). Municipio de Bello, Antioquia. (D). En los contratos para la construcción de Instituciones Educativas en el municipio de Bello, Antioquia, No. 1380-1487-2021 ¿ I.E. Fernando Vélez, Sede Principal, No. 1380-1488-2021 ¿ Federico Sierra, Sede Principal, No. 1380-1124-2020 - I.E. Albert Lebrun Múnera, Sede Principal y No. 1380-1127-2020 ¿ I.E. La Unión, Sede Principal, se observó incumplimiento en la dotación y ejecución de obras complementarias a cargo de la ETC (municipio de Bello) y el AMVA, respectivamente; así mismo, se observó que para los contratos No. 1380-1488-2021 ¿ I.E. Federico Sierra, Sede Principal, No. 1380-1124-2020 - I.E. Albert Lebrun Múnera, Sede Principal, las obras se encuentran culminadas, pero sin entrar en funcionamiento por parte de las instituciones educativas, impidiendo la implementación de la jornada única escolar.</t>
  </si>
  <si>
    <t>Deficiencias en la planeación, gerencia y administración por parte del FFIE y del MEN.</t>
  </si>
  <si>
    <t>AC643</t>
  </si>
  <si>
    <t>Para el primer trimestre de 2024, no se evidenció registro del avance de la meta, la cual vence el 30 de junio de 2024, por tanto se recomienda dar celeridad en el desarrollo de las actividades.</t>
  </si>
  <si>
    <t xml:space="preserve">CGR-CDSECTCRD No. 67 Diciembre de 2023 DEPARTAMENTO DEL GUAVIARE Vigencia 2022 </t>
  </si>
  <si>
    <t>Hallazgo No 13: Pago de obras inconclusas. Contrato 1380-1559-2022 (D, F) En el contrato de obra 1380-1559-2022 de infraestructura educativa se evidenció que, a octubre a 2023, el plazo de ejecución del contrato finalizó el 19 de septiembre de 2023, sin que se haya cumplido con el objeto contractual. En 3 establecimientos educativos visitadas por la CGR se observó que, las obras contratadas estaban inconclusas, abandonadas y no funcionales; sin ejecución al 100%, estando pendiente: instalaciones eléctricas, terminación de cubiertas, mampostería, cimentaciones, estructuras en concreto, entre otros. Lo anterior por deficiencias de control y seguimiento por parte de la interventoría y del FFIE, generando detrimento por $152.672.812.</t>
  </si>
  <si>
    <t>Lo anterior, denota deficiencias de control y seguimiento por parte de la interventoría y del FFIE, competentes para monitorear y vigilar el estado de las obras de infraestructura ejecutadas, así como hacer efectivas las respectivas pólizas que amparan las obras contratadas, generando afectación de los recursos de la Nación.</t>
  </si>
  <si>
    <t>AC644</t>
  </si>
  <si>
    <t xml:space="preserve">CGR-CDSECTCRD No. 71 Diciembre de 2023  MUNICIPIOS DE PASTO Y SAN ANDRÉS DE TUMACO Vigencia 2022 </t>
  </si>
  <si>
    <t>Hallazgo No 9: Contratos de Obra 1380-1079-2019, 1380-1276-2020, 1380-1171-2020 y 1380-1246-2020 En visitas técnicas llevadas a cabo el 23, 24 y 25 de octubre de 2023 se constató que los eleva personas instalados en las IE Luis Eduardo Mora Osejo, Chambú y Mercedario a través de los contratos 1380-1079-2019, 1380-1276-2020 y 1380-1171-2020 respectivamente y la plataforma salvaescaleras instalada en la IE Ciudadela Municipal de Pasto con el contrato 1380-1246-2020, no funcionan y no está prestando el servicio para lo cual fueron contratados.</t>
  </si>
  <si>
    <t>Lo anterior debido al incumplimiento de la norma constitucional y legal por parte de los servidores públicos y particulares de garantizar las condiciones de calidad de los bienes entregados y así cumplir con los fines de la contratación.</t>
  </si>
  <si>
    <t>AC645</t>
  </si>
  <si>
    <t xml:space="preserve">Para el primer trimestre del año 2024 la 4 el proceso de Implementacion de politicas  NO presenta  avance. Fecha de fin de la actividad  </t>
  </si>
  <si>
    <t>En cumplimiento de la acción de mejora, los días 20 y 21 de marzo, se realizaron las capacitaciones dirigidas a gestores y supervisores, las cuales se encuentran soportadas con la presentación en la que se referencia el tema de posventas y registro de asistencia adjuntos. La acción se cumplió en un 100%.</t>
  </si>
  <si>
    <t>Para el segundo semestre del año 2024, el proceso muestra el cumplimiento de la acción propuesta, respaldado por soportes como listas de asistencia, presentaciones de capacitación y el Manual de Funciones y Competencias del personal. Así mismo, se evidencian dos presentaciones de socialización ejecutadas en las siguientes fechas: el 20 de marzo de 2024, con una asistencia de 74 personas y el 21 de marzo de 2024, con una asistencia de 71 personas.  Cabe resaltar que el personal que asistió a estas capacitaciones incluye gestores técnicos, directores técnicos, contratistas del FFIE, gestores, coordinadores y gestores territoriales.
Se evidencia el cumplimiento en la entrega de productos (1 capacitación) en la que se trató el tema de Encuentros de Gestore en el cual se presentaron los procedimientos y parámetros de revisión de ítems no previstos en contratos de infraestructura educativa, destacando problemas frecuentes en la aprobación y ejecución de estos ítems. Se abordaron los inconvenientes en la documentación presentada por los contratistas y las fallas en la supervisión e interventoría, incluyendo la falta de estudios de mercado y descripciones imprecisas. También se discutieron los procedimientos para la aprobación de reconocimientos de acero y las obligaciones contractuales en la ejecución de proyectos, con un enfoque en la calidad y los posibles incumplimientos contractuales. Finalmente, se incluyeron las normativas y lineamientos legales aplicables.</t>
  </si>
  <si>
    <t>presentaciones de socialización, Manual de Funciones y Competencias del personal.</t>
  </si>
  <si>
    <t xml:space="preserve">Se evidenció cumplimiento de las acciones propuestas </t>
  </si>
  <si>
    <t>AC646</t>
  </si>
  <si>
    <t>En cumplimiento de la acción de mejora, los días 20 y 21 de marzo de 2024, se realizaron dos (2) capacitaciones dirigidas a gestores y supervisores, las cuales se encuentran soportadas con la presentación y registro de asistencia. La acción de mejora se cumplió en un 100%.</t>
  </si>
  <si>
    <t>Para el segundo semestre del año 2024, el proceso muestra el cumplimiento de la acción propuesta, respaldado por soportes como listas de asistencia, presentaciones de capacitación y el Manual de Funciones y Competencias del personal. Así mismo, se evidencian dos presentaciones de  capacitación ejecutadas en las siguientes fechas: el 20 de marzo de 2024, con una asistencia de 74 personas y el 21 de marzo de 2024, con una asistencia de 71 personas.  Cabe resaltar que el personal que asistió a estas capacitaciones incluye gestores técnicos, directores técnicos, contratistas del FFIE, gestores, coordinadores y gestores territoriales.
Se evidencia el cumplimiento en la entrega de productos (1 capacitación) en la que se trató el tema de Encuentros de Gestore en el cual se presentaron los procedimientos y parámetros de revisión de ítems no previstos en contratos de infraestructura educativa, destacando problemas frecuentes en la aprobación y ejecución de estos ítems. Se abordaron los inconvenientes en la documentación presentada por los contratistas y las fallas en la supervisión e interventoría, incluyendo la falta de estudios de mercado y descripciones imprecisas. También se discutieron los procedimientos para la aprobación de reconocimientos de acero y las obligaciones contractuales en la ejecución de proyectos, con un enfoque en la calidad y los posibles incumplimientos contractuales. Finalmente, se incluyeron las normativas y lineamientos legales aplicables.</t>
  </si>
  <si>
    <t>Hallazgo No. 10: Deficiencias Contrato de Obra 1380-1276-2020. En visita técnica efectuada el 25 de octubre de 2023, con ocasión del contrato de obra 1380-1276-2020, se evidenció que un asentamiento del andén en la esquina posterior del bloque No. 1 en un área de 29,26 m2 y las puertas corta fuego no están instaladas.</t>
  </si>
  <si>
    <t>Deficiencias en la ejecución por parte del contratista, falta de control y seguimiento de la interventoría y supervisión y una gestión fiscal ineficaz e ineficiente.</t>
  </si>
  <si>
    <t>AC647</t>
  </si>
  <si>
    <t>Para el segundo semestre del año 2024, el proceso muestra el cumplimiento de la acción propuesta, respaldado por soportes como listas de asistencia, presentaciones de capacitación y el Manual de Funciones y Competencias del personal. Así mismo, se evidencian dos presentaciones de capacitaciones ejecutadas en las siguientes fechas: el 10 de marzo de 2024, con una asistencia de 54 personas, el 21 de marzo de 2024, con una asistencia de 71 personas, y una capacitación el día 24 de abril, con una asistencia de 104 personas. Cabe resaltar que el personal que asistió a estas capacitaciones incluye gestores técnicos, directores técnicos, contratistas del FFIE, gestores, coordinadores y gestores territoriales.</t>
  </si>
  <si>
    <t>listas de asistencia, presentaciones de capacitación y el Manual de Funciones y Competencias del personal</t>
  </si>
  <si>
    <t>Hallazgo No. 11: Deficiencias Contrato de Obra 1380-1113-2020 ¿ Sede Escuela Rural Mixta Rosario de Males. En visita técnica efectuada el 30 de octubre de 2023, con ocasión del contrato de obra 1380-1113-2020 ¿ sede Escuela Rural Mixta Rosario de Males, se evidenció que en gran parte de la edificación los muros están fisurados. Se genera detrimento al patrimonio del Estado por $3.037.381 correspondiente al valor pagado al contratista por mala calidad de las obras y que no se cumplen el fin social que generó la erogación de los recursos públicos.</t>
  </si>
  <si>
    <t>Deficiencias en la ejecución por parte del contratista, falta de control y seguimiento de la interventoría y una gestión fiscal ineficaz e ineficiente.</t>
  </si>
  <si>
    <t>AC648</t>
  </si>
  <si>
    <t>Con corte a junio de 2024, se observa la presentación "PROCEDIMIENTOS Y PARÁMETROS DE REVISIÓN DE ÍTEMS NO PREVISTOS" así como la ficha "Manual de Funciones y Competencias Laborales" para coordinador 1 y coordinador 2 y el documento "CONTROVERSIAS CONTRACTUALES "; los cuales se socializaron por medio de capacitaciones donde se relaciona las asistencias el 20, 21 de abril y el 6 de mayo. 
Se adjunta:
Asistencia 20-03-2024.pdf_2024-05-06
Asistencia 21-03-2024.pdf_2024-05-06
Encuentro de gestores 2024 VF.pdf_2024-05-06
FICHAM~3.PDF_2024-05-06
Ficha manual de funciones Coordinador Region.pdf_2024-05-06
FICHAM~4.PDF_2024-05-06
CAPACI~1.PPT_2024-05-06
Lista de asistencia 25042024.xlsx_2024-05-06</t>
  </si>
  <si>
    <t>Asistencia 20-03-2024.pdf_2024-05-06
Asistencia 21-03-2024.pdf_2024-05-06
Encuentro de gestores 2024 VF.pdf_2024-05-06
FICHAM~3.PDF_2024-05-06
Ficha manual de funciones Coordinador Region.pdf_2024-05-06
FICHAM~4.PDF_2024-05-06
CAPACI~1.PPT_2024-05-06
Lista de asistencia 25042024.xlsx_2024-05-06</t>
  </si>
  <si>
    <t>CGR-CDSECTCRD No.63  Diciembre de 2023 Distrito especial de Santiago de Cali y Municipios de Jamundí y Yumbo vigencia 2022</t>
  </si>
  <si>
    <t>Hallazgo No 11: Incumplimiento Contrato 1380-1497-2021 Institución Educativa Cristóbal Colon Sede Bienestar Social. En el balance financiero del contrato 1380-1497-2021 se evidencia el pago al contratista de anticipo por $561.620.462, y del pago del acta parcial No.1 por $137.603.426, para un total pagado de $699.223.888, estando la obra en estado de abandono.</t>
  </si>
  <si>
    <t>Porque analizado el informe de auditoría de la Contraloría, requiere formulación de acciones de mejora.</t>
  </si>
  <si>
    <t>Incumplimiento de las funciones de vigilancia administrativa, contractual, financiera y contable, predicables del contratista interventor DPC Ingenieros S.A.S para garantizar los recursos del anticipo se inviertan única y exclusivamente en la ejecución de las obras.</t>
  </si>
  <si>
    <t>AC649</t>
  </si>
  <si>
    <t>Con corte a junio de 2024, se observa la presentación "PROCEDIMIENTOS Y PARÁMETROS DE REVISIÓN DE ÍTEMS NO PREVISTOS" así como la ficha "Manual de Funciones y Competencias Laborales" para coordinador 1 y coordinador 2 y el documeto "CONTROVERSIAS CONTRACTUALES "; los cuales se socializaron por medio de capacitaciones donde se relaciona las asitencias el 20, 21 de abril y el 6 de mayo. 
Se adjunta:
Asistencia 20-03-2024.pdf_2024-05-06
Asistencia 21-03-2024.pdf_2024-05-06
Encuentro de gestores 2024 VF.pdf_2024-05-06
FICHAM~3.PDF_2024-05-06
Ficha manual de funciones Coordinador Region.pdf_2024-05-06
FICHAM~4.PDF_2024-05-06
CAPACI~1.PPT_2024-05-06
Lista de asistencia 25042024.xlsx_2024-05-06</t>
  </si>
  <si>
    <t>AC650</t>
  </si>
  <si>
    <t>En cumplimiento de la acción de mejora, se anexa como evidencia el documento manejo de anticipo suscrito por el director Jurídico. La acción de majora se cumplió en un 100%.</t>
  </si>
  <si>
    <t>Con corte a junio de 2024, se observa el documento "Manejo de anticipo" donde se menciona los plazos de la jecución de contratos de la Fase 2 asi como los terminos y condiciones exigidos para el desembolso del anticipo.
Se adjunta el siguiente documento: 
Manejo del anticipo con el fin de garantizar el seguimiento de la correcta inversion.pdf_2024-06-28</t>
  </si>
  <si>
    <t>Manejo del anticipo con el fin de garantizar el seguimiento de la correcta inversion.pdf_2024-06-28</t>
  </si>
  <si>
    <t>Hallazgo No 12: Suscripción contrato de obra N°1380-1456-2021 sobre predio en proceso de restitución. El FFIE suscribió el contrato de obra No.1380-1456-2021 para elaborar los diseños y estudios técnicos, obtención de licencias de construcción yo licencias urbanismo, así como la ejecución de las obras en la IE Evaristo García sede Fernando de Aragón del Distrito de Santiago de Cali, aun cuando el predio que se pretendía intervenir se encontraba en proceso de restitución, en contra del contratista anterior.</t>
  </si>
  <si>
    <t>Debilidades en la celebración, seguimiento y control por parte del representante legal del FFIE y de la supervisión del contrato designada por la Entidad e inobservancia del Anexo Técnico de la Invitación Abierta No. FFIE-008-2019 del FFIE en la que se indican los requisitos y condiciones previos para iniciar la ejecución de obra, generando la imposibilidad de su ejecución.</t>
  </si>
  <si>
    <t xml:space="preserve">Revisión y ajuste del documentos justificativo, las condiciones de participación contractual - CPC o Anexo Técnico, en lo relacionado con los requisitos para la suscripción del acta de inicio </t>
  </si>
  <si>
    <t>AC651</t>
  </si>
  <si>
    <t>Para el segundo trimestre de 2024, el Fondo de Financiamiento de la Infraestructura Educativa (FFIE), en cumplimiento de la acción de mejora, se anexa documento Condiciones de participación contractual CPC o anexo técnico, en lo relacionado con los requisitos para la suscripción del acta de início. La acción de mejora se cumplió en un 100%.</t>
  </si>
  <si>
    <t xml:space="preserve">Para el segundo trimestre de 2024, el Fondo de Financiamiento de la Infraestructura Educativa (FFIE),  anexa documento Condiciones de participación contractual CPC o anexo técnico, en lo relacionado con los requisitos para la suscripción del acta de início. </t>
  </si>
  <si>
    <t>Anexa documento Condiciones de participación contractual CPC o anexo técnico</t>
  </si>
  <si>
    <t>CGR-CDSECTCRD No. 47 Diciembre de 2023 Municipios de Santa Cruz de Lorica y San Andrés de Sotavento vigencia 2022</t>
  </si>
  <si>
    <t>Hallazgo N 5. Baja calidad en algunas actividades del Contrato de Obra 1380-1202-2020 - IE Rafael Núñez, Municipio de Lorica. En la Institución Educativa Rafael Núñez Sede Principal, ubicada en el Municipio de Lorica, se evidenció baja calidad en algunas actividades ejecutadas, en el marco del contrato de obra No. 1380-1018-2019 del 3 de enero de 2020</t>
  </si>
  <si>
    <t>La situación evidenciada por la CGR fue causada por debilidades en la función de interventoría y supervisión por parte de la UG-FFIE, por recibir y aprobar, cantidades de obras de baja calidad. Situación que generó el pago por obras de baja calidad en el marco del contrato de obra No. 1380-1202-2020 y un detrimento al patrimonio público por valor de $370.817.689. Hallazgo con incidencia disciplinaria y fiscal en cuantía de $ 370.817.688,80.</t>
  </si>
  <si>
    <t>AC652</t>
  </si>
  <si>
    <t>Para el segundo trimestre de 2024, el Fondo de Financiamiento de la Infraestructura Educativa (FFIE), en cumplimiento de la acción de mejora, mediante comunicaciones del mes de mayo de 2024, socializó con la Entidad Territorial del departamento, el procedimiento de Atención a posventas de los proyectos de infraestructura educativa ejecutados a través del Fondo de Financiamiento de la Infraestructura Educativa FFIE. Igualmente, se socializó el documento con las demás entidades territoriales. Se anexan los soportes de las comunicaciones remitidas. La acción se cumplió en un 100%.</t>
  </si>
  <si>
    <t>Para el segundo trimestre de 2024, el Fondo de Financiamiento de la Infraestructura Educativa (FFIE), presentó a las entidades territoriales el procedimiento de Atención a posventas de los proyectos de infraestructura educativa. Igualmente, se socializó el documento con las demás entidades territoriales. Se anexan comunicaciones, presentación y listas de asistencia.</t>
  </si>
  <si>
    <t>Se anexan comunicaciones, presentación y listas de asistencia</t>
  </si>
  <si>
    <t>Soportes de la capacitación.</t>
  </si>
  <si>
    <t>AC653</t>
  </si>
  <si>
    <t>CGR-CDSECTCRD No. 48 Diciembre de 2023 Distrito especial, Portuario, Industrial, Turístico y Biodiverso de Barrancabermeja y Municipio de Piedecuesta Vigencia 2022</t>
  </si>
  <si>
    <t>Hallazgo No. 31 Acuerdo de obra No. 406055-2017 - I. E. Escuela Normal Superior, municipio de Piedecuesta (D-F) En el Contrato Marco de Obra No. 1380-37-2016 cuyo objeto fue realizar los diseños, estudios técnicos y obra para ejecutar los proyectos de infraestructura educativa requeridos por FFIE, en desarrollo del PNIE, correspondiente al Grupo No. 7 ¿ Centro Oriente, se suscriben los Acuerdos de Obra 40605520 y la interventoría con Acta de Servicio No.406055 del año 2017, con el fin de realizar la ejecución de diseños, estudios técnicos yo obra de infraestructura educativa para la Escuela Normal Superior, sobre el cual se dio terminación anticipada por incumplimiento e imposibilidad en la ejecución contractual y labores de interventoría, lo que generó daño al patrimonio público, representado en la pérdida de recursos públicos por estudios, diseños, demolición y reconstrucción estructural, que se cuantifica en $1.273.464.034.</t>
  </si>
  <si>
    <t>Porque analizado el informe de auditoría de la Contraloría, requiere formulación de acción de mejora</t>
  </si>
  <si>
    <t>Incumplimiento de las obligaciones del contratista GMP INGENIEROS SAS en desarrollo del Acuerdo de obra 406055, deficiencias en el control de realización de las obras a cargo del FFIE a través de su interventor PAYC, no se realizó seguimiento al control de calidad, se recibieron y aprobaron actividades de obra que no cumplían la normativa nacional, específicamente la Norma Sismo Resistente NSR-10.</t>
  </si>
  <si>
    <t>AC654</t>
  </si>
  <si>
    <t>No se registra avance</t>
  </si>
  <si>
    <t>Para el primer trimestre de 2024, no presenta avance en la acción. Se encuentra dentro de los tiempos programados, se recomienda realizar las actividades correspondientes para el cumplimiento de las meta.</t>
  </si>
  <si>
    <t>Para el segundo trimestre de 2024, el Fondo de Financiamiento de la Infraestructura Educativa (FFIE), de acuerdo con los listados de asistencia del 20 y 21 de marzo y 25 de abril de 2024  realizo las capacitaciones a los supervisores y gestores de la UG-FFIE en relación con los mecanismos conminatorios y de seguimiento y control previstos en los contratos y en el Manual de Supervisión e Interventoría y causas o situaciones encontradas recurrentes por los Entes de Control.</t>
  </si>
  <si>
    <t>Asistencia 20-03-2024.pdf,  Asistencia 21-03-2024.pdf, Encuentro de gestores 2024 VF.pdf, FICHAM~3.PDF, Ficha manual de funciones Coordinador Region.pdf, FICHAM~4.PDF, CAPACI~1.PPT, Lista de asistencia 25042024.xlsx</t>
  </si>
  <si>
    <t>Se observa cumplimiento de la actividad dado que realizo las capacitaciones el 20 y 21 de marzo y 25 de abril de 2024 dentro de los tiempos establecidos.</t>
  </si>
  <si>
    <t xml:space="preserve">CGR-CDSECTCRD No. 46 Diciembre de 2023 SGP, PAE, FOME, Infraestructura BOGOTÁ D.C. Vigencia 2022 </t>
  </si>
  <si>
    <t>Hallazgo No. 10 Actividades de obra para la construcción de la IED Rafael Uribe Uribe FFIE (D, F) Reconocimiento y pago actividades de obra excavación y relleno granular, del segundo contrato de obra 1380-1406-2021), siendo estas repetidas del primer contrato de obra (404022), en el marco de la construcción de la IED Rafael Uribe Uribe, generando lesión al patrimonio público en $112.711.242 y disminución del alcance de los recursos disponibles para el desarrollo de infraestructura educativa.</t>
  </si>
  <si>
    <t>Debilidad en el procedimiento constructivo a cargo del constructor del acuerdo de obra 404022 para la IED Rafael Uribe Uribe, al no garantizar la estabilidad del relleno de obra. Debilidad en el cumplimiento de las funciones asignadas tanto al interventor del primer contrato de obra como por parte de la supervisión de la UG FFIE y de la SED.</t>
  </si>
  <si>
    <t>AC655</t>
  </si>
  <si>
    <t>En cumplimiento de la acción de mejora, los días 20 y 21 de marzo y 25 de abril de 2024, se realizaron las capacitaciones dirigidas a gestores y supervisores las cuales se encuentran soportadas con la presentación y registro de asistencia, evidencias que se cargan como documentos adjuntos en el SIG. La acción se cumplió en un 100%.</t>
  </si>
  <si>
    <t>Hallazgo No. 11 Calidad de la obra de construcción de la IED Rafael Uribe Uribe, según contrato 1380-1406-2021 FFIE (D, F). Pañete del muro de cerramiento preexiste en el costado occidental del colegio Rafael Uribe Uribe, obra contemplada en el contrato de obras complementarias No. 1380-1406, presenta deficiencia en la calidad debido a que este se encuentra cuarteado, hecho que denota debilidad en el proceso constructivo y lesión al patrimonio público que se cuantifica en $1.979.166.</t>
  </si>
  <si>
    <t>Deficiencia en el control de calidad del contratante y falta de supervisión realizada por parte de la UG FFIE y de la SED.</t>
  </si>
  <si>
    <t>AC656</t>
  </si>
  <si>
    <t xml:space="preserve">Para el segundo trimestre de 2024, el Fondo de Financiamiento de la Infraestructura Educativa (FFIE), de acuerdo con los listados de asistencia del 20 y 21 de marzo y 25 de abril de 2024  realizo la capacitando a los supervisores y gestores de la UG-FFIE en relación con los mecanismos conminatorios y de seguimiento y control previstos en los contratos y en el Manual de Supervisión e Interventoría y causas o situaciones encontradas recurrentes por los Entes de Control. </t>
  </si>
  <si>
    <t>Asistencia 20-03-2024.pdf, Asistencia 21-03-2024.pdf, Encuentro de gestores 2024 VF.pdf, FICHAM~3.PDF, Ficha manual de funciones Coordinador Region.pdf, FICHAM~4.PDF, CAPACI~1.PPT, Lista de asistencia 25042024.xlsx</t>
  </si>
  <si>
    <t>AC657</t>
  </si>
  <si>
    <t>En cumplimiento de la acción de mejora, la Dirección Técnica de la UG FFIE, mediante comunicación del mes de mayo de 2024, socializó a las Entidades Territorial del del departamento, el procedimiento de Atención a posventas de los proyectos de infraestructura educativa ejecutados a través del Fondo de Financiamiento de la Infraestructura Educativa FFIE. Igualmente, se socializó el documento a las demás entidades territoriales. Se anexan los soportes de las comunicaciones remitidas. La acción se cumplió en un 100%.</t>
  </si>
  <si>
    <t xml:space="preserve">Para el segundo trimestre de 2024, el Fondo de Financiamiento de la Infraestructura Educativa (FFIE), de acuerdo con las comunicaciones realizo la socialización con la ETC del Departamento para el fortalecimiento del procedimiento de Atención a posventas de los proyectos de infraestructura educativa ejecutados a través del Fondo de Financiamiento de la Infraestructura Educativa FFIE </t>
  </si>
  <si>
    <t>Socialización posventas.rar</t>
  </si>
  <si>
    <t>Se observa el cumplimiento de la actividad dado que se enviaron las comunicaciones socializando a las ETC el procedimiento de Atención a posventas de los proyectos de infraestructura y la Guía: Roles y responsabilidades de la ETC</t>
  </si>
  <si>
    <t>AC658</t>
  </si>
  <si>
    <t xml:space="preserve">Para el segundo trimestre de 2024, el Fondo de Financiamiento de la Infraestructura Educativa (FFIE), de acuerdo con los listados de asistencia del 20 y 21 de marzo y 25 de abril de 2024 realizo capacitación a los supervisores y gestores de la UG-FFIE para el fortalecimiento del procedimiento de Atención a posventas de los proyectos de infraestructura educativa ejecutados a través del Fondo de Financiamiento de la Infraestructura Educativa FFIE </t>
  </si>
  <si>
    <t>CAPACI~1.PPT, Lista de asistencia 25042024.xlsx, Asistencia 20-03-2024.pdf, Asistencia 21-03-2024.pdf, Encuentro de gestores 2024 VF.pdf, Ficha manual de funciones Coordinador Region.pdf, 
FICHAM~4.PDF</t>
  </si>
  <si>
    <t>Hallazgo No. 12 Licencia de construcción para el proyecto de construcción de la IED Laureano Gómez FFIE (D) Existen actualmente unos espacios (tienda escolar, depósito de la tienda escolar y depósito general) ubicados en el primer piso del bloque de aulas de la IED Laureano Gómez los cuales fueron construidos en el contrato de obras 1380- 1391 de 2021 y realizadas sin obtener de manera previa la licencia de modificación requerida para este tipo de obras. Lo anterior, constituye la realización de una obra sin cumplir la reglamentación vigente (licencia de modificación). El efecto generado es el riesgo de recibir sanciones administrativas y policivas al contrariar una norma urbanística.</t>
  </si>
  <si>
    <t>Incumplimiento por parte del contratista de obra 1380-1391 de 2021, de la interventoría y de la supervisión respectiva por parte de la UG FFIE, de la normatividad urbanística aplicable al proyecto de construcción de la IED Laureano Gómez.</t>
  </si>
  <si>
    <t>AC659</t>
  </si>
  <si>
    <t>Para el segundo trimestre de 2024, el Fondo de Financiamiento de la Infraestructura Educativa (FFIE), en cumplimiento de la acción de mejora, los días 20 y 21 de marzo y 25 de abril de 2024, se realizaron las capacitaciones dirigidas a gestores y supervisores las cuales se encuentran soportadas con la presentación y registro de asistencia. La acción se cumplió en un 100%.</t>
  </si>
  <si>
    <t>Para el segundo trimestre de 2024, el Fondo de Financiamiento de la Infraestructura Educativa (FFIE), realizo capacitación los días 20 y 21 de marzo de 2024, dirigidas a gestores y supervisores. Como evidencia se anexa soporte de la presentación con el tema procedimiento de atención a de posventas y registros de asistencias.</t>
  </si>
  <si>
    <t>Documento.</t>
  </si>
  <si>
    <t>AC660</t>
  </si>
  <si>
    <t>Para el segundo trimestre de 2024, el Fondo de Financiamiento de la Infraestructura Educativa (FFIE), en cumplimiento de la acción de mejora, se anexa documento Condiciones de participación contractual CPC o anexo técnico, en lo relacionado con los requisitos para la suscripción del acta de inicio. La acción de mejora se cumplió en un 100%.</t>
  </si>
  <si>
    <t xml:space="preserve">Para el segundo trimestre de 2024, el Fondo de Financiamiento de la Infraestructura Educativa (FFIE), anexa documento Condiciones de participación contractual CPC o anexo técnico, en lo relacionado con los requisitos para la suscripción del acta de inicio. </t>
  </si>
  <si>
    <t>CGR-CDSECTCRD No. 49 Diciembre de 2023 Departamento de Cundinamarca y Municipio de Zipaquirá vigencia 2022</t>
  </si>
  <si>
    <t>HALLAZGO No. 8 Calidad de las obras en la etapa post contractual ¿- IE Santa Inés ¿ Municipio Silvania (BA). En el marco de los convenios 984 de 2015 y 1195 de 2016; el FFIE asignó al Consorcio Desarrollo Escolar la ejecución del proyecto de la Institución Educativa Santa Inés - Sede principal en las fases 2 y 3, de la cual se derivó el Acuerdo de Obra No. 402048-2 suscrito el 8 de noviembre 2019, obra que no cumplió con las condiciones de calidad y funcionalidad, lo que generó un detrimento patrimonial por $ 2.529.626, que al ser reparado se reporta como BA.</t>
  </si>
  <si>
    <t>Debilidades en los procesos constructivos por parte del Contratista de obra y de deficiencias en la interventoría del Acuerdo de Obra No. 402048-2, así como la supervisión FFIE, por entregar, recibir y pagar, respectivamente, obra de baja calidad.</t>
  </si>
  <si>
    <t>AC661</t>
  </si>
  <si>
    <t xml:space="preserve">Para el segundo trimestre de 2024, el Fondo de Financiamiento de la Infraestructura Educativa (FFIE), realizó las capacitaciones dirigidas a gestores y supervisores en cumplimiento de la acción de mejora, los días 20 y 21 de marzo y 25 de abril de 2024, se realizaron las cuales se encuentran soportadas con la presentación y registro de asistencia. </t>
  </si>
  <si>
    <t>Se anexa presentación y registro de asistencia</t>
  </si>
  <si>
    <t>AC662</t>
  </si>
  <si>
    <t>Para el segundo trimestre de 2024, la Dirección Técnica de la UG FFIE, mediante comunicación del mes de mayo de 2024, socializó a la Entidad Territorial del del departamento, el procedimiento de Atención a posventas de los proyectos de infraestructura educativa ejecutados a través del Fondo de Financiamiento de la Infraestructura Educativa FFIE. Igualmente, se socializó el documento a las demás entidades territoriales. Se anexan los soportes de las comunicaciones remitidas. La acción se cumplió en un 100%.</t>
  </si>
  <si>
    <t>Para el segundo trimestre de 2024, la Dirección Técnica de la UG FFIE, mediante comunicación del mes de mayo de 2024, socializó a la Entidad Territorial del departamento, el procedimiento de Atención a posventas de los proyectos de infraestructura educativa ejecutados a través del Fondo de Financiamiento de la Infraestructura Educativa FFIE. Se anexan los soportes de las comunicaciones remitidas.</t>
  </si>
  <si>
    <t>AC663</t>
  </si>
  <si>
    <t>Para el segundo trimestre de 2024, el Fondo de Financiamiento de la Infraestructura Educativa (FFIE), en cumplimiento de la acción de mejora, los días 20 y 21 de marzo se realizaron las capacitaciones dirigidas a gestores y supervisores las cuales se encuentran soportadas con la presentación que relaciona el tema de posventas y registro de asistencia. La acción se cumplió en un 100%.</t>
  </si>
  <si>
    <t>Hallazgo No. 9 Cumplimiento Términos de Condiciones Contractuales (TCC) invitación Pública 008- 2019. Contrato de obra Pública 1380-1439-2021 FFIE (D). Revisado el Contrato de Obra 1380-1439-2021 suscrito entre el Fondo de Financiamiento de la Infraestructura Educativa (en adelante FFIE) y la UT Colegios 2019, para la construcción de la IE Nuestra Señora de La Gracia ¿ Sede Cubia, en el municipio de Bojacá (Cundinamarca), se evidenciaron debilidades en la aplicación de los Términos de Condiciones Contractuales (TCC), de la invitación Pública 008- 2019, establecidos para ¿la conformación de listas de elegibles que habiliten proponentes para la suscripción de contratos de obra que comprendan la ejecución de diseños, estudios técnicos y obra de infraestructura educativa requeridos (¿)¿, a efectos de realizar la selección de firmas constructoras y adjudicarles proyectos de infraestructura educativa a nivel nacional; el cual supera la restricción de 20.000 m2 de área, establecida en los TCC de la Invitación publica 008-2019; con lo cual se generó genera un riesgo en cumplimiento por parte del contratista de obra.</t>
  </si>
  <si>
    <t>Debilidades en el proceso de adjudicación, lo cual impacta negativamente el avance del Contrato de obra 1380-1439-2021.</t>
  </si>
  <si>
    <t xml:space="preserve">Elaborar una lista de chequeo de los requisitos para la adjudicación de los contratos, en el que se incluya la verificación de la capacidad residual y metros cuadrados que pueden construir de conformidad con lo establecido en los términos o condiciones de participación contractual que correspondan. </t>
  </si>
  <si>
    <t>Lista de chequeo</t>
  </si>
  <si>
    <t>AC664</t>
  </si>
  <si>
    <t>Para el segundo trimestre de 2024, la Dirección Técnica de la UG FFIE, elaboró una lista de chequeo de los requisitos para la adjudicación de los contratos. Como evidencia de cumplimiento se anexa lista de chequeo y socialización. La acción se cumplió en un 100%</t>
  </si>
  <si>
    <t>Para el segundo trimestre de 2024, la Dirección Técnica de la UG FFIE, elaboró una lista de chequeo de los requisitos para la adjudicación de los contratos, presentó como evidencia lista de chequeo y socialización con comunicados a las territoriales.</t>
  </si>
  <si>
    <t>Se presenta lista de chequeo, comunicaciones</t>
  </si>
  <si>
    <t>Hallazgo No. 10 Planeación y programación proyectos FFIE. Acorde con lo descrito en hallazgo No. 9 (de este informe) y en la revisión del Contrato de Obra 1380-1439-2021 suscrito entre el Fondo de Financiamiento de la Infraestructura Educativa (en adelante FFIE) y la UT Colegios 2019, para la construcción de la IE Nuestra Señora de La Gracia ¿ Sede Cubia, en el municipio de Bojacá (Cundinamarca), así mismo, teniendo en cuenta la información en la que se registran 14 contratos suscritos con el contratista Unión Temporal Colegios 2019, 13 en ejecución, todos con prorrogas, evidenciando falta de planeación.</t>
  </si>
  <si>
    <t>Falta de seguimiento a los principios de la contratación estatal y de la función administrativa en especial los que derivan del principio de planeación.</t>
  </si>
  <si>
    <t>AC665</t>
  </si>
  <si>
    <t xml:space="preserve">En cumplimiento de la acción de mejora, los días 20 y 21 de marzo y 25 de abril de 2024, se realizaron las capacitaciones dirigidas a gestores y supervisores las cuales se encuentran soportadas con la presentación y registro de asistencia. </t>
  </si>
  <si>
    <t>AC666</t>
  </si>
  <si>
    <t>Para el segundo trimestre de 2024, se observa que la dependencia dio cumplimiento a la acción de mejora prevista; se verificó documento denominado: PLAZO DE EJECUCIÓN PARA LOS DIAGNÓSTICOS -
ANÁLISIS Y RECOMENDACIONES A PARTIR DEL COMPORTAMIENTO HISTÓRICO DE LOS PROYECTOS ADELANTADOS EN LAS INVITACIONES ABIERTAS 2019 -2020
y 2021, suscrito por profesional senior de la Dirección técnica. asimismo se observó memorando, dirigido a los coordinadores con la socialización del documento</t>
  </si>
  <si>
    <t>CGR-CDSECTCRD No. 58 Diciembre de 2023 Departamento de Vichada vigencia 2022</t>
  </si>
  <si>
    <t>Hallazgo No. 5. Menores y mayores cantidades de Obras ejecutadas en el contrato 1380-1314-2020 (IP). En visita de obra realizada a la sede principal del Centro Educativo del resguardo Caño Hormiga aula anexa a la Institución Educativa Jorge Eliecer Gaitán del municipio de Puerto Carreño, ejecutada con el contrato 1380-1314-2020 suscrito por el FFIE con Consorcio Infraestructura Educativa ICAM, se evidenció posibles menores y mayores cantidades de obra, generando un posible detrimento al patrimonio público por $1.421.724, que deberá ser confirmado en indagación preliminar -IP</t>
  </si>
  <si>
    <t>Deficiencias en los controles del proceso ejecución contractual, por incumplimientos del contratista de obra en su obligación contractual de obrar con lealtad y buena fe en las distintas etapas contractuales e incumplimiento de la obligación establecida en el contrato, por deficiente calidad en los datos consignados en las actas finales, de presentar un informe final de ejecución en el cual conste cada una de las actividades realizadas durante la ejecución del contrato. Así mismo, por incumplimiento de la labor de la interventoría y de supervisión, de la obligación establecida en el contrato.</t>
  </si>
  <si>
    <t>AC667</t>
  </si>
  <si>
    <t>AC668</t>
  </si>
  <si>
    <t>se revisó y ajustó el documento Hechos Generadores de Retraso e incumplimiento. Como evidencia de cumplimiento, se anexa soporte del documento ajustado y su socialización</t>
  </si>
  <si>
    <t xml:space="preserve">Para el segundo trimestre de 2024, se observa que la dependencia dio cumplimiento a la acción de mejora prevista; se verificó documento denominado: HECHOS GENERADORES DE RETRASO O INCUMPLIMIENTO SEGUNDA VERSIÓN, suscrito por  la Dirección técnica. </t>
  </si>
  <si>
    <t>Documento lineamientos</t>
  </si>
  <si>
    <t>AC669</t>
  </si>
  <si>
    <t xml:space="preserve">En cumplimiento de la acción de mejora, se realizó la socialización del documento Hechos generadores de incumplimientos y retrasos. </t>
  </si>
  <si>
    <t>Para el tercer trimestre del 2024 se observa el cumplimiento de la acción de mejora. Se verificó el documento "HECHOS GENERADORES DE RETRASO O INCUMPLIMIENTO
SEGUNDA VERSIÓN" y los memorandos de socialización correspondiente.</t>
  </si>
  <si>
    <t>correos de socialización
documento "HECHOS GENERADORES DE RETRASO O INCUMPLIMIENTO</t>
  </si>
  <si>
    <t>Hallazgo No. 6. Menores cantidades de Obras ejecutadas en el contrato 1380-1380-2021 (IP). En visita de obra realizada a la sede principal en la Vereda El Aceitico de la Institución Educativa El Aceitico del municipio de Puerto Carreño, ejecutada con el contrato 1380-1380-2021 suscrito por el FFIE con Consorcio Jorge Alberto Cardona, C.C. 7.563.640, se evidenció posibles menores cantidades de obra, generando un posible daño al patrimonio por $8.403.558 que debe ser confirmado en Indagación Preliminar -IP.</t>
  </si>
  <si>
    <t>Porque analizado el informe de la Contraloría para el Departamento del Vichada, requiere formulación de acción de mejora.</t>
  </si>
  <si>
    <t>Deficiencias en los controles del proceso ejecución contractual, por incumplimientos del contratista de obra en su obligación contractual de obrar con lealtad y buena fe en las distintas etapas contractuales e incumplimiento de la obligación establecida en el contrato. Así mismo, por incumplimiento de la labor de la interventoría y de supervisión, de la obligación establecida en el contrato</t>
  </si>
  <si>
    <t>AC670</t>
  </si>
  <si>
    <t>presentación y registros de asistencia.</t>
  </si>
  <si>
    <t>AC671</t>
  </si>
  <si>
    <t>AC672</t>
  </si>
  <si>
    <t>Hallazgo No. 7. Soportes y documentos en los expedientes contractuales (D). En la revisión de los expedientes de la muestra contractual, se evidenció desorganización y desatención a la gestión archivística, debido a que no se encontró la totalidad de los documentos que deberían conformar los expedientes contractuales en las distintas etapas (precontractual, contractual y postcontractual), lo que genera dificultad, entorpecimiento y limitantes en el ejercicio de la vigilancia y actuación de los entes de control.</t>
  </si>
  <si>
    <t>Incumplimiento de los principios generales que rigen la función archivística y los criterios para la organización, custodia y conservación de archivos de gestión; así mismo, falta de coordinación entre las áreas encargadas de suministrar los distintos documentos para la conformación del archivo y deficiencias en la labor de supervisión.</t>
  </si>
  <si>
    <t xml:space="preserve">Unificar expedientes contractuales en soporte digital y físico de los documentos cuya custodia corresponde a la Unidad de Gestión del FFIE en virtud de las obligaciones estipuladas en el Contrato de Fiducia Mercantil 1380 de 2015; dando prioridad a los contratos que son objeto de auditoría. </t>
  </si>
  <si>
    <t>Expediente único de contratos objeto de auditoría del Departamento de Vichada</t>
  </si>
  <si>
    <t>AC673</t>
  </si>
  <si>
    <t>Para el tercer trimestre de 2024, el Fondo de Financiamiento de la Infraestructura Educativa (FFIE), reporta al 100% la intervención de expedientes físicos y digitales de la ETC Vichada. La acción de mejora se cumplió en un 100%, se anexa evidencia.</t>
  </si>
  <si>
    <t>Para el tercer trimestre de 2024, el Fondo de Financiamiento de la Infraestructura Educativa (FFIE), reporta expediente único de contratos objeto de auditoría del Departamento de Vichada, completando el expediente contractual.</t>
  </si>
  <si>
    <t>El expediente único de contratos objeto de auditoría del Departamento de Vichada</t>
  </si>
  <si>
    <t>La acción de mejora cumplió en tiempo y actividades a desarrollar con la elaboración del expediente único de contratos objeto de auditoría del Departamento de Vichada.</t>
  </si>
  <si>
    <t>2023-MR-05</t>
  </si>
  <si>
    <t>1) icono del buscador tiene mal contraste con respecto al fondo con una ratio menor a 7(ajustarlo en todas las pagina en que se encuentre alojado) 2) Título (Principal -de interés ) posee un ratio de contraste menor a 7 3) noticias principales poseen ratio menor a 7 4) Elementos del paginado poseen una ratio de contraste menor a 7</t>
  </si>
  <si>
    <t>AC675</t>
  </si>
  <si>
    <t>No se encuentra formulado el plan.</t>
  </si>
  <si>
    <t>Para el segundo trimestre del 2024, no se han formulado acciones para el plan de mejoramiento.</t>
  </si>
  <si>
    <t>Para el tercer trimestre del 2024, se observa que la dependencia realizo la formulación del Plan y se encuentra en proceso de aprobación.</t>
  </si>
  <si>
    <t>No se registra</t>
  </si>
  <si>
    <t>Micrositio Aprovecha los cursos gratuitos en nuestras plataformas de aprendizaje | Colombia Aprende: 1 Enlace con etiqueta no intuitiva, ejemplo: El enlace del portal ¿Cisco Networking Academy¿, se llama ¿es¿. Aprovecha los cursos gratuitos en nuestras plataformas de aprendizaje | Colombia Aprende: https:colombiaaprende.edu.coaprovecha-los-cursos-gratuitos-en-nuestras-plataformas-de-aprendizaje</t>
  </si>
  <si>
    <t>AC676</t>
  </si>
  <si>
    <t>Ayuda: 1 Salta información descriptiva al navegar con la tecla tab, ejemplo: Pasa del botón ¿buscar¿ al enlace https:contactomaestro.colombiaaprende.edu.codocentesinspirardivulgacion-saber-pedagogicoexperiencias-significativas¿, omitiendo el contenido escrito;</t>
  </si>
  <si>
    <t>AC677</t>
  </si>
  <si>
    <t>En Gestión de Procesos y Mejora, dar celeridad a la actualización del portafolio de los servicios del MEN, para fortalecer la identificación y manejo de las posibles salidas no conformes de los procesos.</t>
  </si>
  <si>
    <t>El portafolio de servicio no ha sido ajustado de acuerdo con las nuevas dinámicas del contexto y los cambios organizacionales.</t>
  </si>
  <si>
    <t xml:space="preserve">
Diseñar los instrumentos metodológicos para actualizar el portafolio de servicio</t>
  </si>
  <si>
    <t>1 instrumento diseñado</t>
  </si>
  <si>
    <t>AC678</t>
  </si>
  <si>
    <t xml:space="preserve">Para el segundo semestre del año 2024 el  plan no ha sido formulado </t>
  </si>
  <si>
    <t>Para el segundo semestre del año 2024 el plan no ha sido formulado</t>
  </si>
  <si>
    <t>Para el tercer trimestre del año 2024 proceso de Gestión de proceso y mejora No presenta avance de acción.  Así mismo, el plan fue aprobado el 18 de octubre de 2024   Fecha de fin de la actividad  30 de noviembre del 2024.</t>
  </si>
  <si>
    <t xml:space="preserve">
Aplicar el diseño metodológico</t>
  </si>
  <si>
    <t xml:space="preserve">
Diseño metodológico aplicado en las dependencias misionales</t>
  </si>
  <si>
    <t>Para el tercer trimestre del año 2024 proceso de Gestión de proceso y mejora No presenta avance de acción.  Así mismo, el plan fue aprobado el 18 de octubre de 2024   Fecha de fin de la actividad  30 de marzo del 2025.</t>
  </si>
  <si>
    <t>Publicar y socializar el nuevo portafolio de servicios</t>
  </si>
  <si>
    <t>1 Socialización con las dependencias</t>
  </si>
  <si>
    <t>Para el tercer trimestre del año 2024 proceso de Gestión de proceso y mejora No presenta avance de acción.  Así mismo, el plan fue aprobado el 18 de octubre de 2024   Fecha de fin de la actividad  30 de junio del 2025.</t>
  </si>
  <si>
    <t>Los títulos no llevan la jerarquía adecuada (h1 ¿ h3) https:www.colombiaaprende.edu.coayuda</t>
  </si>
  <si>
    <t>AC679</t>
  </si>
  <si>
    <t>Micrositio ver másestrategia Colombia Aprende: 1 Salta toda información escrita al navegar con la tecla tab, ejemplo: Pasa del enlace ¿Inicio¿ al botón ¿ver video¿; pasa del botón ¿ver video¿ al enlace ¿ir al sitio, ir a Colombia Aprende¿, omitiendo toda información descriptiva. Acerca deMicrositio ver másestrategia Colombia aprende: https:www.colombiaaprende.edu.conuestra-estrategia</t>
  </si>
  <si>
    <t>AC680</t>
  </si>
  <si>
    <t>El cuadro de búsqueda requiere de un placeholder que indique el dato a suministrar https:www.colombiaaprende.edu.coayuda</t>
  </si>
  <si>
    <t>AC681</t>
  </si>
  <si>
    <t>No contiene botones o enlaces que faciliten este tipo de tareas. Inicio: https:www.colombiaaprende.edu.co</t>
  </si>
  <si>
    <t>AC682</t>
  </si>
  <si>
    <t>Inicio: 1 No presenta región principal o main, lo que dificulta la comprensión estructural base de la página. 2 Se encuentran agrupados diversos elementos en muchas regiones de navegación, lo que dificulta su navegación intuitiva por teclado a través de los lectores de pantalla. Podría implementarse con etiquetas explicativas de aria label para especificar en que tipo de menú la persona se encuentra. 3 El apartado de datos de contacto, no se encuentra agrupado en una sección de footer, dificultando su navegación intuitiva hasta esta zona a través de comandos de teclado. 4 Los botones ¿anterior¿ y ¿siguiente¿, no presentan articulación clara con la información que alternan, por ende su función es desconocida y poco entendible para losas usuariosas con lectores de pantalla. Micrositio Aprender digital: 1 El enlace ¿Si quieres consultar y descargar colecciones de contenidos en tu dispositivo móvil, realiza los siguientes pasos¿, no es funcional, pero sí registra como un enlace cliqueable y sus botones posteriores, no se encuentran etiquetados, cortando la información suministrada. Micrositio Inspiratorio - Co-Lab | Laboratorio Educación Superior: 1 1 En el apartado de recomendaciones de eventos destacados, los 4 botones de los eventos no se diferencian en su etiqueta, generando información poco precisa a losas Usuariosas. Inicio: https:www.colombiaaprende.edu.co Aprender digital: https:contenidos.colombiaaprende.edu.co Micrositio Inspiratorio - Co-Lab | Laboratorio Educación Superior: https:colab.colombiaaprende.edu.coinspiratorio</t>
  </si>
  <si>
    <t>AC683</t>
  </si>
  <si>
    <t>No presenta guión para descargar o visualizar. https:edusitios.colombiaaprende.edu.coproyectat</t>
  </si>
  <si>
    <t>AC684</t>
  </si>
  <si>
    <t>No tiene botones o enlaces que permitan estas funciones Cursos online de Google: https:colombiaaprende.edu.cocontenidoscursocursos-online-de-google</t>
  </si>
  <si>
    <t>AC685</t>
  </si>
  <si>
    <t>Inicio: 1 Salta toda información escrita al navegar con la tecla tab, ejemplo: Pasa del enlace ¿Youtube Colombia Aprende¿ al enlace ¿ver más¿; pasa del enlace ¿Escuelas STEM+: fomento al pensamiento científico y tecnológico en la educación nacional¿ al enlace gráfico ¿Foto de varios estudiantes de colegio con uniforme azul, hombres y mujeres¿, omitiendo información explicativa Inicio: https:www.colombiaaprende.edu.co Ver másestrategia Colombia Aprende: https:www.colombiaaprende.edu.conuestra-estrategia</t>
  </si>
  <si>
    <t>AC686</t>
  </si>
  <si>
    <t>Acerca deMicrositio ver másestrategia Colombia aprende: 1. Tiene 6 botones sin etiqueta, los cuales se van alternando entre la presentación de las plataformas complementarias. Acerca deMicrositio ver másestrategia Colombia aprende: https:www.colombiaaprende.edu.conuestra-estrategia</t>
  </si>
  <si>
    <t>AC687</t>
  </si>
  <si>
    <t>Los cuadros de selección del banco de recursos requieren de un placeholder y de orientación más clara 1. https:colab.colombiaaprende.edu.cobanco-de-recursos-2021</t>
  </si>
  <si>
    <t>AC688</t>
  </si>
  <si>
    <t>No hay una secuencia en la jerarquía de los títulos de la página ¿Servicios a la ciudadanía¿ (h1). 2. No hay un orden jerárquico en los títulos de la página ¿Colab¿ (h2). 3. No hay una secuencia de títulos en la página ¿Banco de recursos Colab¿ (h1 ¿ h4). 4. No hay una secuencia de títulos en la página ¿Innovatorio¿ (h1 ¿ h4). 1. https:www.colombiaaprende.edu.coservicios-a-la-ciudadania 2. https:colab.colombiaaprende.edu.co 3. https:colab.colombiaaprende.edu.cobanco-de-recursos-2021 4. https:colab.colombiaaprende.edu.coinnovatorio-espacio</t>
  </si>
  <si>
    <t>AC689</t>
  </si>
  <si>
    <t>Los Botones requieren de su etiquetado correspondiente. 1. https:contenidos.colombiaaprende.edu.co 2. https:contenidos.colombiaaprende.edu.cosobre-esta-plataforma</t>
  </si>
  <si>
    <t>AC690</t>
  </si>
  <si>
    <t>1) enlaces y contenido con contraste menores a 7 https:www.colombiaaprende.edu.cocontenidos https:www.colombiaaprende.edu.conavega https:colombiaaprende.edu.cocontenidos-para-aprender https:colombiaaprende.edu.cocontenidoscoleccionstemColombia https:colombiaaprende.edu.cocontenidosplataformaaulas-sin-fronteras https:eco.colombiaaprende.edu.co?playlist=d610631video=d3092d9 https:colombiaaprende.edu.corecurso-coleccionstem-y-eduentretenimiento https:colombiaaprende.edu.corecurso-coleccionred-stem-latinoamerica-latam</t>
  </si>
  <si>
    <t>AC691</t>
  </si>
  <si>
    <t>No en todos los micrositios tienes botones o enlaces con esta función. ColecciónstemColombia: https:colombiaaprende.edu.cocontenidoscoleccionstemColombia</t>
  </si>
  <si>
    <t>AC692</t>
  </si>
  <si>
    <t>No presenta botones o enlaces que permitan esta función</t>
  </si>
  <si>
    <t>AC693</t>
  </si>
  <si>
    <t>Tener en cuenta en todas las páginas, si el elemento no textual tiene un texto alternativo no colocar titulo. https:www.colombiaaprende.edu.co</t>
  </si>
  <si>
    <t>AC694</t>
  </si>
  <si>
    <t>1. No hay una secuencia en la jerarquía de los títulos (h1 h2 h4). 2. El índice de enlaces del menú agenda se debe establecer con un h3. https:www.colombiaaprende.edu.coagenda</t>
  </si>
  <si>
    <t>AC695</t>
  </si>
  <si>
    <t>Los campos de edición requieren de etiquetas y placeholder que indiquen el dato a suministrar https:www.colombiaaprende.edu.co</t>
  </si>
  <si>
    <t>AC696</t>
  </si>
  <si>
    <t>1. No hay una secuencia jerárquica en los títulos de la página ¿Aprender digital¿ (h2). 2. No hay una secuencia de títulos en la página de ¿Contenido aprender digital¿ (h2 ¿ h1 ¿ h4). 3. No hay una secuencia de títulos en la página de ¿Aprender en casa¿ (h2 ¿ h1 ¿ h4). 4. En general es necesario organizar los recursos por una secuencia de títulos. 1. https:contenidos.colombiaaprende.edu.co 2. https:contenidos.colombiaaprende.edu.cocontenidos 3. https:contenidos.colombiaaprende.edu.coaprender-en-casa</t>
  </si>
  <si>
    <t>AC697</t>
  </si>
  <si>
    <t>Archivo: 1 No cuenta con enlaces o botones que faciliten este tipo de funciones. Archivo: https:colombiaaprende.edu.coarchivo</t>
  </si>
  <si>
    <t>AC698</t>
  </si>
  <si>
    <t>Se encuentran varios elementos que no presentan textos alternativos o lo presentan, pero tiene un título igual, el cual dificulta la lectura para los lectores de pantalla. (revisar todos los elementos de los enlaces que se compartan)</t>
  </si>
  <si>
    <t>AC699</t>
  </si>
  <si>
    <t>Acerca de: No presenta enlaces o botones que permitan realizar este tipo de acciones dentro de la navegación. Acerca deMicrositio ver másestrategia Colombia aprende: https:www.colombiaaprende.edu.conuestra-estrategia</t>
  </si>
  <si>
    <t>AC700</t>
  </si>
  <si>
    <t>Archivo: 1 Al navegar con la tecla tab, el lector de pantalla salta toda información intermedia, verbalizando solo apartados cliqueables, ejemplo: Pasa del enlace ¿Activa tu ciudadanía¿ al enlace ¿VER MÁS¿; Pasa del enlace ¿ETDH¿ al enlace ¿ver más¿. Archivo: https:colombiaaprende.edu.coarchivo</t>
  </si>
  <si>
    <t>AC701</t>
  </si>
  <si>
    <t>El Edusitio no presenta lenguaje de señas. https:edusitios.colombiaaprende.edu.coproyectat</t>
  </si>
  <si>
    <t>AC702</t>
  </si>
  <si>
    <t>Requiere de información más clara y semántica en relación a la organización de los contenidos 1. https:www.colombiaaprende.edu.cocontenidos</t>
  </si>
  <si>
    <t>AC703</t>
  </si>
  <si>
    <t>1) Botón de inicio posee un ratio de contraste menor a 7 2) icono del buscador tiene mal contraste con respecto al fondo con un ratio menor a 7 3) Título (de interés) posee un ratio de contraste menor a 7 4) Cargo del docente posee ratio menor a 7 5) El enlace (Ver más ) tiene un ratio de contraste menor a 7 6) Revisar que los contenidos de la plataforma siempre tengan un ratio mayor a 7</t>
  </si>
  <si>
    <t>AC704</t>
  </si>
  <si>
    <t>No hay coherencia entre el nombre del enlace de menú ¿Acerca de¿ y el title de la página ¿Estrategia ¿. Requiere de lenguaje claro y coherencia en los nombres de los enlaces a visitar. https:www.colombiaaprende.edu.conuestra-estrategia</t>
  </si>
  <si>
    <t>AC705</t>
  </si>
  <si>
    <t>AC706</t>
  </si>
  <si>
    <t>Enlaces y contenido con contraste menores a 7 https:campus.colombiaaprende.edu.co https:www.colombiaaprende.edu.corecurso-coleccionseguridad-digital https:edusitios.colombiaaprende.edu.coproyectat https:especiales.colombiaaprende.edu.cotalentodigital https:escuelaenterritorio.colombiaaprende.edu.co https:www.colombiaaprende.edu.corecurso-coleccionconfianza-digital https:www.colombiaaprende.edu.corecurso-coleccionpropiedad-intelectual https:www.colombiaaprende.edu.corecurso-coleccionsitios-web-recomendados https:www.colombiaaprende.edu.corecurso-coleccionreferentes-conceptuales https:contactomaestro.colombiaaprende.edu.co https:www.colombiaaprende.edu.corecurso-coleccionotros-documentos-cooperacion https:www.colombiaaprende.edu.corecurso-coleccionlibrouna-mirada-a-los-resultados-de-aprendizaje https:colombiaaprende.edu.cocontenidoscursocursos-online-de-google</t>
  </si>
  <si>
    <t>AC707</t>
  </si>
  <si>
    <t>Las orientaciones deben ir antes de las acciones. https:www.colombiaaprende.edu.coarchivo</t>
  </si>
  <si>
    <t>AC708</t>
  </si>
  <si>
    <t>Agenda: 1 El botón ¿X¿que se encuentra después de la casilla de búsqueda, no presenta una etiqueta clara e intuitiva en su función, provocando confusión en la estructura semántica. Micrositio Actualidad: No se evidencia un cambio de información al dar clic en esta página interna, generando una redundancia entre los micrositios ¿agenda¿ y ¿Actualidad¿.</t>
  </si>
  <si>
    <t>AC709</t>
  </si>
  <si>
    <t>Agenda: 1La tecla tab, solo permite desplazamiento entre los distintos enlaces de las novedades, omitiendo información descriptiva como detalles y fechas Agenda: https:www.colombiaaprende.edu.coagenda</t>
  </si>
  <si>
    <t>AC710</t>
  </si>
  <si>
    <t>Requiere de un etiquetado más claro en el botón del buscador https:www.colombiaaprende.edu.coagenda</t>
  </si>
  <si>
    <t>AC711</t>
  </si>
  <si>
    <t>No hay coherencia entre el enlace Noticias del menú con el titulo principal del sitio web Agenda. Requiere de lenguaje claro. https:www.colombiaaprende.edu.coagenda</t>
  </si>
  <si>
    <t>AC712</t>
  </si>
  <si>
    <t>Los botones requieren de su etiquetado correspondiente. https:www.colombiaaprende.edu.conuestra-estrategia</t>
  </si>
  <si>
    <t>AC713</t>
  </si>
  <si>
    <t>Gestión de Alianzas</t>
  </si>
  <si>
    <t>2023-G-02</t>
  </si>
  <si>
    <t>En el proceso de Gestión de Alianzas, se ha identificado la necesidad de revisar y fortalecer los controles existentes, especialmente en lo que respecta a la prevención de incumplimientos de metas y la mitigación de conflictos de interés o corrupción. A pesar de la presencia de algunos controles eficaces, las deficiencias actuales en estas áreas clave representan un riesgo significativo para la integridad y eficiencia del proceso. Lo anterior podría incumplir con la ¿Guía para la Administración del Riesgo y el diseño de controles en entidades públicas Versión 6¿. No 3.2.2.1 Estructura para la descripción del control</t>
  </si>
  <si>
    <t>Oficina de Cooperación y Asuntos Internacionales</t>
  </si>
  <si>
    <t>AC716</t>
  </si>
  <si>
    <t>plan no ha sido formulado</t>
  </si>
  <si>
    <t xml:space="preserve">Para el tercer trimestre del año 2024 proceso de Gestión de alianzas  No presenta aprobacion de avance para realizar  seguimiento </t>
  </si>
  <si>
    <t>Se ha detectado una carencia significativa en el proceso de valoración de los bienes donados, debido a la falta de controles y procedimientos específicos para su correcta evaluación. Actualmente, no se lleva a cabo una verificación del valor en libros contables de los activos del donante en el momento de la transferencia. Esta omisión resulta en la posibilidad de que la valoración de los bienes donados no refleje su valor real y comprometa la transparencia del proceso.</t>
  </si>
  <si>
    <t>AC717</t>
  </si>
  <si>
    <t>Durante la evaluación del proceso de gestión de donaciones, se ha identificado una notable deficiencia en la verificación y análisis de los donantes y de la procedencia de los recursos donados. Actualmente, no se aplican medidas sistemáticas para el análisis detallado de la procedencia de los recursos donados. Esta carencia de controles adecuados podría llevar a la aceptación de donaciones de fuentes no confiables o de procedencia cuestionable, lo que representa un riesgo potencial de comprometer la integridad y la legalidad de las operaciones de donación.</t>
  </si>
  <si>
    <t>AC718</t>
  </si>
  <si>
    <t>De acuerdo con lo reportado por la Subdirección de Relacionamiento con el Ciudadano en referencia con el aumento de radicados extemporáneos por parte de la Oficina Asesora Jurídica durante el mes de marzo, se genera la necesidad de crear un plan de mejoramiento con el fin evitar que se repita esta situación.</t>
  </si>
  <si>
    <t>Demoras en la generación de los estudios previos y/o devoluciones de los mismos para ajustes, en el desarrollo de los procesos contractuales para la contratación de las Firmas de Representación que apoyan los procesos que se allegan al MEN.</t>
  </si>
  <si>
    <t>Realizar seguimiento a los contratos de las firmas de representación, evidenciando las firmas con las que se tienen contratos vigentes en 2024, fechas de inicio y terminación de los mismos, con el fin de generar las alertas pertinentes sobre los contratos próximos a vencer.</t>
  </si>
  <si>
    <t>Tablero de seguimiento</t>
  </si>
  <si>
    <t>Para el tercer  trimestre de 2024, no se evidencio avance de la actividad.</t>
  </si>
  <si>
    <t>Para el tercer  trimestre de 2024, no se evidencio avance de la actividad. Se recomienda iniciar con la acción para el próximo seguimiento.</t>
  </si>
  <si>
    <t>Jessica Paola Ortiz Mendez / Contratista	
Plan de mejoramiento enviado para su revisión
Click para expandir o contraer el contenido</t>
  </si>
  <si>
    <t>Falta de capacitación frente a como realizar la asignación de las radicación que se asignan a la oficina.</t>
  </si>
  <si>
    <t>Realizar jornadas de capacitación bimensuales con la firma externa La Manuelina encargada del registro de las citaciones de audiencia, con el fin de brindar lineamientos para realizar la adecuada asignación de los radicados que se alleguen a la oficina con el fin de lograr la gestión oportuna.</t>
  </si>
  <si>
    <t>GESTIÓN FINANCIERA</t>
  </si>
  <si>
    <t>CGR-CDSECTCRD No.024 junio de 2024 Auditoria Financiera vigencia 2023</t>
  </si>
  <si>
    <t>Hallazgo 1. Saldos recursos entregados a Fiducias. Se evidenció que los saldos reportados por concepto de recursos entregados en administración por parte del MEN a entidades fiduciarias, junto con los rendimientos generados sobre estos recursos, no corresponden a los reportados por el MEN, generando incertidumbre en la subcuenta 190803 Encargo fiduciario - Fiducia de administración y pagos, con efecto en el patrimonio y para la subcuenta 480232 Rendimientos sobre recursos entregados en administración con efecto en el activo.</t>
  </si>
  <si>
    <t>No se validó la información de los rendimientos financieros reportados en los informes de supervisión frente a la imputación realizada por el área de Tesoreria.</t>
  </si>
  <si>
    <t>Oficializar al SENA sobre las consignaciones realizadas a otro portafolio.</t>
  </si>
  <si>
    <t>Oficio radicado</t>
  </si>
  <si>
    <t>Merlys Patricia Natera Contreras / Profesional</t>
  </si>
  <si>
    <t>Para el tercer trimestre de 2024,  la Subdirección de Gestión Financiera efectuó la radicación del oficio No. 2024-EE-185927 al Servicio Nacional de Aprendizaje SENA, para la anulación de dos registros de ingresos que fueron consignados erróneamente a su portafolio, pero que corresponden a los rendimientos financieros generados del convenio MEN - FINDETER. La anulación de los registros se efectuó el día 01 de junio de 2024 por el SENA, y por parte del Ministerio de Hacienda y Crédito Público, se efectuó la reasignación de los documentos de recaudo por clasificar al portafolio del Ministerio el día 17 de julio, con lo cual, se procedió a realizar el registro de la imputación de los ingresos por concepto de Rendimientos financieros con los números 70024 y 70124 a nombre del Ministerio.</t>
  </si>
  <si>
    <t>Para el tercer trimestre de 2024,  la Subdirección de Gestión Financiera presentó como evidencia la radicación del oficio No. 2024-EE-185927 al Servicio Nacional de Aprendizaje SENA, para la anulación de dos registros de ingresos que fueron consignados erróneamente a su portafolio, pero que corresponden a los rendimientos financieros generados del convenio MEN - FINDETER. Se realizaron los ajustes correspondientes por el SENA, y por parte del Ministerio de Hacienda y Crédito Público.</t>
  </si>
  <si>
    <t>Se anexo el RAD. 2024-EE-185927 Solicitud de reversión de partidas SENA</t>
  </si>
  <si>
    <t>La acción de mejora cumplió en tiempo y actividades a desarrollar con la radicación del oficio No. 2024-EE-185927 al Servicio Nacional de Aprendizaje SENA y reportes de ajustes realizados en el SIIF.</t>
  </si>
  <si>
    <t>Realizar conciliación mensual de las consignaciones de los rendimientos financieros reportados en los informes remitidos por los supervisores.</t>
  </si>
  <si>
    <t>Conciliación</t>
  </si>
  <si>
    <t>Luis Felipe Larrarte Restrepo / Coordinador (a)</t>
  </si>
  <si>
    <t>Para el tercer trimestre de 2024,  la Subdirección de Gestión Financiera  realizó la conciliación del mes de julio en la cual se validó los rendimientos financieros reportados en los informes remitidos por los supervisores.</t>
  </si>
  <si>
    <t>Para el tercer trimestre de 2024,  la Subdirección de Gestión Financiera  presentó la conciliación de rendimientos sobre recursos entregados en administración del mes de julio en la cual se validó los rendimientos financieros reportados en los informes remitidos por los supervisores.</t>
  </si>
  <si>
    <t>Se reporta conciliaciones realizadas en el grupo de contabilidad</t>
  </si>
  <si>
    <t>Se llevo a cabo el 50% de la meta, presentando la mejora en la conciliación de la información.</t>
  </si>
  <si>
    <t>No se reportaron en su totalidad los valores de los rendimientos financieros.</t>
  </si>
  <si>
    <t>Realizar la aprobación de los comprobantes contables generados en los registros de recursos entregados en administración por parte del Coordinador de Contabilidad.</t>
  </si>
  <si>
    <t>Comprobantes contables aprobados.</t>
  </si>
  <si>
    <t>Para el tercer trimestre de 2024,  la Subdirección de Gestión Financiera a través del coordinador de contabilidad realizó la aprobación mensual de los comprobantes contables generados en los registros de recursos entregados en administración.</t>
  </si>
  <si>
    <t>Para el tercer trimestre de 2024,  se presentó la validación y aprobación del coordinador de contabilidad a los comprobantes contables generados en los registros de recursos entregados en administración</t>
  </si>
  <si>
    <t>Se presentó reportes del SIIF aprobadas por el Coordinador de Contabilidad.</t>
  </si>
  <si>
    <t>Se llevo a cabo el 20% de la meta, presentando la información registrada en el SIIF.</t>
  </si>
  <si>
    <t>Cruzar mensualmente la base de recursos entregados en administración con los saldos registrados en SIIF Nación.</t>
  </si>
  <si>
    <t>Base en Excel</t>
  </si>
  <si>
    <t>Para el tercer trimestre de 2024,  la Subdirección de Gestión Financiera   realizó validación y cruce de la base de recursos entregados en administración VS los saldos registrados en SIIF Nación, para los meses de julio y agosto de 2024.</t>
  </si>
  <si>
    <t>Para el tercer trimestre de 2024,  la Subdirección de Gestión Financiera  presentó papel de trabajo donde se valida los valores registrados en el SIIF  y el reportado por la supervisión</t>
  </si>
  <si>
    <t>Papel de trabajo con la validacion entre SIIF y la información de la supervisión</t>
  </si>
  <si>
    <t>Se llevo a cabo el 50% de la meta, presentando validación de la información registrada en el SIIFversus información reportada por la supervisión.</t>
  </si>
  <si>
    <t>Solicitar a las entidades fiducias la información certificada de los valores consignados y pendientes por consignar por concepto de rendimientos financieros a favor del MEN.</t>
  </si>
  <si>
    <t>Para el tercer trimestre de 2024, la Subdirección de Gestión Financiera remitió oficio a las fiducias solicitando información de los valores consignados y pendientes por consignar por concepto de rendimientos financieros con corte a junio 30 de 2024.</t>
  </si>
  <si>
    <t>Para el tercer trimestre de 2024, la Subdirección de Gestión Financiera circularizó a las fiducias (FIDUCOLDEX,POPULAR,FFIE y FINDETER), solicitando información de los rendimientos financieros consignados y pendientes de consignar con corte a junio de 2024.</t>
  </si>
  <si>
    <t>Oficio remitidos a a las fiducias (FIDUCOLDEX,POPULAR,FFIE y FINDETER)</t>
  </si>
  <si>
    <t>La acción de mejora planteada para la circularización solicitando información a las fiducias se ha ejecutado de manera exitosa, cumpliendo con los plazos y actividades establecidas</t>
  </si>
  <si>
    <t>Solicitar un informe a la supervisión de los convenios 1013 de 2014 y 620 de 2015 del estado financiero y contable actualizado a la fecha.</t>
  </si>
  <si>
    <t>Para el tercer trimestre de 2024, la Subdirección de Gestión Financiera mediante radicado 2024-IE-023375 del 31 de julio de 2024, se solicitó un informe detallado del estado financiero y contable de los convenios 1013 de 2014 y 620 de 2015.</t>
  </si>
  <si>
    <t>Para el tercer trimestre de 2024, la Subdirección de Gestión Financiera presentó el radicado 2024-IE-023375 del 31 de julio de 2024, donde se solicitó un informe detallado del estado financiero y contable de los convenios 1013 de 2014 y 620 de 2015.</t>
  </si>
  <si>
    <t>Radicado 2024-IE-023375 del 31 de julio de 2024, donde se solicitó un informe detallado del estado financiero y contable de los convenios 1013 de 2014 y 620 de 2015.</t>
  </si>
  <si>
    <t>La acción de mejora planteada para la solicitud de la información a las fiducias se ha ejecutado de manera exitosa, cumpliendo con los plazos y actividades establecidas</t>
  </si>
  <si>
    <t>Oficializar al área de contratación para que se tenga en cuenta en las cláusulas de los convenios la periodicidad de los pagos mensuales por concepto de rendimientos financieros generados durante la ejecución.</t>
  </si>
  <si>
    <t>Para el tercer trimestre de 2024, la Subdirección de Gestión Financiera radicó el 31 de julio a la subdirección de contratación oficio en el cual se sugiere tener en cuenta dentro de las cláusulas de los convenios la periodicidad de los pagos mensuales por concepto de rendimientos financieros generados durante la ejecución.</t>
  </si>
  <si>
    <t>Para el tercer trimestre de 2024, la Subdirección de Gestión Financiera radicó el 31 de julio a la subdirección de contratación oficio Radicado No. 2024-IE-023376, en el cual se sugiere tener en cuenta dentro de las cláusulas de los convenios la periodicidad de los pagos mensuales por concepto de rendimientos financieros generados durante la ejecución.</t>
  </si>
  <si>
    <t>Oficio Radicado No. 2024-IE-023376 remitido a Contratación.</t>
  </si>
  <si>
    <t>La acción de mejora planteada se ha ejecutado de manera exitosa, cumpliendo con los plazos y actividades establecidas.</t>
  </si>
  <si>
    <t>El formato de conciliación trimestral con las fiducias GFFT35_V1 no tiene establecido un campo donde se identifique la información de rendimientos financieros.</t>
  </si>
  <si>
    <t>Realizar ajuste al formato conciliaciones trimestrales Código: GF-FT-35_V 1 incorporando la casilla de rendimientos financieros.</t>
  </si>
  <si>
    <t>Para el tercer trimestre de 2024, la Subdirección de Gestión Financiera realizó modificación al formato GF-FT-35_V1 al cual se le incorporo la información de rendimientos financieros, y fue publicado en el SIG el 23 de agosto de 2024.</t>
  </si>
  <si>
    <t>Para el tercer trimestre de 2024, la Subdirección de Gestión Financiera presentó  formato GF-FT-35_V1 al cual se le incorporo la información de rendimientos financieros, y fue publicado en el SIG el 23 de agosto de 2024.</t>
  </si>
  <si>
    <t>Formato GF-FT-35_V1 actualizado</t>
  </si>
  <si>
    <t>Realizar mesas de trabajo con el fin de socializar los cambios establecidos para el formato conciliaciones trimestrales Código: GF-FT-35_V1.</t>
  </si>
  <si>
    <t>Mesas de trabajo</t>
  </si>
  <si>
    <t>Para el tercer trimestre de 2024, la Subdirección de Gestión Financiera  realizó mesa de trabajo el 14 de agosto de 2024 en la cual se socializó el formato Conciliación saldos pendientes por ejecutar encargos fiduciarios GF-FT-35_V2</t>
  </si>
  <si>
    <t>Para el tercer trimestre de 2024, la Subdirección de Gestión Financiera presentó acta de mesa de trabajo el 14 de agosto de 2024 en la cual se socializó el formato Conciliación saldos pendientes por ejecutar encargos fiduciarios GF-FT-35_V2</t>
  </si>
  <si>
    <t>Acta mesa de trabajo</t>
  </si>
  <si>
    <t>Hallazgo 2. Fondo Solidario para la Educación. Fallecidos. El Ministerio de Educación Nacional giró recursos en la vigencia 2023 por concepto de valor neto de matrícula a siete (7) beneficiarios del Fondo Solidario para la Educación, que se encuentran fallecidos, según la información de la Registraduría Nacional del Estado Civil, lo cual se presentó por debilidades en los controles, ocasionando posible pérdida de recursos públicos.</t>
  </si>
  <si>
    <t>Esta pendiente la formulación del plan</t>
  </si>
  <si>
    <t>Para el tercer trimestre de 2024, esta pendiente la formulación del plan</t>
  </si>
  <si>
    <t>Alejandro Corrales Espinosa / Director(a) - Jefe	
Se ha generado un plan de mejoramiento para su análisis y gestión
12-08-2024 16:00</t>
  </si>
  <si>
    <t>Hallazgo 3. Contratos suscritos entre la vigencia 2004 y 2021, que a la fecha se encuentran sin liquidar. El Ministerio de Educación Nacional reporta 724 contratos, suscritos entre la vigencia 2004 a 2021, sin liquidar, de los cuales, conforme a la fecha de terminación indicada por la Entidad, en 568 el Ministerio perdió competencia por haber operado el fenómeno de caducidad para liquidar de común acuerdo, de manera unilateral o iniciar la acción de controversias contractuales; incumpliendo los términos legales y generando incertidumbre sobre la existencia de saldos a favor o en contra del Ministerio. Lo cual generó hallazgo con presunta incidencia disciplinaria.</t>
  </si>
  <si>
    <t>Realizar seguimiento a los compromisos de liquidación oportuna con los despachos de la Secretaría General, Viceministerio de Educación Superior y Viceministerio de Educación Preescolar, Básica y Media, con el total de contratos priorizados de acuerdo al plazo maximo de liquidación inferior a 10 meses: Ordenes de compra: 4 Contratos y Convenios: 14</t>
  </si>
  <si>
    <t>Reuniones Mensuales.</t>
  </si>
  <si>
    <t>6</t>
  </si>
  <si>
    <t>Subdirección de Contratación</t>
  </si>
  <si>
    <t>Jesus Alberto Campo Mazabel / Profesional Especializado</t>
  </si>
  <si>
    <t>La Subdirección de Contratación del Ministerio de Educación Nacional, a través del Grupo de Ejecución y Liquidación Contractual, ha venido realizando seguimiento a las liquidaciones próximas a perder competencia de los despachos del Viceministerio de Educación Preescolar, Básica y Media, Viceministerio de Educación Superior y Despacho del Ministro y Secretaría General, esta actividad se ha realizado con más énfasis desde el mes de Mayo de 2024 por medio de correos electrónicos y requerimientos escritos a los ordenadores del gasto, solicitando que en término se adelante el trámite de liquidación. La anterior actividad ha sido satisfactoria para el Ministerio, ya que si bien liquidar en término es una obligación de la supervisión, el incrementar el seguimiento por parte de la Subdirección de Contratación, ha traído resultados satisfactorios, como evitar la pérdida de competencia de más de 17 contratos o convenios que lograron ser liquidados antes de la fecha en que se cumplía dicho término, en Junio de 2024. Por otro lado, mediante memorando No. 2024-IE-020231 del 5 de Julio de 2024, se corrió traslado de los contratos o convenios que se perdió competencia para liquidar desde el año 2004 hasta el año 2023, a la Oficina de Control Interno Disciplinario del Ministerio, para que se adelanten las acciones a las que haya lugar. La Subdirección de Contratación, realizó en el mes de Septiembre de 2024, reuniones con los despachos mencionados, para: 1. Capacitar a los supervisores sobre liquidaciones y cierres, sus generalidades y particularidades al interior del Ministerio, principalmente en lo relacionado con los términos legales para la liquidación unilateral y bilateral. 2. Se revisaron las liquidaciones próximas a vencer, y se recordó la importancia de liquidar en los términos de ley. 3. Se socializó el hallazgo de la Contraloría relacionado con la pérdida de competencia de liquidaciones, y se informó seguimiento bimestral a los contratos y convenios cuya liquidación este próxima a vencer.</t>
  </si>
  <si>
    <t>Para el tercer trimestre de 2024 se observa avance en la acción de mejora prevista. Se verificaron las actas de seguimiento alas liquidaciones e la Entidad correspondientes a las sesiones adelantadas los días 10,12 y 17 de septiembre de 2024</t>
  </si>
  <si>
    <t>Actas de reuniones- seguimiento a liquidaciones</t>
  </si>
  <si>
    <t xml:space="preserve">Para el tercer trimestre de 2024 se observa avance en la acción de mejora prevista. </t>
  </si>
  <si>
    <t>Realizar mesas de diagnóstico con los despachos de la Secretaría General, Viceministerio de Educación Superior y Viceministerio de Educación Preescolar, Básica y Media, con el fin de verificar el estado de las liquidaciones, y así realizar las respectivas alertas a la supervisión por pérdida de competencia.</t>
  </si>
  <si>
    <t>Reuniones bi-mensuales.</t>
  </si>
  <si>
    <t>Eventos de sensibilización a supervisores.</t>
  </si>
  <si>
    <t>Ejercicio de la supervisión. Prevención del daño antijurídico por contrato realidad</t>
  </si>
  <si>
    <t>La Subdirección de Contratación, realizó en el mes de Septiembre de 2024, reuniones con los despachos mencionados, para: 1. Capacitar a los supervisores sobre liquidaciones y cierres, sus generalidades y particularidades al interior del Ministerio, principalmente en lo relacionado con los términos legales para la liquidación unilateral y bilateral</t>
  </si>
  <si>
    <t>Para el tercer trimestre de 2024 se observa avance en la acción de mejora prevista. Se verificaron las evidencias de la capacitación realizada en prevención del contrato realidad el 2 de julio de 2024</t>
  </si>
  <si>
    <t>Listado de asistencias
Presentación</t>
  </si>
  <si>
    <t>Hallazgo 4. Acción de repetición e inconsistencias en el contenido de las actas del comité de conciliación y defensa judicial. El comité de conciliación del Ministerio de Educación Nacional, en 10 sentencias en contra, pagadas en 2023, no realizó un análisis de fondo respecto a la procedencia de la acción de repetición, aduciendo que operó el fenómeno de caducidad, pese a que la entidad conocía la fecha de ejecutoria, pago y caducidad, ocasionando erogación de recursos sin el respectivo análisis de culpabilidad y perdiendo la oportunidad de iniciar acciones de repetición. Dos de estos pagos representan daño patrimonial al estado por $38.029.739.</t>
  </si>
  <si>
    <t>Errores en la generación de las actas, omitiendo incluir toda la información de cada uno de los puntos desarrollados en los Comités de Conciliación y Defensa Jurídica.</t>
  </si>
  <si>
    <t>Realizar la actualización del procedimiento de tramites extrajudiciales y judiciales ante el comité de conciliación y defensa judicial, incluyendo un punto de control, inmediatamente después de la elaboración del acta, para la revisión de la misma y su posterior firma. o la devolución de la misma al profesional encargado de la proyección en caso de requerir ajustes.</t>
  </si>
  <si>
    <t>Se realizó la actualización del procedimiento de tramites extrajudiciales y judiciales ante el comité de conciliación y defensa judicial, incluyendo el punto de control en la revisión de las actas tanto en los casos FOMAG como en los casos MEN, la cual es validada por el coordinador y aprobada por el jefe de la oficina, para finalizar con su publicación dentro del SIG.</t>
  </si>
  <si>
    <t>Para el tercer trimestre del 2024 se observa el cumplimiento de la acción de mejora. se verificó actualización de PROCEDIMIENTO TRÁMITES EXTRAJUDICIALES Y JUDICIALES ANTE EL COMITÉ DE CONCILIACIÓN Y DEFENSA JUDICIAL formalizado en el SIG y correo de socialización del mismo el 28 de agosto de 2024</t>
  </si>
  <si>
    <t>Procedimiento actualizado
Correo electronico de socializaicón</t>
  </si>
  <si>
    <t>Socializar el procedimiento de tramites extrajudiciales y judiciales ante el comité de conciliación y defensa judicial actualizado al interior del Grupo de Conciliaciones de la Oficina Asesora Jurídica</t>
  </si>
  <si>
    <t>No se recibieron las cuentas de cobro de las sentencias por parte de los beneficiarios o apoderados lo que ocasiono que el conocimiento de las mismas se hiciera a portas de los términos de caducidad</t>
  </si>
  <si>
    <t>Se verificara la información reportada por las firmas que ejercen la representación judicial para determinar las sentencias desfavorables y se incorporan a la base de seguimiento gestión sentencias a fin de gestionar las acciones pertinentes para el pago de manera oportuna.</t>
  </si>
  <si>
    <t>Reporte trimestral - Base de seguimiento gestión sentencias</t>
  </si>
  <si>
    <t>CGR-CDSECRD No. 002 junio 2024 PROMISE vigencia 2023</t>
  </si>
  <si>
    <t>Hallazgo 1 Verificación en la lista de personas suspendidas y sancionadas del Banco Mundial (MEN y UApA) (A) Se evidenció que el Ministerio de Educación Nacional (MEN) y la Unidad de Alimentación Escolar (UApA) incumplieron el acuerdo suscrito con el Banco Mundial a través del Contrato de Préstamo No. IBRD 9360-CO y los lineamientos establecidos en el Manual de Operaciones del programa PROMISE, al no verificar en la lista de suspendidos y sancionados del Banco Mundial, si las empresas o proveedores estaban o no suspendidos o sancionados, para poder tener una vinculación contractual en el marco del Programa; obligación, la cual debía materializarse de manera previa a la celebración de los contratos.</t>
  </si>
  <si>
    <t>Para el tercer trimestre de 2024, no se evidencio avance de la actividad.</t>
  </si>
  <si>
    <t>Hallazgo 2 Unidad Coordinadora del Programa -UCP - PROMISE ¿MEN¿ (A, D)Se evidenció que el Ministerio de Educación Nacional (MEN) incumplió el acuerdo suscrito con el Banco Mundial a través del Contrato de Préstamo N° IBRD 9360-CO y lo establecido en el Manual Operativo del PROMISE, al no contar en la vigencia 2023 con la Unidad Coordinadora del Programa ¿UCP y un Gerente de este, encargado entre otras, de la coordinación y articulación general de los componentes del Programa y de gestionar la adecuada, eficiente y oportuna ejecución. De igual manera, se evidencia incumplimiento en el ejercicio de supervisión. Lo anterior incrementa el riesgo para Colombia de una posible sanción, como una eventual suspensión en parte o total del derecho del prestatario a realizar retiros de la cuenta del préstamo, según las condiciones generales para el financiamiento del BIRF de programas por resultados y por ende riesgo de incumplimiento en los objetivos y las metas del PROMISE</t>
  </si>
  <si>
    <t>Para el tercer trimestre de 2024, el Ministerio de Educación Nacional nombró El 4 de junio de 2024 al asesor financiero del Despacho de Viceministerio de Educación Preescolar, Básica y Media quien dentro de la fijación de compromisos está: Coordinar la UCP programa PROMISE atendiendo los lineamientos del manual operativo del Crédito con el Banco Mundial para la consolidación y entrega de los informes de seguimiento técnico y financiero.</t>
  </si>
  <si>
    <t>ACTA DE POSESIÓN ASESOR VEPBM</t>
  </si>
  <si>
    <t>Hallazgo 3 Registros SECOP II (MEN) (A, D)En la auditoría se evidenció extemporaneidad en el cargue de los informes de supervisión en la plataforma SECOP II, de los Convenios Interadministrativos Nos. CO1.PCCNTR.4615601 y CO1.PCCNTR.4615601 de 2023, suscritos por el Ministerio de Educación Nacional con el Instituto Colombiano para la Evaluación de la Educación (ICFES), los cuales fueron registrados hasta los meses de enero y febrero de 2024, y no dentro de los tres (3) días de su emisión, afectando los principios de publicidad y transparencia del proceso contractual.</t>
  </si>
  <si>
    <t>Hallazgo 4 Supervisión OPS CO1.PCCNTR.5087166 y CO1.PCCNTR.5086983 de 2023 (A)En el ejercicio de la auditoría se observaron deficiencias en la labor de supervisión de las OPS CO1.PCCNTR.5087166 y CO1.PCCNTR.5086983 de 2023, ya que los supervisores certifican el cumplimiento de las obligaciones, sin embargo, en los expedientes contractuales no reposa la totalidad de soportes y evidencias descritas por el contratista. Las situaciones descritas se originan por deficiencias en el cumplimiento de las disposiciones a las labores de supervisión y el desconocimiento del manual de supervisión e interventoría de la Entidad y omisión de observación a los soportes por parte de los supervisores designados, afectando los principios de responsabilidad y transparencia del proceso contractual.</t>
  </si>
  <si>
    <t>Para el tercer trimestre de 2024 y en el mes de septiembre, se llevó a cabo la capacitación realizada por la Subdirección de Contratación a los supervisores y contratistas de la Dirección de Calidad PBM sobre el uso de la plataforma SECOP, y los documentos que deben utilizarse en el marco de la supervisión de contratistas y contratos con personas jurídicas.</t>
  </si>
  <si>
    <t>Para el tercer trimestre de 2024, se llevó a cabo la capacitación realizada por la Subdirección de Contratación a los supervisores y contratistas de la Dirección de Calidad PBM sobre el uso de la plataforma SECOP. Se anexa pantallazos y lista de asistencia.</t>
  </si>
  <si>
    <t>Se anexa pantallazos y lista de asistencia de la capacitación.</t>
  </si>
  <si>
    <t>2024-AEO-02</t>
  </si>
  <si>
    <t>El aplicativo Convalida al expirar la sesión, al dar iniciar sesión, no solicita nuevamente el usuario y contraseña, incumpliendo lo establecido la guía ¿Política Control de Acceso¿ ST-GU-19 versión 2 donde indica: - No utilizar la función Recordar Contraseña. - Asegurar que no se despliegan en la pantalla las contraseñas ingresadas, así como deben deshabilitar la funcionalidad.</t>
  </si>
  <si>
    <t>Subdirección de Aseguramiento de la Calidad de la Educación Superior</t>
  </si>
  <si>
    <t>Los controles establecidos en la matriz de riesgos corresponden a actividades propias del procedimiento que realizan validaciones, pero no son un control como tal, se recomienda revisar la Guía para la Administración del Riesgo y el diseño de controles en entidades públicas Versión 6.</t>
  </si>
  <si>
    <t>No reporta</t>
  </si>
  <si>
    <t>Para el tercer trimestre de 2024 se evideció que el plan de mejoramiento no fue aprobado, para que realicen correcciones 15-10-2024</t>
  </si>
  <si>
    <t xml:space="preserve">En el Procedimiento Convalidación de Títulos obtenidos en Instituciones Extranjeras de Pregrado o Posgrado IP-PR-05 versión 5 no relaciona todas las actividades realizadas, el cual podría ocasionar la materialización del riesgo -Posibilidad de afectación reputacional por la pérdida de la disponibilidad o de la integridad de la información contenida en el sistema de Convalidaciones de la Educación Superior, debido al desconocimiento de los sistemas de información o de los procedimientos por parte de las personas que intervienen.-
</t>
  </si>
  <si>
    <t>El grupo de convalidaciones maneja un Excel con la productividad por profesional donde se registra la gestión que se realiza a las solicitudes. Al verificar la información consignada de 6 usuarios, se observó que dos de ellos no presentan registro en los logs de auditoría del trámite de dichas solicitudes, no quedando registrado ni la fecha ni las actividades que realizaron en el aplicativo. Lo anterior podría ocasionar la materialización del riesgo -Posibilidad de afectación reputacional por la pérdida de la disponibilidad o de la integridad de la información contenida en el sistema de Convalidaciones de la Educación Superior, debido al desconocimiento de los sistemas de información o de los procedimientos por parte de las personas que intervienen.-</t>
  </si>
  <si>
    <t>Dado que las solicitudes se tramitan en el sistema Convalida, en algunos casos no se deja la traza de las actividades realizadas y los documentos generados, el cual podría ocasionar la materialización del riesgo -Posibilidad de afectación reputacional por la pérdida de la disponibilidad o de la integridad de la información contenida en el sistema de Convalidaciones de la Educación Superior, debido al desconocimiento de los sistemas de información o de los procedimientos por parte de las personas que intervienen.-</t>
  </si>
  <si>
    <t>2023-AEO-02</t>
  </si>
  <si>
    <t>Se evidenciaron fondos del ICETEX como son: Fondo 267 Fomento a la educación media, Fondo 277 Modelos Educativos Flexibles y el Fondo 1400 Formación continua de docentes en servicio, los cuales presentaron un saldo por legalizar por un valor total de $10.534,9 millones de pesos. Así mismo, se observó que los recursos girados a los Fondos de ICETEX 1400 de 2016, 277 de 2019 y 267 de 2006, en el marco del contrato de Préstamo no presentan ejecución técnica y financiera en el último año. En el informe semestral de progreso presentado al BID con corte al mes de junio de 2023 se informa que el atraso del fondo 277 de 2019 corresponde a convocatorias desiertas. En el caso del Fondo 1400 de 2016 se lanzaron dos convocatorias en las cuales se financiaron 830 diplomados de formación continua, sin embargo, a la fecha no se tiene claro cuándo se lanzará una nueva convocatoria o cuál es el destino de los $4.600 millones de pesos por legalizar. El Fondo 267 de 2006 se giraron recursos en diciembre del año 2022 y la adjudicación de la convocatoria se realizó en junio de 2023 sin que a la fecha se haya presentado evidencias de la ejecución técnica y financiera. Por las situaciones antes evidenciadas, se genera un incumplimiento conforme a lo establecido en el Manual de Supervisión e Interventoría (Código CN-MA-02), numeral 7. Supervisión e Interventoría, subnumeral 7.4 Ejercicio de la Supervisión e Interventoría.</t>
  </si>
  <si>
    <t>GESTIÓN DE PROCESOS Y MEJORA</t>
  </si>
  <si>
    <t>Establecer e implementar un plan de trabajo que permita la revisión, actualización y mejora de la metodología y herramienta para el reporte de PSNC.</t>
  </si>
  <si>
    <t>Metodología de salidas no conforme presenta situaciones de mejora de simplificación</t>
  </si>
  <si>
    <t>Revisar el procedimiento PM-PR-03, guía metodología PM-GU-08 y herramientas para el reporte salidas no conforme</t>
  </si>
  <si>
    <t>Procedimiento y guía revisado</t>
  </si>
  <si>
    <t xml:space="preserve">Para el tercer trimestre del año 2024 proceso de Gestión de proceso y mejora No presenta aprobacion de avance para realizar  seguimiento </t>
  </si>
  <si>
    <t>Actualizar el Procedimiento PM-PR-03 y guía metodología PM-GU-08 de acuerdo con la revisión realizada</t>
  </si>
  <si>
    <t>Guía y procedimientos actualizados y publicados</t>
  </si>
  <si>
    <t xml:space="preserve"> Programa BID 4902OC-CO - KPMG</t>
  </si>
  <si>
    <t>En el marco de la Auditoría Externa de la vigencia 2023 al Programa BID 4902OC-CO, adelantada por la Firma KPMG S.A.S., se generó la siguiente SITUACIÓN OBSERVADA: Como parte de los procedimientos de auditoría, se recibió la base de datos de beneficiarios del convenio 261 de ICETEX, la cual tuvo que ser revisada por el equipo ejecutor en razón a que la base inicial contenía información relacionada con presupuestos o proyecciones de matrículas y no los valores efectivamente entregados a ICETEX. RECOMENDACIÓN: Si bien la información fue ajustada por parte del organismo ejecutor, se recomienda implementar controles que permitan mantener y asegurar la calidad de las bases de datos relacionadas con las matrículas o convocatorias efectuadas a través de los convenios ICETEX, las cuales pueden ser requeridas en consultas que soportan la ejecución del Programa.</t>
  </si>
  <si>
    <t>Para el tercer trimestre de 2024, el plan de mejoramiento está en revisión y aprobación por parte de la OCI</t>
  </si>
  <si>
    <t>Maura Yuliana Ramirez Goez / Profesional Especializado	
Plan de mejoramiento enviado para su revisión
06-09-2024 15:10</t>
  </si>
  <si>
    <t>CGR-CDSECTCRD No. 030 Departamento de Antioquia Vigencia 2023</t>
  </si>
  <si>
    <t>H 17 Deficiencias de planeación y pagos por reprocesos de estudios y diseños y de actividades constructivas. Contrato 1380-1520-2022, IE Juan Evangelista Berrío, sede Brisas de la Castellana, Chigorodó (Ant.) - LL 1437. (D-F). En el contrato 1380-1520-2022 para la construcción de la IE Juan Evangelista Berrío, Sede Brisas de la Castellana en el municipio de Chigorodó (Ant.), se evidenciaron deficiencias de planeación: variaciones reiteradas en el plazo y costos del proyecto, representadas en prórrogas y adiciones presupuestales. Así mismo, pagos por reprocesos, debido a estudios y diseños que no cumplieron con las normativas (NSR 10, RAS 2000, RETILAP, NTC 4595). El estudio de suelos se planeó con coordenadas que no coinciden con la ubicación de la edificación; así como, falencias técnicas en el diseño de reforzamiento estructural elaborado por el contratista de la primera reasignación y en las obras ejecutadas por el contratista inicial del 56%, dando lugar a reasignaciones contractuales. Lo anterior por deficiencias de planeación, gerencia y administración por parte del FFIE y del ME y fallas de control y seguimiento, generando detrimento por $2.147.128.498, afectando la prestación del servicio educativo y la inversión de los recursos públicos</t>
  </si>
  <si>
    <t>Deficiencias en la planeación, gerencia y administración por parte del FFIE y del MEN en los proyectos destinados a infraestructura educativa; así como fallas de control y seguimiento en la ejecución del proyecto por parte de la supervisión y de la interventoría, que conllevaron a realizar una serie de actividades. Adicionalmente, la situación detectada se presenta a causa de una gestión antieconómica, ineficaz e ineficiente por parte del FFIE relacionada con la inversión efectuada con cargo a los recursos destinados al desarrollo de infraestructura educativa.</t>
  </si>
  <si>
    <t>Continuar con la socialización de la Segunda versión del documento Hechos generadores de incumplimientos y retrasos.</t>
  </si>
  <si>
    <t>Documento Interno Socializado</t>
  </si>
  <si>
    <t xml:space="preserve">En cumplimiento de la acción de mejora, se continuó con la socialización de la segunda versión del documento Hechos generadores de incumplimientos y retrasos. </t>
  </si>
  <si>
    <t>Para el tercer trimestre del 2024 se observa el cumplimiento de la acción de mejora. Se verificó el documento "HECHOS GENERADORES DE RETRASO O INCUMPLIMIENTO
SEGUNDA VERSIÓN" y los memorandos de socialización de los documentos de" Plazo para la Ejecución de los Diagnósticos" y el de "Hechos Generadores de Incumplimientos y Retrasos".</t>
  </si>
  <si>
    <t>correos de socialización
documento "HECHOS GENERADORES DE RETRASO O INCUMPLIMIENTO
SEGUNDA VERSIÓN</t>
  </si>
  <si>
    <t>Continuar con la socialización de la Segunda versión del documento Plazo para la ejecución de los Diagnósticos.</t>
  </si>
  <si>
    <t>En cumplimiento de la acción de mejora, se continuó con la socialización de la segunda versión del documento Plazo para la ejecución de los Diagnósticos.</t>
  </si>
  <si>
    <t>Para el tercer trimestre del 2024 se observa el cumplimiento de la acción de mejora. Se verificó el documento "Plazo para la ejecución de los Diagnósticos" (2 Versión) y los memorandos de socialización de los documentos de" Plazo para la Ejecución de los Diagnósticos" y el de "Hechos Generadores de Incumplimientos y Retrasos".</t>
  </si>
  <si>
    <t>correos de socialización
documento "Plazo para la ejecución de los Diagnósticos-
SEGUNDA VERSIÓN</t>
  </si>
  <si>
    <t>Capacitación a los Supervisores sobre el Manual de Supervisión y seguimiento a las obligaciones contractuales</t>
  </si>
  <si>
    <t>En cumplimiento de la acción de mejora, se realizó el 15 de agosto de 2024, la primera capacitación a los supervisores</t>
  </si>
  <si>
    <t>Para el tercer trimestre del 2024 se observa el avance del 50% en el cumplimiento de la acción de mejora. Se verificó listado de asistencia a capacitación sobre el Manual de Supervisión y seguimiento a las obligaciones contractuales, asimismo, invitación y grabación de la capacitación realizada</t>
  </si>
  <si>
    <t>Listado de asistencia
Invitación a Capacitación
Grabación</t>
  </si>
  <si>
    <t>Para el tercer trimestre de 2024, se observa el avance en el cumplimiento de la acción de mejora establecida</t>
  </si>
  <si>
    <t>H18. Calidad, estabilidad y funcionalidad de obras. Contrato 1380-1558-2022. I.E.R. NURQUÍ C.E.R. Carmen Ferrer, I.E.R. C.E.R. El Churimbo. (BA) En el contrato 1380-1558-2022 para el mejoramiento de las residencias escolares de las sedes I.E.R. NURQUÍ C.E.R. Carmen Ferrer, I.E.R. C.E.R. Churimbo, Municipio de Santafé de Antioquia, realizado a través del FFIE, se identificaron obras sin la calidad, estabilidad y funcionalidad, por inobservancia de los principios que rigen la función administrativa, gestión ineficiente e ineficaz y deficiencias en el seguimiento, ocasionando detrimento patrimonial de $69.084.354. El hecho fue subsanado por el contratista, constituyéndose un beneficio de auditoría cuantitativo de igual valor.</t>
  </si>
  <si>
    <t>Deficiencias de gestión en el seguimiento de la ejecución de los contratos de mejoramiento por parte de la interventoría y la supervisión del FFIE en las sedes IER NURQUÍ C.E.R. Carmen Ferrer, IER - CER El Churimbo, ya que implico un mal uso de los recursos públicos destinados al mejoramiento de la infraestructura educativa. Además, afecta negativamente la calidad de las instalaciones escolares y, en última instancia, el bienestar de los estudiantes y la comunidad educativa, ocasionando un presunto detrimento patrimonial de $69.084.354. Estos hechos fueron corregidos por el contratista a raíz de la comunicación de la observación al FFIE, lo que se constituyó en benefício de auditoría cuantitativo por $69.084.354. Hallazgo con benefício de auditoría.</t>
  </si>
  <si>
    <t>Continuar con la capacitación al Procedimiento denominado Atención a posventas de los proyectos de infraestructura educativa ejecutados a través del Fondo de Financiamiento de la Infraestructura Educativa FFIE</t>
  </si>
  <si>
    <t>No se observa la acción para aprobación en el SIG</t>
  </si>
  <si>
    <t>H.19. Calidad de la obra ¿ Planeación. Contrato 1380-15902022. I.E.R. José María Obando en el Municipio de Fredonia- (BA) En la ejecución del contrato 1380-1590-2022, se presentaron problemas de Calidad y Planeación en las obras de construcción, adecuación y remodelación de la I.E.R. José María Obando en Fredonia- Antioquia, debido a deficiencias en la construcción, seguimiento y la no verificación de las medidas de los ítems pagados, generando actividades que fueron subsanadas por parte del contratista posteriormente, con las reparaciones y cambios técnicos pertinentes, convirtiéndose en un beneficio de auditoría en dicha cuantía.</t>
  </si>
  <si>
    <t>Deficiencias en la construcción, seguimiento y control por parte de la supervisión tanto del interventor como de los gestores FFIE, al no validar mediante toma de medidas los Ítems de cada actividad pagados al contratista de obra y dejar que procesos constructivos y de instalación presenten fallas, problemas de calidad y riesgos a la estabilidad de la obra. A raíz de la observación comunicada y la visita realizada por la CGR, dichas situaciones fueron subsanadas por el contratista. Hallazgo con beneficio de auditoría cuantitativo por $2.498.955.</t>
  </si>
  <si>
    <t>Continuar con la socialización de la segunda versión del documento Hechos generadores de incumplimientos y retrasos.</t>
  </si>
  <si>
    <t>H 20. Pago de ítem sin ejecutar e incumplimiento de las obligaciones de la interventoría y la supervisión. Contrato 1380-1580-2022. IE Romeral, Guarne (BA-D). En el contrato 1380-1580-2022, para el mejoramiento de sedes educativas, ejecutado a través del FFIE, se evidenció pago de obra no ejecutada de la Institución Educativa Romeral en Guarne, Antioquia por $291.684; por inobservancia de los principios que rigen la función administrativa, y debilidades de control y gestión, Este hecho fue subsanada por el contratista constituyéndose un beneficio de auditoría cuantitativo de igual valor.</t>
  </si>
  <si>
    <t>Inobservancia de los principios que rigen la función administrativa, gestión ineficiente e ineficaz, debilidades de control y gestión por parte de la supervisión y la interventoría. Teniendo en cuenta que, a partir de la visita de la CGR a la Institución Educativa, se subsanó la mayor cantidad de obra pagada y no ejecutada. Hallazgo con presunta incidencia disciplinaria y con benefício de auditoría cuantitativo por$291.684.</t>
  </si>
  <si>
    <t>Para el tercer trimestre de 2024, la  dependencia reportó que en cumplimiento de la acción de mejora, se continuó con la socialización de la segunda versión del documento Hechos generadores de incumplimientos y retrasos. Se anexan soportes que evidencian el cumplimiento de la acción en un 100%.</t>
  </si>
  <si>
    <t>HECHOS GENERADORES DE R (segunda versión).pdf_2024-10-02
sc_pdf_20240927114141_628_Gral_CorrIE_PDF.pdf_2024-10-02
sc_pdf_20240927114153_498_Gral_CorrIE_PDF.pdf_2024-10-02
sc_pdf_20240927114204_925_Gral_CorrIE_PDF.pdf_2024-10-02
sc_pdf_20240927114214_814_Gral_CorrIE_PDF.pdf_2024-10-02
sc_pdf_20240927114228_777_Gral_CorrIE_PDF.pdf_2024-10-02
sc_pdf_20240927114238_842_Gral_CorrIE_PDF.pdf_2024-10-02
sc_pdf_20240927114249_239_Gral_CorrIE_PDF.pdf_2024-10-02
sc_pdf_20240927114259_32_Gral_CorrIE_PDF.pdf_2024-10-02
sc_pdf_20240927114310_965_Gral_CorrIE_PDF.pdf_2024-10-02
sc_pdf_20240927114323_214_Gral_CorrIE_PDF.pdf_2024-10-02
sc_pdf_20240927114340_874_Gral_CorrIE_PDF.pdf_2024-10-02
sc_pdf_20240927114351_505_Gral_CorrIE_PDF.pdf_2024-10-02
sc_pdf_20240927114413_821_Gral_CorrIE_PDF.pdf_2024-10-02
sc_pdf_20240927114444_84_Gral_CorrIE_PDF.pdf_2024-10-02
sc_pdf_20240927114453_318_Gral_CorrIE_PDF.pdf_2024-10-02
sc_pdf_20240927114501_868_Gral_CorrIE_PDF.pdf_2024-10-02
sc_pdf_20240927114513_4_Gral_CorrIE_PDF.pdf_2024-10-02
sc_pdf_20240927114528_503_Gral_CorrIE_PDF.pdf_2024-10-02
sc_pdf_20240927114536_672_Gral_CorrIE_PDF.pdf_2024-10-02
sc_pdf_20240927114545_613_Gral_CorrIE_PDF.pdf_2024-10-02
sc_pdf_20240927114600_92_Gral_CorrIE_PDF.pdf_2024-10-02
sc_pdf_20240927114609_552_Gral_CorrIE_PDF.pdf_2024-10-02
sc_pdf_20240927114617_347_Gral_CorrIE_PDF.pdf_2024-10-02
sc_pdf_20240927114626_980_Gral_CorrIE_PDF.pdf_2024-10-02
sc_pdf_20240927114634_897_Gral_CorrIE_PDF.pdf_2024-10-02
sc_pdf_20240927114646_428_Gral_CorrIE_PDF.pdf_2024-10-02
sc_pdf_20240927114655_762_Gral_CorrIE_PDF.pdf_2024-10-02
sc_pdf_20240927114703_643_Gral_CorrIE_PDF.pdf_2024-10-02
sc_pdf_20240927114712_715_Gral_CorrIE_PDF.pdf_2024-10-02</t>
  </si>
  <si>
    <t>Para el tercer trimestre de 2024, la dependencia reportó que en cumplimiento de la acción de mejora, se realizó el 15 de agosto de 2024, la primera capacitación a los supervisores. Se anexan las evidencias de la capacitación.</t>
  </si>
  <si>
    <t>Para el tercer trimestre de 2024, la dependencia reporto que se llevó a cabo la Capacitación a los Supervisores sobre el Manual de Supervisión y seguimiento a las obligaciones contractuales. Como evidencias adjuntaron listado de asistencia, invitación y enlace con el cual se puede evidenciar la grabación de la capacitación.</t>
  </si>
  <si>
    <t>Asistencia Capacitación a los Supervisores.xlsx_2024-10-02
invitacion 1.jpg_2024-10-02
Soporte Capacitación link.pdf_2024-10-02</t>
  </si>
  <si>
    <t>CGR-CDSECTCRD No. 020 Junio de 2024 Departamento del Huila y Municipio de Neiva vigencia 2023</t>
  </si>
  <si>
    <t>Hallazgo No. 11 Calidad de obra. Contrato de obra1380-1493-2021 ejecutado por el FFIE. IE Jorge Villamil Ortega Sede Principal, Vereda Tres Esquinas: Municipio de Gigante (BA) En el Contrato 1380-1493-2021 para la ejecución de obra de la IE Jorge Villamil Ortega sede Principal, Vereda Tres Esquinas en el municipio de Gigante, se evidenciaron deficiencias en los procesos constructivos en el desarrollo de la obra, por mala calidad, estabilidad y funcionalidad; lo anterior por deficiencias de supervisión e interventoría, generando disminución de los recursos. Estos hechos fueron subsanados por el contratista, constituyéndose un beneficio de auditoría cuantitativo por $7.799.937.</t>
  </si>
  <si>
    <t>Incumplimiento de los principios que rigen la función administrativa y deficiencias de supervisión e interventoría</t>
  </si>
  <si>
    <t>Para el tercer  trimestre de 2024, la dependencia reportó que en cumplimiento de la acción de mejora, se continuó con la socialización de la segunda versión del documento Hechos generadores de incumplimientos y retrasos. Se anexan evidencias de la socialización. La acción de mejora se cumplió en un 100 %.</t>
  </si>
  <si>
    <t>sc_pdf_20240927114528_503_Gral_CorrIE_PDF.pdf_2024-09-30
sc_pdf_20240927114536_672_Gral_CorrIE_PDF.pdf_2024-09-30
HECHOS GENERADORES DE R (segunda versión).pdf_2024-09-30
sc_pdf_20240927114141_628_Gral_CorrIE_PDF.pdf_2024-09-30
sc_pdf_20240927114153_498_Gral_CorrIE_PDF.pdf_2024-09-30
sc_pdf_20240927114204_925_Gral_CorrIE_PDF.pdf_2024-09-30
sc_pdf_20240927114214_814_Gral_CorrIE_PDF.pdf_2024-09-30
sc_pdf_20240927114228_777_Gral_CorrIE_PDF.pdf_2024-09-30
sc_pdf_20240927114238_842_Gral_CorrIE_PDF.pdf_2024-09-30
sc_pdf_20240927114249_239_Gral_CorrIE_PDF.pdf_2024-09-30
sc_pdf_20240927114259_32_Gral_CorrIE_PDF.pdf_2024-09-30
sc_pdf_20240927114310_965_Gral_CorrIE_PDF.pdf_2024-09-30
sc_pdf_20240927114323_214_Gral_CorrIE_PDF.pdf_2024-09-30
sc_pdf_20240927114340_874_Gral_CorrIE_PDF.pdf_2024-09-30
sc_pdf_20240927114351_505_Gral_CorrIE_PDF.pdf_2024-09-30
sc_pdf_20240927114413_821_Gral_CorrIE_PDF.pdf_2024-09-30
sc_pdf_20240927114444_84_Gral_CorrIE_PDF.pdf_2024-09-30
sc_pdf_20240927114453_318_Gral_CorrIE_PDF.pdf_2024-09-30
sc_pdf_20240927114501_868_Gral_CorrIE_PDF.pdf_2024-09-30
sc_pdf_20240927114513_4_Gral_CorrIE_PDF.pdf_2024-09-30</t>
  </si>
  <si>
    <t>Continuar con la capacitación al Procedimiento denominado Atención a posventas de los proyectos de infraestructura educativa ejecutados a través del Fondo de Financiamiento de la Infraestructura Educativa FFIE.</t>
  </si>
  <si>
    <t>Hallazgo No. 12 Pago de obra faltante. Contrato 1380-1573-2022, ejecutado por el FFIE. en la IE Jorge Villamil Ortega sede Alto Corozal, Gigante (F, D) En el contrato 1380-1573-2022 para el mejoramiento de la IE Jorge Villamil Ortega sede Alto Corozal de Gigante, se evidenció pago de obra faltante, por deficiencias de supervisión e interventoría del citado contrato, generando detrimento por $1.534.977.</t>
  </si>
  <si>
    <t>Falta de control y seguimiento por parte de la supervisión e interventoría al validar y pagar cantidades de obra no ejecutadas por el contratista.</t>
  </si>
  <si>
    <t xml:space="preserve">En cumplimiento de la acción de mejora, se continuó con la socialización de la segunda versión del documento Hechos generadores de incumplimientos y retrasos. Se anexan evidencias de la socialización. </t>
  </si>
  <si>
    <t>Para el tercer trimestre se evidencian veintinueve (29)  comunicaciones de socialización de  los siguientes documentos: 1. Segunda Versión del documento Plazo para la Ejecución de los Diagnósticos. 2. Segunda versión del documento Hechos Generadores de Incumplimientos y Retrasos.</t>
  </si>
  <si>
    <t>Veintinueve comunicaciones</t>
  </si>
  <si>
    <t>En cumplimiento de la acción de mejora, se realizó el 15 de agosto de 2024, la primera capacitación a los supervisores, se anexan evidencias de avance en el cumplimiento de la acción.</t>
  </si>
  <si>
    <t>Para el tercer trimestre se evidencia una de las dos capacitaciones programadas a los supervisores y su listado de asistencia,  dando cumplimiento de la acción de mejora reportada en un 50%</t>
  </si>
  <si>
    <t>Soporte de capacitacion</t>
  </si>
  <si>
    <t>Hallazgo No. 13 Publicidad de las etapas contractuales y poscontractuales de los contratos suscritos por el FFIE (D). Realizadas las consultas en la página web de Alianza y plataformas SECOP I y II, se evidenció que el FFIE no ha realizado la publicación de algunos documentos y actos derivados de la ejecución de los contratos, incumpliendo los principios de publicidad y transparencia y, limitando el acceso a la información contractual para ejercer el control de la ejecución de los recursos provenientes de la nación.</t>
  </si>
  <si>
    <t>Incumplimiento de la normatividad en materia de publicidad y transparencia, ausencia de control y seguimiento en la publicación de los documentos del proceso contractual en las plataformas requeridas e instituidas normativamente para ello por el FFIE</t>
  </si>
  <si>
    <t>Implementar acciones de control y seguimiento a la publicación de los documentos del proceso contractual en SECOP II, conforme lo establece el Manual de Contratación del PA FFIE</t>
  </si>
  <si>
    <t>Reporte de verificación y cumplimiento de la publicación de los documentos del proceso contractual en SECOP II, conforme lo establece el Manual de Contratación del PA FFIE.</t>
  </si>
  <si>
    <t>Hallazgo No. 38 Pagos por reprocesos IE Iném Julián Motta Salas Sede Cándido Leguizamo primaria (F, D) En la ejecución del proyecto de infraestructura educativa - IE Iném Julián Motta Salas Sede Cándido Leguizamo primaria, ejecutada a través del FFIE, se evidenciaron pagos por reprocesos por estudios y diseños y, retiro de material y recalce de zapatas, que ocasionaron incremento del valor invertido en el proyecto, causados por debilidades de planeación y de una gestión antieconómica, ineficaz e ineficiente en la ejecución de los recursos destinados para la infraestructura educativa, generando detrimento por $19.731.003.</t>
  </si>
  <si>
    <t>Debilidades y deficiencias en la planeación, gerencia y administración de los recursos del PA FFIE, como también la ejecución contractual y en la supervisión e interventoría, al no verificar el cumplimiento de los contratos ejecutados en cuanto a a la calidad y oportunidad de los productos entregados y pagados. Gestión antieconómica, ineficaz e ineficiente por parte del FFIE relacionada con la inversión efectuada con cargo a los recursos destinados al desarrollo de infraestructura educativa.</t>
  </si>
  <si>
    <t>Capacitación a los Supervisores sobre el Manual de Supervisión y seguimiento a las obligaciones contractuales.</t>
  </si>
  <si>
    <t xml:space="preserve">CGR-CDSECTCRD No. 026 Junio de 2024 Departamento de Magdalena y Distrito de Santa Marta vigencia 2023 </t>
  </si>
  <si>
    <t>Hallazgo No. 9. Desarrollo y avance de obras contrato 1380-1794-2023 FFIE (D)- La inspección a las obras adelantadas con ocasión del contrato 1380-1794-2023 cuyo objeto es ¿Ejecutar el diagnóstico y obras necesarias para el mejoramiento a la infraestructura educativa requerida por el fondo de financiamiento de la infraestructura educativa ¿ FFIE en el territorio nacional.¿, por $1.376.646.411 (recursos MEN ¿ FFIE Fuente Cuentas y vigencias futuras y recursos propios), evidenció que, de las cuatro (4) IED visitadas, la IED Manuel Salvador Camargo del Municipio de Sabanas de San Ángel y la ERM las Cabañas No. 2 del Municipio de Aracataca presentan atraso en su ejecución e incumplimiento del plazo contractual pactado.</t>
  </si>
  <si>
    <t>Situación que se presenta por debilidades en la supervisión por parte del FFIE, el Departamento del Magdalena y por la firma interventora (Interventorías y Consultorías SAS)</t>
  </si>
  <si>
    <t>Continuar con la socialización de la Segunda versión del documento Plazo para la ejecución de los Diagnósticos</t>
  </si>
  <si>
    <t>Para el tercer trimestre del 2024 se observa el avance del 50% en el cumplimiento de la acción de mejora. Se verificó listado de asistencia a capacitación sobre el Manual de Supervisión y seguimiento a las obligaciones contractuales, asimismo, invitación y grabación de la capacitación realizada.</t>
  </si>
  <si>
    <t>CGR-CDSECTCRD No. 032 junio de 2024 Departamento de Nariño y Municipio de Ipiales vigencia 2023</t>
  </si>
  <si>
    <t>Hallazgo No. 12. En la ejecución del Contrato de Obra Civil No. 1380-1306-2020, suscrito entre PA-FFIE y el CONSORCIO INFRANARIÑO 10 (A) (D) (F) Se presentaron irregularidades relacionadas con: cambio en los ítems propuestos y diferencia entre las cantidades de obra canceladas y las realmente ejecutadas en la construcción de las Residencias Escolares de la IE Agropecuaria Comunidad Indígena INKAI-AWA, y diferencia entre cantidades de obra canceladas y las realmente ejecutadas en las obras del CE San Pablo, del Municipio de Ricaurte (N), producto de las deficiencias de interventoría y de cumplimiento de las obligaciones del contratista, generando afectación a los recursos del FFIE en cuantía de $153.891.812.</t>
  </si>
  <si>
    <t>Deficiencias en la ejecución de los compromisos asumidos en virtud del Contrato de Interventoría No. 1380-1306-2020- Incumplimiento de la normatividad derivada del contrato en sus componentes técnicas, administrativos, financieros y jurídicos</t>
  </si>
  <si>
    <t>HECHOS GENERADORES DE R (segunda versión).pdf_2024-09-30
sc_pdf_20240927114141_628_Gral_CorrIE_PDF.pdf_2024-09-30
sc_pdf_20240927114153_498_Gral_CorrIE_PDF.pdf_2024-09-30
sc_pdf_20240927114204_925_Gral_CorrIE_PDF.pdf_2024-09-30
sc_pdf_20240927114214_814_Gral_CorrIE_PDF.pdf_2024-09-30
sc_pdf_20240927114228_777_Gral_CorrIE_PDF.pdf_2024-09-30
sc_pdf_20240927114238_842_Gral_CorrIE_PDF.pdf_2024-09-30
sc_pdf_20240927114249_239_Gral_CorrIE_PDF.pdf_2024-09-30
sc_pdf_20240927114259_32_Gral_CorrIE_PDF.pdf_2024-09-30
sc_pdf_20240927114310_965_Gral_CorrIE_PDF.pdf_2024-09-30
sc_pdf_20240927114323_214_Gral_CorrIE_PDF.pdf_2024-09-30
sc_pdf_20240927114340_874_Gral_CorrIE_PDF.pdf_2024-09-30
sc_pdf_20240927114351_505_Gral_CorrIE_PDF.pdf_2024-09-30
sc_pdf_20240927114413_821_Gral_CorrIE_PDF.pdf_2024-09-30
sc_pdf_20240927114444_84_Gral_CorrIE_PDF.pdf_2024-09-30
sc_pdf_20240927114453_318_Gral_CorrIE_PDF.pdf_2024-09-30
sc_pdf_20240927114501_868_Gral_CorrIE_PDF.pdf_2024-09-30
sc_pdf_20240927114513_4_Gral_CorrIE_PDF.pdf_2024-09-30
sc_pdf_20240927114528_503_Gral_CorrIE_PDF.pdf_2024-09-30
sc_pdf_20240927114536_672_Gral_CorrIE_PDF.pdf_2024-09-30
sc_pdf_20240927114545_613_Gral_CorrIE_PDF.pdf_2024-09-30
sc_pdf_20240927114600_92_Gral_CorrIE_PDF.pdf_2024-09-30
sc_pdf_20240927114609_552_Gral_CorrIE_PDF.pdf_2024-09-30
sc_pdf_20240927114617_347_Gral_CorrIE_PDF.pdf_2024-09-30
sc_pdf_20240927114626_980_Gral_CorrIE_PDF.pdf_2024-09-30
sc_pdf_20240927114634_897_Gral_CorrIE_PDF.pdf_2024-09-30
sc_pdf_20240927114646_428_Gral_CorrIE_PDF.pdf_2024-09-30
sc_pdf_20240927114655_762_Gral_CorrIE_PDF.pdf_2024-09-30
sc_pdf_20240927114703_643_Gral_CorrIE_PDF.pdf_2024-09-30
sc_pdf_20240927114712_715_Gral_CorrIE_PDF.pdf_2024-09-30</t>
  </si>
  <si>
    <t>Continuar con la socialización del documento -Especificaciones Técnicas - ítems de estudios y diseños para proyectos de mejoramiento.</t>
  </si>
  <si>
    <t>Para el tercer trimestre de 2024, la dependencia reportó que en cumplimiento de la acción de mejora, se anexan soportes de evidencias por medio de las cuales se continuo con la socialización del documento -Especificaciones Técnicas - ítems de estudios y diseños para proyectos de mejoramiento. La acción de mejora se cumplió en un 100%.</t>
  </si>
  <si>
    <t xml:space="preserve">Para el tercer trimestre de 2024, la dependencia reportó que llevó a cabo la socialización del documento -Especificaciones Técnicas - ítems de estudios y diseños para proyectos de mejoramiento. </t>
  </si>
  <si>
    <t>sc_pdf_20241001102105_874_Gral_CorrIE_PDF.pdf_2024-10-02
sc_pdf_20241001102135_17_Gral_CorrIE_PDF.pdf_2024-10-02
sc_pdf_20241001102148_8_Gral_CorrIE_PDF.pdf_2024-10-02
sc_pdf_20241001102159_778_Gral_CorrIE_PDF.pdf_2024-10-02
sc_pdf_20241001102213_683_Gral_CorrIE_PDF.pdf_2024-10-02
sc_pdf_20241001102223_830_Gral_CorrIE_PDF.pdf_2024-10-02
sc_pdf_20241001102234_441_Gral_CorrIE_PDF.pdf_2024-10-02
sc_pdf_20241001102245_147_Gral_CorrIE_PDF.pdf_2024-10-02</t>
  </si>
  <si>
    <t>Capacitación a supervisores y gestores de la UG-FFIE</t>
  </si>
  <si>
    <t>Para el tercer trimestre de 2024, la dependencia reportó que en  cumplimiento de la acción de mejora, se realizó el 15 de agosto de 2024, la primera capacitación a los supervisores, se anexan evidencias de avance en el cumplimiento de la acción.</t>
  </si>
  <si>
    <t>Asistencia Capacitación a los Supervisores.xlsx_2024-09-30
invitacion 1.jpg_2024-09-30
Soporte Capacitación link.pdf_2024-09-30</t>
  </si>
  <si>
    <t>Hallazgo No. 13. En la ejecución del Contrato de Obra Civil No. 1380-1217-2020 - FFIE (A) (D) (F) Se evidenció que el Ítems de construcción 11.2.22 ¿Suministro e instalación cubierta termoacústica UPVC blanco - blanco con fibra de carbono de 2.5 mm, color a definir¿, presenta un deterioro prematuro de la la cubierta termoacústica UPVC azul en fibra de carbono, de 2.5 mm de espesor. Igualmente en la I.E. Nuestra Señora del Carmen, se observó que dentro de los Ítems de construcción ejecutados y pagados, existen algunos que presentan mayor cantidad de obra pagada en comparación con la cantidad real de obra ejecutada, tal es el Ítem 18.1.4 ¿Pintura en vinilo tipo 1, muros interiores, 3 manos¿, que presenta una deficiencia notoria relacionada con el levantamiento de gran parte de la pintura en vinilo aplicada al interior del Restaurante Escolar; irregularidades acaecidas como consecuencia de deficiencias de interventoría y de incumplimiento de las obligaciones del contratista que produjo afectación patrimonial de los recursos del FFIE por $59.221.044.</t>
  </si>
  <si>
    <t>Deficiencias en la ejecución de los compromisos asumidos en virtud del Contrato de Interventoría No. 1380-1217-2020, por parte del CONSORCIO NARIÑO 2020. - Incumplimiento de la normatividad derivada del contrato en sus componentes técnicas, administrativos, financieros y jurídicos.</t>
  </si>
  <si>
    <t>Para el tercer trimestre de 2024, la dependencia reportó que en cumplimiento de la acción de mejora, se continuó con la socialización de la segunda versión del documento Hechos generadores de incumplimientos y retrasos. Se anexan evidencias de la socialización. La acción de mejora se cumplió en un 100 %.</t>
  </si>
  <si>
    <t xml:space="preserve">Para el tercer trimestre de 2024, Para el tercer trimestre de 2024, la dependencia reportó que llevó a cabo la socialización del Documento Hechos Generadores de Retraso e Incumplimiento a los responsables de la ejecución del proyectos de infraestructura educativa. </t>
  </si>
  <si>
    <t>Capacitación a supervisores y gestores de la UG-FFIE, realizada</t>
  </si>
  <si>
    <t>Para el tercer trimestre de 2024, la dependencia reportó que en cumplimiento de la acción de mejora, se realizó el 15 de agosto de 2024, la primera capacitación a los supervisores, se anexan evidencias de avance en el cumplimiento de la acción.</t>
  </si>
  <si>
    <t>Hallazgo No. 14. En la ejecución del Contrato de Obra Civil No. 1380-1047-2019 - FFIE (A) (D) (F)En la ejecución del Contrato de Obra Civil No 1380-1047-2019, cuyo objeto era la construcción de la IE Guapuscal Alto, Municipio de Funes, la visita técnica de la CGR evidenció fallas de tipo constructivo y técnico, que impiden el normal desarrollo de las actividades escolares. Igualmente se observaron deficiencias en la ejecución de los compromisos asumidos en virtud del Contrato de Interventoría No 1380-1047-2019, por parte de la firma ARQ S.A.S, en lo que respecta a calidad de los bienes, especificaciones y características técnicas, cantidad de bienes entregados, y montos recibidos, producto de las deficiencias de interventoría y cumplimiento a cabalidad de las obligaciones por parte del contratista que derivaron en fallas en la infraestructura construida con la consecuente afectación patrimonial al FFIE por $179.080.858.</t>
  </si>
  <si>
    <t>Deficiencias en la ejecución de los compromisos asumidos en virtud del Contrato de Interventoría No. 1380-1047-2019, por parte de la firma ARQ S.A.S. - Incumplimiento de la normatividad derivada del contrato en sus componentes técnico, administrativos, financieros y jurídicos.</t>
  </si>
  <si>
    <t>2023-MR-02</t>
  </si>
  <si>
    <t>Descripción de la situación actual: Frente a la revisión por la dirección se identificó qué: - El seguimiento al cumplimiento de los compromisos adquiridos por el proceso frente al desarrollo del SGSST no es claro ni está reportado en las actas de la revisión que permitan conocer su estado de ejecución. - En la última revisión por la dirección del SGSST se reportaron indicadores susceptibles de revisión de su fiabilidad y precisos conforme a los cálculos y fichas técnicas establecidas. Aspecto específico que requiere mejora: Revisión de la completitud de la información de entrada y de salida en los informes y actas de revisión por la dirección del SGSST. - Revisión de los análisis derivados de los indicadores mencionados en la revisión por la dirección. - Documentación del estado de cumplimiento de los compromisos previos. Impacto generado por esta situación: Lo anterior permitiría fortalecer el compromiso de alta dirección en la toma decisiones y mejora del SGSST producto de los seguimientos a la revisión por la dirección.</t>
  </si>
  <si>
    <t>Los instrumentos donde se recopila y registra la información socializada a la alta dirección para la vigencia 2023, no integran en su totalidad los datos expuestos, ya que, la estructura empleada para la presentación del informe, incluyendo cada uno de los indicadores y compromisos, dificultando su comprensión, lectura y evaluación.</t>
  </si>
  <si>
    <t xml:space="preserve">
Sensibilizar a los responsables del SG-SST sobre las entradas y salidas en los informes y actas de revisión por la alta dirección conforme al Decreto 1072 de 2015.</t>
  </si>
  <si>
    <t>Registro de asistencia de los responsables</t>
  </si>
  <si>
    <t>Para el tercer trimestre del año 2024 proceso de Gestión  de talento humano no  presenta  avance para  este  periodo, fecha de corte de la accion  31 de diciembre de 2024</t>
  </si>
  <si>
    <t xml:space="preserve">
Diseñar e implementar una plantilla para presentaciones a la alta dirección con los ítems a evaluar en la revisión.</t>
  </si>
  <si>
    <t>Plantilla de Power Point con campos de revisión por la alta dirección.</t>
  </si>
  <si>
    <t xml:space="preserve">
Documentar la revisión por la alta dirección para la vigencia 2024 exponiendo los compromisos y el análisis de los indicadores.</t>
  </si>
  <si>
    <t>Acta de reunión revisión por la alta dirección 2024.</t>
  </si>
  <si>
    <t>2023-AEO-04</t>
  </si>
  <si>
    <t>Durante el proceso de revisión y validación de la implementación de la Resolución 40595, fechada el 12 de julio de 2022, se ha identificado un hallazgo en los procesos de Gestión de Talento Humano y Gestión Administrativa. Específicamente, se ha observado que la implementación de los 24 pasos estipulados en la mencionada resolución no se ha llevado a cabo en su totalidad.A pesar de que se realizó un ejercicio previo y se cuenta con una nueva versión del PESV, es importante resaltar la importancia de implementar cada uno de los 24 pasos de manera adecuada y completa. La no implementación integral de estos pasos constituye un incumplimiento directo de los requisitos establecidos en la Resolución 40595. Lo anterior podría acarrear consecuencias negativas para la eficiencia operativa y el cumplimiento normativo del MEN</t>
  </si>
  <si>
    <t xml:space="preserve">Para el tercer trimestre del año 2024 proceso deGestión del Talento Humano No presenta aprobacion de avance para realizar  seguimiento </t>
  </si>
  <si>
    <t>Descripción de la situación actual: - Se mencionó que el proveedor de vigilancia ha tenido ausencias de personal por causa de accidentabilidad dentro de las instalaciones del Ministerio (ejemplo accidente de la señora Nubia Salas), sin embargo, esta información no está reportada de manera formal y documentalmente al SGSST. Aspecto específico que requiere mejora: -Entendiendo que, si bien es cierto que la responsabilidad del reporte de los accidentes de trabajo ante la ARL y la EPS es del empleador, se recomienda que, por responsabilidad compartida, el SGSST del MEN solicite y tenga en custodia los AT de los contratistas, así con el respectivo seguimiento a la investigación del accidente. - Asegurarse de que las causas del accidente no sean no sean atribuibles al MEN como por ejemplo daños en la infraestructura, y en caso afirmativo, tomar los correctivos adecuados. - En este mismo orden considerar las estadísticas de ausentismo, accidentabilidad y enfermedad, dentro del seguimiento y evaluación del proveedor de los servicios según corresponda, por ejemplo, contrato de mantenimiento, contrato de vigilancia, contrato de aseo, etc. Impacto generado por esta situación: Lo anterior permitiría a la Entidad reconocer situaciones de co-responsabilidad en la administración de personal contratado por terceros, así como actuar oportunamente al respecto, generando relaciones de muta confianza con los proveedores de servicios críticos.</t>
  </si>
  <si>
    <t>La ineficacia de las estrategias implementadas para el control de accidentes laborales entre proveedores y contratistas se debe a la ausencia de cooperación entre la Subdirección de Talento Humano y la Subdirección de Contratación para establecer requisitos obligatorios de cumplimiento frente al SG-SST e involucramiento de supervisores de contrato. Esta situación genera deficiencias significativas en el proceso de seguimiento y evaluación de algunos aspectos del SG-SST, en particular, el reporte de los accidentes laborales, el ausentismo, la accidentabilidad y la incidencia de enfermedades.</t>
  </si>
  <si>
    <t>Realizar una mesa de trabajo con el área de contratación para definir los requisito y el mecanismo de seguimiento y control para su cumplimiento involucrando a los supervisores de contrato con relación a las cláusulas y obligaciones correspondientes al SG-SST</t>
  </si>
  <si>
    <t>Acta de reunión de la mesa de trabajo con la Subdirección de Contratación.</t>
  </si>
  <si>
    <t>Para el tercer trimestre del año 2024 proceso de Gestión  de talento humano no  presenta  avance para  este  periodo</t>
  </si>
  <si>
    <t>Modificar los documentos que inciden en el proceso de contratación incluyendo los requisitos SG-SST.</t>
  </si>
  <si>
    <t>Documentos que inciden en el proceso, de acuerdo con la mesa de trabajo con la Subdirección de Contratación, modificados.</t>
  </si>
  <si>
    <t>Capacitar a los supervisores en el cumplimiento de los requisitos SG-SST.</t>
  </si>
  <si>
    <t>Formato de asistencia</t>
  </si>
  <si>
    <t>Realizar seguimiento al cumplimiento de requisitos SG-SST por parte de los supervisores.</t>
  </si>
  <si>
    <t>Informe de cumplimiento SG-SST emitidos por los contratistas validados por los supervisores.</t>
  </si>
  <si>
    <t>Dado que se menciona que el COPPAST es veedor del SGSST hay varias actividades en que el involucramiento de los miembros del comité es fundamental y que no fueron evidenciadas como el apoyo en la planeación y aprobación del Plan de Capacitaciones, el Plan de Auditorías, la revisión por la dirección, las investigaciones de trabajo y la ejecución de los compromisos que quedan estipulados en las actas respectivas. Es importante que se evalúe la gestión del Comité de Convivencia el cual no pudo ser evaluado.</t>
  </si>
  <si>
    <t>Para el tercer trimestre del año 2024, Se realiza devolucion de la acccion, debido a que el  proceso de gestión de talento humano presenta, para la acción No. 2119, una corrección inmediata con fecha de inicio el 01-01-2024, mientras que la fecha de reporte fue el 31-07-2024. Esto genera una incoherencia entre la fecha de detección de la acción y la fecha de la corrección inmediata. Se sugiere revisar y ajustar las fechas para garantizar coherencia en el registro de las acciones correctivas.</t>
  </si>
  <si>
    <t>Descripción de la situación actual: - No es claro el nivel de cumplimiento legal evaluado en la matriz de requisitos legales, como por ejemplo contar con opciones de ¿cumple¿, ¿no cumple¿ y ¿cumple parcialmente¿ facilitaría dicha compresión. - Se identificaron algunos requisitos legales con cumplimiento parcial como por ejemplo la política de desconexión laboral, que no se encontraba aprobada ni socializada a la fecha, sin embargo, se mencionaba como un requisito cumplido. - Se identificaron requisitos legales vigentes que no están contemplados en la matriz a pesar de ser, según se informó, la versión más reciente enviada por el corredor Gallagher quien tiene como responsabilidad la asesoría legal del SGSST. Aspecto específico que requiere mejora: - Actualización oportuna y adecuada de la matriz de requisitos legales. - Evaluación adecuada del nivel de cumplimiento de los requisitos legales. Impacto generado por esta situación: Conocer el grado de cumplimiento legal del SGSST es vital para el control de posibles sanciones o multas por desconocimiento de la legislación o falta de evidencias lo soporte.</t>
  </si>
  <si>
    <t xml:space="preserve">
El documento que compila la información integrada en la matriz de requisitos legales, elaborado en colaboración con el corredor Gallagher, presenta deficiencias en el proceso de seguimiento. Este proceso debe ser registrado y reportado en la plataforma correspondiente al Sistema Integrado de Gestión, cuyo aplicativo ha experimentado actualizaciones que han dificultado este proceso. Además, los elementos que evidencian el cumplimiento legal no están disponibles en un repositorio de fácil acceso.</t>
  </si>
  <si>
    <t xml:space="preserve">
Actualizar, de acuerdo con el instructivo, los requisitos legales en materia de SG-SST en el Sistema Integrado de Gestión</t>
  </si>
  <si>
    <t>Matriz de requisitos legales en materia de SG-SST actualizada.</t>
  </si>
  <si>
    <t>Para el tercer trimestre del año 2024, la acción correspondiente al proceso de Gestión de Talento Humano no había sido formulada a corte del mes de septiembre. No obstante, fue enviada para su aprobación en el mes de octubre. Dado lo anterior, esta acción será objeto de seguimiento en el próximo trimestre. Las acciones propuestas fueron debidamente aprobadas.</t>
  </si>
  <si>
    <t>Socializar y publicar la matriz de requisitos legales en materia de SG-SST.</t>
  </si>
  <si>
    <t>Pieza comunicativa socializando la ruta para la consulta de la matriz de requisitos legales en materia de SG-SST.</t>
  </si>
  <si>
    <t>Definir un instructivo que permita describir la gestión y actualización de los requisitos legales en materia de SG-SST en el Sistema Integrado de Gestión</t>
  </si>
  <si>
    <t>Instructivo de gestión y actualización de requisitos legales en materia de SG-SST</t>
  </si>
  <si>
    <t>Descripción de la situación actual: Frente al Plan Anual de Trabajo se identificó qué: - El indicador del Plan no está actualizado. Se tienen mediciones hasta el mes de julio. - La gráfica no está calculando los datos, por lo que esta no está actualizada conforme a lo reportado a la fecha. - Aunque se han reprogramado algunas actividades como la aplicación de la batería sicosocial y la entrega del plan de intervención acorde a los resultados, no es evidente dichas reprogramaciones. - Se han desarrollado actividades que hacen parte de los requisitos del SGSST que no se encuentran programadas en el Plan Anual. - No se evidencia relación entre todas las actividades de los estándares mínimos y el Plan Anual. - No están reportadas las actividades de todos los programas de gestión. Aspectos específicos que requieren mejora: - Coherencia de lo estipulado en el Plan de Trabajo Anual acorde con las prioridades identificadas, ya que evidenciaron cambios en el impacto de los programas de gestión que no están alineados con los objetivos. - Completitud del Plan de Trabajo Anual según las actividades requeridas del SGSST acorde a los programas y requisitos normativos y legales. - Aseguramiento del cumplimiento oportuno de las actividades. - Revisión de la trazabilidad y precisión de los indicadores de los objetivos, programas y planes ya que mencionaron diferentes datos en la planificación, en la revisión por la dirección y en las fichas de seguimiento a indicadores. Impacto generado por esta situación: Lo anterior permitiría fortalecer la planificación del SGSST, su adecuado y oportuno desarrollo, seguimiento y medición.</t>
  </si>
  <si>
    <t>El Plan de Trabajo Anual incorpora de manera general las actividades correspondientes a los programas de gestión, lo que impide realizar un seguimiento detallado de todas y cada una de las actividades realizadas. Adicionalmente, se observa una insuficiencia en la cobertura de personal necesario para implementar de manera efectiva los procesos estratégicos y operativos del SG-SST.</t>
  </si>
  <si>
    <t>Gestionar la creación de un nuevo grupo interno de trabajo cuyo propósito principal es la de atender las necesidades del SG-SST.</t>
  </si>
  <si>
    <t>Proyecto de resolución de modificación de grupos internos.</t>
  </si>
  <si>
    <t>Ajustar la matriz del Plan Operativo Anual de Trabajo del SG-SST , fragmentándolo con las actividades a ejecutar en la vigencia incluyendo las relacionadas con los estándares mínimos y los programas que lo conforman.</t>
  </si>
  <si>
    <t>Matriz Plan Operativo Anual de Trabajo del SG-SST.</t>
  </si>
  <si>
    <t>No se evidencia gestión del cambio para el SGSST, así como tampoco suficiente claridad sobre la aplicación de las guías de gestión del cambio del Ministerio. En este orden, se identificaron asuntos de cambio significativos desde SST como cambios de administración, cambios en el PESV, cambios legislativos y cambios de infraestructura como la mudanza de edificios que no se han gestionado. Aunque desde Gestión Administrativa se cuenta con una gestión del cambio sobre la mudanza de los edificios, este se desarrolló bajo el enfoque de ambiental y no sobre SST ni la manera en que ambos procesos se articularon. Al respecto tampoco hay evidencia de la revaloración de matrices de peligros y riesgos post traslado de edificios ni demás ajustes que proceden con la gestión de cambio.</t>
  </si>
  <si>
    <t>El proceso de gestión de talento humano presenta, para la acción No. 2122, una corrección inmediata con fecha de inicio el 11-10-2024, mientras que la fecha de reporte fue el 31-07-2024. Esto genera una incoherencia entre la fecha de detección de la acción y la fecha de la corrección inmediata. Tres meses después, Se sugiere revisar y ajustar las fechas para garantizar coherencia en el registro de las acciones correctivas.</t>
  </si>
  <si>
    <t>Para el tercer trimestre del año 2024, El proceso de gestión de talento humano presenta, para la acción No. 2122, una corrección inmediata con fecha de inicio el 11-10-2024, mientras que la fecha de reporte fue el 31-07-2024. Esto genera una incoherencia entre la fecha de detección de la acción y la fecha de la corrección inmediata. Tres meses después, Se sugiere revisar y ajustar las fechas para garantizar coherencia en el registro de las acciones correctivas.</t>
  </si>
  <si>
    <t>Frente a la gestión de peligros y riesgos se identificó qué: La Matriz de Peligros y Riesgos que se presentó como 2023 tiene en el título externo e interno el año 2021 por lo que puede generar confusión sobre el año en el que se está realizando el seguimiento. El riesgo de contagio COVID sigue siendo el de mayor nivel de valoración como el riesgo más alto de la Entidad por encima de riesgos biomecánicos o sicosociales, por lo que habría que corroborarse con el nivel de contagios realmente reportados en el MEN para tener dicha consideración, del contrario considerar su ajuste e incorporación de los riesgos pertinentes actualmente a la Entidad como lo son los riesgos sicosociales sobre los cuales los registros reportan aumentos en este tipo de reportes. No se tienen contemplados en las matrices, los riesgos de asonadas o manifestaciones salvo el de amenaza de bomba. Por lo que, por ejemplo, ante situaciones vividas durante la semana en relación a las manifestaciones que no permitieron el ingreso a las instalaciones del Ministerio, la paralización de las operaciones, así como la afectación en condiciones de salud de los empleados no se tienen contemplados controles ni desde SST ni del Gestión Administrativa. Por lo que no se reconocieron medidas de intervención al respecto. Al respecto es importante revisar la matriz para incorporar dichos riesgos que dado que ya fueron materializados han de ser considerados como altos y establecer las medidas de control respectivas. Al revisar la matriz de peligros y riesgos se encontraron como responsables de los procesos y de los controles nombres propios de personas como por ejemplo Juanita, por lo que en primer lugar esto sugiere desactualización del documento y en segundo lugar, se recomienda incorporar cargos para evitar los cambios en las responsabilidades. Frente al seguimiento a la eficacia de los controles y el comportamiento de la significancia de los riesgos, no se logró realizar dicha revisión, ya que no se encontró la matriz de 2022 y en el aplicativo SIG no están registrados los seguimientos respectivos, sólo se evidenciaron los del 2021. Frente a los programas de gestión se considera lo siguiente, y por ende se insta a la revisión sobre: Los programas mencionados en el Plan de SGSST, así como los revisados durante la jornada no son los mismos programadas que están definidos en el Manual del SIG, por ejemplo, actualmente no se cuenta con Plan de Seguridad Industrial, el cual se menciona debería estar a cargo de Administrativa, no obstante, allí tampoco se evidencia. No todos los programas se encuentran definidos en el Plan Anual de Trabajo ni tampoco están planificados en cronogramas independientes. Varias de las actividades mencionadas, e incluso realizadas asociados a los programas no están debidamente formulados en el Plan Anual por lo que no es posible ver cuáles están cumplidas y cuáles pendientes. Algunos indicadores de los programas no están medidos o no están medidos adecuadamente. Aunque se han realizado actividades y capacitaciones no se identifica en todos los casos a qué programa pertenece por lo que no se logra evidenciar la eficacia o pertinencia de dichas acciones sobre los niveles de control esperados.</t>
  </si>
  <si>
    <t>Para el tercer trimestre del año 2024, El proceso de gestión de talento humano presenta, para la acción No. 2123, una corrección inmediata con fecha de inicio el 11-10-2024, mientras que la fecha de reporte fue el 31-07-2024. Esto genera una incoherencia entre la fecha de detección de la acción y la fecha de la corrección inmediata. Tres meses después, Se sugiere revisar y ajustar las fechas para garantizar coherencia en el registro de las acciones correctivas.</t>
  </si>
  <si>
    <t>No se cuenta con un programa específico de capacitaciones de SST según lo solicitado por el Decreto, con aprobación por parte del COPPAS y de la alta dirección y que se puedan evidenciar específicamente las jornadas programadas en las diferentes temáticas, su cumplimiento y su indicador de cumplimiento y eficacia.</t>
  </si>
  <si>
    <t>Para el tercer trimestre del año 2024, El proceso de gestión de talento humano presenta, para la acción No. 2124, una corrección inmediata con fecha de inicio el 11-10-2024, mientras que la fecha de reporte fue el 31-07-2024. Esto genera una incoherencia entre la fecha de detección de la acción y la fecha de la corrección inmediata. Tres meses después, Se sugiere revisar y ajustar las fechas para garantizar coherencia en el registro de las acciones correctivas.</t>
  </si>
  <si>
    <t>Plan de mejoramiento cerrado como no efectivo 1589</t>
  </si>
  <si>
    <t>Durante el periodo determinado para la acción, no se evidenció la elaboración del procedimiento de evaluación del desempeño laboral.</t>
  </si>
  <si>
    <t>Se encuentra pendiente la formulación por parte de la dependencia responsable</t>
  </si>
  <si>
    <t>Plan de mejoramiento cerrado como no efectivo 1055</t>
  </si>
  <si>
    <t>Las acciones adelantadas en el marco de la acción 1055 no fueron efectivas parcialmente, por lo que es necesario reformular el plan, generando un nuevo análisis causa raíz y nuevas acciones.</t>
  </si>
  <si>
    <t>Plan de mejoramiento cerrado como no efectivo 1448</t>
  </si>
  <si>
    <t>La acción de mejora no se cerró en los plazos establecidos. Se requiere reformular la acción teniendo en cuenta un nuevo análisis causa raíz.</t>
  </si>
  <si>
    <t>Para el tercer trimestre del año 2024,  Se realiza la devolución de la acción No. 2127, solicitando validar el análisis de la causa raíz en relación con el hallazgo inicialmente identificado, el cual fue cerrado como no eficaz.</t>
  </si>
  <si>
    <t>El proceso realiza reuniones de seguimiento internas a las actividades de operación, de aplicación y de gestión, sin embargo, no hay evidencia de estos seguimientos y los compromisos resultado de la actividad, que facilite validar los temas tratados y los acuerdos adoptados para la toma de decisiones.</t>
  </si>
  <si>
    <t>En las reuniones adelantadas, no se formalizan los compromisos por medio de actas o correo electrónico.</t>
  </si>
  <si>
    <t>Socializar lineamiento al interior de la OTSI, para que se generen actas o a través de correo electrónico se formalicen los compromisos o temas tratados en las reuniones adelantadas.</t>
  </si>
  <si>
    <t>Lineamientos</t>
  </si>
  <si>
    <t>Se realizó socialización, al interior de la Oficina de Tecnología y Sistemas de Información por parte de su jefatura y a través de correo electrónico, del lineamiento relacionado con la formalización de los compromisos o temas tratados en reuniones adelantadas.</t>
  </si>
  <si>
    <t>Para el tercer trimestre de 2024, se observó que el correo enviado el 28 de septiembre de 2024 al grupo de la OTSI indicando el lineamiento para el seguimiento de las reuniones. Cumpliendo la actividad en el tiempo programado.</t>
  </si>
  <si>
    <t>El proceso de Gestión Administrativa en cumplimiento de las funciones de Gestión Ambiental, en su componente operativo, estableció dentro del procedimiento Planificar, ejecutar y monitorear controles operacionales ambientales AD-PR-02 versión 07 los programas ambientales de ahorro y uso eficiente de agua, energía y papel, gestión integral de residuos y cambio climático, los cuales incluyen actividades relacionadas con ahorro y uso eficiente de recurso, mantenimiento, actualización documental, sensibilización y concientización, capacitación, inspecciones ambientales, seguimiento, análisis y reporte, entre otras, se observó el seguimiento realizado al cumplimiento de los requisitos legales y clausulas ambientales a través de la matriz de seguimiento. No obstante, el día 09 de abril se observó en un puesto de trabajo de la Subdirección de Gestión Administrativa una cafetera eléctrica, acción que no está autorizada dentro del programa de Ahorro y Uso eficiente de Energía, por lo que se recomienda la aplicación del procedimiento AD-PR-02 por parte de todos los colaboradores de la subdirección, en aras de aportar al cumplimiento de los programas ambientales.</t>
  </si>
  <si>
    <t>Los colaboradores pueden no estar suficientemente sensibilizados o informados sobre las restricciones específicas del programa de Ahorro y Uso Eficiente de Energía.</t>
  </si>
  <si>
    <t> Implementar sesiones de sensibilización dirigidas a los colaboradores, enfocadas en el cumplimiento de los programas ambientales, haciendo énfasis en las restricciones específicas sobre el uso de aparatos eléctricos no autorizados.</t>
  </si>
  <si>
    <t>Sesiones de sensibilización.</t>
  </si>
  <si>
    <t>Gina Paola Hernandez Muñoz / Profesional Especializado	Plan de mejoramiento enviado para su revisión 23-08-2024 14:27</t>
  </si>
  <si>
    <t>Difundir nuevamente el procedimiento AD-PR-02, enfatizando en las prohibiciones y las consecuencias de no cumplir con los requisitos del programa.</t>
  </si>
  <si>
    <t>Comunicaciones Internas por los medios oficiales del Ministerio</t>
  </si>
  <si>
    <t>Establecer inspecciones regulares más rigurosas para verificar el cumplimiento del programa de Ahorro y Uso Eficiente de Energía.</t>
  </si>
  <si>
    <t>Informe Inspecciones</t>
  </si>
  <si>
    <t>El proceso de gestión Administrativa estableció el PROTOCOLO DE EMERGENCIA Y CONTINGENCIA AMBIENTAL en su versión 1, el cual rige a partir del 29122023 en el cual establece las acciones requeridas para prevenir o mitigar los impactos ambientales, el método para responder ante situaciones de emergencia, la comunicación interna y externa, entrenamiento y simulacros. Los días 28062023 se realizó una jornada de capacitación sobre emergencias ambientales con la asistencia de 9 personas y el 28122023 se realizó el simulacro y capacitación para la atención de emergencias ambientales, se observaron los videos del simulacro, con la participación de brigadistas, se evidencia la participación de 19 personas en la jornada. Se recomienda diligenciar en su totalidad el Formato - Informe Simulacro Emergencia Ambiental, en donde se consigna datos relacionados con: información general del simulacro, planeación del simulacro, evaluación del simulacro y conclusiones, se observó un documento de información registrada sobre información general y planeación, teniendo en cuenta, que la información faltante (evaluación del simulacro) y su análisis permite establecer aspectos a mejorar en la atención a emergencias.</t>
  </si>
  <si>
    <t>Falta de un control o revisión final para asegurarse de que los informes se completen en su totalidad antes de ser archivados o reportados.</t>
  </si>
  <si>
    <t>Realizar el informe del simulacro realizado el 28 de diciembre de 2023 y 2024.</t>
  </si>
  <si>
    <t>Informes</t>
  </si>
  <si>
    <t>Se realizan los informes de los simulacros ambientales de 2023 y 2024 en los formatos formalizados en el SIG.</t>
  </si>
  <si>
    <t>Con corte a Septiembre de 2024, se observa informe el cual corresponde a "Realizar un simulacro relacionado con la emergencia ambiental de derrame de sustancias peligrosas, con el objetivo de evaluar las competencias de los participantes, los recursos asignados y la comprensión de los lineamientos establecidos en el Plan de Emergencias y en el Plan Operativo Normalizado del Ministerio de Educación Nacional.", correspondiente a lso periodos 2023 y 2024. Se adjuntan soportes:
AD-FT-53_V1 Informe Simulacro Ambiental 28122023.pdf_2024-10-11
AD-FT-53_V1 Informe Simulacro Ambiental 26062024 (2).pdf_2024-10-11</t>
  </si>
  <si>
    <t>AD-FT-53_V1 Informe Simulacro Ambiental 28122023.pdf_2024-10-11
AD-FT-53_V1 Informe Simulacro Ambiental 26062024 (2).pdf_2024-10-11</t>
  </si>
  <si>
    <t>Gina Paola Hernandez Muñoz / Profesional Especializado Plan de mejoramiento enviado para su revisión 23-08-2024 15:42</t>
  </si>
  <si>
    <t>Establecer un control de revisión y aprobación final del informe antes de que se dé por concluido.</t>
  </si>
  <si>
    <t>Protocolo</t>
  </si>
  <si>
    <t>Se realiza el día 3 de octubre reunión con el jefe de la Brigada de Emergencias con el fin de establecer los controles para garantizar la realización, aprobación y socialización de los informes de los simulacros ambientales realizados en la entidad.</t>
  </si>
  <si>
    <t>Con corte a septiembre de 2024, se adjunta informe acta del 3 de octubre que tiene por objetivo "Concertar los controles necesarios para incluir en el Protocolo de Emergencia y Contingencia Ambiental AD-PT-03, con el fin de asegurar la correcta elaboración de informes y divulgación de resultados tras la realización de simulacros ambientales."
Se adjuntan los soportes.
ACTA INFORMES SIMULACROS AMBIENTALES 03102024.pdf_2024-10-11</t>
  </si>
  <si>
    <t xml:space="preserve">ACTA INFORMES SIMULACROS AMBIENTALES 03102024.pdf_2024-10-11
</t>
  </si>
  <si>
    <t>Actualizar el Protocolo Emergencia y Contingencia Ambiental con los controles establecidos</t>
  </si>
  <si>
    <t>Protocolo actualizado y publicado</t>
  </si>
  <si>
    <t>Se actualiza en el SIG el Protocolo Emergencia y Contingencia Ambiental con los controles establecidos para garantizar la elaboración, aprobación y socialización de los informes de los simulacros ambientales.</t>
  </si>
  <si>
    <t>Con crote a septiembre de 2024, se emite el documento "PROTOCOLO DE EMERGENCIA Y CONTINGENCIA
AMBIENTAL" con el objetivo de "Establecer los lineamientos y directrices necesarios para la preparación, respuesta y mitigación
efectiva a las emergencias de tipo ambiental que se presenten en el desarrollo de las actividades
del Ministerio de Educación Nacional."
Se adjuntan el documento:
AD-PT-03_V2_Protocolo de emergencia y contingencia ambiental 11102024.pdf_2024-10-11</t>
  </si>
  <si>
    <t>AD-PT-03_V2_Protocolo de emergencia y contingencia ambiental 11102024.pdf_2024-10-11</t>
  </si>
  <si>
    <t>MESA DE AYUDA La Subdirección de Gestión Administrativa ha realizado mesas de trabajo con la Oficina de Tecnologías y Sistemas de Información con el fin de implementar la mesa de ayuda en la herramienta CA Service Desk Manager, sin embargo, esto se ha llevado a cabo desde la vigencia 2020 y aún no ha salido a producción. En formato AD-FT-43 Base de Datos para el Control de Mesas de Ayuda, se registran las solicitudes realizadas por el aplicativo, sin embargo, se presenta inconsistencia en la fecha de vencimiento no permitiendo validar si la fecha de finalización se realizó dentro de los tiempos. Dentro de la encuesta realizada, 2 personas no conocen que es la mesa de ayuda por lo que se recomienda la socialización del proceso. No se cuenta con una GUÍA actualizada para el usuario</t>
  </si>
  <si>
    <t>Desconocimiento del plan de trabajo con lo relacionado a la implementación del nuevo aplicativo de la mesa de ayuda administrativa.</t>
  </si>
  <si>
    <t>Solicitar mesa de trabajo con la oficina de tecnología para conocer el avance y las fechas establecidas para la puesta en marcha e complementación de la nueva herramienta tecnológica de mesa de ayuda administrativa.</t>
  </si>
  <si>
    <t>Acta mesa de trabajo.</t>
  </si>
  <si>
    <t>Edma Maritza Real Salinas / Contratista</t>
  </si>
  <si>
    <t>Errores en la digitación en el registro de la fecha de vencimiento lo que no deja evidenciar la fecha de finalización de la mesa de ayuda.</t>
  </si>
  <si>
    <t>Realizar revisión mensual del formato AD-FT-43 Base de Datos para el Control de Mesas de Ayuda, con el fin de garantizar que los registros fechas y información no presenten errores.</t>
  </si>
  <si>
    <t>Revisión base de datos mensual.</t>
  </si>
  <si>
    <t>4</t>
  </si>
  <si>
    <t xml:space="preserve">Para el tercer trimestre de 2024, se observó </t>
  </si>
  <si>
    <t>Falta de conocimiento por parte de los servidores de los servicios que prestan la mesa de ayuda administrativa..</t>
  </si>
  <si>
    <t>Realizar infografía de los servicios prestados por la mesa de ayuda administrativa para que sea publicada en los canales oficiales del Ministerio.</t>
  </si>
  <si>
    <t>Infografía para publicar servicios prestados mesa de ayuda Administrativa</t>
  </si>
  <si>
    <t>Al revisar la matriz de ROLES, RESPONSABILIDADES Y AUTORIDADES AMBIENTALES tiene establecido como requisito de competencia para la formación entrenamientoToma de Conciencia ¿Curso de Gestión Ambiental-Capacitaciones ambientales internas-*Aplica el curso de Escuela Corporativa o cualquier curso sobre gestión ambiental¿, teniendo en cuenta lo anterior se observó para los actores Gestor Ambiental, el profesional Sistema Gestión Ambiental MEN, el cumplimiento de la competencia de estudio y formación a través de los diferentes certificados, los cuales reposan en la carpeta SGA MEN. Se recomienda revisar y actualizar la caracterización del proceso si es el caso, teniendo en cuenta que, el profesional de gestión ambiental adelanta la gestión de las necesidades de formación y toma de conciencia ambiental en articulación con el Sistema Integrado de Gestión así como, definir e implementar un plan de trabajo para el seguimiento, monitoreo y verificación del cumplimiento de los requisitos establecidos en el Sistema de Gestión Ambiental (dentro de los cuales se encuentra los requisitos de competencia de cada uno de los roles del sistema de gestión ambiental). Sin embargo, el requisito 7.2 no se encuentra relacionado en la caracterización.</t>
  </si>
  <si>
    <t>Deficiencia en la inclusión de los numerales aplicables al proceso debido a los recientes cambios en la responsabilidad de la Subdirección frente al Sistema de Gestión Ambiental</t>
  </si>
  <si>
    <t>Realizar una revisión exhaustiva de la caracterización del proceso para asegurar que todos los requisitos relevantes del Sistema de Gestión Ambiental, incluyendo el 7.2, estén debidamente documentados.</t>
  </si>
  <si>
    <t>Actualizar caracterización proceso de gestión administrativa</t>
  </si>
  <si>
    <t>Se realiza una revisión exhaustiva de la caracterización del proceso de Gestión Administrativa donde se incluye la aplicabilidad del requisito 7.2 Competencia de la ISO 14001, pero adicionalmente se incluyen otros requisitos aplicables al proceso como: 5.1 Liderazgo 5.2 Política Ambiental 5.3 Roles, responsabilidades y autoridades 6.1.2 Aspectos ambientales 6.1.4 Planificación de acciones 6.2 Objetivos ambientales y planificación para lograrlos</t>
  </si>
  <si>
    <t>Con corte al 30 de septiembre se observa el documento "CARACTERIZACIÓN GESTIÓN ADMINISTRATIVA" con el objetivo "Brindar los bienes y servicios administrativos requeridos, mediante el mantenimiento de la infraestructura (bienes, muebles e inmuebles) gestión de comisiones, prestación de los servicios generales, logística, seguridad física y control operacional ambiental, con fin de asegurar el funcionamiento del Ministerio de Educación."
Se adjunta el soporte:
AD-CA-01_V7_Caracterización actualizada.pdf_2024-10-11</t>
  </si>
  <si>
    <t xml:space="preserve">AD-CA-01_V7_Caracterización actualizada.pdf_2024-10-11
</t>
  </si>
  <si>
    <t>Gina Paola Hernandez Muñoz / Profesional Especializado Plan de mejoramiento enviado para su revisión 23-08-2024 14:31</t>
  </si>
  <si>
    <t>Actualizar la matriz de roles, responsabilidades y autoridades ambientales, garantizando el cumplimiento de la competencia.</t>
  </si>
  <si>
    <t>Actualizar matriz de roles</t>
  </si>
  <si>
    <t>El proceso de Gestión Administrativa, dentro de la matriz de riesgos realizó la identificación de seis (06) riesgos relacionados con los aspectos ambientales, requisitos legales otros requisitos que permiten asegurar el Sistema de Gestión Ambiental y el logro de sus resultados, así como prevenir o reducir los efectos no deseados. Sin embargo, se recomienda revisar y ajustar la descripción de los controles establecidos teniendo en cuenta la estructura establecida en la Guía para la Administración del Riesgo y el diseño de controles en entidades públicas Versión 6, medida que permite reducir o mitigar el riesgo. lo que podría incumplir el numeral 6.1 acciones para abordar riesgos y oportunidades.</t>
  </si>
  <si>
    <t>Deficiencia en la descripción y revisión adecuada de la matriz de riesgos que permita alinear los controles con la guía más reciente.</t>
  </si>
  <si>
    <t>Realizar la revisión y ajuste de la descripción de los controles en la matriz de riesgos para alinearlos con la estructura recomendada en la Guía para la Administración del Riesgo y el diseño de controles en entidades públicas Versión 6.</t>
  </si>
  <si>
    <t>Actualizar matriz de riesgos Ambientales</t>
  </si>
  <si>
    <t>Gina Paola Hernandez Muñoz / Profesional Especializado Plan de mejoramiento enviado para su revisión 23-08-2024 15:29</t>
  </si>
  <si>
    <t>Realizar mesa de trabajo para revisar y actualizar la matriz de riesgos en conjunto con la Subdirección de Desarrollo Organizacional, asegurando que esté alineada con las últimas guías y mejores prácticas.</t>
  </si>
  <si>
    <t>Acta Realizar mesa de trabajo</t>
  </si>
  <si>
    <t>Publicar en el SIG la actualización de los controles ambientales</t>
  </si>
  <si>
    <t>Publicación de los controles ajustados</t>
  </si>
  <si>
    <t>El proceso de Gestión Administrativa ha dado respuesta a las solicitudes externas recibidas a través del Sistema de Gestión de Documentos Electrónicos de Archivo-SGDEA, así mismo a través del micrositio de Conciencia Ambiental MEN, se publica la información de interés del Sistema de Gestión Ambiental. Se recomienda revisar y actualizar la caracterización del proceso si es el caso, teniendo en cuenta que dentro del ciclo de gestión del proceso establecen la actividad de Gestionar las comunicaciones ambientales internas yo externas, cuya salida son comunicaciones ambientales dirigida tanto a clientes internos y externos, sin embargo, el requisito 7.4.3 no se encuentra relacionado en la caracterización.</t>
  </si>
  <si>
    <t>Actualizar caracterización Gestión Administrativa</t>
  </si>
  <si>
    <t xml:space="preserve">	David Alejandro Ceballos Guaneme / Profesional Especializado</t>
  </si>
  <si>
    <t>Con corte al 30 de septiembre se observa el documento "CARACTERIZACIÓN GESTIÓN ADMINISTRATIVA" con el objetivo "Brindar los bienes y servicios administrativos requeridos, mediante el mantenimiento de la infraestructura (bienes, muebles e inmuebles) gestión de comisiones, prestación de los servicios generales, logística, seguridad física y control operacional ambiental, con fin de asegurar el funcionamiento del Ministerio de Educación." con la actualización de los numerales de la norma 14001:2015.
Se adjunta el soporte:
AD-CA-01_V7_Caracterización actualizada.pdf_2024-10-11</t>
  </si>
  <si>
    <t>Gina Paola Hernandez Muñoz / Profesional Especializado Plan de mejoramiento enviado para su revisión 23-08-2024 15:37</t>
  </si>
  <si>
    <t>Publicar en el Sistema Integrado de Gestión la actualización de los controles ambientales</t>
  </si>
  <si>
    <t>Publicación Sistema Integrado de Gestión caracterización Gestión Administrativa.</t>
  </si>
  <si>
    <t>Una vez actualizados los numerales aplicables y los controles ambientales en la caracterización del proceso de Gestión Administrativa, se procede a publicar en el SIG el documento, el cual rige en su versión 7 desde el 7 de octubre de 2024.</t>
  </si>
  <si>
    <t>Con corte a septiembre de 2024, se observa la publicación de la acar aterización con la ctualización de la norma. Se adjunta soporte:
Publicación caracterizacion SIG 07102024.pdf_2024-10-11</t>
  </si>
  <si>
    <t xml:space="preserve">Publicación caracterizacion SIG 07102024.pdf_2024-10-11
</t>
  </si>
  <si>
    <t>El proceso de Gestión Administrativa realiza seguimiento a la gestión del Sistema de Gestión Ambiental a través de cinco (05) indicadores: AP 75-Aprovechamiento de residuos sólidos reciclables, AP 108-Consumo de agua, AP 77-Consumo de energía, AP 15-Consumo de papel y AP 12-Porcentaje de residuos peligrosos dispuestos adecuadamente. De los anteriores indicadores se puede establecer que su reporte es claro y completo. Sin embargo, al revisar la descripción de la fórmula de los indicadores AP-75, AP-77 Y AP12 estos incluyen sedes alternas que tuvo el Ministerio en un momento determinado. Así mismo, el indicador de periodicidad semestral AP-12 Porcentaje de residuos peligrosos dispuestos adecuadamente discrimina la sede alterna y además está midiendo el objetivo de disponer adecuadamente de este tipo de residuos (eficacia) y no la generación mínima de este tipo de residuos (eficiencia), como se encuentra clasificado en su hoja de vida.</t>
  </si>
  <si>
    <t>Falta de revisión y control para asegurar que los indicadores contemplen el alcance de la gestión ambiental adecuadamente y clasificados correctamente según su propósito.</t>
  </si>
  <si>
    <t>Realizar la actualización de los indicadores ambientales que contemplen las sedes vigentes de la entidad, así como se clasifiquen adecuadamente de acuerdo con a su tipología.</t>
  </si>
  <si>
    <t>Actualizar Indicadores ambientales</t>
  </si>
  <si>
    <t>Gina Paola Hernandez Muñoz / Profesional Especializado Plan de mejoramiento enviado para su revisión 23-08-2024 15:35</t>
  </si>
  <si>
    <t>Actualizar los indicadores ambientales en el Sistema Integrado de Gestión.</t>
  </si>
  <si>
    <t>Publicar en el Sistema Integrado de Gestión los indicadores ambientales.</t>
  </si>
  <si>
    <t>Al revisar la matriz de riesgos del proceso de Gestión Administrativa se observaron las siguientes situaciones: Controles que no corresponden a la naturaleza descrita en la matriz. Opción de riesgo Reducir el riesgo con nivel de riesgo Moderado. Opciones de riesgo ¿Reducir el riesgo sin planes de manejo. En el riesgo de mesa de ayuda en la columna de Actividad relacionada no se está indicando el procedimiento, manual, guía o documento donde se describe el control o punto de verificación para la mitigación del riesgo. Controles que se están ejecutando que no se encuentran registrados en la matriz. Lo anterior, incumpliendo los lineamientos de la GUÍA DE ADMINISTRACIÓN DEL RIESGO Código: PM-GU-01Versión: 07</t>
  </si>
  <si>
    <t>Falta de coherencia entre la guía para la administración del riesgo con lo relacionado a la valoración la identificación del riesgo residual y clasificación de los controles.</t>
  </si>
  <si>
    <t>Solicitar mesa de trabajo con la Subdirección de Desarrollo Organizacional para revisar y validar los riesgos del proceso de gestión administrativa.</t>
  </si>
  <si>
    <t>Mesa de trabajo</t>
  </si>
  <si>
    <t>kelly Johanna Gordillo Gomez</t>
  </si>
  <si>
    <t>Se solicito mesa de trabajo a la Subdirección de Desarrollo Organizacional Mesa de ayuda_2024-0110 para revisión y ajuste riesgos del proceso de Gestión administrativa.</t>
  </si>
  <si>
    <t>Con corte al 30 de septiembre de 2024, se observa mesa de ayuda del 28 de agosto de 2024. Se adjunta soporte" SOLICITUD MESA AYUDA SDO RIESGOS DE GESTION.pdf_2024-09-30"</t>
  </si>
  <si>
    <t xml:space="preserve">SOLICITUD MESA AYUDA SDO RIESGOS DE GESTION.pdf_2024-09-30"
</t>
  </si>
  <si>
    <t>Gina Paola Hernandez Muñoz / Profesional Especializado Plan de mejoramiento enviado para su revisión 23-08-2024 15:34</t>
  </si>
  <si>
    <t>Revisión el riesgo verificando la valoración de la probabilidad de ocurrencia, el impacto, así como la clasificación de los controles y el tratamiento que se le va a dar al riesgo residual.</t>
  </si>
  <si>
    <t>Revisión, valoración de los riesgos de Gestión Administrativa</t>
  </si>
  <si>
    <t>Se revisaron y ajustaron los riesgos a cargo de Gestión Administrativa resultado de la mesa de ayuda_2024-0110 realizada con SDO, se adjunta acta y se puede validar en el versiona miento de los Riesgo para el seguimiento del III trimetres.se adjunta acta firmada por las partes.</t>
  </si>
  <si>
    <t>Con corte al 30 de septiembre de 2024, se observa acta del 17 de septiembre con el obejtivo de "Mesa de trabajo para revisión de la matriz de riesgos a cargo de la Subdireccion de Gestión Administrativa, dando cumplimiento a las oportunidades de mejora resultado de la auditoría interna integral y de gestión de la vigencia 2024." Se adjunta soporte: ACTA MESA DE TRABJO SDO RIESGOS.pdf_2024-09-30</t>
  </si>
  <si>
    <t xml:space="preserve">ACTA MESA DE TRABJO SDO RIESGOS.pdf_2024-09-30
</t>
  </si>
  <si>
    <t>Indicar en el riesgo de mesa de ayuda en la columna de Actividad relacionada el documento pertinente (procedimiento, manual, guía).</t>
  </si>
  <si>
    <t>Ajuste del Riesgo Mesa de ayuda.</t>
  </si>
  <si>
    <t>Publicación en el Sistema Integrado de Gestión la actualización de los riesgos a cargo de gestión administrativa.</t>
  </si>
  <si>
    <t>Publicación de los riesgos a cargo del proceso de gestión administrativa</t>
  </si>
  <si>
    <t>Se Publicaron los ajustes de los riesgos a cargo de Gestión Administrativa, los cuales se evidencian en el versionamiento para el seguimiento del III trimestre de la vigencia aplicativo SIG.</t>
  </si>
  <si>
    <t>Con corte al 30 de septiembre de 2024, se realizó se publicó el "Versionamiento Riesgos de Gestión y Corrupción III tremestre.pdf_2024-09-30" con referencia a la actualización de los 9 controles en lo relacionado con la naturaleza de los controles y las opciones de manejo del riesgo inherente.
Se adjunta como soporte:Versionamiento Riesgos de Gestión y Corrupción III tremestre.pdf_2024-09-30</t>
  </si>
  <si>
    <t xml:space="preserve">Versionamiento Riesgos de Gestión y Corrupción III tremestre.pdf_2024-09-30
</t>
  </si>
  <si>
    <t>El Sistema de Gestión Ambiental ¿ SGA, cuenta con la Política Ambiental, en donde se observa la intención del Ministerio de Educación para apoyar y mejorar el desempeño ambiental y los compromisos de proteger el medio ambiente, prevención de la contaminación, cumplimiento de requisitos ambientales y otros requisitos y mejorar continuamente el sistema. Sin embargo, al consultar la página web del Ministerio el día 14 de abril de 2024 en los siguientes enlaces https:www.mineducacion.gov.coportalMinisterioInformacion-Institucional135295:Sistema-Integrado-de-Gestion-SIG y el Micrositio Conciencia Ambiental MEN la política no se encuentra actualizada. El proceso a través de la comunicación interna No 2024-IE-009449 remite la Alineación Estratégica del modelo referencial del Sistema de Gestión Ambiental, el cual define la política, objetivos, metas e indicadores ambientales para la vigencia 2024, lo cual se alinea con el Sistema Integrado de Gestión del Ministerio de Educación Nacional.</t>
  </si>
  <si>
    <t>Deficiencia en la actualización de la Política Ambiental del Ministerio de Educación Nacional en los medios de comunicación oficial</t>
  </si>
  <si>
    <t>Realizar la actualización de la Política Ambiental de la entidad en los medios oficiales.</t>
  </si>
  <si>
    <t>Política actualizada</t>
  </si>
  <si>
    <t>Gina Paola Hernandez Muñoz / Profesional Especializado Plan de mejoramiento enviado para su revisión 23-08-2024 14:35</t>
  </si>
  <si>
    <t>Revisar y actualizar la matriz de comunicaciones ambientales donde se defina cómo, cuándo y dónde se comunica la política.</t>
  </si>
  <si>
    <t>Matriz de comunicaciones actualizada y publicada</t>
  </si>
  <si>
    <t>El proceso de Gestión Administrativa en la vigencia 2023 realizó 6 sesiones de voceros ambientales y en la vigencia 2024 ha realizado 1 sesión, con los voceros ambientales (que sirven de enlace entre las dependencias y los administradores del Sistema de Gestión Ambiental) en las cuales se da a conocer las generalidades, funcionamiento e implementación del Sistema de Gestión Ambiental. De las 33 dependencias que designaron voceros ambientales, 10 de estas realizaron réplicas de toma de conciencia dentro de su equipo de trabajo, por lo que se recomienda fortalecer en los voceros ambientales su rol y responsabilidad, teniendo en cuenta la autoridad de Apoyar la sensibilización y toma de conciencia de los colaboradores del procesodependencia correspondiente, frente a la política, objetivos, roles y responsabilidades y programas del Sistema de Gestión Ambiental, dentro de las dependencias, para propender el cumplimiento de los requisitos del Sistema de Gestión Ambiental.</t>
  </si>
  <si>
    <t>Falta de acompañamiento y seguimiento a los voceros ambientales, lo que ha resultado en una baja tasa de réplicas de toma de conciencia en 2023.</t>
  </si>
  <si>
    <t>Reforzar la capacitación para los voceros ambientales en cuanto a su rol, responsabilidades y técnicas efectivas de sensibilización.</t>
  </si>
  <si>
    <t>Gina Paola Hernandez Muñoz / Profesional Especializado Plan de mejoramiento enviado para su revisión 23-08-2024 14:33</t>
  </si>
  <si>
    <t>Implementar un sistema de monitoreo para evaluar la eficacia y la efectividad de las réplicas de toma de conciencia realizadas por los voceros ambientales.</t>
  </si>
  <si>
    <t>Sistema de monitoreo</t>
  </si>
  <si>
    <t>Se observó que para la vigencia 2023 a la Oficina de Tecnologías y Sistemas de Información dio respuesta oportuna a las PQRSDF al 83,55% y en el trascurso de la vigencia del 2024 a abril un 85,84%, incumpliendo en lo establecido en la Resolución 15908 de 2017, por medio de la cual se establece el Reglamento Interno para el trámite de las peticiones, quejas, reclamos y sugerencias sobre las materias de competencia del Ministerio de Educación Nacional.</t>
  </si>
  <si>
    <t>Falta de apropiación por parte del personal de la necesidad e importancia de la atención a las comunicaciones en los tiempos establecidos</t>
  </si>
  <si>
    <t>Enviar desde la Jefatura de la Oficina por correo electrónico, recordación a los usuarios sobre los comunicados que se encuentran en la bandeja del SGDEA con fecha próxima de vencimiento.</t>
  </si>
  <si>
    <t>Consolidado mensual de los correos remitidos</t>
  </si>
  <si>
    <t>En la verificación efectuada a la base de datos de licenciamiento, se evidenció, en los datos registrados que la licencia BIZAGI obtenida con el contrato número CO1.PCCNTR.3410115 de 2022 no se encuentra vigente dado que tiene la fecha 31072023 y su estado es ¿En uso¿ Sin embargo, se cuenta con el contrato CO1.PCCNTR.4927752 de 2023 suscrito con Bizagi Latam S A S, para la actualización de Licencias, Soporte Básico y Mantenimiento por un (1) año contado a partir del 01 agosto de 2023. Por anterior, se evidencia que en La CMDB no está actualizada la información correspondiente a la cantidad existente (inventario) de licencias disponibles del software autorizado en la entidad.</t>
  </si>
  <si>
    <t>Los supervisores de los contratos, no notifican al Gestor de configuración, para la actualización en la CMDB.</t>
  </si>
  <si>
    <t>Emitir lineamiento a los supervisores de los contratos de la OTSI relacionados con licencias de software, para que notifiquen al gestor de configuración para llevar a cabo la actualización del inventario de licencias en la CMDB</t>
  </si>
  <si>
    <t>Comunicado a los supervisores.</t>
  </si>
  <si>
    <t>Realizar verificación del inventario de licencias en la CMDB, de manera cuatrimestral</t>
  </si>
  <si>
    <t>Acta de revisión de la verificación</t>
  </si>
  <si>
    <t>Al revisar el riesgo Posibilidad de afectación económica por pérdida de los bienes de la entidad, debido a la inobservancia del procedimiento de administración y control de recursos físicos, la valoración del riesgo inherente y del riesgo residual se observó las siguientes situaciones: - La probabilidad en el análisis del riesgo inherente antes de controles es muy alta y después de controles presenta una probabilidad muy baja. Sin embargo, el impacto sigue siendo el mismo moderado. - El nivel del riesgo es MODERADO, tal situación no se debe considerar un tratamiento del riesgo -Reducir el riesgo- - El tratamiento del riesgo es -Reducir el riesgo-, sin embargo, no tiene plan de manejo. - La tipología y diseño de los siguientes controles no corresponden al ciclo del proceso: PREVENTIVO El profesional de recursos físicos verifica que se reporten los bienes que se adquieren y los siniestros presentados ante la compañía de seguros, a través de la generación de un oficio con sus respectivos soportes dejando el registro en el Sistema de Gestión de documentos electrónicos y de archivo (SGDEA). CORRECTIVO El profesional especializado de recursos físicos consolida, valida y realiza el reporte mensual del consolidado de movimientos del inventario del MEN, a través de la generación de un oficio con sus respectivos soportes dirigido a la Subdirección de Gestión Financiera.</t>
  </si>
  <si>
    <t>Maura Yuliana Ramirez Goez / Profesional Especializado	Plan de mejoramiento enviado para su revisión 25-10-2024 17:39</t>
  </si>
  <si>
    <t>SERVICIO AL CIUDADANO</t>
  </si>
  <si>
    <t>Durante la revisión de la hoja de vida del indicador Nivel de oportunidad de la atención de las PQRDS, se ha evidenciado una discrepancia en la fuente de información utilizada para la medición de los indicadores. Aunque la fuente de información está señalada como Gestión Documental, en la práctica, los datos son descargados del Sistema de Gestión Documental de Archivos Electrónicos (SGDEA) y requieren un procesamiento adicional antes de ser utilizados para el análisis. Los datos procesados, específicamente el informe gráfico de las PQRSD, son los que efectivamente se utilizan para la medición, lo que indica una falta de precisión en la documentación de la fuente de información Lo que genera una ¿no conformidad¿ en relación con los numerales 9.1. Seguimiento, Medición, Análisis Y Evaluación literal b) Los métodos de seguimiento, medición, análisis y evaluación necesarios para asegurar resultados válidos. 9.1.3. Análisis y evaluación</t>
  </si>
  <si>
    <t>Para el tercer trimestre del 2024, no se evidencia  avance en la accion de mejor.</t>
  </si>
  <si>
    <t>Para el tercer trimestre del 2024, no se evidencia  avance en la accion de mejora.</t>
  </si>
  <si>
    <t>Maryuri Ivone Acosta / Profesional Se ha generado un plan de mejoramiento para su análisis y gestión 28-08-2024 16:14</t>
  </si>
  <si>
    <t>El Plan de Conservación del año 2023, en su punto 3.2 Programa de Capacitación y Sensibilización, establece la realización de una jornada de capacitación semestral dirigida al personal encargado de la administración de archivos. Sin embargo, al revisar el Plan Institucional de Capacitación del mismo año, se constató la ausencia de dichas capacitaciones misionadas por el proceso de gestión documental. Esta discrepancia señala una falta de alineación y cumplimiento en la planificación y ejecución de las acciones de formación necesarias para garantizar la competencia del personal en roles críticos para la gestión documental y la conservación de archivos. Identificando la ¿no conformidad¿ relacionada con el numeral 7.2 literal D, de la ISO 9001:2015, específicamente en lo que concierne a la planificación e implementación de capacitaciones para el personal que administra los archivos en aspectos de conservación, manipulación y sistemas de almacenamiento</t>
  </si>
  <si>
    <t>El Plan de Conservación del año 2023, en su punto 3.2 Programa de Capacitación y Sensibilización, establece la realización de una jornada de capacitación semestral dirigida al personal encargado de la administración de archivos. Sin embargo, al revisar el Plan Institucional de Capacitación del mismo año, se constató la ausencia de dichas capacitaciones misionadas por el proceso de gestión documental.</t>
  </si>
  <si>
    <t>Realizar una capacitación semestral al personal que administra los archivos en aspectos de conservación, manipulación y sistemas de almacenamiento.</t>
  </si>
  <si>
    <t>Listado y grabación</t>
  </si>
  <si>
    <t>para el tercer tirmestre de año 2024, Se realiza la devolución de la acción No. 2143, solicitando validar el análisis de la causa raíz en relación con el hallazgo, ya que únicamente se propone "Incluir en el Plan de Capacitación Institucional una capacitación semestral al personal que administra los archivos en aspectos de conservación, manipulación y sistemas de almacenamiento". Sin embargo, no se está incluyendo la evaluación de la eficacia de dicha capacitación, lo cual es fundamental para asegurar la efectividad de la medida implementada.</t>
  </si>
  <si>
    <t>Durante la revisión de las hojas de vida de los indicadores de desempeño, se identificó una discrepancia entre la fuente de información documentada y la fuente real utilizada para la medición de estos indicadores. La base de datos, que se había establecido originalmente como la principal fuente de información para los indicadores, resultó ser un informe que no proporcionaba detalles específicos sobre la información suministrada. Al realizar una validación, se evidenció que la verdadera fuente de información utilizada para la medición precisa de los indicadores provenía de los datos generados y analizados por el proceso de gestión documental a través de Power BI. Esta discrepancia indica una falta de precisión y transparencia en la documentación y análisis de las fuentes de información utilizadas para evaluar el desempeño del sistema de gestión de calidad. Lo que genera una ¿no conformidad¿ en relación con los numerales 9.1. Seguimiento, Medición, Análisis Y Evaluación literal b) Los métodos de seguimiento, medición, análisis y evaluación necesarios para asegurar resultados válidos. 9.1.3. Análisis y evaluación</t>
  </si>
  <si>
    <t>Durante la revisión de las hojas de vida de los indicadores de desempeño, se identificó una discrepancia entre la fuente de información documentada y la fuente real utilizada para la medición de estos indicadores ya que la base de datos, que se había establecido originalmente como la principal fuente de información para los indicadores, resultó ser un informe que no proporcionaba detalles específicos sobre la información suministrada</t>
  </si>
  <si>
    <t>Actualizar fuente de información indicador AP 39, tablero de indicadores</t>
  </si>
  <si>
    <t>Fuente base datos registro excel</t>
  </si>
  <si>
    <t xml:space="preserve">Para el tercer trimestre del año 2024,   el proceso no presenta avance. Fecha de corte 31 de diciembre del 2024 </t>
  </si>
  <si>
    <t>Maura Yuliana Ramirez Goez / Profesional Especializado Plan de mejoramiento enviado para su revisión 06-09-2024 15:12</t>
  </si>
  <si>
    <t>Entre las actividades planificadas en el documento PINAR, en el Proyecto 1: Gestión del Cambio, y las actividades de comunicación ejecutadas, el documento establece la realización de campañas trimestrales de sensibilización que incluyen la socialización de procedimientos internos a todos los funcionarios de la entidad. Sin embargo, la revisión de las comunicaciones internas enviadas a los correos institucionales revela que no todas las socializaciones de procedimientos internos mencionadas se han llevado a cabo. Lo que genera una ¿no conformidad¿ con respecto a los numerales 7.4, 7.5.3 literales (a,b,c,d ) y 6.2.2 literales (a,b,c,d,e) de la ISO 9001:2015. detectado el incumplimiento al requisito normativo.</t>
  </si>
  <si>
    <t>no se realizó la socialización de todos los procedimientos internos a todos los funcionarios de la entidad.</t>
  </si>
  <si>
    <t>Realizar dos campañas en el semestre e sensibilización que incluyen la socialización de procedimientos internos a todos los funcionarios de la entidad</t>
  </si>
  <si>
    <t>Campañas de sensibilización</t>
  </si>
  <si>
    <t>Maura Yuliana Ramirez Goez / Profesional Especializado Plan de mejoramiento enviado para su revisión 06-09-2024 15:14</t>
  </si>
  <si>
    <t>PLANEACIÓN</t>
  </si>
  <si>
    <t>PQRSD: De acuerdo con los informes de la Unidad de Atención al Ciudadano relacionados con las PQRSD de la Oficina Asesora de Planeación y Finanzas, reportó para la vigencia 2024 en los meses de: enero 92,16%%, febrero 88,92% y marzo 89,97%, en oportunidad de respuesta de las PQRSD, prevaleciendo a los documentos externos recibidos, por lo anterior es crucial identificar las acciones de mejora de inmediato y tomar medidas correctivas para alcanzar los objetivos de la Entidad. podría incumplir a lo estipulado en el numeral 9.1. 2. Satisfacción al cliente: La organización debe realizar el seguimiento de las percepciones de los clientes del grado en que se cumplen sus necesidades y expectativas. La organización debe determinar los métodos para obtener, realizar seguimiento y revisar esta información. Incumpliendo el numeral 9.1.1. Generalidades, literal b) los métodos de seguimiento, medición, análisis y evaluación necesarios para asegurar resultados válidos y el literal c) ¿Cuándo se lleven a cabo el seguimiento y la medición¿ de la norma ISO 9001:2015</t>
  </si>
  <si>
    <t>Para el tercer trimestre de 2024, la OCI  devuelve las acciones reportadas ya que no mitigan el hallazgo, dado que un reporte semanal,  socialización del tablero no garantizan  el cumplimento de la PQRSDF.</t>
  </si>
  <si>
    <t>En el momento de realizar la auditoría al Proceso de Planeación se evidenció: Riesgos: No se cumplieron los tiempos establecidos en las circulares de reportes de cada vigencia. Indicadores SIG: El Informe de Indicadores Primer trimestre 2024 de la Subdirección de Desarrollo Organizacional, informa que, la Oficina Asesora de Planeación y Finanzas no reportó en la fecha previamente establecida. Publicación seguimiento Plan Acción Institucional: Adicionalmente, no se evidencian Publicaciones a seguimiento del Plan Estratégico institucional y Plan de Acción Institucional correspondiente al primer trimestre de 2024. Se recomienda al proceso implementar acciones para garantizar la realización del cargue de la información de acuerdo con lo establecido en el cronograma de la Circular de reportes de la vigencia y dar cumplimiento a lo establecido en la Ley 1712 de 2014. Plataforma Integrada de Inversión Pública (PIIP) Al momento de realizar la auditoría no se visibilizó el funcionamiento de la Plataforma Integrada de Inversión Pública (PIIP) y verificar el monitoreo del ciclo completo de un proyecto de inversión: como viabilidad, programación, ejecución presupuestal por: 1) actividad (incluye registro cualitativo y 2) por proyecto (focalización) además de su correspondiente seguimiento Incumpliendo el numeral 9.1.1. Generalidades, literal b) los métodos de seguimiento, medición, análisis y evaluación necesarios para asegurar resultados válidos y el literal c) ¿Cuándo se lleven a cabo el seguimiento y la medición de la norma ISO 9001:2015?</t>
  </si>
  <si>
    <t>Alberto Zambrano Guerrero / Asesor Se ha generado un plan de mejoramiento para su análisis y gestión 29-08-2024 15:49</t>
  </si>
  <si>
    <t>El proceso Planeación, sus funcionarios y contratistas tiene conocimiento de la ubicación (Sistema Integrado de Gestión) de los documentos del Sistema de Gestión Ambiental, los cuales son aplicados siguiendo los lineamientos establecidos tanto por la Subdirección de Gestión Administrativa como por la Subdirección de Desarrollo Organizacional, asegurando que, el proceso implementa de manera efectiva los documentos establecidos; sin embargo, no se evidenció información documentada de las actividades, socializaciones y oportunidades identificadas, lo que podría incumplir el numeral 7.5 Información Documentada 7.5.3. Control de la información documentada literal a) esté disponible y sea idónea para su uso, dónde y cuándo se necesite</t>
  </si>
  <si>
    <t>Para el tercer trimestre de 2024, el plan de mejoramiento se encuentra en revisión y aprobación por parte de la OCI.</t>
  </si>
  <si>
    <t>John Alexander Reyes Doncel / Profesional Especializado Se ha generado un plan de mejoramiento para su análisis y gestión 29-08-2024 15:51</t>
  </si>
  <si>
    <t>El proceso de Planeación promueve el cumplimiento de los requisitos del Sistema de gestión Ambiental del Ministerio de la identificación de oportunidades relacionados con el Ahorro y Uso eficiente de la energía (apagado de luz y aprovechamiento de luz natural), las cuales son socializadas con el equipo de trabajo de manera verbal, de acuerdo a la verificación realizada con del equipo de trabajo, sin embargo, no se evidencia información documentada, razón por la cual se recomienda dejar registro de las actividades y oportunidades identificadas desde el proceso con el fin de mantener evidencia y realizar seguimiento a las mismas, acorde a lo anterior podría incumplir a lo estipulado en el numeral 6.1.1. Generalidades. Párrafo La organización debe mantener la información documentada de los procesos especificados en el literal 6.1.1.</t>
  </si>
  <si>
    <t>John Alexander Reyes Doncel / Profesional Especializado Se ha generado un plan de mejoramiento para su análisis y gestión 29-08-2024 15:58</t>
  </si>
  <si>
    <t>Hallazgo No. 26. En la ejecución del Contrato de Obra Civil No. 1380-1242-2020 - FFIE (A) (D) (F) se evidenció que, dentro de los ítems de construcción ejecutados y pagados en las obras realizadas en la Institución Educativa Microempresarial Los Andes, municipio de Ipiales (N), existen fallas en la operación de los equipos de bombeo instalados, los cuales no están funcionando de la manera correcta y que denotan deficiencias en la ejecución de los compromisos asumidos por interventoría e incumplimiento de las obligaciones del contratista, hechos que generan afectación de los recursos del FFIE por valor de $36.188.594, y presunta incidencia disciplinaria a los actores involucrados</t>
  </si>
  <si>
    <t>Deficiencias en la ejecución de los compromisos asumidos en virtud del Contrato de Interventoría No. 1380-1242-2020, por parte de la firma ARQ S.A.S. - Incumplimiento de la normatividad derivada del contrato en sus componentes técnicas, administrativos, financieros y jurídicos.</t>
  </si>
  <si>
    <t>Para el tercer trimestre de 2024, Para el tercer trimestre de 2024, la dependencia reportó que llevó a cabo la socialización del Documento Hechos Generadores de Retraso e Incumplimiento a los responsables de la ejecución del proyectos de infraestructura educativa.</t>
  </si>
  <si>
    <t>sc_pdf_20240927114545_613_Gral_CorrIE_PDF.pdf_2024-09-30
sc_pdf_20240927114600_92_Gral_CorrIE_PDF.pdf_2024-09-30
sc_pdf_20240927114609_552_Gral_CorrIE_PDF.pdf_2024-09-30
sc_pdf_20240927114617_347_Gral_CorrIE_PDF.pdf_2024-09-30
sc_pdf_20240927114626_980_Gral_CorrIE_PDF.pdf_2024-09-30
sc_pdf_20240927114634_897_Gral_CorrIE_PDF.pdf_2024-09-30
sc_pdf_20240927114646_428_Gral_CorrIE_PDF.pdf_2024-09-30
sc_pdf_20240927114655_762_Gral_CorrIE_PDF.pdf_2024-09-30
sc_pdf_20240927114703_643_Gral_CorrIE_PDF.pdf_2024-09-30
sc_pdf_20240927114712_715_Gral_CorrIE_PDF.pdf_2024-09-30
HECHOS GENERADORES DE R (segunda versión).pdf_2024-09-30
sc_pdf_20240927114141_628_Gral_CorrIE_PDF.pdf_2024-09-30
sc_pdf_20240927114153_498_Gral_CorrIE_PDF.pdf_2024-09-30
sc_pdf_20240927114204_925_Gral_CorrIE_PDF.pdf_2024-09-30
sc_pdf_20240927114214_814_Gral_CorrIE_PDF.pdf_2024-09-30
sc_pdf_20240927114228_777_Gral_CorrIE_PDF.pdf_2024-09-30
sc_pdf_20240927114238_842_Gral_CorrIE_PDF.pdf_2024-09-30
sc_pdf_20240927114249_239_Gral_CorrIE_PDF.pdf_2024-09-30
sc_pdf_20240927114259_32_Gral_CorrIE_PDF.pdf_2024-09-30
sc_pdf_20240927114310_965_Gral_CorrIE_PDF.pdf_2024-09-30
sc_pdf_20240927114323_214_Gral_CorrIE_PDF.pdf_2024-09-30
sc_pdf_20240927114340_874_Gral_CorrIE_PDF.pdf_2024-09-30
sc_pdf_20240927114351_505_Gral_CorrIE_PDF.pdf_2024-09-30
sc_pdf_20240927114413_821_Gral_CorrIE_PDF.pdf_2024-09-30
sc_pdf_20240927114444_84_Gral_CorrIE_PDF.pdf_2024-09-30
sc_pdf_20240927114453_318_Gral_CorrIE_PDF.pdf_2024-09-30
sc_pdf_20240927114501_868_Gral_CorrIE_PDF.pdf_2024-09-30
sc_pdf_20240927114513_4_Gral_CorrIE_PDF.pdf_2024-09-30
sc_pdf_20240927114528_503_Gral_CorrIE_PDF.pdf_2024-09-30
sc_pdf_20240927114536_672_Gral_CorrIE_PDF.pdf_2024-09-30</t>
  </si>
  <si>
    <t>aprobadortransversalsig / Asesor Una situación se ha generado para su aprobación 30-08-2024 09:56</t>
  </si>
  <si>
    <t>Para el tercer trimestre de 2024, la dependencia reportó que en cumplimiento de la acción de mejora, se realizó el 15 de agosto de 2024, la primera capacitación a los supervisores, se anexan evidencias de avance en el cumplimiento de la acción</t>
  </si>
  <si>
    <t>Para el tercer trimestre de 2024, la dependencia reporto que se llevó a cabo la Capacitación a los Supervisores sobre el Manual de Supervisión y seguimiento a las obligaciones contractuales. Como evidencias adjuntaron listado de asistencia, invitación y enlace con el cual se puede evidenciar la grabación de la capacitación</t>
  </si>
  <si>
    <t>GESTIÓN DEL CONOCIMIENTO E INNOVACIÓN</t>
  </si>
  <si>
    <t>2024-MR-01</t>
  </si>
  <si>
    <t>Se observó que la Oficina Innovación Educativa con uso de TIC cuenta con 47 planes de mejora, el cual se encuentran formulados 9. Sin embargo, 38 planes correspondientes a la Auditoria NTC 5854 Accesibilidad a páginas Web realizada a finales de la vigencia 2023 no están formulados, incumpliendo lo establecido en el Procedimiento de Auditorías Internas EAD ¿ PR- 01 versión 5 que indica ¿El Líder del procesoáreadependencia, dentro de los diez (10) días hábiles siguientes al recibo del informe definitivo, deberá enviar a través del módulo de Mejora del Sistema Integrado de Gestión (Aplicativo SIG) el respectivo plan de mejoramiento previa notificación a la Oficina de Control Interno quien realizará la aprobación de dicha formulación.¿ El proceso manifiesta los siguiente: -Desde el año 2023 la Oficina de Innovación con Uso de Nuevas Tecnologías manifestó que para dar solución a estos planes de mejora era necesario que para la vigencia 2024 se realizara un contrato de transformación del portal Colombia Aprende, es por eso que durante el primer semestre de 2024 la Oficina de Innovación Educativa con Uso de Nuevas Tecnologías adelantó la construcción del estudio previo, análisis del sector y anexo técnico para realizar un contrato de ciencia y tecnología con la Universidad EAFIT el cual tiene por objeto: Contratar la prestación de servicios para apropiar, adaptar y aplicar nuevas tecnologías incluida la inteligencia artificial (IA) en el Portal Colombia Aprende, promoviendo la construcción de redes de conocimiento e investigación a través de contenidos educativos que respondan a las necesidades de formación integral, este proceso se encuentra en revisión final por la Subdirección de Contratación y se espera que para el segundo semestre de esta vigencia, una vez se inicie se pueda adelantar el plan de trabajo que dé solución a los planes de mejora identificados para el Portal.-</t>
  </si>
  <si>
    <t>Karen Lorena Velasquez Vega / Profesional Especializado</t>
  </si>
  <si>
    <t>Durante la auditoría se verificaron los siguientes documentos: Caracterización - Gestión del Conocimiento E Innovación CI-CA-01, Manual - Gestión del Conocimiento Institucional CI-MA-01 y Guía - Mapa de Conocimiento CI-GU-05, los cuales fueron actualizados en mes de marzo de 2024, en el análisis se evidenció que en la caracterización del proceso no se encuentra dentro de los requisitos de la norma el numeral 7.1 Recursos. 7.1.1 Generalidades.</t>
  </si>
  <si>
    <t>Debido a los cambios institucionales existen documentos que no se han actualizado correctamente</t>
  </si>
  <si>
    <t>Revisar los documentos Caracterización - Gestión del Conocimiento E Innovación CI-CA-01, Manual - Gestión del Conocimiento Institucional CI-MA-01 y Guía - Mapa de Conocimiento CI-GU-05,</t>
  </si>
  <si>
    <t>Documentos revisados</t>
  </si>
  <si>
    <t>Maura Yuliana Ramirez Goez / Profesional Especializado</t>
  </si>
  <si>
    <t>Ajustar los documentos Caracterización - Gestión del Conocimiento E Innovación CI-CA-01, Manual - Gestión del Conocimiento Institucional CI-MA-01 y Guía - Mapa de Conocimiento CI-GU-05 de acuerdo con las revisiones realizadas,</t>
  </si>
  <si>
    <t>Documentos actualizados y publicados en el SIG</t>
  </si>
  <si>
    <t>El proceso para la vigencia 2024 definió cuatro riesgos de gestión y uno de corrupción, en la verificación realizada se observó que en el periodo de la auditoria no se materializaron, tienen un adecuado diseño y ejecución de los controles y cuenta con los soportes de las actividades realizadas. En verificación realizada en el SIG, el riesgo de corrupción cuenta con formulación de Plan de manejo 1590, sin embargo, este corresponde a la vigencia 2023 con un avance total del 100%, el cual no permite registrar el avance de las acciones planteadas.</t>
  </si>
  <si>
    <t>En el momento de realizar la auditoría en la Dirección de Primera Infancia, no se evidenció la certificación del curso de la Escuela Corporativa ¿Sistema de Gestión Ambiental¿, establecido para los voceros ambientales,como requisito mínimo en la matriz de roles y responsabilidades ambientales, incumpliendo el numeral 7.2. Competencia,literal d) ¿Cuando sea aplicable, tomar acciones para adquirir la competencia necesaria y evaluar la eficacia de las acciones tomadas¿ de la norma ISO 14001:2015.</t>
  </si>
  <si>
    <t>El gestor ambiental no realizó el curso, teniendo en cuenta que no contó con el tiempo para hacerlo, debido a su carga laboral y comisiones en las ETC.</t>
  </si>
  <si>
    <t>Realizar el curso de gestión ambiental propuesto por el equipo del Ministerio de Educación Naciona.</t>
  </si>
  <si>
    <t>Certificación del curso</t>
  </si>
  <si>
    <t>Dirección de Primera Infancia</t>
  </si>
  <si>
    <t>Pablo Eduardo Diaz Bulla / Profesional Especializado</t>
  </si>
  <si>
    <t>Maura Yuliana Ramirez Goez / Profesional Especializado Plan de mejoramiento enviado para su revisión 12-09-2024 12:07</t>
  </si>
  <si>
    <t>El gestor ambiental de la Dirección de Primera Infancia desconoce el Procedimiento Planificar, ejecutar y monitorear controles operacionales ambientales, del Sistema Integrado de Gestión SIG. Código: AD-PR-02 Versión: 07, Dentro del cual se establecen responsabilidades a los gestores ambientales, incumpliendo el numeral 7.3. Toma de conciencia literal C) su contribución a la eficacia del sistema de gestión ambiental, incluidos los beneficios de una mejora del desempeño ambiental.</t>
  </si>
  <si>
    <t>El gestor de conocimiento ambiental no participó en las capacitaciones dispuestas por los responsables del sistema ambiental, desconociendo la función que tiene respecto a la toma de conciencia y por tanto no trasmitió este conocimiento a los servidores de la Dirección de Primera Infancia.</t>
  </si>
  <si>
    <t>Participar en las capacitaciones dispuestas por el equipo responsable del sistema de gestión ambiental.</t>
  </si>
  <si>
    <t>Memoria que sintetice la información recibida. ( Presentación, informe, infografía, etc)</t>
  </si>
  <si>
    <t>Realizar 1 sensibilización, toma de conciencia en la Dirección de Primera Infancia, para que los servidores adquieran el conocimiento que se requiere para que contribuyan en la eficacia del sistema de gestión ambiental</t>
  </si>
  <si>
    <t>1 presentación, 1 listado de asistencia.</t>
  </si>
  <si>
    <t>Estructura de contenidos formulario de PQRSDF- HOME. Conforme a los lineamientos de la Resolución 1519 de 2020 del Anexo 2 ¿ Estándares de publicación y divulgación de información, se evidenció que el top bar no redirecciona al Portal Único del Estado Colombiano GOV.CO</t>
  </si>
  <si>
    <t>el Icono de la barra se encontraba directamente direccionado pero por cambios de gov.co el link se rompió, y se debe actualizar</t>
  </si>
  <si>
    <t>Realizar la actualización de la dirección del icono para que el top bar redireccione al Portal Único del Estado Colombiano GOV.CO</t>
  </si>
  <si>
    <t>Evidencia de enlace que direcciona al portal GOV.CO</t>
  </si>
  <si>
    <t>Para el tercer trimestre de 2024, se observó que la actividad no presenta avance dado que acción inicia en el mes de octubre de 2024. Se realizar el seguimiento en el próximo trimestre.</t>
  </si>
  <si>
    <t>Estructura de contenidos formulario de PQRSDF- HOME. Conforme a los lineamientos de la Ley 2345 de 2023, se evidenció que no se aplica el manual de identidad del MEN ( Marca de gobierno en el TOP BAR)</t>
  </si>
  <si>
    <t>Estructura de contenidos formulario de PQRSDF- HOME. Conforme a los lineamientos de la Ley 2345 de 2023, se evidenció que el manual de usuario se encuentra desactualizado</t>
  </si>
  <si>
    <t>Estructura de contenidos formulario de PQRSDF- HOME. Conforme a los lineamientos de la Resolución 1519 de 2020 del Anexo 2 ¿ Estándares de publicación y divulgación de información, se evidenció desactualización general en la tipografía del micrositio del formulario</t>
  </si>
  <si>
    <t>Estructura de contenidos formulario de PQRSDF- HOME. Conforme a los lineamientos de la Resolución 1519 de 2020 del Anexo 2 ¿ Estándares de publicación y divulgación de información, se evidenció que no se cuenta con la barra de scroll para el aumento de tamaño de contenidos</t>
  </si>
  <si>
    <t>Estructura de contenidos formulario de PQRSDF- HOME. Conforme a los lineamientos de la Resolución 1519 de 2020 del Anexo 2 ¿ Estándares de publicación y divulgación de información, se evidenció que no se cuenta con la opción centro de relevo en la barra de accesibilidad</t>
  </si>
  <si>
    <t>Estructura de contenidos formulario de PQRSDF- HOME. Conforme a los lineamientos de la Resolución 1519 de 2020 del Anexo 2 ¿ Estándares de publicación y divulgación de información, se evidenció que no se cuenta con la actualización de la imagen de la red social X</t>
  </si>
  <si>
    <t>Estructura de contenidos formulario de PQRSDF- HOME. Conforme a los lineamientos de la Resolución 1519 de 2020 del Anexo 2 ¿ Estándares de publicación y divulgación de información, se evidenció que el correo soytransparente@mineducacion.gov.co no cuenta con el acuse de recibido</t>
  </si>
  <si>
    <t>Estructura de contenidos formulario de PQRSDF- HOME. Conforme a los lineamientos de la Resolución 1519 de 2020 del Anexo 2 ¿ Estándares de publicación y divulgación de información, se evidenció que el pie de página no cumple con la paleta de colores del manual de identidad el MEN</t>
  </si>
  <si>
    <t>Estructura de contenidos formulario de PQRSDF- Condiciones de Accesibilidad . Conforme a los lineamientos de la Resolución 1519 de 2020 del Anexo 2 ¿ Estándares de publicación y divulgación de información, se evidenció que no se incluye en el mensaje el tipo de falla en el sistema y la opción que cuenta el usuario para hacer nuevamente su solicitud</t>
  </si>
  <si>
    <t>Estructura de contenidos formulario de PQRSDF- Condiciones de Accesibilidad. Conforme a los lineamientos de la Resolución 1519 de 2020 del Anexo 2 ¿ Estándares de publicación y divulgación de información, se evidenció en la disponibilidad del formulario a través de dispositivos móviles, la barra de accesibilidad no permite reducir la letra ni adjuntar documentos</t>
  </si>
  <si>
    <t>Estructura de contenidos formulario de PQRSDF- Condiciones de acceso a la información. Conforme a los lineamientos de la Resolución 1519 de 2020 del Anexo 2 ¿ Estándares de publicación y divulgación de información, se evidenció que en la elección de la PQRSD no presenta la opción propuesta</t>
  </si>
  <si>
    <t>Estructura de contenidos formulario de PQRSDF- Condiciones de acceso a la información. Conforme a los lineamientos de la Resolución 1519 de 2020 del Anexo 2 ¿ Estándares de publicación y divulgación de información, se evidenció que en el campo número de contacto no incluye la marcación única loca y nacional (60+número que identifica la región + el número de siempre.)</t>
  </si>
  <si>
    <t>Estructura de contenidos formulario de PQRSDF- Condiciones de acceso a la información Conforme a los lineamientos de la Resolución 1519 de 2020 del Anexo 2 ¿ Estándares de publicación y divulgación de información, se evidenció que se requiere reubicar el párrafo de ayudas ya que no hace parte del aviso de aceptación de condiciones de uso.</t>
  </si>
  <si>
    <t>Estructura de contenidos formulario de PQRSDF- Condiciones de acceso a la información. Conforme a los lineamientos de la Resolución 1519 de 2020 del Anexo 2 ¿ Estándares de publicación y divulgación de información, se evidenció que en el campo de usuario anónimo no se visualiza las condiciones de aceptación para la presentación de quejas</t>
  </si>
  <si>
    <t>Estructura de contenidos formulario de PQRSDF- Condiciones de acceso a la información. Conforme a los lineamientos de la Resolución 1519 de 2020 del Anexo 2 ¿ Estándares de publicación y divulgación de información, se evidencio que en el formulario del usuario anónimo se publicó erradamente la vigencia de la ley 1712 y el enlace de la procuraduría general e la Nación</t>
  </si>
  <si>
    <t>Estructura de contenidos formulario de PQRSDF- Condiciones de acceso a la información Conforme a los lineamientos de la Resolución 1519 de 2020 del Anexo 2 ¿ Estándares de publicación y divulgación de información, se evidenció que en la opción de respuesta a través de medios electrónicos no presenta la opción de medio físico</t>
  </si>
  <si>
    <t>No se registra el seguimiento al cumplimiento de los compromisos adquiridos en las sesiones del Comité de contratación, contraria la norma ISO 9001:2015 7.5 Información documentada Numeral 7.5.3 Control de la información documentada</t>
  </si>
  <si>
    <t>Incompleto diligenciamiento de las actas de las sesiones del Comité de Contratación</t>
  </si>
  <si>
    <t>Diligenciar las Actas utilizando los espacios establecidos para los compromisos y realizar seguimiento a los mismos.</t>
  </si>
  <si>
    <t>Actas de Comité diligenciadas.</t>
  </si>
  <si>
    <t>12</t>
  </si>
  <si>
    <t>Oscar Andres Gonzalez Muñoz / Asesor</t>
  </si>
  <si>
    <t>El RIESGO 4 CN-13 señala: ¿Posibilidad de pérdida reputacional y económica por el incumplimiento de los términos establecidos para la liquidación de contratos debido a inobservancia del procedimiento para establecido¿, se observa que en el mismo no se evidencia la ¿posibilidad de pérdida reputacional¿, pero si es posible que genere otro tipo de efectos jurídicos negativos para la entidad. El control que actualmente ejecuta la Subdirección de Contratación, en conjunto con la Subdirección financiera, mediante las sesiones de seguimiento a los contratos pendientes de liquidar para evitar pérdidas económicas a la entidad, y que corresponde al El RIESGO 4 CN-13, no se encuentra formalmente diseñado ni documentado (contraria la norma ISO 9001:2015 6.1 Acciones para abordar riesgos y oportunidades)</t>
  </si>
  <si>
    <t>Inadecuada identificación de las causas del riesgo (inmediata y raiz).</t>
  </si>
  <si>
    <t>Ajustar la descripción del riesgo de gestión asociado a liquidación de contratos, de acuerdo con los criterios metodológicos y la afectación sobre los objetivos del proceso.</t>
  </si>
  <si>
    <t>Riesgo ajustado.</t>
  </si>
  <si>
    <t>Para el tercer trimestre de 2024, la dependencia reportó que Durante el mes de septiembre, la Subdirección de Contratación con el acompañamiento de la Subdirección de Desarrollo Organizacional analizaron y elaboraron la propuesta de ajuste a la descripción del riesgo y al fortalecimiento de los controles del riesgo de gestión del proceso de Contratación asociado a liquidación de contratos, de acuerdo con los criterios metodológicos establecidos en la última versión de la Guía para la Administración del riesgo y el diseño de controles en entidades públicas del Departamento Administrativo de la Función Pública (DAFP) y los términos legales que aplican a liquidaciones. Como evidencia de este avance, se carga la presentación con el análisis y las propuestas de ajuste para el riesgo, sus dos controles actuales y la propuesta de redacción de un tercer control. Así mismo, se cargan actas de cinco (5) mesas de trabajo, donde se trataron, entre otros temas relacionados con otros planes de mejoramiento de la Subdirección de Contratación, el desarrollo del plan de mejoramiento asociado al riesgo de gestión de liquidación de contratos. Para alcanzar la meta y producto esperados, se estima realizar las actividades de socialización, aprobación y actualización del riesgo y sus controles dentro del plazo establecido para el plan.</t>
  </si>
  <si>
    <t>Para el tercer trimestre de 2024, la Subdirección de Contratación junto con la Subdirección de Desarrollo Organizacional, realizaron 5 de mesas de trabajo con la finalidad de realizar el ajuste al riesgo asociado con la liquidación de contratos, teniendo en cuenta la metodología dispuesta en la Guía de Administración de Riesgos del Departamento Administrativo de la Función Pública. Para ello, se evidencia que se adjuntaron 5 actas de reunión y  la presentación el análisis y respuesta de ajuste del riesgo.</t>
  </si>
  <si>
    <t>PM_2177_Actas_mesas_trabajo_Seguimiento.pdf_2024-10-10
PM_2177_Soporte_ajuste_riesgo_Liquidaciones.pdf_2024-10-10</t>
  </si>
  <si>
    <t>Debilidad de los controles actuales para garantizar su eficacia y la no materialización del riesgo.</t>
  </si>
  <si>
    <t>Fortalecer los controles del riesgo de gestión asociado a liquidación de contratos de acuerdo con los criterios metodológicos y garantizando su eficacia.</t>
  </si>
  <si>
    <t>Controles ajustados.</t>
  </si>
  <si>
    <t xml:space="preserve">Para el tercer  trimestre de 2024, no se evidencio avance de la actividad. </t>
  </si>
  <si>
    <t>Respecto de actualización de manuales y procedimientos se observa: El procedimiento ¿PROCESOS DE SELECCIÓN CN-PR-03 VERSIÓN:8, requiere ser revisado y ajustado en el numeral 5. Respecto de los procesos de selección que deben ser publicados en la página web del Ministerio. La última versión del Manual de Contratación Código: CN-MA-01 Versión: 04, es de fecha 18-12-2019, por lo que se requiere su actualización acorde con la normatividad expedida a partir del año 2020 hasta la fecha que ha introducido modificaciones al régimen de contratación estatal. La situación descrita incumple la norma ISO 9001:2015 7.5 Información documentada Numeral 7.5.2 Creación y actualización</t>
  </si>
  <si>
    <t>Se  aprobo el Plan de mejoramiento formulado,el seguimiento sera iniciado apartir del 01-10-2024</t>
  </si>
  <si>
    <t>El Formato Requerimientos de Cambio ST-FT-07 usados para el aplicativo NEON, no corresponde al que se encuentra publicado en el SIG, si bien es cierto es la misma versión no cuenta con la misma imagen corporativa. Así mismo, no se registra el número de gestión de cambio para su seguimiento, contraria la norma ISO 9001:2015 Numeral 7.5 Información documentada 7.5.3 Control de la información documentada</t>
  </si>
  <si>
    <t>Teniendo en cuenta las buenas prácticas para la gestión documental y seguridad de la información, se sugiere revisar la pertinencia de contar con un archivo de respaldo de toda la información contractual, que permita tener acceso a la misma en caso de alguna indisponibilidad de la plataforma SECOP II. la norma ISO 9001:2015 Numeral 7.5 Información documentada 7.5.3 Control de la información documentada</t>
  </si>
  <si>
    <t>Los siguientes contratos no tienen cargados los informes de supervisión correspondientes: CO1.PCCNTR.5433978, CO1.PCCNTR.5409101, CO1.PCCNTR.5365026, CO1.PCCNTR.5605847, CO1.PCCNTR.5392895. Asimismo, los siguientes contratos no tienen publicados todos los informes de supervisión que les corresponden: CO1.PCCNTR.5181269, CO1.PCCNTR.5635523, CO1.PCCNTR.5555191 CO1.PCCNTR.5271745, CO1.PCCNTR.5438815 incumpliendo lo dispuesto por la Ley 1712 de 2014 ARTÍCULO 10. Publicidad de la contratación.</t>
  </si>
  <si>
    <t>Incumplimiento del principio de transparencia en la contratación pública.</t>
  </si>
  <si>
    <t>Actualizar el procedimiento de Supervisión y/o interventoría del contrato o convenio incorporando actividad y punto de control relacionado con la publicidad de informes de supervisión yo interventoría.</t>
  </si>
  <si>
    <t>Procedimiento actualizado.</t>
  </si>
  <si>
    <t>Para el tercer trimestre de 2024, la acción no ha iniciado.</t>
  </si>
  <si>
    <t>Para el tercer trimestre de 2024, la acción no ha iniciado. Se recomienda iniciar con la acción para el próximo seguimiento.</t>
  </si>
  <si>
    <t>Diseñar e implementar campaña de sensibilización sobre la importancia del principio de la transparencia.</t>
  </si>
  <si>
    <t>Campaña de sensibilización implementada.</t>
  </si>
  <si>
    <t>No se encuentran identificados los riesgos asociados al procedimiento SUPERVISIÓN YO INTERVENTORÍA DEL CONTRATO O CONVENIO CN-PR-25. contraria la norma ISO 9001:2015 6.1 Acciones para abordar riesgos y oportunidades</t>
  </si>
  <si>
    <t>Inadecuada identificación de las causas del riesgo (inmediata y raíz).</t>
  </si>
  <si>
    <t>Ajustar la descripción del riesgo de gestión asociado a ejecución de contratos de acuerdo con los criterios metodológicos y la afectación sobre los objetivos del proceso de Contratación.</t>
  </si>
  <si>
    <t>Fortalecer controles del riesgo de gestión asociado a ejecución de contratos de acuerdo con los criterios metodológicos en el marco de las responsabilidades de supervisión.</t>
  </si>
  <si>
    <t>Controles fortalecidos.</t>
  </si>
  <si>
    <t>Revisados los requisitos establecidos en el Manual operativo para el PROGRAMA PARA MEJORAR LA EQUIDAD, LAS COMPETENCIAS SOCIOEMOCIONALES Y LOS APRENDIZAJES PROMISE, Numeral 4.4., se observa que estos se señalan respecto de licitaciones y concursos, sin incluir expresamente la verificación requerida cuando se trata de la modalidad de contratación directa.</t>
  </si>
  <si>
    <t>El presupuesto asignado para el programa en la vigencia 2024 es de $91.987 millones de pesos de los cuales se han comprometido $27.981 millones de pesos con una ejecución de 30,4%. Así mismo, se observó los siguientes rubros en 0% de ejecución, como son: C220107002320203C220107402 de la dependencia VEPBM DIR DE CALIDAD BM, C220107002020203B220109002 de la dependencia VEPBM-SUB REFERENTES BM y C220107002320203C220107402 de la dependencia VEPBM SUB CALIDAD BM, recursos destinados a ADQUISICION. DE BIENES Y SERVICIOS SERVICIO DE FORTALECIMIENTO A LAS CAPACIDADES DE LOS DOCENTES DE EDUCACIÓN INICIAL, PREESCOLAR, BÁSICA Y MEDIA -2. SEGURIDAD HUMANA Y JUSTICIA SOCIAL C. DIGNIFICACIÓN, FORMACIÓN Y DESARROLLO DE LA PROFESIÓN DOCENTE. Tal situación puede generar incumplimiento a las metas establecidas en el programa Programa de tutorías para el aprendizaje y la formación integral PTAFI 3.0.</t>
  </si>
  <si>
    <t>No se atendió de manera oportuna el radicado No. 2024-ER-057751, correspondiente a la solicitud de información realizada por los entes de control en este caso la Contraloría General de la República AF PROMISE vigencia 2023, ya que el requerimiento fue radicado el día 2 de febrero de 2024, con fecha de vencimiento el 7 de febrero de 2024, y fue respondido el 8 de febrero de 2024. Lo anterior, incumpliendo la Ley 42 de 1993 en lo dispuesto en los artículos 99 al 104 Capitulo V denominado como Sanciones.</t>
  </si>
  <si>
    <t>Al revisar la muestra de 4 contratos se evidenció las siguientes situaciones: CO1.PCCNTR.5360000 IMPRENTA NACIONAL presentó ejecución del 100% no se evidencia acta de liquidación. CO1.PCCNTR.5366404 UNIVERSIDAD NACIONAL DE COLOMBIA Se observó que a la fecha solamente se cargó el Informe No. 1 de Supervisión e Interventoría. Se cargó en el SECOP un acta de liquidación del convenio CO1.PCCNTR.5360000, el cual no corresponde con el contrato suscrito con la Universidad Nacional. No se halló el CERTIFICADO RECIBO A SATISFACCIÓN PARA PAGO número 1, correspondiente a $ 221.286.000 de pesos. CO1.PCCNTR.4963528 CORREAGRO S.A. Se observó que el último informe de supervisión cargado a la plataforma SECOP fue el Informe 4 con fecha de certificación del 27 de mayo de 2024. No se hallaron más informes desde la fecha, teniendo en cuenta que se suscribió una prórroga del contrato hasta el día 30 de junio de 2024. Por lo anterior, se puede presentar incumplimiento a lo establecido en el CN-MA-02 V2 Manual de Supervisión e Interventoría, con respecto a las obligaciones en el ejercicio de la supervisión e Interventoría.</t>
  </si>
  <si>
    <t>El programa para mejorar la Equidad, la Competencias Socioemocionales y los Aprendizajes PROMISE, no tiene identificación, valoración, tratamiento, monitoreo, revisión y análisis de riesgos. Lo anterior incumpliendo lo expuesto en el Manual Operativo PROMISE V.2, donde el rol de la Oficina de Control Interno es: Vigilar y retroalimentar, de acuerdo con lo establecido en la evaluación de riesgos de los Sistemas Ambientales y Sociales realizada por el Banco Mundial, la correcta ejecución de todas las líneas del Programa objeto del préstamo.</t>
  </si>
  <si>
    <t>ANALISIS DEL PLAN DE MEJORAMIENTO A CORTE DE JUNIO DE 2024</t>
  </si>
  <si>
    <t>Acciones al Corte Marzo2024</t>
  </si>
  <si>
    <t>Dependencia</t>
  </si>
  <si>
    <t xml:space="preserve">Total
Acciones </t>
  </si>
  <si>
    <t>Acciones al corte</t>
  </si>
  <si>
    <t>Cierre 
Anticipado</t>
  </si>
  <si>
    <t>Total Acciones corte</t>
  </si>
  <si>
    <t>Acciones 
Cerradas</t>
  </si>
  <si>
    <t>Acciones 
Vencidas</t>
  </si>
  <si>
    <t>% Avance</t>
  </si>
  <si>
    <t>Planes pendientes formular</t>
  </si>
  <si>
    <t>Acciones Abiertas</t>
  </si>
  <si>
    <t>Acciones Programadas Finalizar Abril a Junio2024</t>
  </si>
  <si>
    <t>Acciones cerradas de las programadas Finalizar Abril a Junio2024</t>
  </si>
  <si>
    <t>Acciones Vencidas de las programadas</t>
  </si>
  <si>
    <t>% Cumplimiento Abril a Junio</t>
  </si>
  <si>
    <t>X</t>
  </si>
  <si>
    <t>AV</t>
  </si>
  <si>
    <t>AW</t>
  </si>
  <si>
    <t>AX</t>
  </si>
  <si>
    <t>AY</t>
  </si>
  <si>
    <t>AZ</t>
  </si>
  <si>
    <t>BA</t>
  </si>
  <si>
    <t>AO</t>
  </si>
  <si>
    <t>Despacho del Ministerio</t>
  </si>
  <si>
    <t>Viceministerio de Educación Preescolar, Básica y Media</t>
  </si>
  <si>
    <t>Subdirección de Referentes y Evaluación de la Calidad Educativa</t>
  </si>
  <si>
    <t>Dirección de Fortalecimiento a la Gestión Territorial</t>
  </si>
  <si>
    <t>Subdirección Recursos Humanos del Sector Educativo</t>
  </si>
  <si>
    <t>Subdirección de Fortalecimiento Institucional</t>
  </si>
  <si>
    <t>Subdirección de Monitoreo y Control</t>
  </si>
  <si>
    <t>Dirección de Cobertura y Equidad</t>
  </si>
  <si>
    <t>Subdirección de Permanencia</t>
  </si>
  <si>
    <t>Subdirección de Calidad Primera Infancia</t>
  </si>
  <si>
    <t>Subdirección de Cobertura Primera Infancia</t>
  </si>
  <si>
    <t>Viceministerio de Educación Superior</t>
  </si>
  <si>
    <t>Subdirección de Inspección y Vigilancia</t>
  </si>
  <si>
    <t>Subdirección de Desarrollo Sectorial</t>
  </si>
  <si>
    <t>Secretaría general</t>
  </si>
  <si>
    <t>ANALISIS DEL PLAN DE MEJORAMIENTO A CORTE DE MARZ0 DE 2024</t>
  </si>
  <si>
    <t>AM</t>
  </si>
  <si>
    <t>AN</t>
  </si>
  <si>
    <t>AP</t>
  </si>
  <si>
    <t>AQ</t>
  </si>
  <si>
    <t>AR</t>
  </si>
  <si>
    <t>AF</t>
  </si>
  <si>
    <t>Plan</t>
  </si>
  <si>
    <t>Fecha Solicitud</t>
  </si>
  <si>
    <t>Fecha Fin Inicial</t>
  </si>
  <si>
    <t>Cambio Fecha Fin</t>
  </si>
  <si>
    <t>Agrego o Cambio Acción</t>
  </si>
  <si>
    <t>Cambio Meta</t>
  </si>
  <si>
    <t>Cambio Responsable</t>
  </si>
  <si>
    <t>Fecha Aprobo OCI</t>
  </si>
  <si>
    <t>Reform.</t>
  </si>
  <si>
    <t>NO</t>
  </si>
  <si>
    <t>SI</t>
  </si>
  <si>
    <t>No se cuenta como reformulación dado que no es cambio de fecha de finalización ni de cambio de acción</t>
  </si>
  <si>
    <t>No aprobo.</t>
  </si>
  <si>
    <t>Solicito la ampliación del plazo de cierre de la acción de mejora para el día 29 de diciembre del 2023, dado que, la Matriz IPEVAR se encuentra en proceso de actualización y ajuste por parte del proveedor.</t>
  </si>
  <si>
    <t>De manera atenta, solicito la modificación de la acción de mejora, ampliando el plazo de cierre, toda vez que, actualmente, el proveedor Positiva, allegó la matriz de riesgos del MEN de conformidad con los insumos presentados por STH, y esta se encuentra en revisión para dar inicio de su cargue. De acuerdo con lo anterior, se solicita como nueva fecha de cierre el 30 de marzo de 2024.</t>
  </si>
  <si>
    <t>De manera atenta, solicito la modificación de la acción de mejora, ampliando el plazo de cierre, toda vez que, se encuentra en proceso de adecuación el material de inducción de acuerdo con los riesgos generales y específicos previstos en la matriz IPEVAR, la cual, a su vez, se encuentra en proceso de revisión. De acuerdo con lo anterior, se solicita como nueva fecha de cierre el 30 de marzo de 2024.</t>
  </si>
  <si>
    <t>AC182</t>
  </si>
  <si>
    <t>Solicito de su colaboración reasignando las acciones de mejora 1447 en las cuales se encuentra como responsable Ximena Corredor, a la coordinadora Luz Elena Sanchez Perilla,</t>
  </si>
  <si>
    <t>Dado que, el proceso de rediseño organizacional se culminó el 29 de diciembre con la expedición del Decreto 2269 de 2023, se estima pertinente ampliar la fecha de la acción hasta el 30 de junio de 2024.</t>
  </si>
  <si>
    <t>En el marco del desarrollo del Plan de Mejoramiento 1487 establecido a partir de la auditoría interna realizada en el mes de agosto de 2022 a los Planes de Fomento a la Calidad, se determinó realizar la acción ¿Diseñar e implementar el módulo de formulación y seguimiento de los Planes de Fomento a la Calidad de las 64 IES públicas, en el SNIES¿, como respuesta a la causa identificada de ¿se evidencia documento Excel no controlado, donde se consolida el seguimiento a recursos PFC, que está distribuido por inversión general, inversión por universidades y por líneas de universidad, costos invertidos y % de cumplimiento de los recursos desde el 2019 hasta el 2022¿. La acción de mejora mencionada anteriormente tiene como fecha de inicio el 01 de febrero de 2023 y finalización el 31 de enero de 2024, sin embargo, debido a diferentes circunstancias que se exponen a continuación no ha sido posible dar cumplimiento al 100% de la acción, entre las cuales están: 1. La acción de mejora establecida tiene como objetivo principal facilitar la formulación, consolidación y seguimiento de los Planes de Fomento a la Calidad - PFC desde la vigencia 2019 hasta la fecha, no obstante, durante los meses de febrero a mayo de 2023 a partir del Plan Nacional de Desarrollo 2022 - 2026 ¿Colombia potencia mundial de la vida¿ se realizó un ajuste a las líneas de inversión definidas para los PFC y la estructura de formulación y presentación por parte de las Institución de Educación Superior ¿ IES públicas. Este ajuste a la guía y formatos de formulación de los PFC difiere de como se formulaban los proyectos entre las vigencias 2019 a 2022. 2. Durante los meses de mayo a julio de 2023 se realizó el modelo de asignación y distribución de los recursos adicionales de inversión para la formulación de los proyectos a incluir en los PFC 2023. A su vez, se les notificó a las IES el valor asignado y la nueva guía para la formulación del PFC 2023 en el mes de agosto de 2023. 3. Por trámites internos y externos con el Departamento Nacional de Planeación y Ministerio de Hacienda y Crédito Público para la viabilidad y aprobación financiera de los recursos de inversión para PFC a distribuir a las 64 IES públicas, se realizó el giro de los recursos asignados a las IES en el mes de septiembre de 2023. 4. Debido a que durante el primer semestre del 2023 se estuvieron realizando ajustes a la estructura y líneas de inversión que abarcarían los PFC 2023, no fue posible comenzar con el diseño de la herramienta en el módulo de SNIES para la formulación de los PFC, esto teniendo en cuenta que era diferente a como se venía consolidando la información en vigencias anteriores. 5. Por consiguiente, para el segundo semestre del 2023 la empresa SOFINSER S.A. contaba con un cronograma de horas establecidas previamente, como lo fue la Política de Gratuidad, lo que conllevo a priorizar la política como estrategia de gobierno y aplazar el diseño e implementación del módulo SNIES de PFC para el 2024. Por lo anterior, solicitamos amablemente modificar la fecha de finalización del Plan de Mejoramiento 1487 para el 31 de enero de 2025, con el fin de dar cumplimiento a la acción propuesta. La nueva fecha de finalización solicitada también se justifica toda vez que a la fecha no se cuenta con un contrato vigente con la empresa SOFINSER S.A. para el desarrollo de estas soluciones tecnológicas, debido a temas de contratación que desbordan las competencias del Ministerio de Educación Nacional.</t>
  </si>
  <si>
    <t>No aprobo</t>
  </si>
  <si>
    <t>Agrego acción sin embargo ya estaba definida desde el comienzo.</t>
  </si>
  <si>
    <t>No aprobado el cambio</t>
  </si>
  <si>
    <t>ANALISIS DEL PLAN DE MEJORAMIENTO A CORTE DE SEPTIEMBRE DE 2024</t>
  </si>
  <si>
    <t>Acciones Programadas Finalizar Julio a Septiembre 2024</t>
  </si>
  <si>
    <t>Acciones cerradas de las programadas Finalizar Julio a Septiembre 2024</t>
  </si>
  <si>
    <t>% Cumplimiento Julio a Septiembre 2024</t>
  </si>
  <si>
    <t>Para el tercer trimestre del 2024, no se observa avance para la acción.</t>
  </si>
  <si>
    <t>Para el tercer trimestre de 2024, la dependencia reportó que se adelantaron dos reuniones entre los profesionales del equipo de cobro coactivo y el profesional programador, para revisar la actualización del aplicativo de ley 21 (power apps - office 365), en ellas se avanzó en la revisión y los ajustes realizados, adicional se revisan los nuevos campos para el inicio de las actuaciones procesales, en el momento se tiene un avance del 80%.</t>
  </si>
  <si>
    <t xml:space="preserve">Para el tercer trimestre de 2024, la Oficina Asesora Jurídica reportó que mediante dos (2)  reuniones, cuyas fechas se avanzó con la revisión del aplicativo Ley 21. </t>
  </si>
  <si>
    <t>Acciones al Corte Set2024</t>
  </si>
  <si>
    <t>BF</t>
  </si>
  <si>
    <t>BG</t>
  </si>
  <si>
    <t>BH</t>
  </si>
  <si>
    <t>BI</t>
  </si>
  <si>
    <t>BJ</t>
  </si>
  <si>
    <t>BK</t>
  </si>
  <si>
    <t>Para el tercer trimestre de 2024, se observó que la dependencia presento un avance del 63%, sin embargo, se devolvió dado que el documento no justifica porque no fue viable la ejecución de las actividades cotizadas por el contratista y no hay un soporte como solicitud de los recursos, correo o acta. La actividad está dentro de los tiempos indicados, se recomienda establecer las acciones pertinentes para el cumplimiento de la meta en la fecha programada o reformular.</t>
  </si>
  <si>
    <t>Para el tercer trimestre de 2024, se observó que la actividad no presenta avance. La dependencia solicito el cambio de la meta de 11 a 2 por que los canales objeto del hallazgo se distribuyó el ancho de banda a otros, sin embargo, no se aprobó el cambio dado que aunque no se haga seguimiento a los canales de Fusagasuga, Uribia y Sincelejo, la acción está enfocada el seguimiento mensual a los servicios de conectividad contratados y no solo a los 3 canales. La actividad está dentro de los tiempos indicados. Se recomienda establecer las acciones pertinentes para el cumplimiento de la meta en la fecha programada.</t>
  </si>
  <si>
    <t>Se realizó seguimiento a las acciones que requieran la gestión de cambio para su operación y socialización. Se adjunta documento la evidencia de la capacitación del refuerzo Proceso Gestión Cambios - Plantilla del plan de acción realizada el 26 de abril de 2025, así como la presentación correspondiente.</t>
  </si>
  <si>
    <t>Para el tercer trimestre de 2024, se observó que la dependencia presento avance del 50%, sin embargo, se devolvió dado que no se adjuntó el documento con el seguimiento a las acciones que requieran la gestión de cambio para la operación, solo se observa lo correspondiente a la socialización. La actividad no se cumplió en los tiempos establecidos, se recomienda reformular la fecha.</t>
  </si>
  <si>
    <t>Para el tercer trimestre de 2024, se evidencio que el plan de mejoramiento fue aprobado para monitoreo el 22 de octubre de 2024 y para seguimiento de auditoría de control interno el 29 de octubre de 2024. Por tanto, no cuenta con seguimiento a corte 30 de septiembre de 2024. Es de anotar que para octubre se registraron (6) acciones de mejora en el sistema SIG, las cuales serán validadas en el siguiente periodo de seguimiento.</t>
  </si>
  <si>
    <t>SI($Y5&lt;=$BG$2;</t>
  </si>
  <si>
    <t>Indicador de SDO</t>
  </si>
  <si>
    <t>Se presento retraso en la generación del informe dado que se encontraba a cargo de 2 áreas.</t>
  </si>
  <si>
    <t>Remitir a la OAP los informes de rendición de cuentas grupos étnicos para publicar en la página web</t>
  </si>
  <si>
    <t>Informe de gestión correspondiente a los grupos étnicos</t>
  </si>
  <si>
    <t>Mayda Karina Ulloa Arcila</t>
  </si>
  <si>
    <t>Se ha evidenciado una discrepancia en la fuente de información utilizada para la medición del indicador Nivel de oportunidad de la atención de las PQRDS. ya que los datos son descargados del Sistema de Gestión Documental de Archivos Electrónicos (SGDEA) y requieren un procesamiento adicional antes de ser utilizados para el análisis</t>
  </si>
  <si>
    <t>Realizar una mesa de trabajo con la Subdirección de Desarrollo Organizacional (SDO), solicitando el ajuste seguimiento y actualización de la hoja de vida (HV) del indicador, y en el ajuste se debe modificar la fuente de información del Indicador Nivel de oportunidad de las PQRSD, ya que actualmente dice, Sistema de Gestión Documental y debe ser Sistema de gestión de Documentos Electronico de Archivo SGDEA.</t>
  </si>
  <si>
    <t>Pantallazo con el ajuste en el SIG de la fuente de información del indicador Nivel de oportunidad de las PQRSD Evidencia de la sesión de la mesa de trabajo con la SDO</t>
  </si>
  <si>
    <t>Remitir los ajustes de la hv del indicador a la Subdirección de Desarrollo Organizacional (SDO), donde se vea modificada la fuente de información del Indicador Nivel de oportunidad de las PQRSD, ya que actualmente dice, Sistema de Gestión Documental y debe ser Sistema de gestión de Documentos Electronico de Archivo SGDEA.</t>
  </si>
  <si>
    <t>Evidencia de los ajustes de la HV del indicador Nivel de Oportunidad de las PQRSD</t>
  </si>
  <si>
    <t>Oficina de Infraestructura Educativa</t>
  </si>
  <si>
    <t>Oficina de Control Disciplinario Interno</t>
  </si>
  <si>
    <t>Formalizar la UCP, asegurando la designación de una persona calificada y con experiencia en el liderazgo financiero.</t>
  </si>
  <si>
    <t>Acta de posesión</t>
  </si>
  <si>
    <t>Cambios recientes en la administración del MEN o en las políticas gubernamentales pueden haber retrasado la implementación de las estructuras necesarias para la ejecución del programa.</t>
  </si>
  <si>
    <t>Realizar capacitación para los supervisores y apoyo a la supervisión del área en articulación con la Subdirección de contratación sobre el manual de supervisión y documentos que deben ser cargados en el SECOP en el marco de la ejecución de los contratos.</t>
  </si>
  <si>
    <t>Desconocimiento por parte de los supervisores, de los formatos que se tienen que diligenciar y los tiempos que se tiene que subir a la plataforma SECOP II.</t>
  </si>
  <si>
    <t>Publicación y socialización del procedimiento Procedimiento de evaluación de políticas, programas, planes, proyectos, estrategias, acciones o instrumentos de política EP-PR-01</t>
  </si>
  <si>
    <t>Vencimiento de los plazos para realizar la liquidación oportuna de los contratos.</t>
  </si>
  <si>
    <t>Total Acciones</t>
  </si>
  <si>
    <t>Abiertas</t>
  </si>
  <si>
    <t>Cerradas</t>
  </si>
  <si>
    <t>Pendiente Formular</t>
  </si>
  <si>
    <t xml:space="preserve">NTC PE 1000:2020 </t>
  </si>
  <si>
    <t>El proceso comunicaciones desarrolla y asesora las campañas relacionadas con el sistema de gestión de calidad, ya sean masivas, virtuales, así mismo, con la producción de piezas. En la validación realizada, se observó, que en el aplicativo Sistema Integrado de Gestión (SIG), se tiene una Guía de Identidad Visual CM-GU-02 versión 1 con vigencia del 10032021. Cabe aclarar que dicho documento se encuentra publicado en la intranet, no obstante, se debe oficializar en el aplicativo SIG.</t>
  </si>
  <si>
    <t>Durante la Revisión por la Dirección realizada el 25 de septiembre del 2024 se encontró como oportunidad de mejora Hacer seguimiento en la mesa de Mejora de Procesos a la oportunidad (incluyendo quejas y reclamos) y presentar al Comité Institucional de Gestión y Desempeño las acciones requeridas para la mejora de los indicadores.</t>
  </si>
  <si>
    <t>Durante la Revisión por la Dirección realizada el 25 de septiembre del 2024 se encontró como oportunidad de mejora la presentación del seguimientos trimestrales al Comité Institucional de Gestión y Desempeño sobre los resultados de la Encuesta de Satisfacción del MEN para el establecimiento de las acciones a que haya lugar</t>
  </si>
  <si>
    <t>Durante la Revisión por la Dirección realizada el 25 de septiembre del 2024 se encontró como oportunidad de mejora la finalización de la expedición de la Resolución del SIG actualizada conforme a las actualizaciones identificadas en el modelo de operación.</t>
  </si>
  <si>
    <t>Durante la Revisión por la Dirección realizada el 25 de septiembre del 2024 se encontró como oportunidad de mejora el seguimiento a través del informe mensual de planes de mejoramiento a la gestión de las no conformidades y oportunidades producto de la auditoría interna 2024.</t>
  </si>
  <si>
    <t>Durante la Revisión por la Dirección realizada el 25 de septiembre del 2024 se encontró como oportunidad de mejora seguimiento a la asignación presupuestal 2025 para asegurar el incremento de recursos que permita el despliegue de actividades requeridas para el mantenimiento y mejora del Sistema Integrado de Gestión.</t>
  </si>
  <si>
    <t>Durante la Revisión por la Dirección realizada el 25 de septiembre del 2024 se encontró como oportunidad de mejora al fortalecimiento de los informes de seguimiento al Plan Estratégico y al Plan Nacional de Desarrollo.</t>
  </si>
  <si>
    <t>Durante la Revisión por la Dirección realizada el 25 de septiembre del 2024 se encontró como oportunidad de mejora sobre el seguimiento a las acciones para el fortalecimiento de las acciones relacionadas con supervisiones que garanticen la oportunidad y calidad en la entrega de los productos contratados.</t>
  </si>
  <si>
    <t>Durante la Revisión por la Dirección realizada el 25 de septiembre del 2024 se encontró como oportunidad de mejora sobre la incorporación de las recomendaciones metodológicas definidas en el informe de monitoreo de riesgos del Segundo trimestre para cada una de las dependencias.</t>
  </si>
  <si>
    <t>Durante la Revisión por la Dirección realizada el 25 de septiembre del 2024 se encontró como oportunidad de mejora la necesidad de establecer las acciones que permitan identificar, valorar e incluir en la matriz de riesgos del MEN los riesgos fiscales, conforme a las directrices de la Guía de Administración de riesgos del Departamento Administrativo de la Función Pública</t>
  </si>
  <si>
    <t>Durante la Revisión por la Dirección realizada el 25 de septiembre del 2024 se encontró como oportunidad de mejora la necesidad de diagnóstica y determinar las necesidades de inclusión de los componentes de riesgos de fraude y lavado de activos, según lo que establezca el Programa de Transparencia y Ética Pública.</t>
  </si>
  <si>
    <t>Durante la Revisión por la Dirección realizada el 25 de septiembre del 2024 se encontró como oportunidad de mejora frente la verificación y el correspondiente análisis de tendencia para definir si se requieren ajustes en las metas establecidas con el fin de aumentar la madurez del sistema.</t>
  </si>
  <si>
    <t>Durante la Revisión por la Dirección realizada el 25 de septiembre del 2024 se encontró como oportunidad de mejora sobre la necesidad de establecer estrategias que permitan el conocimiento del programa de Cambio Climático y un cumplimiento de mínimo el 90%.</t>
  </si>
  <si>
    <t>Durante la Revisión por la Dirección realizada el 25 de septiembre del 2024 se encontró como oportunidad de mejora con respecto a gestionar la asignación de recursos para el proceso de verificación de la medición de la huella de carbono y auditoría energética de la entidad vigencia 2025.</t>
  </si>
  <si>
    <t>Durante la Revisión por la Dirección realizada el 25 de septiembre del 2024 se encontró como oportunidad de mejora la necesidad de fortalecer la articulación entre las Subdirecciones de Contratación y Gestión Administrativa en la implementación de la Guía de Compras Públicas Sostenibles con el Medio Ambiente</t>
  </si>
  <si>
    <t>Durante la Revisión por la Dirección realizada el 25 de septiembre del 2024 se encontró como oportunidad de mejora frente al seguimiento a la estrategia del indicador de desempeño ambiental por dependencias, con el fin de identificar el nivel de apropiación de la gestión ambiental en los servidores del Ministerio.</t>
  </si>
  <si>
    <t>Durante la Revisión por la Dirección realizada el 25 de septiembre del 2024 se encontró como oportunidad de mejora la revisión para cada uno de los modelos referenciales del SIG de los indicadores, las metas y sus resultados, a la luz de las nuevas condiciones del contexto organizacional y validar si es necesario hacer ajustes en alguno de los componentes.</t>
  </si>
  <si>
    <t>- Para las PQRSDF no se cumplió con la respuesta oportuna, dado que para la vigencia 2023 fue del 98,7%. Sin embargo, se requiere establecer acciones que permitan el cumplimiento al 100% de las diferentes solicitudes, es importante mencionar que en el primer trimestre del 2024 fue del 100%. - Se observó, que el plan de mejoramiento 1835 no se encuentra formulado en el SIG, no permitiendo el seguimiento y revisión de su eficacia.</t>
  </si>
  <si>
    <t>En la verificación realizada se observó que el formato CM-FT-01 Formato - Control de Cambios Web no se encuentra acorde a la versión 2 publicada en el SIG. Así mismo, se observó que el proceso cuenta con el instructivo gestionar el ISBN que se encuentra publicado en el micrositio de la Intranet, sin embargo, este no se encuentra codificado dentro del Sistema Integrado de Gestión.</t>
  </si>
  <si>
    <t>El tratamiento del riesgo ¿Posibilidad de pérdida reputacional por la difusión de información falsa o negativa sobre el MEN, debido a deficiencias en el plan estratégico de comunicaciones¿ es ¿Reducir el riesgo¿, sin embargo, no tiene plan de manejo, como lo indica Guía para la Administración del Riesgo PM-GU-01 en su numeral 9.3.3. que indica: ¿Para efectos del mapa de riesgos, cuando se define la opción de reducir, se requerirá la definición de un plan de acción¿. Se observó, que no se materializaron los riesgos durante el periodo objeto de seguimiento, se evidencia un adecuado diseño y ejecución de los controles y cuenta con los soportes que dan cuenta de las actividades realizadas, sin embargo, en el control ¿El profesional especializado, verifica y administra los contenidos de los diferentes medios de comunicación con los que cuenta Ministerio de Educación Nacional registrando las publicaciones en el formato control de cambios web CM-FT-01 yo autorizaciones de productos comunicacionales por mensajería instantánea CM-FT-04, la evidencia será el formato diligenciado.¿ no se adjuntó el CM-FT-04 Autorizaciones de productos comunicacionales por Mensajería Instantánea.</t>
  </si>
  <si>
    <t>Diseñar una evolución por dependencias de la adecuada disposición de los residuos en las dependencias del MEN</t>
  </si>
  <si>
    <t>Hallazgo 3. Registros SECOP II (MEN) (A, D)En la auditoría se evidenció extemporaneidad en el cargue de los informes de supervisión en la plataforma SECOP II, de los Convenios Interadministrativos Nos. CO1.PCCNTR.4615601 y CO1.PCCNTR.4615601 de 2023, suscritos por el Ministerio de Educación Nacional con el Instituto Colombiano para la Evaluación de la Educación (ICFES), los cuales fueron registrados hasta los meses de enero y febrero de 2024, y no dentro de los tres (3) días de su emisión, afectando los principios de publicidad y transparencia del proceso contractual.</t>
  </si>
  <si>
    <t>Incumplimiento en los metas establecidos en los indicadores del PESV a cargo de Gestión Administrativa, AP 105 Cantidad de vehículos inspeccionados y AP 83 Nivel de Cumplimiento del mantenimiento preventivo de vehículos.</t>
  </si>
  <si>
    <t>Al cierre del primer semestre de 2024 se ha comprometido solo el 18% del presupuesto disponible para ejecutar de 31.891 millones. Es fundamental recordar el principio de planeación y anualidad establecido en el Decreto 111 de 1996, Capítulo II, con el fin de mejorar la gestión de los recursos y asegurar el seguimiento adecuado al plan de adquisiciones.</t>
  </si>
  <si>
    <t>Al realizar una revisión de los contratos CO1.PCCNTR.5399245,CO1.PCCNTR.5204335, CO1.PCCNTR.5210497 y CO1.PCCNTR.5306305, asociados al Programa de Préstamo BID No. 4902OC-CO, se observó la falta de diligenciamiento yo cargue en el SECOP II de los documentos correspondientes a la ejecución y liquidación de los contratos como Informes de Supervisión, Acta de Liquidación, Actas de Cierre y Archivo de Expediente Contractual y el cargue de los soportes de las obligaciones contractuales .Esta situación evidencia un incumplimiento a lo establecido en el CN-MA-02 V2 Manual de Supervisión e Interventoría, así como a los procedimientos y disposiciones legales y contractuales vigentes.</t>
  </si>
  <si>
    <t>En la visita de campo realizada a la Secretaría de Valledupar, no se logró evidenciar soporte documental de entrega de materiales o colecciones a dicha secretaría ni a los tutores de las instituciones educativas. Tanto el enlace de la Secretaria como del Ministerio de Educación informan que para el año 2023 y 2024 no hizo entrega de materiales.</t>
  </si>
  <si>
    <t>SOLICITUD DE COMISIONES. La Dirección de Calidad para la educación Preescolar, Básica y Media anexo soportes de informes de Marzo a Junio de 2024 donde se reflejan 229 comisiones que difiere de los reportes de comisiones de la Subdirección de Gestión Administrativa en el cual se evidencian 17 comisiones efectivas identificadas en el PTAFI 3.0. SOPORTES DOCUMENTALES. Se evidenció debilidad de soportes documentales por cuanto se encuentran los informes de comisiones, pero no las actas de seguimiento y resultado de los acompañamientos pedagógicos</t>
  </si>
  <si>
    <t>En el marco de la auditoría del Proceso de Implementación de política específicamente del Programa de tutorías para el aprendizaje y la formación integral (PTAFI 3.0.) la Dirección de Calidad para la educación Preescolar, Básica y Media, remite soportes de formatos que no están asociados a los documentos oficializados relacionados con los siguientes temas; 1.Criterios de asignación de formadores a las secretarías de educación. 2.Criterios de asignación de comisiones para adelantar procesos de formación, seguimiento y acompañamiento. 3.Criterios de regionalización de las secretarias correspondiente a cada una de las cinco zonas. 4. Orientaciones de seguimiento realizado por los formadores a las actividades adelantadas por los tutores estipulados en la Directiva Ministerial 03 de 2023 en la cual se establece ¿Recolectar evidencias y elaborar informes de las actividades realizadas por los tutores de las entidades territoriales asignadas, así como información asociada a la implementación del Programa que sea requerida periódicamente por el Ministerio de Educación Nacional</t>
  </si>
  <si>
    <t>De acuerdo con los informes de la Subdirección de Relacionamiento con la Ciudadanía relacionados con las PQRSD del Programa de tutorías para el aprendizaje y la formación integral (PTAFI 3.0.) reportó para el primer semestre de 2024 un promedio de 46,30% en oportunidad de respuesta, por lo anterior es crucial identificar las acciones de mejora de inmediato y tomar medidas correctivas para alcanzar los objetivos de la Entidad.</t>
  </si>
  <si>
    <t>Se evidenció que el aplicativo SIPTA v2 no se ha usado dado que al realizar las tres sesiones de pilotaje se requiere realizar ajustes, las cuales no se han implementado a la fecha y se están ejecutando las actividades manualmente. La anterior situación podría generar un detrimento patrimonial. Por otro lado, los aplicativos SIPTA v1 y SIPTA v2 actualmente no tienen proveedor de soporte lo que no permite su respectiva actualización y podría presentar vulnerabilidades de seguridad</t>
  </si>
  <si>
    <t>De acuerdo con la información suministrada por la Subdirección de Talento Humano para la vigencia 2023 que en el rubro C22010700180220107401, se dejaron de apropiar recursos por valor de $2.592.818.339. Mientras que para la vigencia 2024, se genera alerta en la ejecución presupuestal por cuanto con corte 30062024 existe un saldo de apropiación de $12.476.645.342. Adicionalmente, se evidenció que en el rubro C-2201-0700-23-20203c-2201074-02 a junio 302024 no se han comprometido recursos, cuya apropiación vigente es $28.707.065.438, con certificado de disponibilidad presupuestal por valor de $10.099.245.746</t>
  </si>
  <si>
    <t>EVIDENCIAS Y SOPORTES CONTRACTUALES. Al realizar seguimiento a los contratos en Secop II se evidenció: Contrato 1125032023 Contratista: BPM CONSULTING De acuerdo con los plazos establecidos en el CN-MA-02 Manual de Supervisión e Interventoría V2, debe hacerse al menos un informe de supervisión trimestral y 1 final. Por lo tanto, se puede evidenciar que, con respecto a la ejecución del contrato, solamente se cargó un Informe de Supervisión correspondiente a cinco (5) meses, el cual no cumple con el criterio mínimo establecido en el Manual en mención, el cual informa que mínimo uno trimestral. No se evidencia Informe Final de Supervisión, lo cual estaría incumpliendo con el numeral 6.3 del CN-MA-02- MANUAL DE SUPERVISIÓN E INTERVENTORÍA V2. Contrato: CO1.PCCNTR.5086983 Contratista: Dolly Constanza Ardila Romero Se observó que para el cumplimiento del objeto contractual se efectuaron ocho (8) pagos, teniendo en cuenta que se hizo una cesión contractual, la cual se encuentra debidamente publicada en la plataforma SECOP II. Así mismo se encuentra cumplimiento a los plazos correspondientes a la publicación y realización de las obligaciones certificadas por el Supervisor del contrato. Sin embargo, se evidenció que todos los informes carecen del debido diligenciamiento como los ítems denominados entrega del producto y su evidencia. Lo cual no guarda coherencia con documentado en el informe de actividades y los soportes aportados por el contratista. Por otro lado, se observan firmas, las cuales, en virtud, de la integridad del formato CN-FT-48 Formato - Informe de Ejecución y Cumplimiento de Obligaciones Contrato de Prestación de Servicios Profesionales V5 y de Apoyo a la Gestión no son necesarias, puesto que solamente aplica para contratos suscritos en 2018 y publicados en el SECOP I. Contrato: CO1.PCCNTR.5481592 Contratista: Carol Tatiana Perez Montaña Se observó que se encuentran facturados tres (3) pagos, de los cuales se evidenció que el segundo no tiene cargado certificado de pagos de seguridad social, y, adicionalmente, sí hay cargados informes de actividades; no obstante, no es posible verificar las evidencias que fueron relacionadas en cada uno de los informes. De tal manera que, aunado a lo anterior, existe un posible incumplimiento al principio de publicidad de las actividades en el marco de la ejecución de la contratación estatal, el cual está relacionado con el numeral 9. del artículo 3° de la Ley 1437 de 2011. Al revisar el Secop II, se observa el contrato de cesión de derechos patrimoniales de autor sobre los desarrollos realizados al software SIPTA 2, a la Organización de Estados Iberoamericanos OEI en cumplimiento del contrato de prestación de servicios no. 2479361-021-2021, derivado del convenio co1.pccntr. 2479361 de 2021, suscrito con el Ministerio de Educación Nacional, sin embargo, no se evidencia documento de registro de cesión de Derechos Patrimoniales ante la Dirección Nacional de Derechos de Autor del Convenio</t>
  </si>
  <si>
    <t xml:space="preserve">Realizar el ajuste del contraste entre los colores de fondo y los elementos (botones, títulos, iconos, etc.) sea superior a una relación de 7:1, cumpliendo con las normativas de accesibilidad WCAG 2.1 (AA). </t>
  </si>
  <si>
    <t>Pruebas funcionales para validar el contraste entre colores de fondo y los botones de accesibilidad cumpliendo con las normativas de accesibilidad WCAG 2.1 (AA)</t>
  </si>
  <si>
    <t xml:space="preserve">Implementar etiquetas ARIA (aria-label, aria-labelledby y aria-describedby) en los elementos interactivo que proporcione información adicional a los usuarios que navegan usando lectores de pantalla </t>
  </si>
  <si>
    <t>Pruebas funcionales de la Implementación de etiquetas ARIA</t>
  </si>
  <si>
    <t xml:space="preserve">Mejorar la navegación por teclado realizando la actualización de enlaces validando la coherencia en nombres de enlaces, botones y títulos en todo el sitio web. </t>
  </si>
  <si>
    <t>pruebas funcionales en el Navegador por teclado con botones y títulos web y la validación de los enlaces</t>
  </si>
  <si>
    <t xml:space="preserve">Desarrollar una estructura jerárquica correcta para los títulos en la página de inicio, donde el H1 sea el título principal, seguido por H2 para subtítulos, y así sucesivamente. </t>
  </si>
  <si>
    <t>Pruebas funcionales de la estructura de títulos en las paginas de inicio</t>
  </si>
  <si>
    <t xml:space="preserve">Integrar los elementos de programación claros en cuadros de búsqueda y campos de formulario, indicando al usuario qué tipo de dato debe ingresar, y agregar etiquetas adecuadas asociadas a cada campo para facilitar el acceso. </t>
  </si>
  <si>
    <t>pruebas funcionales del micrositio web con los botones de acceso de video contenido y la validación de la integración de los elementos en los cuadros de búsqueda y campos de formularios</t>
  </si>
  <si>
    <t xml:space="preserve">incluir extensiones que permitan dotar a los elementos de programación de etiquetas de última generación en cuadros de búsqueda y campos de formulario, indicando al usuario qué tipo de dato debe ingresar y agregando etiquetas adecuadas asociadas a cada campo. </t>
  </si>
  <si>
    <t>pruebas funcionales para validar los Cuadros de búsqueda (Playsholder) suministro de datos</t>
  </si>
  <si>
    <t>pruebas funcionales para validar la integración de los elementos de programación y los enlaces para facilitar el acceso a la información del portal</t>
  </si>
  <si>
    <t xml:space="preserve">Revisar y validar que la información presentada en el portal, secuencia y diseño cumpla con los criterios de accesibilidad </t>
  </si>
  <si>
    <t>realizar pruebas de validación para verificar la presentación de la información publicada en el portal</t>
  </si>
  <si>
    <t xml:space="preserve">Realizar un guion para que la información presentada en el sitio, su actualización, secuencia y diseño sean articuladas en conjunto con el Viceministerio de Superior </t>
  </si>
  <si>
    <t>Guion para orientar la navegación de la página de los contenidos en conjunto realizados con el viceministerio de superior</t>
  </si>
  <si>
    <t xml:space="preserve">Revisar que todos los enlaces y botones en el sitio web funcionen correctamente y proporcionen acciones claras hacia el acceso de la información. </t>
  </si>
  <si>
    <t>pruebas funcionales de enlaces y botones del sitio web, que funcionen correctamente</t>
  </si>
  <si>
    <t xml:space="preserve">Revisar que la información presentada en el portal, su secuencia, diseño apropiado y tengan los enlaces y accesibilidad que corresponden </t>
  </si>
  <si>
    <t>Pruebas funcionales para validar que la informacion del portal sea secuencial con un diseño apropiado y que tenga accesibilidad para el publico que lo utiliza</t>
  </si>
  <si>
    <t xml:space="preserve">Validar que la  información presentada en el portal, así como su secuencia y diseño cumplan con las condiciones de publicación y accesibilidad </t>
  </si>
  <si>
    <t>pruebas de funcionalidad para validar la información contenida en el portal tenga una estructura lógica y los botones y enlaces permitan su accesibilidad</t>
  </si>
  <si>
    <t xml:space="preserve">Incluir en cada formulario diseñado contengan etiquetas label y placeholder para cada campo </t>
  </si>
  <si>
    <t>pruebas funcionales de los formularios que contengan etiquetas label y placeholder en cada campo</t>
  </si>
  <si>
    <t xml:space="preserve">Revisar que la estructura HTML de la página siga una secuencia lógica y semánticamente correcta, incorporando etiquetas adecuadas para organizar el contenido </t>
  </si>
  <si>
    <t>pruebas funcionales a la Estructura HTML de la página con una secuencia lógica actualizada para el contenido</t>
  </si>
  <si>
    <t xml:space="preserve">Incorporar etiquetas claras y descriptivas (aria-label o title) a todos los botones y enlaces, especialmente aquellos que controlan acciones importantes como cambiar de página o ver más información. </t>
  </si>
  <si>
    <t>Pruebas funcionales a la Estructura de etiquetado de los botones correspondientes de la plataforma y contenidos</t>
  </si>
  <si>
    <t xml:space="preserve">Ajustar los colores de los enlaces para que cumplan con los estándares de contraste utilizando la herramienta WCAG Contrast Checker. a { color: #000000; /* Cambia el color para aumentar el contraste */ background-color: #ffffff; /* Asegura buen contraste sobre el fondo */ } </t>
  </si>
  <si>
    <t>pruebas funcionales con la herramienta WCAG para validar que los colores cumplan con los estándares de colores</t>
  </si>
  <si>
    <t xml:space="preserve">Validar que todos los botones y enlaces en el sitio web tengan la función correcta asociada y que todos los elementos interactivos cuenten con atributos como href o onclick definidos. &lt;="" a=""&gt; </t>
  </si>
  <si>
    <t>Pruebas funcionales de los botones y enlaces del sitio con la función correcta y que los elementos interactivos cuenten con atributos href o onclick definidos</t>
  </si>
  <si>
    <t xml:space="preserve">Revisar que los botones y enlaces necesarios estén presentes en cada página y que se les asigne un aria-label cuando sea necesario. Volver </t>
  </si>
  <si>
    <t>Pruebas funcionales que permitan validar los botones y enlaces de acceso a la información contenida en la plataforma</t>
  </si>
  <si>
    <t>Incluir en los elementos no textuales un alt descriptivo. Si es decorativo, utilizará un alt vacío.</t>
  </si>
  <si>
    <t>Pruebas funcionales a los elementos no textuales que tengan un alt descriptivo si es decorativo que contengan un alt vacio</t>
  </si>
  <si>
    <t xml:space="preserve">Desarrollar una estructura de títulos en HTML que siga un orden jerárquico adecuado. Título Principal. Subtítulo.  Sección de un subtítulo. </t>
  </si>
  <si>
    <t>Pruebas de validación de la Estructura de títulos en HTML</t>
  </si>
  <si>
    <t>Diseñar en cada formulario las etiquetas label y placeholder para cada campo Nombre:</t>
  </si>
  <si>
    <t>Pruebas funcionales para validar los campos de adición de etiquetas en el placeholder que indique datos en el portal web</t>
  </si>
  <si>
    <t>Corregir la secuencia de los títulos para que tengan un flujo lógico, asegurando que no haya saltos en la numeración de los encabezados.  Aprender Digital.  Contenidos. Recursos.  Y se reorganiza los títulos de los recursos siguiendo una estructura jerárquica clara y consistente para mejorar la accesibilidad. Contenidos para Aprender. Recursos Educativos.</t>
  </si>
  <si>
    <t>Pruebas funcionales para validar las secuencias en orden lógico</t>
  </si>
  <si>
    <t>Desarrollar en todas las paginas enlaces o botones para facilitar la navegación a otras secciones. Ver Archivos</t>
  </si>
  <si>
    <t>pruebas funcionales de los enlaces o botones en las paginas del portal</t>
  </si>
  <si>
    <t>Eliminar duplicaciones en los textos alternativos (alt) y asegurar que sean únicos y descriptivos.</t>
  </si>
  <si>
    <t>Pruebas funcionales que verifique que los elementos que no presenten fallas en el texto para vinculación en el portal web</t>
  </si>
  <si>
    <t xml:space="preserve">Realizar en cada micrositio la incorporación de botones o enlaces que guíen al usuario hacia las acciones correspondientes. Ver Estrategia </t>
  </si>
  <si>
    <t>Desarrollar enlaces o botones que guíen de mejor manera en el navegador para visualizar la información del portal web</t>
  </si>
  <si>
    <t>Desarrollar secuencias de tabulación siga un orden lógico en todos los sitios del ecosistema y añadir el atributo tabindex a los elementos navegables. Activa tu ciudadanía Ver más</t>
  </si>
  <si>
    <t>Realizar pruebas funcionales para validar el orden de las secuencias del navegador</t>
  </si>
  <si>
    <t xml:space="preserve">Desarrollar videos que incorporen el lenguaje de señas </t>
  </si>
  <si>
    <t>videos que incorporen el lenguaje de señas</t>
  </si>
  <si>
    <t xml:space="preserve">Organizar las etiquetas semánticas de HTML con el fin de visualizar el contenido de manera clara </t>
  </si>
  <si>
    <t>Pruebas funcionales de la estructura de información de las etiquetas de los contenidos digitales</t>
  </si>
  <si>
    <t xml:space="preserve">Ajustar los colores de fondo y texto para mejorar el contraste usando herramientas de chequeo como WCAG Contrast Checkeres </t>
  </si>
  <si>
    <t>Realizar pruebas funcionales para validar los colores de fondo de texto con un contraste para el uso de la herramienta WCAG</t>
  </si>
  <si>
    <t xml:space="preserve">Realizar el ajuste entre el nombre del menú y el texto visible del enlace en todas las páginas del sitio. </t>
  </si>
  <si>
    <t>Realizar pruebas de validación de la Estructura de nombres del menu texto para la visibilidad de los enlaces</t>
  </si>
  <si>
    <t xml:space="preserve">Mejorar la navegación por teclado para facilitar la accesibilidad para personas con limitación visual y auditiva, garantizando coherencia en los nombres de enlaces, botones y títulos. </t>
  </si>
  <si>
    <t>Pruebas funcionales para validar la estructura de navegación segura por el teclado y validar la accesibilidad para las personas con limitación visual</t>
  </si>
  <si>
    <t xml:space="preserve">Mejorar la navegación por teclado y la coherencia en nombres de enlaces, botones y títulos. </t>
  </si>
  <si>
    <t>Realizar pruebas funcionales para validar la vinculación nombres en los enlaces y botones y títulos del portal web</t>
  </si>
  <si>
    <t xml:space="preserve">Mejorar la información presentada en el portal, desde su estructura, secuencia y diseño </t>
  </si>
  <si>
    <t>Realizar pruebas funcionales de la estructura e información secuencial en el portal web</t>
  </si>
  <si>
    <t xml:space="preserve">Ajustar la navegación por teclado, y asegurará coherencia en nombres de enlaces, botones, y títulos. </t>
  </si>
  <si>
    <t>pruebas de validación del navegador con el enlaces y botones funcionales</t>
  </si>
  <si>
    <t xml:space="preserve">Mejorar la navegación por teclado para que sea accesible para personas con limitación visual y auditiva, garantizando coherencia en los nombres de enlaces, botones y títulos. </t>
  </si>
  <si>
    <t>pruebas funcionales del Navegador por teclado para mejorar la accesibilidad para personas con limitación visual</t>
  </si>
  <si>
    <t xml:space="preserve">Mejorar la navegación por teclado y la coherencia en nombres de enlaces, botones y títulos sean óptimas. </t>
  </si>
  <si>
    <t>Evidencias del desarrollo de enlaces o botones en el buscador</t>
  </si>
  <si>
    <t xml:space="preserve">Mejorar la navegación por teclado para que sea accesible y que los nombres de enlaces, botones y títulos sean coherentes. </t>
  </si>
  <si>
    <t>Pruebas funcionales de la estructurar del navegador para verificar los enlaces en el menú para noticias principales</t>
  </si>
  <si>
    <t xml:space="preserve">Desarrollar etiquetas funcionales en los enlaces para los botones de conexión en el portal web </t>
  </si>
  <si>
    <t>evidencias del desarrollo de etiquetas funcionales en los enlaces para los botones de conexión en el portal web</t>
  </si>
  <si>
    <t xml:space="preserve">Realizar espacios de trabajo con el equipo de portal para sensibilización acerca de las acciones de mejora que se han presentado con el fin de realizar el seguimiento oportuno para su cumplimiento y establecer actividades que ayuden a minimizar este tipo de errores en el momento de la publicación de contenidos </t>
  </si>
  <si>
    <t>Sensibilización de la importancia de las acciones de mejora y su cumplimiento</t>
  </si>
  <si>
    <t xml:space="preserve">Ajustar la acción de manejo corrupción antes del versionamiento de riesgo </t>
  </si>
  <si>
    <t>Acción de manejo ajustada</t>
  </si>
  <si>
    <t>SEGUIMIENTO AUDITORIA INTERNA MEN A 31 DE DICIEMBRE DE 2024</t>
  </si>
  <si>
    <t>SEGUIMIENTO A PLANES DE MEJORAMIENTO 2024</t>
  </si>
  <si>
    <t>Gestión Documental</t>
  </si>
  <si>
    <t>Contratación</t>
  </si>
  <si>
    <t>2023-MR-06</t>
  </si>
  <si>
    <t xml:space="preserve"> 2023-AEO-03</t>
  </si>
  <si>
    <t>2023-AEO-05</t>
  </si>
  <si>
    <t>2024-MR-G-01</t>
  </si>
  <si>
    <t>2024-AEO-05</t>
  </si>
  <si>
    <t>CGR-CDSECRD No. 002 Junio 2024 UAPA 2023</t>
  </si>
  <si>
    <t>2024-AEO-06</t>
  </si>
  <si>
    <t>2024-G-02</t>
  </si>
  <si>
    <t>Plan de mejoramiento cerrado como no efectivo 1139</t>
  </si>
  <si>
    <t xml:space="preserve">2024-MR-G-01 </t>
  </si>
  <si>
    <t>2024-MR-G-03</t>
  </si>
  <si>
    <t>2024-AEO-01</t>
  </si>
  <si>
    <t>Dirección Nacional Derechos de Autor</t>
  </si>
  <si>
    <t>23/12/2024    David Leonardo Almanza Sanchez / Profesional Especializado El plan de mejoramiento no fue aprobado, para que realicen correcciones 05-07-2024 09:03</t>
  </si>
  <si>
    <t>23/12/2024:  Carmen Natalia Niño Jimenez / Profesional Especializado	Plan de mejoramiento enviado para su aprobación 20-11-2024 13:42</t>
  </si>
  <si>
    <t>23/12/2024:   Paula Alejandra Ariza Angulo / Profesional Especializado  El plan de mejoramiento no fue aprobado, para que realicen correcciones 14-10-2024 11:42</t>
  </si>
  <si>
    <t>Paula Alejandra Ariza Angulo / Profesional Especializado</t>
  </si>
  <si>
    <t xml:space="preserve">23/12/2024: Maria Camila Barrera Rodriguez / Profesional Especializado Plan de mejoramiento enviado para su aprobación 20-11-2024 13:45	</t>
  </si>
  <si>
    <t>Sandra Carolina Chaves Zambrano / Profesional Especializado</t>
  </si>
  <si>
    <t>En el procedimiento no se habia contemplado una actividad de control referente a verificar los libros contables para corroborar la valoración de los bienes remitida por el donante.</t>
  </si>
  <si>
    <t>Realizar una mesa de trabajo con Oficina Asesora Juridica para verificar si es posible para el Ministerio revisar, verificar o validar libros contables de un tercero. (donante)</t>
  </si>
  <si>
    <t>Actualizar el procedimiento de conformidad con las recomendaciones. El procedimiento deberá prever la medición de la eficacia de este control.</t>
  </si>
  <si>
    <t>23/12/2024: Ingrid Bibiana Rodriguez Camelo / Contratista  Plan de mejoramiento enviado para su revisión 17-12-2024 16:38</t>
  </si>
  <si>
    <t>Los funcionarios encargados de la contratación pueden no haber sido debidamente capacitados o informados sobre la necesidad de verificar la lista de suspendidos y sancionados del Banco Mundial.</t>
  </si>
  <si>
    <t>Realizar capacitaciones continuas a los abogados involucrados en los procesos de contratación, asegurando que conozcan y comprendan los requisitos de verificación acordados con el Banco Mundial en el marco del crédito 9360 - CO,</t>
  </si>
  <si>
    <t>Actas de las capacitaciones</t>
  </si>
  <si>
    <t>Javier Bolaños Zambrano / Profesional Especializado</t>
  </si>
  <si>
    <t>ELIMINADO DEL SIG</t>
  </si>
  <si>
    <t>La causa raíz de este hallazgo está relacionada con una configuración inapropiada del sistema Convalida respecto a la gestión de sesiones y contraseñas, lo que incumple con las directrices de la Política de Control de Acceso establecida en la guía ST-GU-19 versión 2.</t>
  </si>
  <si>
    <t>1. Configuración inapropiada de seguridad en el sistema: El sistema ha sido configurado de tal manera que permite el uso de funciones de autocompletar o recordar contraseñas, lo que es una vulnerabilidad que va en contra de las políticas establecidas</t>
  </si>
  <si>
    <t>2. Falta de implementación de controles de seguridad adecuados: Los desarrolladores del sistema no han implementado correctamente mecanismos que aseguren el cierre adecuado de las sesiones, como la solicitud de usuario y contraseña después de la expiración de la sesión.</t>
  </si>
  <si>
    <t>3. Descuido en la aplicación de políticas de seguridad: Puede haber un desconocimiento o falta de rigor en la aplicación de las políticas de control de acceso, lo que permite que el sistema funcione sin cumplir con los estándares de seguridad requeridos.</t>
  </si>
  <si>
    <t>Ajustar el aplicativo Convalida para que siempre solicite usuario y contraseña cuando la sesión expire. Esto garantizará el cumplimiento de las políticas de seguridad y evitará accesos no autorizados.</t>
  </si>
  <si>
    <t>Reporte técnico o evidencia de la actualización en el aplicativo para que siempre solicite usuario y contraseña al expirar la sesión, con ejemplos de pruebas realizadas para confirmar el correcto funcionamiento de esta mejora</t>
  </si>
  <si>
    <t>Asegurarse de que no se permita la opción de Recordar Contraseña o Recordar Usuario en el sistema, cumpliendo con la normativa de la ST-GU-19.</t>
  </si>
  <si>
    <t>Documento de configuración que detalle cómo se ha deshabilitado la opción de Recordar Contraseña y Recordar Usuario en el sistema, asegurando el cumplimiento de la normativa ST-GU-19.</t>
  </si>
  <si>
    <t>Realizar auditorías y pruebas de vulnerabilidad de manera regular para asegurar que todas las medidas de control de acceso estén siendo aplicadas correctamente.</t>
  </si>
  <si>
    <t>Resumen de las auditorías y pruebas de vulnerabilidad realizadas, con un registro de los hallazgos y las acciones correctivas aplicadas para reforzar las medidas de seguridad del sistema.</t>
  </si>
  <si>
    <t>Capacitar a los usuarios del sistema en las políticas de seguridad para evitar malas prácticas como el préstamo de contraseñas, que también se detectó durante la auditoría.</t>
  </si>
  <si>
    <t>lista de asistentes.</t>
  </si>
  <si>
    <t>Establecer mecanismos que registren y monitoreen el acceso al sistema para detectar posibles vulnerabilidades o fallos en la seguridad(EAD-FT-07_V7 Informe Pr¿).</t>
  </si>
  <si>
    <t>Reporte generado por el sistema que documente la implementación de mecanismos de monitoreo de acceso. Esto incluiría el registro de actividad, posibles vulnerabilidades y cualquier fallo detectado, basado en el EAD-FT-07_V7.</t>
  </si>
  <si>
    <t>23/12/2024: Martha Lucia Carbonell Calderon / Contratista Plan de mejoramiento enviado para su revisión 18-12-2024 13:36</t>
  </si>
  <si>
    <t>23/12/2024: Cesar David Rodriguez Rodriguez / Profesional Especializado Plan de mejoramiento enviado para su revisión 23-12-2024 12:20</t>
  </si>
  <si>
    <t>23/12/2024: Cesar David Rodriguez Rodriguez / Profesional Especializado Plan de mejoramiento enviado para su revisión 23-12-2024 12:25</t>
  </si>
  <si>
    <t>Fondo 277 de 2019 suscrito con ICETEX: En el año 2023 se realizaron dos convocatorias para la contratación del proceso de Modelos Educativos Flexibles las cuales se declararon desiertas, lo cual no ha permitido la ejecución y legalización de los recursos del Programa BID 4902/OC-CO.</t>
  </si>
  <si>
    <t>Fondo 277 de 2019 suscrito con ICETEX: Actualmente hay 3 convocatorias en liderazgo técnico de la Dirección de Primera Infancia por un valor aproximado de $7.779 millones de pesos. Una convocatoria suscrita con UNIMINUTO, que finalizó ejecución el 11 de mayo de 2024. Y dos convocatorias que no han iniciado, con Universidad Nacional Abierta y a Distancia (UNAD) y Universidad Pedagógica Nacional (UPN), las cuales tendrán el seguimiento permanente para lograr la ejecución de las actividades previstas en el cronograma, a fin de la legalización de los recursos del Programa BID 4902/OC-CO.</t>
  </si>
  <si>
    <t>Fondo 1400 de 2016 suscrito con ICETEX: Actualmente hay 34 procesos en ejecución en cabeza de la Dirección de Calidad por un valor aproximado de $5.182 millones de pesos. Estos contratos requieren un seguimiento permanente para lograr la ejecución de las actividades previstas en un tiempo corto y para la legalización de los recursos del Programa BID 4902/OC-CO.</t>
  </si>
  <si>
    <t>Fondo 267 de 2006 suscrito con ICETEX: No se cuenta con el Informe Final de la Convocatoria 2023-I a favor de la Universidad Tecnológica de Pereira - UTP aprobado para realizar el último pago. Al realizar este pago se adelantaría la legalización de recursos del Programa BID 4902/OC-CO en el Fondo 267.</t>
  </si>
  <si>
    <t>Existe desconocimiento frente a los requisitos definidos en el Manual de Supervisión e Interventoría (Código CN-MA-02), numeral 7. Supervisión e Interventoría, subnumeral 7.4 Ejercicio de la Supervisión e Interventoría.</t>
  </si>
  <si>
    <t>Ajustar los términos de la convocatoria y realizar seguimiento al proceso de selección de la IES que apoye la implementación de Modelos Educativos Flexibles y de los aspectos relacionados con su ejecución, con el fin de lograr la legalización de los recursos que se encuentran en el Fondo destinados a la línea de Modelos Educativos Flexibles con fuente del Programa BID 4902/OC-CO, a través de una convocatoria cerrada o abierta de conformidad con los lineamientos que para el efecto indique la Junta Administradora del Fondo.</t>
  </si>
  <si>
    <t>Convocatoria adjudicada y en ejecución.</t>
  </si>
  <si>
    <t>Realizar informes bimensuales técnicos y financieros de las Convocatorias en ejecución durante la vigencia. Así como liquidar la convocatoria con la Corporación Universitaria Minuto de Dios (UNIMINUTO) que finalizó su ejecución.</t>
  </si>
  <si>
    <t>Informes bimensuales técnicos y financieros de las Convocatorias en ejecución durante la vigencia. Así como la liquidación de la convocatoria con la Corporación Universitaria Minuto de Dios (UNIMINUTO) que finalizó su ejecución.</t>
  </si>
  <si>
    <t>Realizar seguimiento mensual a los cronogramas de ejecución de las 34 convocatorias, con el fin de generar alertas tempranas y garantizar la legalización de los recursos del Programa BID 4902/OC-CO en este Fondo.</t>
  </si>
  <si>
    <t>Actas de junta administradora y soportes de desembolso a las IES por parte de ICETEX realizados a las 34 alianzas entre ENS - IES.</t>
  </si>
  <si>
    <t>Realizar seguimiento a la aprobación del informe final presentado por la UTP y realizar el trámite del último pago, en el marco del Fondo 267.</t>
  </si>
  <si>
    <t>Pago realizado.</t>
  </si>
  <si>
    <t>Participar en la capacitación brindadas a los servidores en relación con el Manual de Supervisión e Interventoría (Código CN-MA-02).</t>
  </si>
  <si>
    <t>Registro de participación del equipo de apoyo a la supervisión del Fondo 277 de 2019 suscrito con ICETEX.</t>
  </si>
  <si>
    <t>Participar en la capacitación brindada a los servidores en relación con el Manual de Supervisión e Interventoría (Código CN-MA-02).</t>
  </si>
  <si>
    <t>Registro de participación del equipo de apoyo a la supervisión del Fondo 1400 de 2016 suscrito con ICETEX.</t>
  </si>
  <si>
    <t>Luis Eduardo Acuña Galindo / Profesional Especializado</t>
  </si>
  <si>
    <t>Carlos Felipe Romero Galvis / Profesional Especializado</t>
  </si>
  <si>
    <t>Alfredo Olaya Toro / Asesor</t>
  </si>
  <si>
    <t>Elizabeth Riveros Serrato / Profesional Especializado</t>
  </si>
  <si>
    <t>En el Informe de Auditoría Externa de la vigencia 2023 al Programa BID 4902OC-CO, elaborado por la Firma KPMG S.A.S., se registra una observación en relación con la base de datos de beneficiarios del Convenio 261 de 2019 suscrito con ICETEX.</t>
  </si>
  <si>
    <t>Implementar un control en el cual se solicite al ICETEX cada 3 meses un reporte en base de datos de desembolsos correspondiente a matricula de beneficiarios activos de la Cuenta 122081_FORMACIÓN PREGRADO MEN BID (A partir de segundo trimestre de 2024 para un total de 3 reportes).</t>
  </si>
  <si>
    <t>Reporte - Base de datos de los desembolsos correspondientes a la matrícula de beneficiarios activos de la Cuenta122081_FORMACIÓN PREGRADO MEN BID.</t>
  </si>
  <si>
    <t>23/12/2024: Carmen Natalia Niño Jimenez / Profesional Especializado Plan de mejoramiento enviado para su aprobación 17-12-2024 17:00</t>
  </si>
  <si>
    <t>23/12/2024: Carmen Natalia Niño Jimenez / Profesional Especializado Plan de mejoramiento enviado para su aprobación 17-12-2024 17:01</t>
  </si>
  <si>
    <t>23/12/2024: Carmen Natalia Niño Jimenez / Profesional Especializado Plan de mejoramiento enviado para su aprobación 17-12-2024 17:02</t>
  </si>
  <si>
    <t>23/12/2024: Carmen Natalia Niño Jimenez / Profesional Especializado Plan de mejoramiento enviado para su aprobación 17-12-2024 17:03</t>
  </si>
  <si>
    <t>23/12/2024: Carmen Natalia Niño Jimenez / Profesional Especializado Plan de mejoramiento enviado para su aprobación 17-12-2024 17:04</t>
  </si>
  <si>
    <t>23/12/2024: Aura Rosa Gomez Avellaneda / Contratista Plan de mejoramiento enviado para su revisión 19-12-2024 06:08</t>
  </si>
  <si>
    <t>Solicitar mesa de trabajo con la Subdirección de Desarrollo Organizacional para revisar y validar el riesgo de recursos físicos.</t>
  </si>
  <si>
    <t>Solicitud mesa de ayuda</t>
  </si>
  <si>
    <t>Revisar el riesgo verificando la valoración de la probabilidad de ocurrencia, el impacto, así como la clasificación de los controles y el tratamiento que se le va a dar al riesgo residual.</t>
  </si>
  <si>
    <t>Revisar el riesgo, haciendo la correcta valoración de la probabilidad de ocurrencia, el impacto, así como la clasificación de los controles y el tratamiento que se le va a dar al riesgo residual.</t>
  </si>
  <si>
    <t>Actualización y publicación del riesgo de recursos físicos en el SIG</t>
  </si>
  <si>
    <t>Validacion periodo anteriro</t>
  </si>
  <si>
    <t>1. Debido a que la oficina asesora de planeación consolida la información de diferentes dependencias misionales se presentan retrasos en la información que no permiten la oportunidad de respuesta a tiempo de los requerimientos realizados. 2. Alto volumen de requerimientos que reciba a la oficina asesora de planeación y finanzas para el número de profesionales que brinda respuesta a las mismas.</t>
  </si>
  <si>
    <t>Realizar reuniones con el objetivo de socializar el procedimiento de gestión PQRSDF asociado al proceso de Servicio al Ciudadano a los profesionales de la Oficina Asesora de Planeación y Finanzas en el manejo de las respuestas de PQRSQ .(tiempo, calidad, pertinencia) en el marco de la Ley 1755 del 2015.</t>
  </si>
  <si>
    <t>Acta de reunión firmadas</t>
  </si>
  <si>
    <t>Diseñar un reporte semanal con el estado de cumplimiento (a tiempo y por vencer) con sus evidencias de las respuestas que se deben emitir por cada profesional responsable, así: PQRS Congreso Entes de Control</t>
  </si>
  <si>
    <t>Reporte enviado</t>
  </si>
  <si>
    <t>35</t>
  </si>
  <si>
    <t>Diseñar y socializar un tablero de control generado desde el SGDA donde se establezca el tiempo promedio de respuesta de cada solicitud, número de radicado interno y el promedio de cumplimiento para respuestas dentro en los plazos establecidos.</t>
  </si>
  <si>
    <t>Reporte mensual del tablero de control</t>
  </si>
  <si>
    <t>9</t>
  </si>
  <si>
    <t>Brandon Galeano Forero / Profesional Especializado</t>
  </si>
  <si>
    <t>Deficientes mecanismos internos de seguimiento y control al cumplimiento de los plazos establecidos en la circular de reportes de la vigencia.</t>
  </si>
  <si>
    <t>Deficiencias en la consolidación y publicación de los informes de PAI y de Proyectos de Inversión que elabora la Oficina Asesora de Planeación y Finanzas</t>
  </si>
  <si>
    <t>Generar recordatorios automáticos a través de herramientas ofimáticas disponibles para que los funcionarios responsables del reporte y/o publicación de información de Indicadores SIG, de riesgos, Informe PAI e Informe de Proyectos lo realicen dentro de los plazos establecidos.</t>
  </si>
  <si>
    <t>Mensajes recordatorios internos enviados</t>
  </si>
  <si>
    <t>Publicar los informes de seguimiento PAI (avance indicadores, acciones y por estrategias) y el informe de Proyectos de inversión (avance presupuestal, metas, regionalización y focalizaciones) en la intranet del Ministerio para la consulta de los funcionarios y contratistas de la entidad.</t>
  </si>
  <si>
    <t>Informes PAI y de Proyectos de Inversión publicados en la intranet del Ministerio</t>
  </si>
  <si>
    <t>Liliana Parra Rojas / Contratista</t>
  </si>
  <si>
    <t>Alberto Zambrano Guerrero / Asesor</t>
  </si>
  <si>
    <t xml:space="preserve">Debilidades en el registro y almacenamiento de soportes que den cuenta de las réplicas y/o socializaciones realizadas por el gestor ambiental al interior de la dependencia sobre actividades y oportunidades en gestión ambiental.
</t>
  </si>
  <si>
    <t>Registrar y almacenar los soportes relacionados con las réplicas y socializaciones realizadas por el vocero ambiental sobre actividades y oportunidades en gestión ambiental de acuerdo con el protocolo establecido.</t>
  </si>
  <si>
    <t>Soportes cargados en el repositorio dispuesto</t>
  </si>
  <si>
    <t xml:space="preserve">John Alexander Reyes Doncel / Profesional Especializado	</t>
  </si>
  <si>
    <t>Registrar y almacenar los soportes relacionados con las réplicas y socializaciones realizadas por el vocero ambiental sobre requisitos, aspectos y otras cuestiones ambientales de acuerdo con el protocolo establecido.</t>
  </si>
  <si>
    <t>Debilidades en el registro y almacenamiento de soportes que den cuenta de las replicas y/o socializaciones realizadas por el gestor ambiental al interior de la dependencia sobre requisitos, aspectos y otras cuestiones ambientales.</t>
  </si>
  <si>
    <t>Generar una sensibilización sobre la importancia de las acciones de mejora y su cumplimiento</t>
  </si>
  <si>
    <t>Entendiendo que este hallazgo se refiere al logo actual del ministerio, posiblemente no se había actualizado la imagen institucional.</t>
  </si>
  <si>
    <t>Solicitar a la Oficina de Tecnología la actualización del logo en la página</t>
  </si>
  <si>
    <t>Evidencia de la actualización del logo en la página</t>
  </si>
  <si>
    <t>23/12/2024: Maryuri Ivone Acosta / Profesional El plan de mejoramiento no fue aprobado, para que realicen correcciones 19-12-2024 17:46</t>
  </si>
  <si>
    <t>Cuando se implemento el SGDEA se tenia una identidad visual diferente a la actual, por lo cual es necesario realizarla actualizacion de esta, el sistema no nos permite como administradores funcionales de la aplicación actualizar estas fuentes por nosotros mismos, por lo que requerimos del proveedor y la oficina de tecnología para realizar actualizaciones visuales que no se encuentran dentro de las parametrizaciones que podemos hacer como área funcional</t>
  </si>
  <si>
    <t>Generar un requerimiento de alto nivel a la oficina de tecnología, donde nos asignen el permiso para hacer todas las actualizaciones necesarias frente a la modificación de la tipografía del micrositio del formulario y así evitar que tengamos q volver a pedirlo</t>
  </si>
  <si>
    <t>Evidencia del requerimiento de alto nivel solicitándole a la oficina de tecnología que se nos permita hacer estas actualizaciones frente a la tipografía del micrositio del formulario</t>
  </si>
  <si>
    <t>Entendiendo que cuando se refieren a la barra de scroll no se refieren a los iconos que acercan o alejan contenidos, sino al icono de scroll denominado volver arriba, que lo que hace es que cuando el usuario se desplaza hacia abajo en la pagina, al dar clic en este icono que permite volver a la parte superior de la página, cuando se implemento el SGDEA no se contempla esta funcionalidad dado que no se encontraba en los requisitos de accesibilidad</t>
  </si>
  <si>
    <t>Generar un requerimiento de alto nivel solicitándole a la oficina de tecnología y al proveedor que se implemente este icono dado que el sistema debe actualizarse conforme a las normas de accesibilidad vigentes.</t>
  </si>
  <si>
    <t>Evidencia del soporte del requerimiento de alto nivel a la oficina de tecnología para implementar el icono, y evidencia del icono ya implementado por medio de pantallazos y del enlace directo.</t>
  </si>
  <si>
    <t>Cuando se implemento el SGDEA esta funcionalidad de accesibilidad no se contemplo dado que no se encontraba dentro de los requisitos de accesibilidad</t>
  </si>
  <si>
    <t>Generar un requerimiento de alto nivel solicitándole a la oficina de tecnología y al proveedor que implemente esta funcionalidad teniendo en cuenta que el sistema debe estar actualizado de acuerdo con las normas de accesibilidad vigente</t>
  </si>
  <si>
    <t>Evidencia del Requerimiento de alto nivel solicitándole a la oficina de tecnología que se nos permita hacer estas actualizaciones</t>
  </si>
  <si>
    <t>Antes estaba publicada la red social twitter con su antiguo nombre y logo, posteriormente cambio de nombre y de logotipo a X</t>
  </si>
  <si>
    <t>Solicitar a la oficina de tecnología que el proveedor actualice el icono y nombre de esta red social Twitter a la nueva red X</t>
  </si>
  <si>
    <t>evidencia donde se solicita a la oficina de tecnología la actualizacion el icono y pantallazo de la evidencia de la red social X</t>
  </si>
  <si>
    <t>Aunque el buzón se encuentra direccionado al buzón del atención al ciudadano para ser radicado en el SGDEA, nuestra subdirección no tenia el dominio de este buzón, por lo cual no se tenia manera de configurar la respuesta automática del acuse de recibo.</t>
  </si>
  <si>
    <t>Solicitar mesa de ayuda a la oficina de tecnología que se nos de usuario de administrador para el acceso a la configuración del buzón de soy transparente para ajustar la respuesta del acuse de recibo</t>
  </si>
  <si>
    <t>Mesa de ayuda a tecnología y evidencia de la respuesta automática del acuse de recibo cuando se envíe correo al buzón de soytransparente@mineducacion.gov.co</t>
  </si>
  <si>
    <t>Cuando se implemento el SGDEA se tenia una identidad visual diferente a la actual, por lo cual es necesario realizarla actualización de esta, el sistema no nos permite como administradores funcionales de la aplicación actualizar estas fuentes por nosotros mismos, por lo que requerimos del proveedor y la oficina de tecnología para realizar actualizaciones visuales que no se encuentran dentro de las parametrizaciones que podemos hacer como área funcional</t>
  </si>
  <si>
    <t>Elaborar requerimiento de alto nivel solicitando al proveedor que se nos permita como administración funcional modificar las fuentes de las diferentes interfaces del sistema cuando se requiera</t>
  </si>
  <si>
    <t>Evidencia de la solicitud a la oficina de tecnología con el requerimiento de alto nivel</t>
  </si>
  <si>
    <t>Cuando se implemento el SGDEA esta funcionalidad no se contemplo dado que no se encontraba dentro de los requisitos a cumplir en cuanto a normatividad</t>
  </si>
  <si>
    <t>Evidencia con el requerimiento de alto nivel solicitándole a la oficina de tecnología y al proveedor que implemente esta funcionalidad de acuerdo con las normas de accesibilidad vigente</t>
  </si>
  <si>
    <t>Errores en la visualización del formulario de dispositivos móviles, si bien los botones si acercan y alejan, no dan una vialualizacion adecuada para el usuario</t>
  </si>
  <si>
    <t>Solicitar a la oficina de tecnología y al proveedor que se corrijan estos errores de visualización al utilizar los iconos de aceptar o alejar en los iconos de los dispositivos móviles.</t>
  </si>
  <si>
    <t>Requerimiento a la oficina de tecnología solicitando que se corrija el error para que al acceder desde dispositivos móviles se da una correcta visualización de los formularios al acercar o disminuir el tamaño del contenido con el ajuste respectivo</t>
  </si>
  <si>
    <t>No se había contemplado como tipo de requerimiento la opción propuesta para los peticionarios</t>
  </si>
  <si>
    <t>Agregar el tipo de requerimiento propuesta en el formulario de PQRSD</t>
  </si>
  <si>
    <t>Evidencia de que el tipo de requerimiento propuesta se encuentra disponible para selección por parte de los peticionarios</t>
  </si>
  <si>
    <t>Cuando se implemento el SGDEA no se contemplo que el modo de ingreso de los teléfonos fijos se realizara de esta manera, dado que no se encontraba dentro de los requisitos de accesibilidad</t>
  </si>
  <si>
    <t>Elaborar un requerimiento de alto nivel solicitándole a la oficina de tecnología y al proveedor que implemente esos ajustes en el formulario teniendo en cuenta que el sistema debe estar actualizado de acuerdo con las normas de accesibilidad vigentes</t>
  </si>
  <si>
    <t>Evidencia del requerimiento de alto nivel solicitándole a la oficina de tecnología y al proveedor que implemente los ajustes en el formulario de acuerdo con las normas de accesibilidad vigentes</t>
  </si>
  <si>
    <t>Cuando se implemento el SGDEA, estaba establecida la estructura actual por lo tanto cumplía por lo estipulado en ese momento</t>
  </si>
  <si>
    <t>Solicitar a la oficina de tecnología que por medio de requerimiento de alto nivel, para que se ajuste la estructura de acuerdo con los solicitado actualmente</t>
  </si>
  <si>
    <t>evidencia de la mesa de ayuda y requerimiento de alto nivel, con la solicitud para reubicar el párrafo de ayudas ya que no hace parte del aviso de aceptación de condiciones de uso</t>
  </si>
  <si>
    <t>Cuando se implemento el SGDEA, los formularios se diseñaron de acuerdo con la normatividad de ese momento</t>
  </si>
  <si>
    <t>Solicitar a la oficina de tecnología por medio de requerimiento de alto nivel, que se ajuste la estructura de acuerdo con los solicitado actualmente</t>
  </si>
  <si>
    <t>evidencia de la mesa de ayuda del requerimiento de alto nivel donde se solicite que en el campo de usuario anónimo se pueda visualizar las condiciones de aceptación para la presentación de quejas</t>
  </si>
  <si>
    <t>Error en la vigencia de la ley 1712 y cambio de links por parte de la procuraduría, de su sede electrónica</t>
  </si>
  <si>
    <t>Solicitar requerimiento de alto nivel para que se ajuste el texto y se nos habilite una funcionalidad que nos permita realizar estos cambios de texto y links cuando se requiera.</t>
  </si>
  <si>
    <t>Evidencia con la solicitud a tecnología del requerimiento de alto nivel con esta solicitud</t>
  </si>
  <si>
    <t>cuando se implemento el SGDEA no se contemplo el formulario de registro de esta manera</t>
  </si>
  <si>
    <t>Generar un requerimiento de alto nivel solicitándole a la oficina de tecnología y al proveedor que se ajuste el formulario</t>
  </si>
  <si>
    <t>Evidencia de la mesa de ayuda con la solicitud del requerimiento de alto nivel para el ajuste del formulario</t>
  </si>
  <si>
    <t>Actualizar el Manual de Contratación y el procedimiento de Procesos de Selección incorporando la normatividad vigente en materia de contratación.</t>
  </si>
  <si>
    <t>Documentos actualizados.</t>
  </si>
  <si>
    <t>Desactualización documental frente a cambios normativos que afectan la contratación.</t>
  </si>
  <si>
    <t>Andrea Marcela Pantoja Garzon / Profesional Especializado</t>
  </si>
  <si>
    <t>Incorrecta utilización de los formatos del Sistema Integrado de Gestión</t>
  </si>
  <si>
    <t>Elaborar y publicar boletín para la correcta utilización de los formatos en sus versiones disponibles en el Sistema Integrado de Gestión independiente del proceso al que pertenezcan.</t>
  </si>
  <si>
    <t>Boletín publicado</t>
  </si>
  <si>
    <t xml:space="preserve">Tatiana Ramirez Yepes / Profesional Especializado	</t>
  </si>
  <si>
    <t>La causa de no tener un respaldo documental para los expedientes contractuales que reposan en SECOP II, se debe a que no existe uniformidad por parte de Colombia Compra Eficiente y el Archivo General de la Nación, sobre el cumplimiento de la norma archivística por parte de dicha plataforma.</t>
  </si>
  <si>
    <t>Elaborar y socializar el instructivo para la organización de los expedientes electrónicos de la información contractual del Ministerio</t>
  </si>
  <si>
    <t>1 Instructivo elaborado y socializado</t>
  </si>
  <si>
    <t>Actualizar el repositorio con los expedientes electrónicos de la información contractual de la vigencia 2024 del Ministerio</t>
  </si>
  <si>
    <t>1 Repositorio actualizado</t>
  </si>
  <si>
    <t>Magda Milena Moreno Martinez / Asesor</t>
  </si>
  <si>
    <t>Realizar la consulta una vez seleccionado el proveedor del contrato financiado con recursos del Banco Mundial, la lista de empresas/individuos suspendidos se encuentran en el Client Connection y dejar el registro o evidencia en la carpeta del contrato, así como verificar que el contratista incluya la Declaración de aceptación de las normas de Anticorrupción del Banco Mundial y su régimen de Sanciones.</t>
  </si>
  <si>
    <t>Registro consulta Lista del Banco Mundial de empresas inhabilitadas/ Client Connection. Declaración de aceptación de las normas anticorrupción del Banco Mundial.</t>
  </si>
  <si>
    <t xml:space="preserve">Andrea Marcela Pantoja Garzon / Profesional Especializado	</t>
  </si>
  <si>
    <t>Demora en la identificación de la necesidad y estructuración de los procesos de contratación oportuna</t>
  </si>
  <si>
    <t>Realizar los trámites precontractuales oportunamente con la identificación oportuna de la necesidad que permita realizar el contrato con el fin de que se ejecute durante la vigencia.</t>
  </si>
  <si>
    <t>Contratos suscritos y ejecutados</t>
  </si>
  <si>
    <t>Solman Yamile Diaz Ossa / Profesional Especializado</t>
  </si>
  <si>
    <t>Cambios recientes en la administración del MEN pueden haber retrasado la entrega de información y respuesta oportuna a los entes de vigilancia y control - Contraloría General de la Nacional.</t>
  </si>
  <si>
    <t>Implementar un punto de control que permita realizar seguimiento a los términos mediante aviso de semáforo, de los requerimientos y/o peticiones de la Contraloría General de la Nación.</t>
  </si>
  <si>
    <t>Herramienta de control de respuesta a requerimientos de la Contraloría General de la Nación.</t>
  </si>
  <si>
    <t>Maria Cecilia Gaitan Rozo / Asesor</t>
  </si>
  <si>
    <t>Incumplimiento a lo establecido en el CN-MA-02 V2 Manual de Supervisión e Interventoría, con respecto a las obligaciones en el ejercicio de la supervisión e Interventoría.</t>
  </si>
  <si>
    <t>Realizar el cargue oportuno y correcto de actas de liquidación; informes periódicos de supervisión e interventoría; certificados de recibo a satisfacción para pago y toda la información correspondiente a la ejecución de cada uno de los contratos suscritos en el marco del programa para mejorar la Equidad, las Competencias Socioemocionales y los Aprendizajes ¿ PROMISE</t>
  </si>
  <si>
    <t>Soportes de ejecución contractual</t>
  </si>
  <si>
    <t>Desconocimiento del concepto de ¿administración de riesgo¿, iniciando por la socialización de la política, su metodología allí desplegada y el marco de referencia de Función Pública aprobado por la línea estratégica</t>
  </si>
  <si>
    <t>Identificar y formular el mapa de riesgos asociados al programa, junto sus respectivos controles, con el fin de minimizar posible materialización de los riesgos de aspectos técnicos, fiduciarios, ambientales, sociales, tecnológicos y asociados a corrupción.</t>
  </si>
  <si>
    <t>Mapa de riesgos</t>
  </si>
  <si>
    <t>La Guía de Identidad Visual CM-GU-02 versión 1 con vigencia del 10032021 no se encontró publicado en el aplicativo SIG.</t>
  </si>
  <si>
    <t>Publicar en el SIG la Guía de Identidad Visual CM-GU-02 para que esté accesible a todos los usuarios, lo que mejorará la coherencia y efectividad de la comunicación visual de la organización</t>
  </si>
  <si>
    <t>1 informe de la guía publicada</t>
  </si>
  <si>
    <t>La mesa de Mejora de Procesos con énfasis de mejora sesiona regularmente, pero no está generando el impacto necesario.</t>
  </si>
  <si>
    <t>Desarrollar la sesión de la mesa técnica mejora procesos-análisis PQRSD (incluyendo quejas y reclamos), invitando a los jefes que presenten mayor desviación</t>
  </si>
  <si>
    <t>Presentar al Comité Institucional de Gestión y Desempeño las acciones requeridas para la mejora de los indicadores.</t>
  </si>
  <si>
    <t>23/12/2024: Aura Rosa Gomez Avellaneda / Contratista  Plan de mejoramiento enviado para su revisión  17-12-2024 16:52</t>
  </si>
  <si>
    <t>Se requiere ajustar la resolución del SIG de acuerdo con los cambios de contextos.</t>
  </si>
  <si>
    <t>Expedir la resolución del SIG</t>
  </si>
  <si>
    <t>Resolución expedida</t>
  </si>
  <si>
    <t>Se requiere mejorar la eficacia de los planes de mejoramiento a la gestión de las no conformidades y oportunidades producto de la auditoría interna 2024.</t>
  </si>
  <si>
    <t>Realizar informe de monitoreo con las alertas respectivas</t>
  </si>
  <si>
    <t>Informe mensual</t>
  </si>
  <si>
    <t>Remitir por comunicación interna las alertas identificadas</t>
  </si>
  <si>
    <t>Comunicación remitida</t>
  </si>
  <si>
    <t>Se quiere hacer seguimiento a la asignación presupuestal 2025 para asegurar el incremento de recursos que permita el despliegue de actividades requeridas para el mantenimiento y mejora del Sistema Integrado de Gestión.</t>
  </si>
  <si>
    <t>Realizar mesa de trabajo para definir prioridades presupuestales 2025</t>
  </si>
  <si>
    <t>Se requiere fortaler los informes de seguimiento al Plan Estratégico y al Plan Nacional de Desarrollo.</t>
  </si>
  <si>
    <t>Remitir comunicación interna a la Oficina de Planeación con las recomendaciones de seguimiento</t>
  </si>
  <si>
    <t>Fortalecimiento de las acciones relacionadas con supervisiones que garanticen la oportunidad y calidad en la entrega de los productos contratados.</t>
  </si>
  <si>
    <t>Elaborar plan de trabajo de intervención/etapa de liquidación</t>
  </si>
  <si>
    <t>Plan de trabajo elaborado</t>
  </si>
  <si>
    <t>Implementación del plan de trabajo/etapa de liquidaciones</t>
  </si>
  <si>
    <t>Informe de intervención</t>
  </si>
  <si>
    <t>Se requiere mejorar los reportes de riesgos.</t>
  </si>
  <si>
    <t>Remitir las recomendaciones metodológicas frente al reporte a los líderes del proceso para que generen los correctivos</t>
  </si>
  <si>
    <t>Verificar en el informe la incorporación de las recomendaciones, generando las respectivas alertas</t>
  </si>
  <si>
    <t>Informe con recomendaciones</t>
  </si>
  <si>
    <t>Se requiere incorporar la nueva tipología de riesgos definidos por el DAFP</t>
  </si>
  <si>
    <t>Elaborar ruta metodológica de la tipología de riesgos</t>
  </si>
  <si>
    <t>Ruta metodológica aprobada por la coordinadora del SIG</t>
  </si>
  <si>
    <t>Implementar la ruta metodológica de la tipología de riesgos</t>
  </si>
  <si>
    <t>Informe de implementación de ruta metodológica de la tipología de riesgos</t>
  </si>
  <si>
    <t>Evaluar la ruta metodológica de la tipología de riesgos</t>
  </si>
  <si>
    <t>Informe de evaluación de ruta metodológica de la tipología de riesgos</t>
  </si>
  <si>
    <t>Realizar un análisis de la madurez del sistema de gestión ambiental y establecer nuevos retos y metas.</t>
  </si>
  <si>
    <t>Acta de Análisis y conclusiones.</t>
  </si>
  <si>
    <t>Presentar ante la mesa técnica ambiental los nuevos retos y metas a cumplir desde el sistema de gestión ambiental.</t>
  </si>
  <si>
    <t>Acta mesa técnica retos y metas aprobadas</t>
  </si>
  <si>
    <t>Presentar los resultados de los nuevos retos y metas del sistema de gestión ambiental de la entidad.</t>
  </si>
  <si>
    <t>Presentación de resultados</t>
  </si>
  <si>
    <t>Se identifica el cumplimiento al 100% de los objetivos e indicadores ambientales, es por ello por lo que es pertinente plantear nuevas metas en la gestión ambiental de la entidad.</t>
  </si>
  <si>
    <t>Desconocimiento del programa de Cambio Climático por parte de los servidores.</t>
  </si>
  <si>
    <t>Diseñar la estrategia de sensibilización para los servidores del MEN con lo relacionado al programa de Cambio Climático.</t>
  </si>
  <si>
    <t>Acta de estrategia</t>
  </si>
  <si>
    <t>Desarrollar la estrategia de sensibilización sobre el programa de Cambio Climático de acuerdo con el plan establecido.</t>
  </si>
  <si>
    <t>Acta y listas de asistencia</t>
  </si>
  <si>
    <t>Realizar evaluación a los servidores del MEN con el fin de establecer el porcentaje de apropiación del programa de cambio climático. Fecha 15/04/2025 ¿ 30/06/2025 (evaluaciones)</t>
  </si>
  <si>
    <t>Resultado de las evaluaciones</t>
  </si>
  <si>
    <t xml:space="preserve">23/12/2024: Jose Orlando Cruz / Director(a) - Jefe  Plan de mejoramiento enviado para su aprobación  22-11-2024 09:40	</t>
  </si>
  <si>
    <t>Deficiencia en articulación entre las Subdirecciones de Contratación y Gestión Administrativa en la implementación de la Guía de Compras Públicas Sostenibles con el Medio Ambiente</t>
  </si>
  <si>
    <t>Programar mesas de trabajo con la Subdirección de Contratación para revisar el plan anual de adquisiciones con el fin de priorizar los posibles contratos con responsabilidad ambiental. Fecha 15/10/2024 ¿ 20/12/2024</t>
  </si>
  <si>
    <t>Actas mesas de trabajo</t>
  </si>
  <si>
    <t>Realizar las ¿fichas de bienes y servicios con criterios de sostenibilidad ambiental¿ a los contratos priorizados en la mesa de trabajo con la Subdirección de Contratación. Fecha 15/01/2025 ¿ 31/03/2025 (fichas)</t>
  </si>
  <si>
    <t>Fichas resultado de las mesas técnicas</t>
  </si>
  <si>
    <t>Realizar mesa de trabajo entre las Subdirecciones de Contratación y Gestión Administrativa para realizar seguimiento de la aplicación de las ¿fichas de bienes y servicios con criterios de sostenibilidad ambiental¿ en los procesos contractuales priorizados en la vigencia 2025. Fecha 01/04/2025 ¿ 15/07/2025 (actas)</t>
  </si>
  <si>
    <t>Dificultad en la consolidación de datos para lograr hacer un adecuado seguimiento al indicador de desempeño ambiental que permita identificar el nivel real de apropiación de la gestión ambiental en los servidores del Ministerio.</t>
  </si>
  <si>
    <t>Mejorar el diseño de los instrumentos y/o herramientas que permitan capturar los datos de manera efectiva para la medición del indicador de desempeño ambiental. Fecha 15/10/2024 ¿ 20/12/2024 (acta)</t>
  </si>
  <si>
    <t>Acta mesa de trabajo conclusiones</t>
  </si>
  <si>
    <t>Desarrollar los instrumentos y/o herramientas para la captura y análisis de datos para el indicador de desempeño ambiental. Fecha 15/01/2025 ¿ 28/02/2025 (herramientas)</t>
  </si>
  <si>
    <t>Instrumentos y/o herramientas para la captura y análisis de datos</t>
  </si>
  <si>
    <t>Implementar los instrumentos y/o herramientas para la captura y análisis de datos para el indicador de desempeño ambiental. Fecha 01/03/2025 ¿ 15/04/2025 (herramientas con resultados)</t>
  </si>
  <si>
    <t>Instrumentos y/o herramientas con los resultados</t>
  </si>
  <si>
    <t>Remitir por Comunicación interna a los líderes la solicitud de revisar y, en caso que lo requiera, ajustar los indicadores de los procesos</t>
  </si>
  <si>
    <t>Realizar seguimiento en el marco del Comité de Gestión y Desempeño</t>
  </si>
  <si>
    <t>23/12/2024: Elsy Paola Suarez Ortiz / Profesional Especializado	Plan de mejoramiento enviado para su aprobación 23-12-2024 13:43</t>
  </si>
  <si>
    <t>Para la vigencia 2023 no se cumplió con la respuesta oportuna. El porcentaje de avance fue del 98,7%</t>
  </si>
  <si>
    <t>Realizar una sesión con el equipo de responder las PQRSDF para analizar las dificultades identificadas y proponer soluciones efectivas.</t>
  </si>
  <si>
    <t>1 lista de asistencia</t>
  </si>
  <si>
    <t>Socializar con el equipo digital la versión actualizada del formato CM-FT-01 para su uso en el control de las publicaciones en la página web</t>
  </si>
  <si>
    <t>1 informe</t>
  </si>
  <si>
    <t>Realizar una mesa de trabajo con la Subdirección de Desarrollo Organizacional para validar si es necesario o no publicar en el SIG el instructivo de ISBN.</t>
  </si>
  <si>
    <t>1 acta de reunión</t>
  </si>
  <si>
    <t>El formato CM-FT-01 Formato - Control de Cambios Web no se encontró acorde a la versión 2 publicada en el SIG y el instructivo gestionar el ISBN que se encuentra publicado en el micrositio de la Intranet no se encontró codificado dentro del Sistema Integrado de Gestión.</t>
  </si>
  <si>
    <t xml:space="preserve">Senia Maria Diaz Salazar / Profesional Especializado	</t>
  </si>
  <si>
    <t>En el momento de la auditoría no se identificó un plan de manejo para la opción de reducir el riesgo</t>
  </si>
  <si>
    <t>Convocar una mesa de trabajo con la SDO para analizar el riesgo, determinar si se necesita un plan de manejo y realizar la actualización correspondiente, si es necesario.</t>
  </si>
  <si>
    <t>1 Acta de reunión mesa de trabajo</t>
  </si>
  <si>
    <t>Falta de apropiación de la cultura de disposición en la fuente de los residuos en las dependencias por parte de los servidores del MEN</t>
  </si>
  <si>
    <t>Diseñar un método que permita evaluar por dependencias la adecuada disposición de los residuos generados diariamente.</t>
  </si>
  <si>
    <t>Diseñar el método de evaluación</t>
  </si>
  <si>
    <t>Socializar a los directivos y voceros ambientales de cada una de las dependencias la nueva metodología para evaluar la adecuada disposición de los residuos.</t>
  </si>
  <si>
    <t>Socializar el método de evaluación</t>
  </si>
  <si>
    <t>Realizar y socializar la evaluación a cada una de las dependencias de la adecuada disposición de los residuos.</t>
  </si>
  <si>
    <t>Resultados de la evaluación</t>
  </si>
  <si>
    <t>Desconocimiento por parte de los contratistas del diligenciamiento adecuado del informe de actividades y formatos a cargar en la plataforma SECOP II.</t>
  </si>
  <si>
    <t>Realizar capacitación a los contratistas del área en articulación con la Subdirección de Contratación sobre el diligenciamiento del informe de actividades y los formatos que deben ser cargados en la plataforma SECOP II.</t>
  </si>
  <si>
    <t>Lista de asistencia</t>
  </si>
  <si>
    <t>23/12/2024: Jose Orlando Cruz / Director(a) - Jefe  Plan de mejoramiento enviado para su aprobación 11-12-2024 21:01</t>
  </si>
  <si>
    <t>Incumplimiento en las metas establecidas en los indicadores del Plan Estratégico de Seguridad Vial a cargo de Gestión Administrativa.</t>
  </si>
  <si>
    <t>Realizar seguimiento diariamente del diligenciamiento del formato de inspecciones pre operacionales de los vehículos en operación, por parte de los conductores.</t>
  </si>
  <si>
    <t>Reporte mensual de la validación</t>
  </si>
  <si>
    <t>Implementar un mecanismo de comunicación que facilite la realización de la inspección pre-operacional diaria y aumente la toma de conciencia de los conductores.</t>
  </si>
  <si>
    <t>Socializar a los conductores los resultados de los indicadores con el fin de concientizarlos de la importancia de cumplir con cada una de las acciones.</t>
  </si>
  <si>
    <t>Resultados de la evaluación (presentaciones y listas de asistencia)</t>
  </si>
  <si>
    <t>Implementar un mecanismo de comunicación que facilite el mantenimiento preventivo de los vehículos y la apropiación de mesa de ayuda.</t>
  </si>
  <si>
    <t>23/12/2024: Adriana Herrera Gutierrez / Profesional Especializado Se ha generado un plan de mejoramiento para su análisis y gestión 27-11-2024 17:18</t>
  </si>
  <si>
    <t>23/12/2024: Mayda Karina Ulloa Arcila / Asesor  Se ha generado un plan de mejoramiento para su análisis y gestión  09-12-2024 11:17</t>
  </si>
  <si>
    <t>23/12/2024: Mayda Karina Ulloa Arcila / Asesor	Se ha generado un plan de mejoramiento para su análisis y gestión  09-12-2024 11:16</t>
  </si>
  <si>
    <t>23/12/2024: Mayda Karina Ulloa Arcila / Asesor Se ha generado un plan de mejoramiento para su análisis y gestión 09-12-2024 11:16</t>
  </si>
  <si>
    <t>23/12/2024: Mayda Karina Ulloa Arcila / Asesor Se ha generado un plan de mejoramiento para su análisis y gestión  09-12-2024 11:16</t>
  </si>
  <si>
    <t>23/12/2024: Mayda Karina Ulloa Arcila / Asesor  Se ha generado un plan de mejoramiento para su análisis y gestión 09-12-2024 11:16</t>
  </si>
  <si>
    <t>23/12/2024: Mayda Karina Ulloa Arcila / Asesor Se ha generado un plan de mejoramiento para su análisis y gestión 09-12-2024 11:17</t>
  </si>
  <si>
    <t>23/12/2024: Mayda Karina Ulloa Arcila / Asesor Se ha generado un plan de mejoramiento para su análisis y gestión 09-12-2024 11:15</t>
  </si>
  <si>
    <t>GESTIÓN DOCUMENTAL</t>
  </si>
  <si>
    <t>Diseño de Políticas e Instrumentos</t>
  </si>
  <si>
    <t>El proceso de Gestión Documental ha identificado la necesidad de fortalecer las capacitaciones sobre el Sistema de Gestión de Documentos Electrónicos de Archivo (SGDEA) dentro del Ministerio de Educación Nacional (MEN). Aunque se han llevado a cabo actividades de socialización y capacitación, no se ha evaluado el impacto de estas acciones, lo que implica un incumplimiento de los lineamientos establecidos por el SGDEA.</t>
  </si>
  <si>
    <t>Se evidenció que las piezas informativas relacionadas con el uso del Sistema de Gestión Documental Electrónica de Archivo (SGDEA) están siendo enviadas por el proceso de gestión documental y recibidas por los funcionarios del Ministerio de Educación Nacional (MEN). Sin embargo, estas no están siendo valoradas ni aplicadas adecuadamente por los funcionarios de las diferentes áreas del MEN, lo que dificulta su correcta implementación. Esto genera un incumplimiento de los lineamientos establecidos en las políticas del Sistema de Gestión Documental Electrónica de Archivo (SGDEA).</t>
  </si>
  <si>
    <t>Durante la auditoría del contrato CO1.PCCNTR.4268662 2022, correspondiente a la prestación de servicios de administración del archivo y custodia documental, se identificó una deficiencia en el proceso de aprobación de los informes de actividades. A pesar de haber sido cargados veintitrés (23) informes de gestión en la plataforma SECOP II, no se han presentado los certificados de satisfacción para pago correspondientes a los informes 1, 2 y 3. Además, se observó que los informes 9, 17, 20 y 23 presentan certificados de satisfacción sin la firma del supervisor, lo que también representa una irregularidad en el proceso de validación y aprobación de los resultados entregados por el contratista. Incumpliendo con los lineamientos establecidos en el procedimiento supervisión yo interventoría del contrato Convenio, Código: CN¿PR-25 Versión: 06</t>
  </si>
  <si>
    <t>El 19 de noviembre del 2024 se realizó reunión con las dependencias involucradas para la prevención y mitigación del daño antijuridico en línea con PPDA y se adquirió el compromiso de dentro de los planes de la Subdirección Aseguramiento de la Calidad de la Educación superior, un plan de acción que contribuya a la prevención y mitigación del daño antijuridico en línea con PPDA.</t>
  </si>
  <si>
    <t>En la verificación realizada a los contratos se identificó que el Contrato con MYMCOL SAS CO1.PCCNTR.6082247 no cuenta con los informes parciales de supervisión en el SECOP II, como lo indica el Manual de Supervisión e Interventoría CN-MA-02 V.2 numeral 6.3. Se recomienda realizar los informes parciales de supervisión de acuerdo con el Manual de Supervisión e Interventoría. Así mismo, tener en cuenta el numeral 7.4. Ejercicio de la supervisión e interventoría ítem ¿32.) Mantener actualizada en la plataforma SECOP, toda la ejecución contractual de acuerdo con lo estipulado en la Ley 1712 de 2014 y Decreto Único Reglamentario 1081 de 2015 numeral 2.1.1.2.1.8¿.</t>
  </si>
  <si>
    <t>23/12/2024: Maryuri Ivone Acosta / Profesional  Se ha generado un plan de mejoramiento para su análisis y gestión  19-12-2024 11:23</t>
  </si>
  <si>
    <t>23/12/2024: Maryuri Ivone Acosta / Profesional  Se ha generado un plan de mejoramiento para su análisis y gestión  19-12-2024 11:24</t>
  </si>
  <si>
    <t>23/12/2024:  Martha Lucia Carbonell Calderon / Contratista  Plan de mejoramiento enviado para su revisión  20-12-2024 11:31</t>
  </si>
  <si>
    <t xml:space="preserve">23/12/2024: Maura Yuliana Ramirez Goez / Profesional Especializado  Plan de mejoramiento enviado para su revisión  23-12-2024 11:17	</t>
  </si>
  <si>
    <t>Acciones al Corte Dic2024</t>
  </si>
  <si>
    <t>BD= Estado</t>
  </si>
  <si>
    <t xml:space="preserve">X = Fecha Inicio        Y = Fecha Fin   </t>
  </si>
  <si>
    <t>Planes a validar seguimiento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</si>
</sst>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 #,##0.00_ ;_ * \-#,##0.00_ ;_ * &quot;-&quot;??_ ;_ @_ "/>
  </numFmts>
  <fonts count="37">
    <font>
      <sz val="11"/>
      <color theme="1"/>
      <name val="Calibri"/>
      <family val="2"/>
      <scheme val="minor"/>
    </font>
    <font>
      <sz val="10"/>
      <name val="Arial"/>
      <family val="2"/>
    </font>
    <font>
      <sz val="11"/>
      <color indexed="8"/>
      <name val="Calibri"/>
      <family val="2"/>
    </font>
    <font>
      <b/>
      <sz val="12"/>
      <name val="Arial"/>
      <family val="2"/>
    </font>
    <font>
      <sz val="11"/>
      <color theme="1"/>
      <name val="Calibri"/>
      <family val="2"/>
      <scheme val="minor"/>
    </font>
    <font>
      <b/>
      <sz val="11"/>
      <color theme="1"/>
      <name val="Calibri"/>
      <family val="2"/>
      <scheme val="minor"/>
    </font>
    <font>
      <b/>
      <sz val="26"/>
      <color theme="1"/>
      <name val="Calibri"/>
      <family val="2"/>
      <scheme val="minor"/>
    </font>
    <font>
      <b/>
      <sz val="16"/>
      <name val="Arial"/>
      <family val="2"/>
    </font>
    <font>
      <b/>
      <sz val="10"/>
      <name val="Arial"/>
      <family val="2"/>
    </font>
    <font>
      <b/>
      <sz val="16"/>
      <color theme="0"/>
      <name val="Arial Narrow"/>
      <family val="2"/>
    </font>
    <font>
      <sz val="12"/>
      <color theme="1"/>
      <name val="Arial Narrow"/>
      <family val="2"/>
    </font>
    <font>
      <b/>
      <sz val="12"/>
      <color theme="0"/>
      <name val="Arial Narrow"/>
      <family val="2"/>
    </font>
    <font>
      <sz val="12"/>
      <name val="Arial Narrow"/>
      <family val="2"/>
    </font>
    <font>
      <sz val="8"/>
      <name val="Calibri"/>
      <family val="2"/>
      <scheme val="minor"/>
    </font>
    <font>
      <sz val="12"/>
      <color rgb="FF000000"/>
      <name val="Arial Narrow"/>
      <family val="2"/>
    </font>
    <font>
      <b/>
      <sz val="12"/>
      <color rgb="FF000000"/>
      <name val="Arial Narrow"/>
      <family val="2"/>
    </font>
    <font>
      <sz val="14"/>
      <color theme="1"/>
      <name val="Arial Narrow"/>
      <family val="2"/>
    </font>
    <font>
      <sz val="10"/>
      <color rgb="FF333333"/>
      <name val="Arial"/>
      <family val="2"/>
    </font>
    <font>
      <u/>
      <sz val="11"/>
      <color rgb="FF0563C1"/>
      <name val="Calibri"/>
      <family val="2"/>
    </font>
    <font>
      <sz val="12"/>
      <color rgb="FFFF0000"/>
      <name val="Arial Narrow"/>
      <family val="2"/>
    </font>
    <font>
      <sz val="10"/>
      <color rgb="FFFF0000"/>
      <name val="Arial"/>
      <family val="2"/>
    </font>
    <font>
      <b/>
      <sz val="12"/>
      <color rgb="FF000000"/>
      <name val="Arial"/>
      <family val="2"/>
    </font>
    <font>
      <sz val="10"/>
      <color rgb="FF000000"/>
      <name val="Arial"/>
      <family val="2"/>
    </font>
    <font>
      <b/>
      <sz val="11"/>
      <name val="Arial"/>
      <family val="2"/>
    </font>
    <font>
      <sz val="11"/>
      <color rgb="FF242424"/>
      <name val="Aptos Narrow"/>
      <family val="2"/>
    </font>
    <font>
      <sz val="10.5"/>
      <color rgb="FF333333"/>
      <name val="Helvetica"/>
      <family val="2"/>
      <charset val="1"/>
    </font>
    <font>
      <sz val="10.5"/>
      <color theme="1"/>
      <name val="Helvetica"/>
      <family val="2"/>
      <charset val="1"/>
    </font>
    <font>
      <sz val="11"/>
      <color rgb="FF337AB7"/>
      <name val="Arial"/>
      <family val="2"/>
    </font>
    <font>
      <u/>
      <sz val="11"/>
      <color rgb="FF23527C"/>
      <name val="Arial"/>
      <family val="2"/>
    </font>
    <font>
      <sz val="11"/>
      <color rgb="FF333333"/>
      <name val="Arial"/>
      <family val="2"/>
    </font>
    <font>
      <sz val="11"/>
      <color rgb="FF333333"/>
      <name val="Helvetica Neue"/>
      <charset val="1"/>
    </font>
    <font>
      <sz val="11"/>
      <color rgb="FF23527C"/>
      <name val="Arial"/>
      <family val="2"/>
    </font>
    <font>
      <b/>
      <sz val="10"/>
      <color theme="1"/>
      <name val="Calibri"/>
      <family val="2"/>
      <scheme val="minor"/>
    </font>
    <font>
      <sz val="12"/>
      <name val="Arial Narrow"/>
      <family val="2"/>
    </font>
    <font>
      <sz val="10"/>
      <name val="Arial"/>
      <family val="2"/>
    </font>
    <font>
      <sz val="10"/>
      <color theme="1"/>
      <name val="Times New Roman"/>
      <family val="1"/>
    </font>
    <font>
      <sz val="11"/>
      <color rgb="FF000000"/>
      <name val="Calibri"/>
      <family val="2"/>
    </font>
  </fonts>
  <fills count="25">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00B050"/>
        <bgColor indexed="64"/>
      </patternFill>
    </fill>
    <fill>
      <patternFill patternType="solid">
        <fgColor rgb="FFFF0000"/>
        <bgColor indexed="64"/>
      </patternFill>
    </fill>
    <fill>
      <patternFill patternType="solid">
        <fgColor rgb="FF00B0F0"/>
        <bgColor indexed="64"/>
      </patternFill>
    </fill>
    <fill>
      <patternFill patternType="solid">
        <fgColor rgb="FFFFFF00"/>
        <bgColor indexed="64"/>
      </patternFill>
    </fill>
    <fill>
      <patternFill patternType="solid">
        <fgColor theme="4" tint="-0.249977111117893"/>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indexed="64"/>
      </patternFill>
    </fill>
    <fill>
      <patternFill patternType="solid">
        <fgColor rgb="FF00B050"/>
        <bgColor rgb="FF000000"/>
      </patternFill>
    </fill>
    <fill>
      <patternFill patternType="solid">
        <fgColor theme="9" tint="0.59999389629810485"/>
        <bgColor indexed="64"/>
      </patternFill>
    </fill>
    <fill>
      <patternFill patternType="solid">
        <fgColor theme="7" tint="0.39997558519241921"/>
        <bgColor indexed="64"/>
      </patternFill>
    </fill>
    <fill>
      <patternFill patternType="solid">
        <fgColor rgb="FF58F4AA"/>
        <bgColor indexed="64"/>
      </patternFill>
    </fill>
    <fill>
      <patternFill patternType="solid">
        <fgColor theme="5" tint="-0.249977111117893"/>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rgb="FF7030A0"/>
        <bgColor indexed="64"/>
      </patternFill>
    </fill>
    <fill>
      <patternFill patternType="solid">
        <fgColor rgb="FFFFC000"/>
        <bgColor indexed="64"/>
      </patternFill>
    </fill>
    <fill>
      <patternFill patternType="solid">
        <fgColor rgb="FF92D05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auto="1"/>
      </left>
      <right style="thin">
        <color auto="1"/>
      </right>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s>
  <cellStyleXfs count="14">
    <xf numFmtId="0" fontId="0" fillId="0" borderId="0"/>
    <xf numFmtId="164" fontId="1" fillId="0" borderId="0" applyFont="0" applyFill="0" applyBorder="0" applyAlignment="0" applyProtection="0"/>
    <xf numFmtId="0"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cellStyleXfs>
  <cellXfs count="292">
    <xf numFmtId="0" fontId="0" fillId="0" borderId="0" xfId="0"/>
    <xf numFmtId="0" fontId="0" fillId="0" borderId="1" xfId="0" applyBorder="1" applyAlignment="1">
      <alignment vertical="center" wrapText="1"/>
    </xf>
    <xf numFmtId="0" fontId="0" fillId="0" borderId="0" xfId="0" applyAlignment="1">
      <alignment vertical="center" wrapText="1"/>
    </xf>
    <xf numFmtId="0" fontId="5" fillId="0" borderId="1" xfId="0" applyFont="1" applyBorder="1" applyAlignment="1">
      <alignment vertical="center" wrapText="1"/>
    </xf>
    <xf numFmtId="0" fontId="0" fillId="0" borderId="1" xfId="0" applyBorder="1"/>
    <xf numFmtId="0" fontId="3" fillId="3" borderId="1" xfId="5" applyFont="1" applyFill="1" applyBorder="1" applyAlignment="1">
      <alignment horizontal="center" vertical="center" wrapText="1"/>
    </xf>
    <xf numFmtId="0" fontId="10" fillId="9" borderId="0" xfId="0" applyFont="1" applyFill="1" applyAlignment="1">
      <alignment horizontal="center" vertical="center" wrapText="1"/>
    </xf>
    <xf numFmtId="9" fontId="11" fillId="10" borderId="7" xfId="13" applyFont="1" applyFill="1" applyBorder="1" applyAlignment="1" applyProtection="1">
      <alignment horizontal="center" vertical="top" wrapText="1"/>
    </xf>
    <xf numFmtId="1" fontId="11" fillId="10" borderId="7" xfId="13" applyNumberFormat="1" applyFont="1" applyFill="1" applyBorder="1" applyAlignment="1" applyProtection="1">
      <alignment horizontal="center" vertical="top" wrapText="1"/>
      <protection locked="0"/>
    </xf>
    <xf numFmtId="0" fontId="5" fillId="0" borderId="1" xfId="0" applyFont="1" applyBorder="1" applyAlignment="1">
      <alignment vertical="center"/>
    </xf>
    <xf numFmtId="0" fontId="5" fillId="0" borderId="1" xfId="0" applyFont="1" applyBorder="1" applyAlignment="1">
      <alignment horizontal="center"/>
    </xf>
    <xf numFmtId="0" fontId="5" fillId="0" borderId="1" xfId="0" applyFont="1" applyBorder="1"/>
    <xf numFmtId="0" fontId="0" fillId="0" borderId="0" xfId="0" applyAlignment="1">
      <alignment horizontal="center"/>
    </xf>
    <xf numFmtId="0" fontId="5" fillId="4" borderId="1" xfId="0" applyFont="1" applyFill="1" applyBorder="1" applyAlignment="1">
      <alignment vertical="center"/>
    </xf>
    <xf numFmtId="0" fontId="5" fillId="16" borderId="1" xfId="0" applyFont="1" applyFill="1" applyBorder="1" applyAlignment="1">
      <alignment vertical="center" wrapText="1"/>
    </xf>
    <xf numFmtId="0" fontId="5" fillId="8" borderId="1" xfId="0" applyFont="1" applyFill="1" applyBorder="1" applyAlignment="1">
      <alignment vertical="center" wrapText="1"/>
    </xf>
    <xf numFmtId="0" fontId="5" fillId="17" borderId="1" xfId="0" applyFont="1" applyFill="1" applyBorder="1" applyAlignment="1">
      <alignment horizontal="center" vertical="center" wrapText="1"/>
    </xf>
    <xf numFmtId="0" fontId="5" fillId="17" borderId="1" xfId="0" applyFont="1" applyFill="1" applyBorder="1" applyAlignment="1">
      <alignment vertical="center" wrapText="1"/>
    </xf>
    <xf numFmtId="0" fontId="5" fillId="18" borderId="1" xfId="0" applyFont="1" applyFill="1" applyBorder="1" applyAlignment="1">
      <alignment horizontal="center" vertical="center" wrapText="1"/>
    </xf>
    <xf numFmtId="0" fontId="5" fillId="4" borderId="11" xfId="0" applyFont="1" applyFill="1" applyBorder="1" applyAlignment="1">
      <alignment vertical="center" wrapText="1"/>
    </xf>
    <xf numFmtId="0" fontId="0" fillId="8" borderId="1" xfId="0" applyFill="1" applyBorder="1"/>
    <xf numFmtId="0" fontId="0" fillId="0" borderId="1" xfId="0" applyBorder="1" applyAlignment="1">
      <alignment horizontal="left" vertical="center" indent="2"/>
    </xf>
    <xf numFmtId="0" fontId="0" fillId="0" borderId="1" xfId="0" applyBorder="1" applyAlignment="1">
      <alignment horizontal="center"/>
    </xf>
    <xf numFmtId="0" fontId="0" fillId="0" borderId="1" xfId="0" applyBorder="1" applyAlignment="1">
      <alignment horizontal="center" vertical="center"/>
    </xf>
    <xf numFmtId="9" fontId="0" fillId="0" borderId="1" xfId="13" applyFont="1" applyBorder="1" applyAlignment="1">
      <alignment horizontal="center" vertical="center"/>
    </xf>
    <xf numFmtId="0" fontId="0" fillId="0" borderId="1" xfId="0" applyBorder="1" applyAlignment="1">
      <alignment horizontal="left" vertical="center" wrapText="1" indent="2"/>
    </xf>
    <xf numFmtId="0" fontId="0" fillId="8" borderId="1" xfId="0" applyFill="1" applyBorder="1" applyAlignment="1">
      <alignment horizontal="center"/>
    </xf>
    <xf numFmtId="0" fontId="0" fillId="8" borderId="1" xfId="0" applyFill="1" applyBorder="1" applyAlignment="1">
      <alignment horizontal="center" vertical="center"/>
    </xf>
    <xf numFmtId="9" fontId="0" fillId="8" borderId="1" xfId="13" applyFont="1" applyFill="1" applyBorder="1" applyAlignment="1">
      <alignment horizontal="center" vertical="center"/>
    </xf>
    <xf numFmtId="0" fontId="0" fillId="0" borderId="1" xfId="0" applyBorder="1" applyAlignment="1">
      <alignment horizontal="left" vertical="center" indent="4"/>
    </xf>
    <xf numFmtId="0" fontId="0" fillId="0" borderId="1" xfId="0" applyBorder="1" applyAlignment="1">
      <alignment horizontal="left" indent="6"/>
    </xf>
    <xf numFmtId="0" fontId="0" fillId="0" borderId="1" xfId="0" applyBorder="1" applyAlignment="1">
      <alignment horizontal="left" indent="2"/>
    </xf>
    <xf numFmtId="0" fontId="0" fillId="0" borderId="0" xfId="0" applyAlignment="1">
      <alignment horizontal="left" indent="2"/>
    </xf>
    <xf numFmtId="0" fontId="0" fillId="0" borderId="0" xfId="0" applyAlignment="1">
      <alignment horizontal="center" vertical="center"/>
    </xf>
    <xf numFmtId="9" fontId="0" fillId="0" borderId="0" xfId="13" applyFont="1" applyFill="1" applyBorder="1" applyAlignment="1">
      <alignment horizontal="center" vertical="center"/>
    </xf>
    <xf numFmtId="9" fontId="0" fillId="0" borderId="0" xfId="0" applyNumberFormat="1" applyAlignment="1">
      <alignment horizontal="center"/>
    </xf>
    <xf numFmtId="9" fontId="0" fillId="0" borderId="1" xfId="13" applyFont="1" applyFill="1" applyBorder="1" applyAlignment="1">
      <alignment horizontal="center" vertical="center"/>
    </xf>
    <xf numFmtId="0" fontId="0" fillId="9" borderId="1" xfId="0" applyFill="1" applyBorder="1" applyAlignment="1">
      <alignment horizontal="center" vertical="center"/>
    </xf>
    <xf numFmtId="0" fontId="0" fillId="9" borderId="1" xfId="0" applyFill="1" applyBorder="1" applyAlignment="1">
      <alignment horizontal="center"/>
    </xf>
    <xf numFmtId="9" fontId="0" fillId="9" borderId="1" xfId="13" applyFont="1" applyFill="1" applyBorder="1" applyAlignment="1">
      <alignment horizontal="center" vertical="center"/>
    </xf>
    <xf numFmtId="0" fontId="1" fillId="2" borderId="0" xfId="5" applyFill="1" applyProtection="1">
      <protection locked="0"/>
    </xf>
    <xf numFmtId="1" fontId="11" fillId="10" borderId="7" xfId="13" applyNumberFormat="1" applyFont="1" applyFill="1" applyBorder="1" applyAlignment="1" applyProtection="1">
      <alignment horizontal="center" vertical="top" wrapText="1"/>
    </xf>
    <xf numFmtId="0" fontId="8" fillId="4" borderId="1" xfId="5" applyFont="1" applyFill="1" applyBorder="1" applyAlignment="1">
      <alignment horizontal="center" vertical="center" wrapText="1"/>
    </xf>
    <xf numFmtId="0" fontId="3" fillId="6" borderId="4" xfId="5" applyFont="1" applyFill="1" applyBorder="1" applyAlignment="1">
      <alignment horizontal="center" vertical="center" wrapText="1"/>
    </xf>
    <xf numFmtId="0" fontId="3" fillId="6" borderId="1" xfId="5" applyFont="1" applyFill="1" applyBorder="1" applyAlignment="1">
      <alignment horizontal="center" vertical="center" wrapText="1"/>
    </xf>
    <xf numFmtId="9" fontId="11" fillId="19" borderId="7" xfId="13" applyFont="1" applyFill="1" applyBorder="1" applyAlignment="1" applyProtection="1">
      <alignment horizontal="center" vertical="top" wrapText="1"/>
    </xf>
    <xf numFmtId="1" fontId="11" fillId="19" borderId="7" xfId="13" applyNumberFormat="1" applyFont="1" applyFill="1" applyBorder="1" applyAlignment="1" applyProtection="1">
      <alignment horizontal="center" vertical="center" wrapText="1"/>
    </xf>
    <xf numFmtId="9" fontId="11" fillId="19" borderId="7" xfId="13" applyFont="1" applyFill="1" applyBorder="1" applyAlignment="1" applyProtection="1">
      <alignment horizontal="center" vertical="center" wrapText="1"/>
    </xf>
    <xf numFmtId="0" fontId="3" fillId="6" borderId="4" xfId="5" applyFont="1" applyFill="1" applyBorder="1" applyAlignment="1" applyProtection="1">
      <alignment horizontal="center" vertical="center" wrapText="1"/>
      <protection locked="0"/>
    </xf>
    <xf numFmtId="0" fontId="3" fillId="6" borderId="1" xfId="5" applyFont="1" applyFill="1" applyBorder="1" applyAlignment="1" applyProtection="1">
      <alignment horizontal="center" vertical="center" wrapText="1"/>
      <protection locked="0"/>
    </xf>
    <xf numFmtId="14" fontId="0" fillId="0" borderId="0" xfId="0" applyNumberFormat="1" applyProtection="1">
      <protection locked="0"/>
    </xf>
    <xf numFmtId="0" fontId="0" fillId="0" borderId="0" xfId="0" applyAlignment="1" applyProtection="1">
      <alignment horizontal="center"/>
      <protection locked="0"/>
    </xf>
    <xf numFmtId="0" fontId="0" fillId="0" borderId="0" xfId="0" applyAlignment="1">
      <alignment horizontal="center" vertical="center" wrapText="1"/>
    </xf>
    <xf numFmtId="0" fontId="8" fillId="11" borderId="1" xfId="5" applyFont="1" applyFill="1" applyBorder="1" applyAlignment="1">
      <alignment horizontal="center" vertical="center" wrapText="1"/>
    </xf>
    <xf numFmtId="0" fontId="8" fillId="11" borderId="0" xfId="5" applyFont="1" applyFill="1" applyAlignment="1">
      <alignment horizontal="center" vertical="center" wrapText="1"/>
    </xf>
    <xf numFmtId="14" fontId="0" fillId="0" borderId="0" xfId="0" applyNumberFormat="1"/>
    <xf numFmtId="0" fontId="0" fillId="0" borderId="0" xfId="0" applyAlignment="1">
      <alignment horizontal="left"/>
    </xf>
    <xf numFmtId="14" fontId="0" fillId="0" borderId="0" xfId="0" applyNumberFormat="1" applyAlignment="1">
      <alignment horizontal="center"/>
    </xf>
    <xf numFmtId="14" fontId="24" fillId="0" borderId="0" xfId="0" applyNumberFormat="1" applyFont="1"/>
    <xf numFmtId="0" fontId="0" fillId="0" borderId="0" xfId="0" applyAlignment="1">
      <alignment vertical="center"/>
    </xf>
    <xf numFmtId="0" fontId="1" fillId="2" borderId="0" xfId="5" applyFill="1" applyAlignment="1">
      <alignment horizontal="center" vertical="center"/>
    </xf>
    <xf numFmtId="0" fontId="1" fillId="2" borderId="0" xfId="5" applyFill="1" applyAlignment="1">
      <alignment horizontal="center" vertical="center" wrapText="1"/>
    </xf>
    <xf numFmtId="0" fontId="1" fillId="0" borderId="0" xfId="5" applyAlignment="1">
      <alignment horizontal="center" vertical="center"/>
    </xf>
    <xf numFmtId="0" fontId="10" fillId="0" borderId="0" xfId="0" applyFont="1" applyAlignment="1">
      <alignment horizontal="center" vertical="center" wrapText="1"/>
    </xf>
    <xf numFmtId="0" fontId="10" fillId="0" borderId="0" xfId="0" applyFont="1"/>
    <xf numFmtId="0" fontId="1" fillId="2" borderId="0" xfId="5" applyFill="1"/>
    <xf numFmtId="0" fontId="1" fillId="0" borderId="0" xfId="5"/>
    <xf numFmtId="0" fontId="20" fillId="0" borderId="0" xfId="5" applyFont="1"/>
    <xf numFmtId="0" fontId="1" fillId="2" borderId="0" xfId="5" applyFill="1" applyAlignment="1">
      <alignment horizontal="justify"/>
    </xf>
    <xf numFmtId="0" fontId="1" fillId="2" borderId="0" xfId="5" applyFill="1" applyAlignment="1">
      <alignment horizontal="justify" wrapText="1"/>
    </xf>
    <xf numFmtId="49" fontId="1" fillId="2" borderId="0" xfId="5" applyNumberFormat="1" applyFill="1" applyAlignment="1">
      <alignment horizontal="center"/>
    </xf>
    <xf numFmtId="0" fontId="1" fillId="2" borderId="0" xfId="5" applyFill="1" applyAlignment="1">
      <alignment horizontal="center"/>
    </xf>
    <xf numFmtId="0" fontId="1" fillId="2" borderId="0" xfId="5" applyFill="1" applyAlignment="1">
      <alignment wrapText="1"/>
    </xf>
    <xf numFmtId="0" fontId="1" fillId="2" borderId="0" xfId="5" applyFill="1" applyAlignment="1">
      <alignment horizontal="center" wrapText="1"/>
    </xf>
    <xf numFmtId="0" fontId="6" fillId="0" borderId="0" xfId="0" applyFont="1" applyAlignment="1">
      <alignment vertical="center"/>
    </xf>
    <xf numFmtId="0" fontId="1" fillId="13" borderId="0" xfId="0" applyFont="1" applyFill="1"/>
    <xf numFmtId="0" fontId="14" fillId="0" borderId="0" xfId="0" applyFont="1" applyAlignment="1">
      <alignment wrapText="1"/>
    </xf>
    <xf numFmtId="14" fontId="15" fillId="0" borderId="0" xfId="0" applyNumberFormat="1" applyFont="1"/>
    <xf numFmtId="14" fontId="10" fillId="0" borderId="0" xfId="0" applyNumberFormat="1" applyFont="1" applyAlignment="1">
      <alignment horizontal="center" vertical="center"/>
    </xf>
    <xf numFmtId="0" fontId="10" fillId="0" borderId="0" xfId="0" applyFont="1" applyAlignment="1">
      <alignment horizontal="center" vertical="center"/>
    </xf>
    <xf numFmtId="0" fontId="23" fillId="5" borderId="1" xfId="5" applyFont="1" applyFill="1" applyBorder="1" applyAlignment="1">
      <alignment horizontal="center" vertical="center" wrapText="1"/>
    </xf>
    <xf numFmtId="49" fontId="3" fillId="3" borderId="1" xfId="5" applyNumberFormat="1" applyFont="1" applyFill="1" applyBorder="1" applyAlignment="1">
      <alignment horizontal="center" vertical="center" wrapText="1"/>
    </xf>
    <xf numFmtId="0" fontId="11" fillId="10" borderId="7" xfId="5" applyFont="1" applyFill="1" applyBorder="1" applyAlignment="1">
      <alignment horizontal="center" vertical="top" wrapText="1"/>
    </xf>
    <xf numFmtId="0" fontId="11" fillId="7" borderId="7" xfId="5" applyFont="1" applyFill="1" applyBorder="1" applyAlignment="1">
      <alignment horizontal="center" vertical="center" wrapText="1"/>
    </xf>
    <xf numFmtId="0" fontId="11" fillId="7" borderId="7" xfId="5" applyFont="1" applyFill="1" applyBorder="1" applyAlignment="1">
      <alignment horizontal="center" vertical="top" wrapText="1"/>
    </xf>
    <xf numFmtId="0" fontId="9" fillId="8" borderId="7" xfId="0" applyFont="1" applyFill="1" applyBorder="1" applyAlignment="1">
      <alignment horizontal="center" vertical="center" wrapText="1"/>
    </xf>
    <xf numFmtId="0" fontId="11" fillId="19" borderId="7" xfId="5" applyFont="1" applyFill="1" applyBorder="1" applyAlignment="1">
      <alignment horizontal="center" vertical="center" wrapText="1"/>
    </xf>
    <xf numFmtId="0" fontId="9" fillId="19" borderId="7" xfId="0" applyFont="1" applyFill="1" applyBorder="1" applyAlignment="1">
      <alignment horizontal="center" vertical="center" wrapText="1"/>
    </xf>
    <xf numFmtId="0" fontId="16" fillId="9" borderId="0" xfId="0" applyFont="1" applyFill="1" applyAlignment="1">
      <alignment horizontal="center" vertical="center" wrapText="1"/>
    </xf>
    <xf numFmtId="0" fontId="1" fillId="0" borderId="2" xfId="5" applyBorder="1" applyAlignment="1">
      <alignment horizontal="center" vertical="center" wrapText="1"/>
    </xf>
    <xf numFmtId="0" fontId="1" fillId="0" borderId="1" xfId="5" applyBorder="1" applyAlignment="1">
      <alignment horizontal="center" vertical="center" wrapText="1"/>
    </xf>
    <xf numFmtId="0" fontId="1" fillId="0" borderId="1" xfId="5" applyBorder="1" applyAlignment="1">
      <alignment horizontal="left" vertical="center" wrapText="1"/>
    </xf>
    <xf numFmtId="14" fontId="1" fillId="0" borderId="1" xfId="5" applyNumberFormat="1" applyBorder="1" applyAlignment="1">
      <alignment horizontal="center" vertical="center" wrapText="1"/>
    </xf>
    <xf numFmtId="0" fontId="1" fillId="0" borderId="1" xfId="5" applyBorder="1" applyAlignment="1">
      <alignment horizontal="left" vertical="top" wrapText="1"/>
    </xf>
    <xf numFmtId="49" fontId="1" fillId="0" borderId="1" xfId="5" applyNumberFormat="1" applyBorder="1" applyAlignment="1">
      <alignment horizontal="center" vertical="center" wrapText="1"/>
    </xf>
    <xf numFmtId="0" fontId="1" fillId="0" borderId="1" xfId="5" applyBorder="1" applyAlignment="1">
      <alignment horizontal="center" vertical="center"/>
    </xf>
    <xf numFmtId="0" fontId="1" fillId="0" borderId="1" xfId="5" applyBorder="1" applyAlignment="1">
      <alignment horizontal="center" vertical="top" wrapText="1"/>
    </xf>
    <xf numFmtId="0" fontId="12" fillId="0" borderId="1" xfId="0" applyFont="1" applyBorder="1" applyAlignment="1">
      <alignment horizontal="center" vertical="center" wrapText="1"/>
    </xf>
    <xf numFmtId="0" fontId="12" fillId="0" borderId="1" xfId="5" applyFont="1" applyBorder="1" applyAlignment="1">
      <alignment horizontal="center" vertical="center" wrapText="1"/>
    </xf>
    <xf numFmtId="0" fontId="12" fillId="0" borderId="1" xfId="0" applyFont="1" applyBorder="1" applyAlignment="1">
      <alignment horizontal="left" vertical="top" wrapText="1"/>
    </xf>
    <xf numFmtId="9" fontId="12" fillId="0" borderId="1" xfId="0" applyNumberFormat="1" applyFont="1" applyBorder="1" applyAlignment="1">
      <alignment horizontal="center" vertical="center"/>
    </xf>
    <xf numFmtId="0" fontId="12" fillId="0" borderId="4" xfId="0" applyFont="1" applyBorder="1" applyAlignment="1">
      <alignment horizontal="left" vertical="top" wrapText="1"/>
    </xf>
    <xf numFmtId="14" fontId="12" fillId="0" borderId="4" xfId="0" applyNumberFormat="1" applyFont="1" applyBorder="1" applyAlignment="1">
      <alignment horizontal="center" vertical="center" wrapText="1"/>
    </xf>
    <xf numFmtId="0" fontId="12" fillId="0" borderId="4" xfId="0" applyFont="1" applyBorder="1" applyAlignment="1">
      <alignment vertical="top" wrapText="1"/>
    </xf>
    <xf numFmtId="0" fontId="12" fillId="0" borderId="1" xfId="0" applyFont="1" applyBorder="1" applyAlignment="1">
      <alignment horizontal="center" vertical="top" wrapText="1"/>
    </xf>
    <xf numFmtId="0" fontId="12" fillId="0" borderId="2" xfId="0" applyFont="1" applyBorder="1" applyAlignment="1">
      <alignment vertical="top" wrapText="1"/>
    </xf>
    <xf numFmtId="9" fontId="12" fillId="0" borderId="1" xfId="0" applyNumberFormat="1" applyFont="1" applyBorder="1" applyAlignment="1">
      <alignment horizontal="center" vertical="center" wrapText="1"/>
    </xf>
    <xf numFmtId="0" fontId="12" fillId="0" borderId="8" xfId="0" applyFont="1" applyBorder="1" applyAlignment="1">
      <alignment horizontal="center" vertical="center" wrapText="1"/>
    </xf>
    <xf numFmtId="1" fontId="12" fillId="13" borderId="8" xfId="0" applyNumberFormat="1" applyFont="1" applyFill="1" applyBorder="1" applyAlignment="1">
      <alignment horizontal="center" vertical="center"/>
    </xf>
    <xf numFmtId="1" fontId="12" fillId="0" borderId="8" xfId="0" applyNumberFormat="1" applyFont="1" applyBorder="1" applyAlignment="1">
      <alignment horizontal="center" vertical="center"/>
    </xf>
    <xf numFmtId="14" fontId="12" fillId="0" borderId="1" xfId="0" applyNumberFormat="1" applyFont="1" applyBorder="1" applyAlignment="1">
      <alignment horizontal="center" vertical="center" wrapText="1"/>
    </xf>
    <xf numFmtId="0" fontId="12" fillId="13" borderId="1" xfId="0" applyFont="1" applyFill="1" applyBorder="1" applyAlignment="1">
      <alignment horizontal="left" vertical="top" wrapText="1"/>
    </xf>
    <xf numFmtId="0" fontId="12" fillId="0" borderId="4" xfId="0" applyFont="1" applyBorder="1" applyAlignment="1">
      <alignment horizontal="center" vertical="center" wrapText="1"/>
    </xf>
    <xf numFmtId="0" fontId="12" fillId="0" borderId="1" xfId="0" applyFont="1" applyBorder="1" applyAlignment="1">
      <alignment vertical="top" wrapText="1"/>
    </xf>
    <xf numFmtId="14" fontId="12" fillId="14" borderId="1" xfId="0" applyNumberFormat="1" applyFont="1" applyFill="1" applyBorder="1" applyAlignment="1">
      <alignment horizontal="center" vertical="center" wrapText="1"/>
    </xf>
    <xf numFmtId="0" fontId="1" fillId="7" borderId="4" xfId="0" applyFont="1" applyFill="1" applyBorder="1" applyAlignment="1">
      <alignment horizontal="left" vertical="top" wrapText="1"/>
    </xf>
    <xf numFmtId="0" fontId="10" fillId="0" borderId="2" xfId="0" applyFont="1" applyBorder="1" applyAlignment="1">
      <alignment vertical="top" wrapText="1"/>
    </xf>
    <xf numFmtId="0" fontId="12" fillId="0" borderId="4" xfId="0" applyFont="1" applyBorder="1" applyAlignment="1">
      <alignment wrapText="1"/>
    </xf>
    <xf numFmtId="0" fontId="12" fillId="0" borderId="10" xfId="0" applyFont="1" applyBorder="1" applyAlignment="1">
      <alignment wrapText="1"/>
    </xf>
    <xf numFmtId="14" fontId="12" fillId="13" borderId="1" xfId="0" applyNumberFormat="1" applyFont="1" applyFill="1" applyBorder="1" applyAlignment="1">
      <alignment horizontal="center" vertical="center" wrapText="1"/>
    </xf>
    <xf numFmtId="0" fontId="12" fillId="13" borderId="1" xfId="0" applyFont="1" applyFill="1" applyBorder="1" applyAlignment="1">
      <alignment wrapText="1"/>
    </xf>
    <xf numFmtId="0" fontId="1" fillId="0" borderId="4" xfId="0" applyFont="1" applyBorder="1" applyAlignment="1">
      <alignment horizontal="left" vertical="top" wrapText="1"/>
    </xf>
    <xf numFmtId="0" fontId="12" fillId="0" borderId="2" xfId="0" applyFont="1" applyBorder="1" applyAlignment="1">
      <alignment horizontal="center" vertical="center" wrapText="1"/>
    </xf>
    <xf numFmtId="0" fontId="30" fillId="0" borderId="0" xfId="0" applyFont="1" applyAlignment="1">
      <alignment vertical="top" wrapText="1"/>
    </xf>
    <xf numFmtId="0" fontId="12" fillId="14" borderId="1" xfId="0" applyFont="1" applyFill="1" applyBorder="1" applyAlignment="1">
      <alignment horizontal="left" vertical="top" wrapText="1"/>
    </xf>
    <xf numFmtId="0" fontId="19" fillId="0" borderId="2" xfId="0" applyFont="1" applyBorder="1" applyAlignment="1">
      <alignment vertical="top" wrapText="1"/>
    </xf>
    <xf numFmtId="0" fontId="1" fillId="0" borderId="4" xfId="0" applyFont="1" applyBorder="1" applyAlignment="1">
      <alignment horizontal="center" vertical="top" wrapText="1"/>
    </xf>
    <xf numFmtId="0" fontId="1" fillId="0" borderId="4" xfId="0" applyFont="1" applyBorder="1" applyAlignment="1">
      <alignment horizontal="center" vertical="center" wrapText="1"/>
    </xf>
    <xf numFmtId="14" fontId="17" fillId="0" borderId="4" xfId="0" applyNumberFormat="1" applyFont="1" applyBorder="1" applyAlignment="1">
      <alignment horizontal="center" vertical="center"/>
    </xf>
    <xf numFmtId="0" fontId="3" fillId="15" borderId="4" xfId="0" applyFont="1" applyFill="1" applyBorder="1" applyAlignment="1">
      <alignment horizontal="center" vertical="center" wrapText="1"/>
    </xf>
    <xf numFmtId="0" fontId="12" fillId="0" borderId="12" xfId="0" applyFont="1" applyBorder="1" applyAlignment="1">
      <alignment horizontal="center" vertical="center" wrapText="1"/>
    </xf>
    <xf numFmtId="9" fontId="12" fillId="0" borderId="4" xfId="0" applyNumberFormat="1" applyFont="1" applyBorder="1" applyAlignment="1">
      <alignment horizontal="center" vertical="center"/>
    </xf>
    <xf numFmtId="0" fontId="12" fillId="14" borderId="4" xfId="0" applyFont="1" applyFill="1" applyBorder="1" applyAlignment="1">
      <alignment horizontal="center" vertical="center" wrapText="1"/>
    </xf>
    <xf numFmtId="0" fontId="12" fillId="0" borderId="4" xfId="5" applyFont="1" applyBorder="1" applyAlignment="1">
      <alignment horizontal="center" vertical="center" wrapText="1"/>
    </xf>
    <xf numFmtId="14" fontId="1" fillId="0" borderId="4" xfId="0" applyNumberFormat="1" applyFont="1" applyBorder="1" applyAlignment="1">
      <alignment horizontal="center" vertical="center" wrapText="1"/>
    </xf>
    <xf numFmtId="0" fontId="12" fillId="0" borderId="10" xfId="0" applyFont="1" applyBorder="1" applyAlignment="1">
      <alignment horizontal="center" vertical="center" wrapText="1"/>
    </xf>
    <xf numFmtId="0" fontId="19" fillId="0" borderId="3" xfId="0" applyFont="1" applyBorder="1" applyAlignment="1">
      <alignment wrapText="1"/>
    </xf>
    <xf numFmtId="9" fontId="12" fillId="0" borderId="7" xfId="0" applyNumberFormat="1" applyFont="1" applyBorder="1" applyAlignment="1">
      <alignment horizontal="center" vertical="center"/>
    </xf>
    <xf numFmtId="0" fontId="12" fillId="0" borderId="12" xfId="0" applyFont="1" applyBorder="1" applyAlignment="1">
      <alignment vertical="top" wrapText="1"/>
    </xf>
    <xf numFmtId="0" fontId="22" fillId="0" borderId="2" xfId="5" applyFont="1" applyBorder="1" applyAlignment="1">
      <alignment horizontal="center" vertical="center" wrapText="1"/>
    </xf>
    <xf numFmtId="0" fontId="22" fillId="0" borderId="1" xfId="5" applyFont="1" applyBorder="1" applyAlignment="1">
      <alignment horizontal="center" vertical="center" wrapText="1"/>
    </xf>
    <xf numFmtId="0" fontId="21" fillId="6" borderId="4" xfId="5" applyFont="1" applyFill="1" applyBorder="1" applyAlignment="1">
      <alignment horizontal="center" vertical="center" wrapText="1"/>
    </xf>
    <xf numFmtId="14" fontId="22" fillId="0" borderId="1" xfId="5" applyNumberFormat="1" applyFont="1" applyBorder="1" applyAlignment="1">
      <alignment horizontal="center" vertical="center" wrapText="1"/>
    </xf>
    <xf numFmtId="0" fontId="22" fillId="0" borderId="1" xfId="5" applyFont="1" applyBorder="1" applyAlignment="1">
      <alignment horizontal="left" vertical="top" wrapText="1"/>
    </xf>
    <xf numFmtId="49" fontId="20" fillId="0" borderId="1" xfId="5" applyNumberFormat="1" applyFont="1" applyBorder="1" applyAlignment="1">
      <alignment horizontal="center" vertical="center" wrapText="1"/>
    </xf>
    <xf numFmtId="0" fontId="20" fillId="0" borderId="1" xfId="5" applyFont="1" applyBorder="1" applyAlignment="1">
      <alignment horizontal="center" vertical="center" wrapText="1"/>
    </xf>
    <xf numFmtId="14" fontId="20" fillId="0" borderId="1" xfId="5" applyNumberFormat="1" applyFont="1" applyBorder="1" applyAlignment="1">
      <alignment horizontal="center" vertical="center" wrapText="1"/>
    </xf>
    <xf numFmtId="0" fontId="14" fillId="0" borderId="4" xfId="0" applyFont="1" applyBorder="1" applyAlignment="1">
      <alignment wrapText="1"/>
    </xf>
    <xf numFmtId="0" fontId="12" fillId="0" borderId="3" xfId="0" applyFont="1" applyBorder="1" applyAlignment="1">
      <alignment vertical="top" wrapText="1"/>
    </xf>
    <xf numFmtId="9" fontId="12" fillId="0" borderId="13" xfId="0" applyNumberFormat="1" applyFont="1" applyBorder="1" applyAlignment="1">
      <alignment horizontal="center" vertical="center"/>
    </xf>
    <xf numFmtId="0" fontId="12" fillId="0" borderId="8" xfId="0" applyFont="1" applyBorder="1" applyAlignment="1">
      <alignment vertical="top" wrapText="1"/>
    </xf>
    <xf numFmtId="0" fontId="12" fillId="14" borderId="4" xfId="0" applyFont="1" applyFill="1" applyBorder="1" applyAlignment="1">
      <alignment wrapText="1"/>
    </xf>
    <xf numFmtId="9" fontId="12" fillId="0" borderId="9" xfId="0" applyNumberFormat="1" applyFont="1" applyBorder="1" applyAlignment="1">
      <alignment horizontal="center" vertical="center"/>
    </xf>
    <xf numFmtId="0" fontId="12" fillId="0" borderId="10" xfId="0" applyFont="1" applyBorder="1" applyAlignment="1">
      <alignment horizontal="left" vertical="top" wrapText="1"/>
    </xf>
    <xf numFmtId="0" fontId="12" fillId="0" borderId="3" xfId="0" applyFont="1" applyBorder="1" applyAlignment="1">
      <alignment wrapText="1"/>
    </xf>
    <xf numFmtId="9" fontId="12" fillId="9" borderId="1" xfId="0" applyNumberFormat="1" applyFont="1" applyFill="1" applyBorder="1" applyAlignment="1">
      <alignment horizontal="center" vertical="center"/>
    </xf>
    <xf numFmtId="0" fontId="12" fillId="0" borderId="1" xfId="0" applyFont="1" applyBorder="1" applyAlignment="1">
      <alignment horizontal="left" vertical="center" wrapText="1"/>
    </xf>
    <xf numFmtId="0" fontId="12" fillId="0" borderId="9" xfId="0" applyFont="1" applyBorder="1" applyAlignment="1">
      <alignment horizontal="left" vertical="top" wrapText="1"/>
    </xf>
    <xf numFmtId="0" fontId="12" fillId="0" borderId="1" xfId="0" applyFont="1" applyBorder="1" applyAlignment="1">
      <alignment wrapText="1"/>
    </xf>
    <xf numFmtId="14" fontId="12" fillId="0" borderId="10" xfId="0" applyNumberFormat="1" applyFont="1" applyBorder="1" applyAlignment="1">
      <alignment horizontal="center" vertical="center" wrapText="1"/>
    </xf>
    <xf numFmtId="0" fontId="12" fillId="0" borderId="10" xfId="0" applyFont="1" applyBorder="1" applyAlignment="1">
      <alignment vertical="top" wrapText="1"/>
    </xf>
    <xf numFmtId="0" fontId="12" fillId="0" borderId="9" xfId="0" applyFont="1" applyBorder="1" applyAlignment="1">
      <alignment vertical="top" wrapText="1"/>
    </xf>
    <xf numFmtId="0" fontId="12" fillId="0" borderId="4" xfId="0" applyFont="1" applyBorder="1" applyAlignment="1">
      <alignment horizontal="center" vertical="top" wrapText="1"/>
    </xf>
    <xf numFmtId="0" fontId="29" fillId="0" borderId="0" xfId="0" applyFont="1" applyAlignment="1">
      <alignment vertical="top" wrapText="1"/>
    </xf>
    <xf numFmtId="0" fontId="1" fillId="0" borderId="0" xfId="5" applyAlignment="1">
      <alignment vertical="top" wrapText="1"/>
    </xf>
    <xf numFmtId="0" fontId="27" fillId="0" borderId="0" xfId="0" applyFont="1" applyAlignment="1">
      <alignment horizontal="left" vertical="center" wrapText="1"/>
    </xf>
    <xf numFmtId="9" fontId="12" fillId="0" borderId="10" xfId="0" applyNumberFormat="1" applyFont="1" applyBorder="1" applyAlignment="1">
      <alignment horizontal="center" vertical="center"/>
    </xf>
    <xf numFmtId="0" fontId="12" fillId="0" borderId="4" xfId="0" applyFont="1" applyBorder="1" applyAlignment="1">
      <alignment horizontal="left" vertical="center" wrapText="1"/>
    </xf>
    <xf numFmtId="0" fontId="28" fillId="0" borderId="0" xfId="0" applyFont="1" applyAlignment="1">
      <alignment horizontal="left" vertical="center" wrapText="1"/>
    </xf>
    <xf numFmtId="0" fontId="18" fillId="0" borderId="0" xfId="0" applyFont="1" applyAlignment="1">
      <alignment horizontal="center" vertical="center" wrapText="1"/>
    </xf>
    <xf numFmtId="0" fontId="12" fillId="0" borderId="9" xfId="0" applyFont="1" applyBorder="1" applyAlignment="1">
      <alignment horizontal="center" vertical="center" wrapText="1"/>
    </xf>
    <xf numFmtId="0" fontId="18" fillId="0" borderId="4" xfId="0" applyFont="1" applyBorder="1" applyAlignment="1">
      <alignment horizontal="center" vertical="center"/>
    </xf>
    <xf numFmtId="0" fontId="12" fillId="0" borderId="10" xfId="0" applyFont="1" applyBorder="1" applyAlignment="1">
      <alignment horizontal="left" vertical="center" wrapText="1"/>
    </xf>
    <xf numFmtId="0" fontId="28" fillId="0" borderId="0" xfId="0" applyFont="1" applyAlignment="1">
      <alignment wrapText="1"/>
    </xf>
    <xf numFmtId="0" fontId="31" fillId="0" borderId="0" xfId="0" applyFont="1" applyAlignment="1">
      <alignment wrapText="1"/>
    </xf>
    <xf numFmtId="0" fontId="1" fillId="13" borderId="1" xfId="0" applyFont="1" applyFill="1" applyBorder="1" applyAlignment="1">
      <alignment vertical="top" wrapText="1"/>
    </xf>
    <xf numFmtId="14" fontId="1" fillId="0" borderId="1" xfId="5" applyNumberFormat="1" applyBorder="1" applyAlignment="1">
      <alignment horizontal="left" vertical="top" wrapText="1"/>
    </xf>
    <xf numFmtId="0" fontId="19" fillId="0" borderId="1" xfId="0" applyFont="1" applyBorder="1" applyAlignment="1">
      <alignment horizontal="center" vertical="top" wrapText="1"/>
    </xf>
    <xf numFmtId="0" fontId="1" fillId="7" borderId="1" xfId="5" applyFill="1" applyBorder="1" applyAlignment="1">
      <alignment horizontal="left" vertical="top" wrapText="1"/>
    </xf>
    <xf numFmtId="49" fontId="1" fillId="14" borderId="1" xfId="5" applyNumberFormat="1" applyFill="1" applyBorder="1" applyAlignment="1">
      <alignment horizontal="center" vertical="center" wrapText="1"/>
    </xf>
    <xf numFmtId="0" fontId="1" fillId="14" borderId="1" xfId="5" applyFill="1" applyBorder="1" applyAlignment="1">
      <alignment horizontal="center" vertical="center" wrapText="1"/>
    </xf>
    <xf numFmtId="14" fontId="1" fillId="14" borderId="1" xfId="5" applyNumberFormat="1" applyFill="1" applyBorder="1" applyAlignment="1">
      <alignment horizontal="center" vertical="center" wrapText="1"/>
    </xf>
    <xf numFmtId="0" fontId="12" fillId="14" borderId="1" xfId="0" applyFont="1" applyFill="1" applyBorder="1" applyAlignment="1">
      <alignment horizontal="center" vertical="top" wrapText="1"/>
    </xf>
    <xf numFmtId="0" fontId="12" fillId="14" borderId="2" xfId="0" applyFont="1" applyFill="1" applyBorder="1" applyAlignment="1">
      <alignment vertical="top" wrapText="1"/>
    </xf>
    <xf numFmtId="0" fontId="10" fillId="0" borderId="3" xfId="0" applyFont="1" applyBorder="1" applyAlignment="1">
      <alignment wrapText="1"/>
    </xf>
    <xf numFmtId="0" fontId="10" fillId="0" borderId="6" xfId="0" applyFont="1" applyBorder="1" applyAlignment="1">
      <alignment wrapText="1"/>
    </xf>
    <xf numFmtId="0" fontId="12" fillId="0" borderId="9" xfId="0" applyFont="1" applyBorder="1" applyAlignment="1">
      <alignment wrapText="1"/>
    </xf>
    <xf numFmtId="0" fontId="1" fillId="7" borderId="1" xfId="5" applyFill="1" applyBorder="1" applyAlignment="1">
      <alignment horizontal="center" vertical="center" wrapText="1"/>
    </xf>
    <xf numFmtId="0" fontId="3" fillId="8" borderId="1" xfId="5" applyFont="1" applyFill="1" applyBorder="1" applyAlignment="1">
      <alignment horizontal="center" vertical="center" wrapText="1"/>
    </xf>
    <xf numFmtId="0" fontId="3" fillId="8" borderId="4" xfId="0" applyFont="1" applyFill="1" applyBorder="1" applyAlignment="1">
      <alignment horizontal="center" vertical="center" wrapText="1"/>
    </xf>
    <xf numFmtId="14" fontId="1" fillId="7" borderId="1" xfId="5" applyNumberFormat="1" applyFill="1" applyBorder="1" applyAlignment="1">
      <alignment horizontal="center" vertical="center" wrapText="1"/>
    </xf>
    <xf numFmtId="0" fontId="5" fillId="20" borderId="1" xfId="0" applyFont="1" applyFill="1" applyBorder="1"/>
    <xf numFmtId="0" fontId="5" fillId="20" borderId="1" xfId="0" applyFont="1" applyFill="1" applyBorder="1" applyAlignment="1">
      <alignment horizontal="center"/>
    </xf>
    <xf numFmtId="0" fontId="0" fillId="20" borderId="1" xfId="0" applyFill="1" applyBorder="1" applyAlignment="1">
      <alignment horizontal="center" vertical="center"/>
    </xf>
    <xf numFmtId="0" fontId="5" fillId="20" borderId="1" xfId="0" applyFont="1" applyFill="1" applyBorder="1" applyAlignment="1">
      <alignment vertical="center"/>
    </xf>
    <xf numFmtId="0" fontId="0" fillId="12" borderId="1" xfId="0" applyFill="1" applyBorder="1" applyAlignment="1">
      <alignment horizontal="center"/>
    </xf>
    <xf numFmtId="0" fontId="0" fillId="12" borderId="1" xfId="0" applyFill="1" applyBorder="1" applyAlignment="1">
      <alignment horizontal="center" vertical="center"/>
    </xf>
    <xf numFmtId="0" fontId="12" fillId="0" borderId="1" xfId="0" applyFont="1" applyBorder="1" applyAlignment="1" applyProtection="1">
      <alignment horizontal="left" vertical="top" wrapText="1"/>
      <protection locked="0"/>
    </xf>
    <xf numFmtId="9" fontId="12" fillId="0" borderId="1" xfId="0" applyNumberFormat="1" applyFont="1" applyBorder="1" applyAlignment="1" applyProtection="1">
      <alignment horizontal="center" vertical="center"/>
      <protection locked="0"/>
    </xf>
    <xf numFmtId="0" fontId="12" fillId="0" borderId="4" xfId="0" applyFont="1" applyBorder="1" applyAlignment="1" applyProtection="1">
      <alignment horizontal="left" vertical="top" wrapText="1"/>
      <protection locked="0"/>
    </xf>
    <xf numFmtId="14" fontId="12" fillId="0" borderId="4" xfId="0" applyNumberFormat="1" applyFont="1" applyBorder="1" applyAlignment="1" applyProtection="1">
      <alignment horizontal="center" vertical="center" wrapText="1"/>
      <protection locked="0"/>
    </xf>
    <xf numFmtId="0" fontId="12" fillId="0" borderId="1" xfId="0" applyFont="1" applyBorder="1" applyAlignment="1" applyProtection="1">
      <alignment horizontal="center" vertical="top" wrapText="1"/>
      <protection locked="0"/>
    </xf>
    <xf numFmtId="0" fontId="12" fillId="0" borderId="2" xfId="0" applyFont="1" applyBorder="1" applyAlignment="1" applyProtection="1">
      <alignment vertical="top" wrapText="1"/>
      <protection locked="0"/>
    </xf>
    <xf numFmtId="14" fontId="12" fillId="0" borderId="1" xfId="0" applyNumberFormat="1" applyFont="1" applyBorder="1" applyAlignment="1" applyProtection="1">
      <alignment horizontal="center" vertical="center" wrapText="1"/>
      <protection locked="0"/>
    </xf>
    <xf numFmtId="0" fontId="12" fillId="13" borderId="1" xfId="0" applyFont="1" applyFill="1" applyBorder="1" applyAlignment="1" applyProtection="1">
      <alignment horizontal="left" vertical="top" wrapText="1"/>
      <protection locked="0"/>
    </xf>
    <xf numFmtId="0" fontId="12" fillId="0" borderId="4" xfId="0" applyFont="1" applyBorder="1" applyAlignment="1" applyProtection="1">
      <alignment horizontal="center" vertical="center" wrapText="1"/>
      <protection locked="0"/>
    </xf>
    <xf numFmtId="0" fontId="10" fillId="0" borderId="2" xfId="0" applyFont="1" applyBorder="1" applyAlignment="1" applyProtection="1">
      <alignment vertical="top" wrapText="1"/>
      <protection locked="0"/>
    </xf>
    <xf numFmtId="0" fontId="12" fillId="0" borderId="10" xfId="0" applyFont="1" applyBorder="1" applyAlignment="1" applyProtection="1">
      <alignment wrapText="1"/>
      <protection locked="0"/>
    </xf>
    <xf numFmtId="0" fontId="12" fillId="0" borderId="2" xfId="0" applyFont="1" applyBorder="1" applyAlignment="1" applyProtection="1">
      <alignment horizontal="center" vertical="center" wrapText="1"/>
      <protection locked="0"/>
    </xf>
    <xf numFmtId="0" fontId="12" fillId="0" borderId="4" xfId="0" applyFont="1" applyBorder="1" applyAlignment="1" applyProtection="1">
      <alignment wrapText="1"/>
      <protection locked="0"/>
    </xf>
    <xf numFmtId="0" fontId="19" fillId="0" borderId="2" xfId="0" applyFont="1" applyBorder="1" applyAlignment="1" applyProtection="1">
      <alignment vertical="top" wrapText="1"/>
      <protection locked="0"/>
    </xf>
    <xf numFmtId="0" fontId="1" fillId="0" borderId="1" xfId="5" applyBorder="1" applyAlignment="1" applyProtection="1">
      <alignment horizontal="left" vertical="top" wrapText="1"/>
      <protection locked="0"/>
    </xf>
    <xf numFmtId="14" fontId="1" fillId="0" borderId="1" xfId="5" applyNumberFormat="1" applyBorder="1" applyAlignment="1" applyProtection="1">
      <alignment horizontal="left" vertical="top" wrapText="1"/>
      <protection locked="0"/>
    </xf>
    <xf numFmtId="14" fontId="12" fillId="13" borderId="1" xfId="0" applyNumberFormat="1" applyFont="1" applyFill="1" applyBorder="1" applyAlignment="1" applyProtection="1">
      <alignment horizontal="center" vertical="center" wrapText="1"/>
      <protection locked="0"/>
    </xf>
    <xf numFmtId="0" fontId="1" fillId="0" borderId="1" xfId="5" applyBorder="1" applyAlignment="1" applyProtection="1">
      <alignment horizontal="center" vertical="center" wrapText="1"/>
      <protection locked="0"/>
    </xf>
    <xf numFmtId="0" fontId="12" fillId="0" borderId="10" xfId="0" applyFont="1" applyBorder="1" applyAlignment="1" applyProtection="1">
      <alignment horizontal="left" vertical="top" wrapText="1"/>
      <protection locked="0"/>
    </xf>
    <xf numFmtId="14" fontId="12" fillId="0" borderId="10" xfId="0" applyNumberFormat="1" applyFont="1" applyBorder="1" applyAlignment="1" applyProtection="1">
      <alignment horizontal="center" vertical="center" wrapText="1"/>
      <protection locked="0"/>
    </xf>
    <xf numFmtId="0" fontId="10" fillId="0" borderId="3" xfId="0" applyFont="1" applyBorder="1" applyAlignment="1" applyProtection="1">
      <alignment wrapText="1"/>
      <protection locked="0"/>
    </xf>
    <xf numFmtId="0" fontId="10" fillId="0" borderId="6" xfId="0" applyFont="1" applyBorder="1" applyAlignment="1" applyProtection="1">
      <alignment wrapText="1"/>
      <protection locked="0"/>
    </xf>
    <xf numFmtId="0" fontId="12" fillId="0" borderId="1" xfId="0" applyFont="1" applyBorder="1" applyAlignment="1" applyProtection="1">
      <alignment horizontal="center" vertical="center" wrapText="1"/>
      <protection locked="0"/>
    </xf>
    <xf numFmtId="0" fontId="12" fillId="0" borderId="1" xfId="0" applyFont="1" applyBorder="1" applyAlignment="1" applyProtection="1">
      <alignment wrapText="1"/>
      <protection locked="0"/>
    </xf>
    <xf numFmtId="0" fontId="12" fillId="0" borderId="9" xfId="0" applyFont="1" applyBorder="1" applyAlignment="1" applyProtection="1">
      <alignment wrapText="1"/>
      <protection locked="0"/>
    </xf>
    <xf numFmtId="0" fontId="12" fillId="7" borderId="1" xfId="0" applyFont="1" applyFill="1" applyBorder="1" applyAlignment="1" applyProtection="1">
      <alignment horizontal="center" vertical="top" wrapText="1"/>
      <protection locked="0"/>
    </xf>
    <xf numFmtId="0" fontId="12" fillId="7" borderId="1" xfId="0" applyFont="1" applyFill="1" applyBorder="1" applyAlignment="1" applyProtection="1">
      <alignment horizontal="center" vertical="center" wrapText="1"/>
      <protection locked="0"/>
    </xf>
    <xf numFmtId="0" fontId="5" fillId="0" borderId="0" xfId="0" applyFont="1" applyAlignment="1">
      <alignment horizontal="center" vertical="center"/>
    </xf>
    <xf numFmtId="0" fontId="1" fillId="0" borderId="4" xfId="0" applyFont="1" applyBorder="1" applyAlignment="1">
      <alignment wrapText="1"/>
    </xf>
    <xf numFmtId="0" fontId="10" fillId="21" borderId="0" xfId="0" applyFont="1" applyFill="1" applyAlignment="1">
      <alignment horizontal="center" vertical="center" wrapText="1"/>
    </xf>
    <xf numFmtId="0" fontId="32" fillId="21" borderId="1" xfId="0" applyFont="1" applyFill="1" applyBorder="1" applyAlignment="1">
      <alignment vertical="center" wrapText="1"/>
    </xf>
    <xf numFmtId="0" fontId="32" fillId="21" borderId="1" xfId="0" applyFont="1" applyFill="1" applyBorder="1" applyAlignment="1">
      <alignment vertical="top" wrapText="1"/>
    </xf>
    <xf numFmtId="0" fontId="1" fillId="9" borderId="1" xfId="5" applyFill="1" applyBorder="1" applyAlignment="1">
      <alignment horizontal="center" vertical="center" wrapText="1"/>
    </xf>
    <xf numFmtId="14" fontId="1" fillId="9" borderId="1" xfId="5" applyNumberFormat="1" applyFill="1" applyBorder="1" applyAlignment="1">
      <alignment horizontal="center" vertical="center" wrapText="1"/>
    </xf>
    <xf numFmtId="0" fontId="1" fillId="9" borderId="1" xfId="5" applyFill="1" applyBorder="1" applyAlignment="1">
      <alignment horizontal="left" vertical="top" wrapText="1"/>
    </xf>
    <xf numFmtId="0" fontId="1" fillId="9" borderId="1" xfId="5" applyFill="1" applyBorder="1" applyAlignment="1">
      <alignment horizontal="center" vertical="top" wrapText="1"/>
    </xf>
    <xf numFmtId="49" fontId="1" fillId="9" borderId="1" xfId="5" applyNumberFormat="1" applyFill="1" applyBorder="1" applyAlignment="1">
      <alignment horizontal="center" vertical="center" wrapText="1"/>
    </xf>
    <xf numFmtId="9" fontId="12" fillId="7" borderId="1" xfId="0" applyNumberFormat="1" applyFont="1" applyFill="1" applyBorder="1" applyAlignment="1" applyProtection="1">
      <alignment horizontal="center" vertical="center"/>
      <protection locked="0"/>
    </xf>
    <xf numFmtId="9" fontId="12" fillId="0" borderId="4" xfId="0" applyNumberFormat="1" applyFont="1" applyBorder="1" applyAlignment="1">
      <alignment horizontal="center" vertical="top"/>
    </xf>
    <xf numFmtId="14" fontId="12" fillId="0" borderId="4" xfId="0" applyNumberFormat="1" applyFont="1" applyBorder="1" applyAlignment="1">
      <alignment horizontal="center" vertical="top" wrapText="1"/>
    </xf>
    <xf numFmtId="0" fontId="12" fillId="0" borderId="3" xfId="0" applyFont="1" applyBorder="1" applyAlignment="1" applyProtection="1">
      <alignment horizontal="center" vertical="center" wrapText="1"/>
      <protection locked="0"/>
    </xf>
    <xf numFmtId="0" fontId="33" fillId="0" borderId="10" xfId="0" applyFont="1" applyBorder="1" applyAlignment="1" applyProtection="1">
      <alignment wrapText="1"/>
      <protection locked="0"/>
    </xf>
    <xf numFmtId="0" fontId="12" fillId="0" borderId="3" xfId="0" applyFont="1" applyBorder="1" applyAlignment="1">
      <alignment horizontal="center" vertical="top" wrapText="1"/>
    </xf>
    <xf numFmtId="0" fontId="12" fillId="14" borderId="1" xfId="0" applyFont="1" applyFill="1" applyBorder="1" applyAlignment="1">
      <alignment horizontal="center" vertical="center" wrapText="1"/>
    </xf>
    <xf numFmtId="0" fontId="12" fillId="14" borderId="1" xfId="5" applyFont="1" applyFill="1" applyBorder="1" applyAlignment="1">
      <alignment horizontal="center" vertical="center" wrapText="1"/>
    </xf>
    <xf numFmtId="0" fontId="12" fillId="14" borderId="1" xfId="0" applyFont="1" applyFill="1" applyBorder="1" applyAlignment="1" applyProtection="1">
      <alignment horizontal="center" vertical="center" wrapText="1"/>
      <protection locked="0"/>
    </xf>
    <xf numFmtId="9" fontId="12" fillId="14" borderId="1" xfId="0" applyNumberFormat="1" applyFont="1" applyFill="1" applyBorder="1" applyAlignment="1" applyProtection="1">
      <alignment horizontal="center" vertical="center"/>
      <protection locked="0"/>
    </xf>
    <xf numFmtId="14" fontId="12" fillId="14" borderId="1" xfId="0" applyNumberFormat="1" applyFont="1" applyFill="1" applyBorder="1" applyAlignment="1" applyProtection="1">
      <alignment horizontal="center" vertical="center" wrapText="1"/>
      <protection locked="0"/>
    </xf>
    <xf numFmtId="0" fontId="19" fillId="14" borderId="2" xfId="0" applyFont="1" applyFill="1" applyBorder="1" applyAlignment="1" applyProtection="1">
      <alignment vertical="top" wrapText="1"/>
      <protection locked="0"/>
    </xf>
    <xf numFmtId="0" fontId="12" fillId="14" borderId="2" xfId="0" applyFont="1" applyFill="1" applyBorder="1" applyAlignment="1" applyProtection="1">
      <alignment vertical="top" wrapText="1"/>
      <protection locked="0"/>
    </xf>
    <xf numFmtId="0" fontId="34" fillId="0" borderId="1" xfId="5" applyFont="1" applyBorder="1" applyAlignment="1">
      <alignment horizontal="center" vertical="center"/>
    </xf>
    <xf numFmtId="14" fontId="34" fillId="0" borderId="1" xfId="5" applyNumberFormat="1" applyFont="1" applyBorder="1" applyAlignment="1">
      <alignment horizontal="center" vertical="center" wrapText="1"/>
    </xf>
    <xf numFmtId="0" fontId="33" fillId="0" borderId="1" xfId="0" applyFont="1" applyBorder="1" applyAlignment="1">
      <alignment vertical="top" wrapText="1"/>
    </xf>
    <xf numFmtId="9" fontId="12" fillId="0" borderId="1" xfId="0" applyNumberFormat="1" applyFont="1" applyBorder="1" applyAlignment="1" applyProtection="1">
      <alignment horizontal="center" vertical="top"/>
      <protection locked="0"/>
    </xf>
    <xf numFmtId="1" fontId="1" fillId="0" borderId="0" xfId="5" applyNumberFormat="1" applyAlignment="1">
      <alignment horizontal="center" vertical="center"/>
    </xf>
    <xf numFmtId="9" fontId="12" fillId="9" borderId="1" xfId="0" applyNumberFormat="1" applyFont="1" applyFill="1" applyBorder="1" applyAlignment="1" applyProtection="1">
      <alignment horizontal="center" vertical="center"/>
      <protection locked="0"/>
    </xf>
    <xf numFmtId="1" fontId="3" fillId="8" borderId="1" xfId="5" applyNumberFormat="1" applyFont="1" applyFill="1" applyBorder="1" applyAlignment="1">
      <alignment horizontal="center" vertical="center" wrapText="1"/>
    </xf>
    <xf numFmtId="0" fontId="35" fillId="0" borderId="0" xfId="0" applyFont="1"/>
    <xf numFmtId="0" fontId="36" fillId="0" borderId="14" xfId="0" applyFont="1" applyBorder="1" applyAlignment="1">
      <alignment vertical="center"/>
    </xf>
    <xf numFmtId="0" fontId="36" fillId="0" borderId="15" xfId="0" applyFont="1" applyBorder="1" applyAlignment="1">
      <alignment vertical="center"/>
    </xf>
    <xf numFmtId="0" fontId="36" fillId="0" borderId="16" xfId="0" applyFont="1" applyBorder="1" applyAlignment="1">
      <alignment horizontal="center" vertical="center"/>
    </xf>
    <xf numFmtId="0" fontId="36" fillId="0" borderId="17" xfId="0" applyFont="1" applyBorder="1" applyAlignment="1">
      <alignment vertical="center"/>
    </xf>
    <xf numFmtId="0" fontId="36" fillId="0" borderId="15" xfId="0" applyFont="1" applyBorder="1" applyAlignment="1">
      <alignment horizontal="center"/>
    </xf>
    <xf numFmtId="0" fontId="36" fillId="0" borderId="18" xfId="0" applyFont="1" applyBorder="1" applyAlignment="1">
      <alignment horizontal="center" vertical="center"/>
    </xf>
    <xf numFmtId="0" fontId="10" fillId="22" borderId="0" xfId="0" applyFont="1" applyFill="1" applyAlignment="1">
      <alignment horizontal="center" vertical="center" wrapText="1"/>
    </xf>
    <xf numFmtId="0" fontId="11" fillId="22" borderId="7" xfId="5" applyFont="1" applyFill="1" applyBorder="1" applyAlignment="1">
      <alignment horizontal="center" vertical="top" wrapText="1"/>
    </xf>
    <xf numFmtId="9" fontId="11" fillId="22" borderId="7" xfId="13" applyFont="1" applyFill="1" applyBorder="1" applyAlignment="1" applyProtection="1">
      <alignment horizontal="center" vertical="top" wrapText="1"/>
    </xf>
    <xf numFmtId="1" fontId="11" fillId="22" borderId="7" xfId="13" applyNumberFormat="1" applyFont="1" applyFill="1" applyBorder="1" applyAlignment="1" applyProtection="1">
      <alignment horizontal="center" vertical="top" wrapText="1"/>
    </xf>
    <xf numFmtId="0" fontId="11" fillId="22" borderId="7" xfId="5" applyFont="1" applyFill="1" applyBorder="1" applyAlignment="1">
      <alignment horizontal="center" vertical="center" wrapText="1"/>
    </xf>
    <xf numFmtId="0" fontId="9" fillId="22" borderId="7" xfId="0" applyFont="1" applyFill="1" applyBorder="1" applyAlignment="1">
      <alignment horizontal="center" vertical="center" wrapText="1"/>
    </xf>
    <xf numFmtId="0" fontId="36" fillId="23" borderId="17" xfId="0" applyFont="1" applyFill="1" applyBorder="1" applyAlignment="1">
      <alignment vertical="center"/>
    </xf>
    <xf numFmtId="0" fontId="1" fillId="0" borderId="1" xfId="0" applyFont="1" applyBorder="1" applyAlignment="1">
      <alignment horizontal="center" wrapText="1"/>
    </xf>
    <xf numFmtId="0" fontId="0" fillId="9" borderId="0" xfId="0" applyFill="1" applyAlignment="1">
      <alignment vertical="center" wrapText="1"/>
    </xf>
    <xf numFmtId="0" fontId="12" fillId="7" borderId="2" xfId="0" applyFont="1" applyFill="1" applyBorder="1" applyAlignment="1" applyProtection="1">
      <alignment vertical="top" wrapText="1"/>
      <protection locked="0"/>
    </xf>
    <xf numFmtId="0" fontId="3" fillId="7" borderId="4" xfId="5" applyFont="1" applyFill="1" applyBorder="1" applyAlignment="1">
      <alignment horizontal="center" vertical="center" wrapText="1"/>
    </xf>
    <xf numFmtId="0" fontId="12" fillId="0" borderId="1" xfId="0" applyFont="1" applyBorder="1" applyAlignment="1">
      <alignment horizontal="center" vertical="center"/>
    </xf>
    <xf numFmtId="0" fontId="0" fillId="24" borderId="1" xfId="0" applyFill="1" applyBorder="1" applyAlignment="1">
      <alignment horizontal="center" vertical="center"/>
    </xf>
    <xf numFmtId="0" fontId="9" fillId="22" borderId="5" xfId="5" applyFont="1" applyFill="1" applyBorder="1" applyAlignment="1">
      <alignment horizontal="center" vertical="center" wrapText="1"/>
    </xf>
    <xf numFmtId="0" fontId="9" fillId="22" borderId="6" xfId="5" applyFont="1" applyFill="1" applyBorder="1" applyAlignment="1">
      <alignment horizontal="center" vertical="center" wrapText="1"/>
    </xf>
    <xf numFmtId="0" fontId="9" fillId="10" borderId="5" xfId="5" applyFont="1" applyFill="1" applyBorder="1" applyAlignment="1">
      <alignment horizontal="center" vertical="center" wrapText="1"/>
    </xf>
    <xf numFmtId="0" fontId="9" fillId="10" borderId="6" xfId="5" applyFont="1" applyFill="1" applyBorder="1" applyAlignment="1">
      <alignment horizontal="center" vertical="center" wrapText="1"/>
    </xf>
    <xf numFmtId="0" fontId="9" fillId="19" borderId="5" xfId="5" applyFont="1" applyFill="1" applyBorder="1" applyAlignment="1">
      <alignment horizontal="center" vertical="center" wrapText="1"/>
    </xf>
    <xf numFmtId="0" fontId="9" fillId="19" borderId="6" xfId="5" applyFont="1" applyFill="1" applyBorder="1" applyAlignment="1">
      <alignment horizontal="center" vertical="center" wrapText="1"/>
    </xf>
    <xf numFmtId="0" fontId="6" fillId="0" borderId="0" xfId="0" applyFont="1" applyAlignment="1">
      <alignment horizontal="center" vertical="center"/>
    </xf>
    <xf numFmtId="0" fontId="7" fillId="5" borderId="2" xfId="5" applyFont="1" applyFill="1" applyBorder="1" applyAlignment="1">
      <alignment horizontal="center" vertical="center" wrapText="1"/>
    </xf>
    <xf numFmtId="0" fontId="7" fillId="5" borderId="3" xfId="5" applyFont="1" applyFill="1" applyBorder="1" applyAlignment="1">
      <alignment horizontal="center" vertical="center" wrapText="1"/>
    </xf>
    <xf numFmtId="0" fontId="7" fillId="5" borderId="4" xfId="5" applyFont="1" applyFill="1" applyBorder="1" applyAlignment="1">
      <alignment horizontal="center" vertical="center" wrapText="1"/>
    </xf>
    <xf numFmtId="0" fontId="7" fillId="4" borderId="2" xfId="5" applyFont="1" applyFill="1" applyBorder="1" applyAlignment="1">
      <alignment horizontal="center" vertical="center" wrapText="1"/>
    </xf>
    <xf numFmtId="0" fontId="7" fillId="4" borderId="3" xfId="5" applyFont="1" applyFill="1" applyBorder="1" applyAlignment="1">
      <alignment horizontal="center" vertical="center" wrapText="1"/>
    </xf>
    <xf numFmtId="0" fontId="7" fillId="4" borderId="4" xfId="5" applyFont="1" applyFill="1" applyBorder="1" applyAlignment="1">
      <alignment horizontal="center" vertical="center" wrapText="1"/>
    </xf>
    <xf numFmtId="0" fontId="7" fillId="3" borderId="1" xfId="5" applyFont="1" applyFill="1" applyBorder="1" applyAlignment="1">
      <alignment horizontal="center" vertical="center" wrapText="1"/>
    </xf>
    <xf numFmtId="0" fontId="5" fillId="0" borderId="0" xfId="0" applyFont="1" applyAlignment="1">
      <alignment horizontal="center" vertical="center"/>
    </xf>
    <xf numFmtId="0" fontId="5" fillId="21" borderId="6" xfId="0" applyFont="1" applyFill="1" applyBorder="1" applyAlignment="1">
      <alignment horizontal="center" vertical="center"/>
    </xf>
    <xf numFmtId="0" fontId="1" fillId="14" borderId="1" xfId="5" applyFill="1" applyBorder="1" applyAlignment="1">
      <alignment horizontal="left" vertical="top" wrapText="1"/>
    </xf>
    <xf numFmtId="0" fontId="1" fillId="14" borderId="1" xfId="5" applyFill="1" applyBorder="1" applyAlignment="1">
      <alignment horizontal="center" vertical="top" wrapText="1"/>
    </xf>
  </cellXfs>
  <cellStyles count="14">
    <cellStyle name="Comma 2" xfId="1" xr:uid="{00000000-0005-0000-0000-000000000000}"/>
    <cellStyle name="Euro" xfId="2" xr:uid="{00000000-0005-0000-0000-000001000000}"/>
    <cellStyle name="Millares 2" xfId="3" xr:uid="{00000000-0005-0000-0000-000002000000}"/>
    <cellStyle name="Millares 2 2" xfId="4" xr:uid="{00000000-0005-0000-0000-000003000000}"/>
    <cellStyle name="Normal" xfId="0" builtinId="0"/>
    <cellStyle name="Normal 2" xfId="5" xr:uid="{00000000-0005-0000-0000-000005000000}"/>
    <cellStyle name="Normal 2 2" xfId="6" xr:uid="{00000000-0005-0000-0000-000006000000}"/>
    <cellStyle name="Normal 3" xfId="7" xr:uid="{00000000-0005-0000-0000-000007000000}"/>
    <cellStyle name="Percent 2" xfId="8" xr:uid="{00000000-0005-0000-0000-000008000000}"/>
    <cellStyle name="Porcentaje" xfId="13" builtinId="5"/>
    <cellStyle name="Porcentual 2" xfId="9" xr:uid="{00000000-0005-0000-0000-000009000000}"/>
    <cellStyle name="Porcentual 3" xfId="10" xr:uid="{00000000-0005-0000-0000-00000A000000}"/>
    <cellStyle name="Porcentual 3 2" xfId="11" xr:uid="{00000000-0005-0000-0000-00000B000000}"/>
    <cellStyle name="Porcentual 4" xfId="12" xr:uid="{00000000-0005-0000-0000-00000C000000}"/>
  </cellStyles>
  <dxfs count="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0007E"/>
      <color rgb="FF0066CC"/>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573444</xdr:colOff>
      <xdr:row>0</xdr:row>
      <xdr:rowOff>9719</xdr:rowOff>
    </xdr:from>
    <xdr:to>
      <xdr:col>3</xdr:col>
      <xdr:colOff>60531</xdr:colOff>
      <xdr:row>2</xdr:row>
      <xdr:rowOff>3120</xdr:rowOff>
    </xdr:to>
    <xdr:pic>
      <xdr:nvPicPr>
        <xdr:cNvPr id="2" name="Imagen 1">
          <a:extLst>
            <a:ext uri="{FF2B5EF4-FFF2-40B4-BE49-F238E27FC236}">
              <a16:creationId xmlns:a16="http://schemas.microsoft.com/office/drawing/2014/main" id="{D64BE175-4B53-495F-A0D6-C18E40C6D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3444" y="9719"/>
          <a:ext cx="2416969" cy="848707"/>
        </a:xfrm>
        <a:prstGeom prst="rect">
          <a:avLst/>
        </a:prstGeom>
      </xdr:spPr>
    </xdr:pic>
    <xdr:clientData/>
  </xdr:twoCellAnchor>
  <xdr:twoCellAnchor editAs="oneCell">
    <xdr:from>
      <xdr:col>24</xdr:col>
      <xdr:colOff>881989</xdr:colOff>
      <xdr:row>0</xdr:row>
      <xdr:rowOff>59989</xdr:rowOff>
    </xdr:from>
    <xdr:to>
      <xdr:col>46</xdr:col>
      <xdr:colOff>365154</xdr:colOff>
      <xdr:row>1</xdr:row>
      <xdr:rowOff>202823</xdr:rowOff>
    </xdr:to>
    <xdr:pic>
      <xdr:nvPicPr>
        <xdr:cNvPr id="4" name="Imagen 3">
          <a:extLst>
            <a:ext uri="{FF2B5EF4-FFF2-40B4-BE49-F238E27FC236}">
              <a16:creationId xmlns:a16="http://schemas.microsoft.com/office/drawing/2014/main" id="{D6ACC572-610D-4EFC-B75C-CC588069049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098775" y="59989"/>
          <a:ext cx="2012154" cy="706558"/>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sta 1" id="{1FB38302-0E34-4D91-9F69-DB445580AE52}">
    <nsvFilter filterId="{00000000-0001-0000-0000-000000000000}" ref="A4:KFT724" tableId="0"/>
  </namedSheetView>
</namedSheetViews>
</file>

<file path=xl/persons/person.xml><?xml version="1.0" encoding="utf-8"?>
<personList xmlns="http://schemas.microsoft.com/office/spreadsheetml/2018/threadedcomments" xmlns:x="http://schemas.openxmlformats.org/spreadsheetml/2006/main">
  <person displayName="Luz Salamanca" id="{4FA3AC7E-0FF1-4C99-A0A3-00094CC13D44}" userId="Luz Salamanca" providerId="None"/>
  <person displayName="Luz Yanira Salamanca" id="{F7713A15-1977-4608-A612-CBE16D4B4E36}" userId="S::lsalamanca@mineducacion.gov.co::3d20eee9-1787-4fef-8265-da3d68c42199"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5" dT="2024-12-23T20:17:51.20" personId="{F7713A15-1977-4608-A612-CBE16D4B4E36}" id="{23060691-2111-4D48-80AA-2285D95BED00}">
    <text>Planes que ya están cerrados</text>
  </threadedComment>
</ThreadedComments>
</file>

<file path=xl/threadedComments/threadedComment2.xml><?xml version="1.0" encoding="utf-8"?>
<ThreadedComments xmlns="http://schemas.microsoft.com/office/spreadsheetml/2018/threadedcomments" xmlns:x="http://schemas.openxmlformats.org/spreadsheetml/2006/main">
  <threadedComment ref="BM4" dT="2022-10-24T16:20:29.82" personId="{4FA3AC7E-0FF1-4C99-A0A3-00094CC13D44}" id="{A13E5C3F-7FDD-45AA-8C42-DCF70252D4E9}">
    <text xml:space="preserve">1. Si Fecha de inicio esta vacia es 0
2. Si Fecha de inicio es &lt;= a la del corte es 1
3. Si Fecha fin es &lt;= a la del corte es 1
</text>
  </threadedComment>
  <threadedComment ref="BN4" dT="2022-10-24T16:21:30.87" personId="{4FA3AC7E-0FF1-4C99-A0A3-00094CC13D44}" id="{5F03C5B5-BC62-4C7D-B6B0-5A55EB2A40FE}">
    <text>Se valida si esta abierta en general</text>
  </threadedComment>
  <threadedComment ref="BO4" dT="2022-10-24T16:22:03.82" personId="{4FA3AC7E-0FF1-4C99-A0A3-00094CC13D44}" id="{B60F6422-7D3E-4588-964C-8CD4C84E9D84}">
    <text>Se valida si quedo cerrada la acción. Cerrada es 1.</text>
  </threadedComment>
  <threadedComment ref="BP4" dT="2022-10-24T16:25:54.47" personId="{4FA3AC7E-0FF1-4C99-A0A3-00094CC13D44}" id="{388C21CA-76CE-4451-858E-E7F8269195B3}">
    <text>1. Si Fecha fin esta vacia es 0
2. Si la acción quedo abierta y la Fecha fin es &lt;= a la del corte es 1</text>
  </threadedComment>
  <threadedComment ref="BQ4" dT="2022-10-24T16:27:36.75" personId="{4FA3AC7E-0FF1-4C99-A0A3-00094CC13D44}" id="{FDFA8BCB-6CC0-4D64-B763-095DDCF95E6E}">
    <text>1 determina que la acción esta dentro del corte, sea por fecha fin o por cierre anticipado</text>
  </threadedComment>
  <threadedComment ref="BS4" dT="2022-10-24T16:20:29.82" personId="{4FA3AC7E-0FF1-4C99-A0A3-00094CC13D44}" id="{46DC6B3A-7E60-4853-B2BE-9F574706F02D}">
    <text xml:space="preserve">1. Si Fecha de inicio esta vacia es 0
2. Si Fecha de inicio es &lt;= a la del corte es 1
3. Si Fecha fin es &lt;= a la del corte es 1
</text>
  </threadedComment>
  <threadedComment ref="BT4" dT="2022-10-24T16:20:29.82" personId="{4FA3AC7E-0FF1-4C99-A0A3-00094CC13D44}" id="{8785364B-84B2-4BCF-86F4-E53251C724D0}">
    <text xml:space="preserve">1. Si Fecha de inicio esta vacia es 0
2. Si Fecha de inicio es &lt;= a la del corte es 1
3. Si Fecha fin es &lt;= a la del corte es 1
</text>
  </threadedComment>
  <threadedComment ref="BU4" dT="2022-10-24T16:20:29.82" personId="{4FA3AC7E-0FF1-4C99-A0A3-00094CC13D44}" id="{3F05ADEC-AD7B-4142-81A4-53309EAB21F4}">
    <text xml:space="preserve">1. Si Fecha de inicio esta vacia es 0
2. Si Fecha de inicio es &lt;= a la del corte es 1
3. Si Fecha fin es &lt;= a la del corte es 1
</text>
  </threadedComment>
</ThreadedComments>
</file>

<file path=xl/threadedComments/threadedComment3.xml><?xml version="1.0" encoding="utf-8"?>
<ThreadedComments xmlns="http://schemas.microsoft.com/office/spreadsheetml/2018/threadedcomments" xmlns:x="http://schemas.openxmlformats.org/spreadsheetml/2006/main">
  <threadedComment ref="R1" dT="2022-10-24T16:20:29.82" personId="{4FA3AC7E-0FF1-4C99-A0A3-00094CC13D44}" id="{7CD8DC55-26B9-43CF-991E-48C9099BE660}">
    <text xml:space="preserve">1. Si Fecha de inicio esta vacia es 0
2. Si Fecha de inicio es &lt;= a la del corte es 1
3. Si Fecha fin es &lt;= a la del corte es 1
</text>
  </threadedComment>
  <threadedComment ref="S1" dT="2022-10-24T16:21:30.87" personId="{4FA3AC7E-0FF1-4C99-A0A3-00094CC13D44}" id="{B047D391-EA74-4566-BDC2-E3F2CEADE5C6}">
    <text>Se valida si esta abierta en general</text>
  </threadedComment>
  <threadedComment ref="T1" dT="2022-10-24T16:22:03.82" personId="{4FA3AC7E-0FF1-4C99-A0A3-00094CC13D44}" id="{177D842E-E3D5-480D-B513-12165423EE26}">
    <text>Se valida si quedo cerrada la acción. Cerrada es 1.</text>
  </threadedComment>
  <threadedComment ref="U1" dT="2022-10-24T16:25:54.47" personId="{4FA3AC7E-0FF1-4C99-A0A3-00094CC13D44}" id="{CD927CBC-DA39-499D-B405-ED3955B056B1}">
    <text>1. Si Fecha fin esta vacia es 0
2. Si la acción quedo abierta y la Fecha fin es &lt;= a la del corte es 1</text>
  </threadedComment>
  <threadedComment ref="V1" dT="2022-10-24T16:27:36.75" personId="{4FA3AC7E-0FF1-4C99-A0A3-00094CC13D44}" id="{32EFCF08-35BA-430B-BB16-C0CF06201E37}">
    <text>1 determina que la acción esta dentro del corte, sea por fecha fin o por cierre anticipado</text>
  </threadedComment>
  <threadedComment ref="C2" dT="2023-08-03T16:58:22.66" personId="{4FA3AC7E-0FF1-4C99-A0A3-00094CC13D44}" id="{05BD4F45-049D-48F2-B628-02339FD0C391}">
    <text>Total de acciones al corte para seguimiento</text>
  </threadedComment>
  <threadedComment ref="D2" dT="2023-08-03T16:59:11.10" personId="{4FA3AC7E-0FF1-4C99-A0A3-00094CC13D44}" id="{BA1735AA-4DB3-45EC-87C9-3CAB71FCFB23}">
    <text>Acciones cuya fecha de finalización esta dentro del corte de evaluación</text>
  </threadedComment>
  <threadedComment ref="E2" dT="2023-08-03T17:00:31.63" personId="{4FA3AC7E-0FF1-4C99-A0A3-00094CC13D44}" id="{4E21F11D-FDB5-49A2-A9CA-C8E35E66C714}">
    <text>Las acciones que la fecha de finalización es posterior al corte evaluado, sin embargo, quedaron al 100%.</text>
  </threadedComment>
  <threadedComment ref="F2" dT="2023-08-03T17:01:00.86" personId="{4FA3AC7E-0FF1-4C99-A0A3-00094CC13D44}" id="{21254025-2C79-49F9-ACB9-E46A03D0CF06}">
    <text>La suma de las acciones al corte y las acciones con cierre anticipado</text>
  </threadedComment>
  <threadedComment ref="I2" dT="2023-06-21T17:47:20.98" personId="{F7713A15-1977-4608-A612-CBE16D4B4E36}" id="{D5918DDB-F7AB-4D70-AC4F-2DF06D62D527}">
    <text>Promedio porcentaje de acciones al corte, las que tienen cierre anticipado y las vencidas.</text>
  </threadedComment>
  <threadedComment ref="K2" dT="2023-08-03T17:07:54.32" personId="{4FA3AC7E-0FF1-4C99-A0A3-00094CC13D44}" id="{1962F333-0D3A-4C5E-9EB9-B8B064488F63}">
    <text>Las acciones que después del seguimiento quedaron abiertas.</text>
  </threadedComment>
</ThreadedComments>
</file>

<file path=xl/threadedComments/threadedComment4.xml><?xml version="1.0" encoding="utf-8"?>
<ThreadedComments xmlns="http://schemas.microsoft.com/office/spreadsheetml/2018/threadedcomments" xmlns:x="http://schemas.openxmlformats.org/spreadsheetml/2006/main">
  <threadedComment ref="R1" dT="2022-10-24T16:20:29.82" personId="{4FA3AC7E-0FF1-4C99-A0A3-00094CC13D44}" id="{BFCF056B-7087-462C-9E6B-A40940A77F4F}">
    <text xml:space="preserve">1. Si Fecha de inicio esta vacia es 0
2. Si Fecha de inicio es &lt;= a la del corte es 1
3. Si Fecha fin es &lt;= a la del corte es 1
</text>
  </threadedComment>
  <threadedComment ref="S1" dT="2022-10-24T16:21:30.87" personId="{4FA3AC7E-0FF1-4C99-A0A3-00094CC13D44}" id="{89186186-A6F1-4FCA-B240-C982334B66FC}">
    <text>Se valida si esta abierta en general</text>
  </threadedComment>
  <threadedComment ref="T1" dT="2022-10-24T16:22:03.82" personId="{4FA3AC7E-0FF1-4C99-A0A3-00094CC13D44}" id="{2647CBC6-0862-42D4-8DD5-4DE144C3DFE2}">
    <text>Se valida si quedo cerrada la acción. Cerrada es 1.</text>
  </threadedComment>
  <threadedComment ref="U1" dT="2022-10-24T16:25:54.47" personId="{4FA3AC7E-0FF1-4C99-A0A3-00094CC13D44}" id="{6713B65E-116A-4A79-ABB2-CDBC5354A09E}">
    <text>1. Si Fecha fin esta vacia es 0
2. Si la acción quedo abierta y la Fecha fin es &lt;= a la del corte es 1</text>
  </threadedComment>
  <threadedComment ref="V1" dT="2022-10-24T16:27:36.75" personId="{4FA3AC7E-0FF1-4C99-A0A3-00094CC13D44}" id="{2A37088F-1087-41E4-9710-8EEBE5FF7EC0}">
    <text>1 determina que la acción esta dentro del corte, sea por fecha fin o por cierre anticipado</text>
  </threadedComment>
  <threadedComment ref="C2" dT="2023-08-03T16:58:22.66" personId="{4FA3AC7E-0FF1-4C99-A0A3-00094CC13D44}" id="{4DF4D1D7-07CB-4D87-9D3B-889415DA25E3}">
    <text>Total de acciones al corte para seguimiento</text>
  </threadedComment>
  <threadedComment ref="D2" dT="2023-08-03T16:59:11.10" personId="{4FA3AC7E-0FF1-4C99-A0A3-00094CC13D44}" id="{03844DC1-5EED-41E2-BE4C-C47F756FB63F}">
    <text>Acciones cuya fecha de finalización esta dentro del corte de evaluación</text>
  </threadedComment>
  <threadedComment ref="E2" dT="2023-08-03T17:00:31.63" personId="{4FA3AC7E-0FF1-4C99-A0A3-00094CC13D44}" id="{57FF528E-0B19-4C96-895C-7DA234A221F0}">
    <text>Las acciones que la fecha de finalización es posterior al corte evaluado, sin embargo, quedaron al 100%.</text>
  </threadedComment>
  <threadedComment ref="F2" dT="2023-08-03T17:01:00.86" personId="{4FA3AC7E-0FF1-4C99-A0A3-00094CC13D44}" id="{A3A046BB-1EBD-4091-A1BF-6DC6BCA2A33D}">
    <text>La suma de las acciones al corte y las acciones con cierre anticipado</text>
  </threadedComment>
  <threadedComment ref="I2" dT="2023-06-21T17:47:20.98" personId="{F7713A15-1977-4608-A612-CBE16D4B4E36}" id="{2531900E-CCE3-4212-BD6F-C59EE0E6BA16}">
    <text>Promedio porcentaje de acciones al corte, las que tienen cierre anticipado y las vencidas.</text>
  </threadedComment>
  <threadedComment ref="K2" dT="2023-08-03T17:07:54.32" personId="{4FA3AC7E-0FF1-4C99-A0A3-00094CC13D44}" id="{FF6757B4-6484-4ABE-92E4-07558D94A524}">
    <text>Las acciones que después del seguimiento quedaron abiertas.</text>
  </threadedComment>
</ThreadedComments>
</file>

<file path=xl/threadedComments/threadedComment5.xml><?xml version="1.0" encoding="utf-8"?>
<ThreadedComments xmlns="http://schemas.microsoft.com/office/spreadsheetml/2018/threadedcomments" xmlns:x="http://schemas.openxmlformats.org/spreadsheetml/2006/main">
  <threadedComment ref="N1" dT="2022-10-24T16:20:29.82" personId="{4FA3AC7E-0FF1-4C99-A0A3-00094CC13D44}" id="{EBA04F5F-2675-4A97-A87E-CD274C8ACAB6}">
    <text xml:space="preserve">1. Si Fecha de inicio esta vacia es 0
2. Si Fecha de inicio es &lt;= a la del corte es 1
3. Si Fecha fin es &lt;= a la del corte es 1
</text>
  </threadedComment>
  <threadedComment ref="O1" dT="2022-10-24T16:21:30.87" personId="{4FA3AC7E-0FF1-4C99-A0A3-00094CC13D44}" id="{6FCC171B-020A-49E1-99B2-3E4E872C11F0}">
    <text>Se valida si esta abierta en general</text>
  </threadedComment>
  <threadedComment ref="P1" dT="2022-10-24T16:22:03.82" personId="{4FA3AC7E-0FF1-4C99-A0A3-00094CC13D44}" id="{7998325A-3713-4E1F-B478-D13815E10C13}">
    <text>Se valida si quedo cerrada la acción. Cerrada es 1.</text>
  </threadedComment>
  <threadedComment ref="Q1" dT="2022-10-24T16:25:54.47" personId="{4FA3AC7E-0FF1-4C99-A0A3-00094CC13D44}" id="{743C7EEE-6023-4BD4-A8F9-07F463A068F3}">
    <text>1. Si Fecha fin esta vacia es 0
2. Si la acción quedo abierta y la Fecha fin es &lt;= a la del corte es 1</text>
  </threadedComment>
  <threadedComment ref="R1" dT="2022-10-24T16:27:36.75" personId="{4FA3AC7E-0FF1-4C99-A0A3-00094CC13D44}" id="{BF93EE03-6512-4B46-B2BA-041A94808188}">
    <text>1 determina que la acción esta dentro del corte, sea por fecha fin o por cierre anticipado</text>
  </threadedComment>
  <threadedComment ref="C2" dT="2023-08-03T16:58:22.66" personId="{4FA3AC7E-0FF1-4C99-A0A3-00094CC13D44}" id="{B60C6E0E-53C2-4128-B4A5-80AC0CC243DC}">
    <text>Total de acciones al corte para seguimiento</text>
  </threadedComment>
  <threadedComment ref="D2" dT="2023-08-03T16:59:11.10" personId="{4FA3AC7E-0FF1-4C99-A0A3-00094CC13D44}" id="{1E8BC806-98CD-4F15-8814-C05F64F9FA72}">
    <text>Acciones cuya fecha de finalización esta dentro del corte de evaluación</text>
  </threadedComment>
  <threadedComment ref="E2" dT="2023-08-03T17:00:31.63" personId="{4FA3AC7E-0FF1-4C99-A0A3-00094CC13D44}" id="{504D2AF3-4E50-494C-B454-977FC7EA513D}">
    <text>Las acciones que la fecha de finalización es posterior al corte evaluado, sin embargo, quedaron al 100%.</text>
  </threadedComment>
  <threadedComment ref="F2" dT="2023-08-03T17:01:00.86" personId="{4FA3AC7E-0FF1-4C99-A0A3-00094CC13D44}" id="{555E6954-67BD-42B7-AC00-3F6153A23C0F}">
    <text>La suma de las acciones al corte y las acciones con cierre anticipado</text>
  </threadedComment>
  <threadedComment ref="I2" dT="2023-06-21T17:47:20.98" personId="{F7713A15-1977-4608-A612-CBE16D4B4E36}" id="{1FB81F10-AEA2-43F5-91C4-59577E7B0274}">
    <text>Promedio porcentaje de acciones al corte, las que tienen cierre anticipado y las vencidas.</text>
  </threadedComment>
  <threadedComment ref="K2" dT="2023-08-03T17:07:54.32" personId="{4FA3AC7E-0FF1-4C99-A0A3-00094CC13D44}" id="{A9740CA3-A228-4E8E-8EAA-540F207156E5}">
    <text>Las acciones que después del seguimiento quedaron abiertas.</text>
  </threadedComment>
</ThreadedComment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9/04/relationships/namedSheetView" Target="../namedSheetViews/namedSheetView1.xml"/><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microsoft.com/office/2017/10/relationships/threadedComment" Target="../threadedComments/threadedComment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4" Type="http://schemas.microsoft.com/office/2017/10/relationships/threadedComment" Target="../threadedComments/threadedComment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3"/>
  <sheetViews>
    <sheetView topLeftCell="A18" workbookViewId="0">
      <selection activeCell="A44" sqref="A44"/>
    </sheetView>
  </sheetViews>
  <sheetFormatPr baseColWidth="10" defaultColWidth="11.42578125" defaultRowHeight="15"/>
  <cols>
    <col min="1" max="1" width="79.140625" style="2" bestFit="1" customWidth="1"/>
  </cols>
  <sheetData>
    <row r="1" spans="1:1">
      <c r="A1" s="3" t="s">
        <v>0</v>
      </c>
    </row>
    <row r="2" spans="1:1">
      <c r="A2" s="1" t="s">
        <v>1</v>
      </c>
    </row>
    <row r="3" spans="1:1">
      <c r="A3" s="1" t="s">
        <v>2</v>
      </c>
    </row>
    <row r="4" spans="1:1">
      <c r="A4" s="1" t="s">
        <v>3</v>
      </c>
    </row>
    <row r="5" spans="1:1">
      <c r="A5" s="1" t="s">
        <v>4</v>
      </c>
    </row>
    <row r="6" spans="1:1">
      <c r="A6" s="1" t="s">
        <v>5</v>
      </c>
    </row>
    <row r="7" spans="1:1">
      <c r="A7" s="1" t="s">
        <v>6</v>
      </c>
    </row>
    <row r="8" spans="1:1">
      <c r="A8" s="1" t="s">
        <v>7</v>
      </c>
    </row>
    <row r="9" spans="1:1">
      <c r="A9" s="1" t="s">
        <v>8</v>
      </c>
    </row>
    <row r="10" spans="1:1">
      <c r="A10" s="1" t="s">
        <v>9</v>
      </c>
    </row>
    <row r="11" spans="1:1">
      <c r="A11" s="1" t="s">
        <v>10</v>
      </c>
    </row>
    <row r="12" spans="1:1">
      <c r="A12" s="1" t="s">
        <v>11</v>
      </c>
    </row>
    <row r="13" spans="1:1">
      <c r="A13" s="1" t="s">
        <v>12</v>
      </c>
    </row>
    <row r="14" spans="1:1">
      <c r="A14" s="1" t="s">
        <v>13</v>
      </c>
    </row>
    <row r="15" spans="1:1">
      <c r="A15" s="1" t="s">
        <v>14</v>
      </c>
    </row>
    <row r="16" spans="1:1">
      <c r="A16" s="1" t="s">
        <v>15</v>
      </c>
    </row>
    <row r="17" spans="1:1" ht="15.4" customHeight="1">
      <c r="A17" s="1" t="s">
        <v>16</v>
      </c>
    </row>
    <row r="18" spans="1:1">
      <c r="A18" s="1" t="s">
        <v>17</v>
      </c>
    </row>
    <row r="19" spans="1:1">
      <c r="A19" s="1" t="s">
        <v>18</v>
      </c>
    </row>
    <row r="20" spans="1:1">
      <c r="A20" s="1" t="s">
        <v>19</v>
      </c>
    </row>
    <row r="21" spans="1:1">
      <c r="A21" s="1" t="s">
        <v>20</v>
      </c>
    </row>
    <row r="22" spans="1:1">
      <c r="A22" s="269" t="s">
        <v>1528</v>
      </c>
    </row>
    <row r="24" spans="1:1">
      <c r="A24" s="3" t="s">
        <v>21</v>
      </c>
    </row>
    <row r="25" spans="1:1">
      <c r="A25" s="1" t="s">
        <v>22</v>
      </c>
    </row>
    <row r="26" spans="1:1">
      <c r="A26" s="1" t="s">
        <v>23</v>
      </c>
    </row>
    <row r="27" spans="1:1">
      <c r="A27" s="1" t="s">
        <v>24</v>
      </c>
    </row>
    <row r="29" spans="1:1">
      <c r="A29" s="3" t="s">
        <v>25</v>
      </c>
    </row>
    <row r="30" spans="1:1">
      <c r="A30" s="4" t="s">
        <v>26</v>
      </c>
    </row>
    <row r="31" spans="1:1">
      <c r="A31" s="4" t="s">
        <v>27</v>
      </c>
    </row>
    <row r="32" spans="1:1">
      <c r="A32" s="4" t="s">
        <v>28</v>
      </c>
    </row>
    <row r="33" spans="1:1">
      <c r="A33" s="4" t="s">
        <v>29</v>
      </c>
    </row>
    <row r="34" spans="1:1">
      <c r="A34" s="4" t="s">
        <v>30</v>
      </c>
    </row>
    <row r="35" spans="1:1">
      <c r="A35" s="1" t="s">
        <v>31</v>
      </c>
    </row>
    <row r="36" spans="1:1">
      <c r="A36" s="1" t="s">
        <v>32</v>
      </c>
    </row>
    <row r="37" spans="1:1">
      <c r="A37" s="1" t="s">
        <v>33</v>
      </c>
    </row>
    <row r="38" spans="1:1">
      <c r="A38" s="1" t="s">
        <v>34</v>
      </c>
    </row>
    <row r="39" spans="1:1">
      <c r="A39" s="1" t="s">
        <v>35</v>
      </c>
    </row>
    <row r="40" spans="1:1">
      <c r="A40" s="1" t="s">
        <v>36</v>
      </c>
    </row>
    <row r="41" spans="1:1">
      <c r="A41" s="1" t="s">
        <v>37</v>
      </c>
    </row>
    <row r="42" spans="1:1">
      <c r="A42" s="1" t="s">
        <v>38</v>
      </c>
    </row>
    <row r="43" spans="1:1">
      <c r="A43" s="2" t="s">
        <v>3252</v>
      </c>
    </row>
  </sheetData>
  <pageMargins left="0.7" right="0.7" top="0.75" bottom="0.75" header="0.3" footer="0.3"/>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74010-9FDE-41AD-A053-7A56C7A024D3}">
  <dimension ref="B1:E18"/>
  <sheetViews>
    <sheetView workbookViewId="0">
      <selection activeCell="D21" sqref="D21"/>
    </sheetView>
  </sheetViews>
  <sheetFormatPr baseColWidth="10" defaultColWidth="11.42578125" defaultRowHeight="15"/>
  <cols>
    <col min="2" max="2" width="33.7109375" bestFit="1" customWidth="1"/>
    <col min="6" max="6" width="7.85546875" customWidth="1"/>
    <col min="7" max="7" width="5.42578125" customWidth="1"/>
    <col min="8" max="8" width="8.140625" customWidth="1"/>
    <col min="9" max="9" width="6.28515625" customWidth="1"/>
    <col min="10" max="10" width="6.42578125" customWidth="1"/>
  </cols>
  <sheetData>
    <row r="1" spans="2:5">
      <c r="D1" s="12"/>
    </row>
    <row r="2" spans="2:5">
      <c r="B2" s="195" t="s">
        <v>39</v>
      </c>
      <c r="C2" s="196" t="s">
        <v>40</v>
      </c>
      <c r="D2" s="196" t="s">
        <v>41</v>
      </c>
      <c r="E2" s="196" t="s">
        <v>42</v>
      </c>
    </row>
    <row r="3" spans="2:5">
      <c r="B3" s="9" t="s">
        <v>43</v>
      </c>
      <c r="C3" s="10">
        <f>COUNTIF(PM!$BC$5:$BC$724,$B3)</f>
        <v>11</v>
      </c>
      <c r="D3" s="10">
        <v>390</v>
      </c>
      <c r="E3" s="23">
        <f>+C3+D3</f>
        <v>401</v>
      </c>
    </row>
    <row r="4" spans="2:5">
      <c r="B4" s="191" t="s">
        <v>44</v>
      </c>
      <c r="C4" s="192">
        <f>COUNTIF(PM!$BC$5:$BC$724,$B4)</f>
        <v>124</v>
      </c>
      <c r="D4" s="192">
        <v>47</v>
      </c>
      <c r="E4" s="193">
        <f t="shared" ref="E4:E12" si="0">+C4+D4</f>
        <v>171</v>
      </c>
    </row>
    <row r="5" spans="2:5">
      <c r="B5" s="11" t="s">
        <v>45</v>
      </c>
      <c r="C5" s="10">
        <f>COUNTIF(PM!$BC$5:$BC$724,$B5)</f>
        <v>17</v>
      </c>
      <c r="D5" s="10">
        <v>114</v>
      </c>
      <c r="E5" s="23">
        <f t="shared" si="0"/>
        <v>131</v>
      </c>
    </row>
    <row r="6" spans="2:5">
      <c r="B6" s="194" t="s">
        <v>46</v>
      </c>
      <c r="C6" s="192">
        <f>COUNTIF(PM!$BC$5:$BC$724,$B6)</f>
        <v>21</v>
      </c>
      <c r="D6" s="192">
        <v>51</v>
      </c>
      <c r="E6" s="193">
        <f t="shared" si="0"/>
        <v>72</v>
      </c>
    </row>
    <row r="7" spans="2:5">
      <c r="B7" s="11" t="s">
        <v>47</v>
      </c>
      <c r="C7" s="10">
        <f>COUNTIF(PM!$BC$5:$BC$724,$B7)</f>
        <v>21</v>
      </c>
      <c r="D7" s="10">
        <v>40</v>
      </c>
      <c r="E7" s="23">
        <f t="shared" si="0"/>
        <v>61</v>
      </c>
    </row>
    <row r="8" spans="2:5">
      <c r="B8" s="191" t="s">
        <v>48</v>
      </c>
      <c r="C8" s="192">
        <f>COUNTIF(PM!$BC$5:$BC$724,$B8)</f>
        <v>60</v>
      </c>
      <c r="D8" s="192">
        <v>59</v>
      </c>
      <c r="E8" s="193">
        <f t="shared" si="0"/>
        <v>119</v>
      </c>
    </row>
    <row r="9" spans="2:5">
      <c r="B9" s="9" t="s">
        <v>49</v>
      </c>
      <c r="C9" s="10">
        <f>COUNTIF(PM!$BC$5:$BC$724,$B9)</f>
        <v>32</v>
      </c>
      <c r="D9" s="10">
        <v>42</v>
      </c>
      <c r="E9" s="23">
        <f t="shared" si="0"/>
        <v>74</v>
      </c>
    </row>
    <row r="10" spans="2:5">
      <c r="B10" s="191" t="s">
        <v>50</v>
      </c>
      <c r="C10" s="192">
        <f>COUNTIF(PM!$BC$5:$BC$724,$B10)</f>
        <v>28</v>
      </c>
      <c r="D10" s="192">
        <v>39</v>
      </c>
      <c r="E10" s="193">
        <f t="shared" si="0"/>
        <v>67</v>
      </c>
    </row>
    <row r="11" spans="2:5">
      <c r="B11" s="9" t="s">
        <v>51</v>
      </c>
      <c r="C11" s="10">
        <f>COUNTIF(PM!$BC$5:$BC$724,$B11)</f>
        <v>20</v>
      </c>
      <c r="D11" s="10">
        <v>32</v>
      </c>
      <c r="E11" s="23">
        <f t="shared" si="0"/>
        <v>52</v>
      </c>
    </row>
    <row r="12" spans="2:5">
      <c r="B12" s="194" t="s">
        <v>52</v>
      </c>
      <c r="C12" s="192">
        <f>COUNTIF(PM!$BC$5:$BC$724,$B12)</f>
        <v>0</v>
      </c>
      <c r="D12" s="192">
        <v>0</v>
      </c>
      <c r="E12" s="193">
        <f t="shared" si="0"/>
        <v>0</v>
      </c>
    </row>
    <row r="13" spans="2:5">
      <c r="B13" s="11" t="s">
        <v>53</v>
      </c>
      <c r="C13" s="10">
        <f>COUNTIF(PM!$BC$5:$BC$724,$B13)</f>
        <v>0</v>
      </c>
      <c r="D13" s="10"/>
      <c r="E13" s="4"/>
    </row>
    <row r="14" spans="2:5">
      <c r="B14" s="11" t="s">
        <v>54</v>
      </c>
      <c r="C14" s="10">
        <f>COUNTIF(PM!$BC$5:$BC$724,$B14)</f>
        <v>0</v>
      </c>
      <c r="D14" s="10"/>
      <c r="E14" s="4"/>
    </row>
    <row r="15" spans="2:5">
      <c r="B15" s="11" t="s">
        <v>55</v>
      </c>
      <c r="C15" s="10">
        <f>COUNTIF(PM!$BC$5:$BC$724,$B15)</f>
        <v>386</v>
      </c>
      <c r="D15" s="10"/>
      <c r="E15" s="4"/>
    </row>
    <row r="16" spans="2:5">
      <c r="B16" s="11"/>
      <c r="C16" s="10">
        <f>COUNTIF(PM!$BC$5:$BC$724,$B16)</f>
        <v>0</v>
      </c>
      <c r="D16" s="10"/>
      <c r="E16" s="4"/>
    </row>
    <row r="17" spans="2:5">
      <c r="B17" s="9" t="s">
        <v>42</v>
      </c>
      <c r="C17" s="10">
        <f>SUM(C3:C15)</f>
        <v>720</v>
      </c>
      <c r="D17" s="10"/>
      <c r="E17" s="4"/>
    </row>
    <row r="18" spans="2:5">
      <c r="B18" s="11" t="s">
        <v>3540</v>
      </c>
      <c r="C18" s="273">
        <f>+C17-C15</f>
        <v>334</v>
      </c>
      <c r="D18" s="4"/>
      <c r="E18" s="4"/>
    </row>
  </sheetData>
  <sheetProtection algorithmName="SHA-512" hashValue="5sOgIgOCdPNtib6kqQoiQ3tzrPb7C8+oCSkKZsEibmL4v5NeIUA8gBIHRaEydQ+P6LzhXICA5ptmkNha2M6Vlw==" saltValue="dqoEHUI0v6Lwh+Uww/XtIQ==" spinCount="100000" sheet="1" objects="1" scenarios="1"/>
  <sortState xmlns:xlrd2="http://schemas.microsoft.com/office/spreadsheetml/2017/richdata2" ref="B3:E12">
    <sortCondition descending="1" ref="E3:E12"/>
  </sortState>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KFT724"/>
  <sheetViews>
    <sheetView showGridLines="0" tabSelected="1" zoomScale="80" zoomScaleNormal="80" workbookViewId="0">
      <pane xSplit="2" ySplit="4" topLeftCell="V5" activePane="bottomRight" state="frozen"/>
      <selection pane="topRight" activeCell="D1" sqref="D1"/>
      <selection pane="bottomLeft" activeCell="A5" sqref="A5"/>
      <selection pane="bottomRight" activeCell="AX6" sqref="AX6"/>
    </sheetView>
  </sheetViews>
  <sheetFormatPr baseColWidth="10" defaultColWidth="11.42578125" defaultRowHeight="49.5" customHeight="1"/>
  <cols>
    <col min="1" max="1" width="14.140625" style="65" customWidth="1"/>
    <col min="2" max="2" width="12.7109375" style="65" customWidth="1"/>
    <col min="3" max="3" width="16" style="71" customWidth="1"/>
    <col min="4" max="4" width="18.42578125" style="68" customWidth="1"/>
    <col min="5" max="5" width="15.7109375" style="68" customWidth="1"/>
    <col min="6" max="6" width="13.85546875" style="68" customWidth="1"/>
    <col min="7" max="7" width="44.140625" style="69" customWidth="1"/>
    <col min="8" max="8" width="18.42578125" style="68" customWidth="1"/>
    <col min="9" max="9" width="17.7109375" style="68" customWidth="1"/>
    <col min="10" max="10" width="4.85546875" style="68" customWidth="1"/>
    <col min="11" max="11" width="12.28515625" style="68" customWidth="1"/>
    <col min="12" max="12" width="13" style="68" customWidth="1"/>
    <col min="13" max="13" width="16.85546875" style="68" customWidth="1"/>
    <col min="14" max="14" width="16.7109375" style="68" customWidth="1"/>
    <col min="15" max="15" width="15.5703125" style="68" customWidth="1"/>
    <col min="16" max="16" width="15.28515625" style="68" customWidth="1"/>
    <col min="17" max="17" width="12.28515625" style="68" customWidth="1"/>
    <col min="18" max="18" width="18.42578125" style="68" customWidth="1"/>
    <col min="19" max="19" width="26.140625" style="68" customWidth="1"/>
    <col min="20" max="20" width="29.5703125" style="65" customWidth="1"/>
    <col min="21" max="21" width="16.85546875" style="65" customWidth="1"/>
    <col min="22" max="22" width="8.7109375" style="70" customWidth="1"/>
    <col min="23" max="23" width="10.140625" style="61" customWidth="1"/>
    <col min="24" max="24" width="11.5703125" style="71" customWidth="1"/>
    <col min="25" max="25" width="12.85546875" style="71" customWidth="1"/>
    <col min="26" max="26" width="11" style="71" customWidth="1"/>
    <col min="27" max="27" width="12.5703125" style="65" customWidth="1"/>
    <col min="28" max="28" width="10.140625" style="65" hidden="1" customWidth="1"/>
    <col min="29" max="29" width="9" style="65" hidden="1" customWidth="1"/>
    <col min="30" max="30" width="14.140625" style="65" hidden="1" customWidth="1"/>
    <col min="31" max="31" width="9.28515625" style="65" hidden="1" customWidth="1"/>
    <col min="32" max="32" width="10.85546875" style="65" hidden="1" customWidth="1"/>
    <col min="33" max="33" width="11.85546875" style="65" hidden="1" customWidth="1"/>
    <col min="34" max="34" width="11" style="65" hidden="1" customWidth="1"/>
    <col min="35" max="35" width="9.85546875" style="65" hidden="1" customWidth="1"/>
    <col min="36" max="36" width="11.7109375" style="65" hidden="1" customWidth="1"/>
    <col min="37" max="37" width="5.42578125" style="72" hidden="1" customWidth="1"/>
    <col min="38" max="38" width="8.85546875" style="72" hidden="1" customWidth="1"/>
    <col min="39" max="39" width="17.7109375" style="72" hidden="1" customWidth="1"/>
    <col min="40" max="40" width="9.85546875" style="61" hidden="1" customWidth="1"/>
    <col min="41" max="41" width="11" style="72" hidden="1" customWidth="1"/>
    <col min="42" max="42" width="12.5703125" style="61" hidden="1" customWidth="1"/>
    <col min="43" max="43" width="10.42578125" style="72" hidden="1" customWidth="1"/>
    <col min="44" max="44" width="14.7109375" style="73" hidden="1" customWidth="1"/>
    <col min="45" max="45" width="8" style="65" hidden="1" customWidth="1"/>
    <col min="46" max="46" width="17" style="65" hidden="1" customWidth="1"/>
    <col min="47" max="47" width="9" style="65" customWidth="1"/>
    <col min="48" max="48" width="41.28515625" style="65" customWidth="1"/>
    <col min="49" max="49" width="9.28515625" style="65" customWidth="1"/>
    <col min="50" max="50" width="34.140625" style="65" customWidth="1"/>
    <col min="51" max="51" width="11.85546875" style="65" hidden="1" customWidth="1"/>
    <col min="52" max="52" width="16.140625" style="65" hidden="1" customWidth="1"/>
    <col min="53" max="53" width="30" style="65" hidden="1" customWidth="1"/>
    <col min="54" max="55" width="17.140625" style="65" hidden="1" customWidth="1"/>
    <col min="56" max="56" width="11.5703125" style="65" hidden="1" customWidth="1"/>
    <col min="57" max="63" width="17.140625" style="65" hidden="1" customWidth="1"/>
    <col min="64" max="64" width="11" style="40" hidden="1" customWidth="1"/>
    <col min="65" max="65" width="10.85546875" style="40" hidden="1" customWidth="1"/>
    <col min="66" max="66" width="11.7109375" style="40" hidden="1" customWidth="1"/>
    <col min="67" max="67" width="11.140625" style="40" hidden="1" customWidth="1"/>
    <col min="68" max="68" width="8.85546875" style="40" hidden="1" customWidth="1"/>
    <col min="69" max="69" width="13.42578125" style="40" hidden="1" customWidth="1"/>
    <col min="70" max="70" width="0" style="40" hidden="1" customWidth="1"/>
    <col min="71" max="71" width="17.28515625" style="65" hidden="1" customWidth="1"/>
    <col min="72" max="83" width="0" style="65" hidden="1" customWidth="1"/>
    <col min="84" max="7612" width="11.42578125" style="65"/>
    <col min="7613" max="16384" width="11.42578125" style="66"/>
  </cols>
  <sheetData>
    <row r="1" spans="1:7612" s="62" customFormat="1" ht="44.25" customHeight="1">
      <c r="A1"/>
      <c r="B1"/>
      <c r="C1" s="12"/>
      <c r="D1"/>
      <c r="E1"/>
      <c r="F1"/>
      <c r="G1" s="280" t="s">
        <v>3237</v>
      </c>
      <c r="H1" s="280"/>
      <c r="I1" s="280"/>
      <c r="J1" s="280"/>
      <c r="K1" s="280"/>
      <c r="L1" s="280"/>
      <c r="M1" s="280"/>
      <c r="N1" s="280"/>
      <c r="O1" s="280"/>
      <c r="P1" s="280"/>
      <c r="Q1" s="280"/>
      <c r="R1" s="280"/>
      <c r="S1" s="280"/>
      <c r="T1" s="280"/>
      <c r="U1" s="280"/>
      <c r="V1" s="280"/>
      <c r="W1" s="280"/>
      <c r="X1" s="74"/>
      <c r="Y1"/>
      <c r="Z1"/>
      <c r="AA1" s="60"/>
      <c r="AB1" s="60"/>
      <c r="AC1" s="60"/>
      <c r="AD1" s="60"/>
      <c r="AE1" s="60"/>
      <c r="AF1" s="60"/>
      <c r="AG1" s="60"/>
      <c r="AH1" s="60"/>
      <c r="AI1" s="60"/>
      <c r="AJ1" s="60"/>
      <c r="AK1" s="61"/>
      <c r="AL1" s="61"/>
      <c r="AM1" s="61"/>
      <c r="AN1" s="61"/>
      <c r="AO1" s="61"/>
      <c r="AP1" s="61"/>
      <c r="AQ1" s="61"/>
      <c r="AR1" s="61"/>
      <c r="AS1" s="60"/>
      <c r="AT1" s="60"/>
      <c r="AU1" s="60"/>
      <c r="AV1" s="60"/>
      <c r="AW1" s="60"/>
      <c r="AX1" s="60"/>
      <c r="AY1" s="60"/>
      <c r="AZ1" s="60"/>
      <c r="BA1" s="60"/>
      <c r="BB1" s="60"/>
      <c r="BC1" s="60"/>
      <c r="BD1" s="60"/>
      <c r="BE1" s="60"/>
      <c r="BF1" s="60"/>
      <c r="BG1" s="60"/>
      <c r="BH1" s="60"/>
      <c r="BI1" s="60"/>
      <c r="BJ1" s="60"/>
      <c r="BK1" s="60"/>
      <c r="BL1" s="60"/>
      <c r="BM1" s="60"/>
      <c r="BN1" s="75" t="s">
        <v>3539</v>
      </c>
      <c r="BO1" s="75"/>
      <c r="BP1" s="75"/>
      <c r="BQ1" s="75" t="s">
        <v>3538</v>
      </c>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c r="CR1" s="60"/>
      <c r="CS1" s="60"/>
      <c r="CT1" s="60"/>
      <c r="CU1" s="60"/>
      <c r="CV1" s="60"/>
      <c r="CW1" s="60"/>
      <c r="CX1" s="60"/>
      <c r="CY1" s="60"/>
      <c r="CZ1" s="60"/>
      <c r="DA1" s="60"/>
      <c r="DB1" s="60"/>
      <c r="DC1" s="60"/>
      <c r="DD1" s="60"/>
      <c r="DE1" s="60"/>
      <c r="DF1" s="60"/>
      <c r="DG1" s="60"/>
      <c r="DH1" s="60"/>
      <c r="DI1" s="60"/>
      <c r="DJ1" s="60"/>
      <c r="DK1" s="60"/>
      <c r="DL1" s="60"/>
      <c r="DM1" s="60"/>
      <c r="DN1" s="60"/>
      <c r="DO1" s="60"/>
      <c r="DP1" s="60"/>
      <c r="DQ1" s="60"/>
      <c r="DR1" s="60"/>
      <c r="DS1" s="60"/>
      <c r="DT1" s="60"/>
      <c r="DU1" s="60"/>
      <c r="DV1" s="60"/>
      <c r="DW1" s="60"/>
      <c r="DX1" s="60"/>
      <c r="DY1" s="60"/>
      <c r="DZ1" s="60"/>
      <c r="EA1" s="60"/>
      <c r="EB1" s="60"/>
      <c r="EC1" s="60"/>
      <c r="ED1" s="60"/>
      <c r="EE1" s="60"/>
      <c r="EF1" s="60"/>
      <c r="EG1" s="60"/>
      <c r="EH1" s="60"/>
      <c r="EI1" s="60"/>
      <c r="EJ1" s="60"/>
      <c r="EK1" s="60"/>
      <c r="EL1" s="60"/>
      <c r="EM1" s="60"/>
      <c r="EN1" s="60"/>
      <c r="EO1" s="60"/>
      <c r="EP1" s="60"/>
      <c r="EQ1" s="60"/>
      <c r="ER1" s="60"/>
      <c r="ES1" s="60"/>
      <c r="ET1" s="60"/>
      <c r="EU1" s="60"/>
      <c r="EV1" s="60"/>
      <c r="EW1" s="60"/>
      <c r="EX1" s="60"/>
      <c r="EY1" s="60"/>
      <c r="EZ1" s="60"/>
      <c r="FA1" s="60"/>
      <c r="FB1" s="60"/>
      <c r="FC1" s="60"/>
      <c r="FD1" s="60"/>
      <c r="FE1" s="60"/>
      <c r="FF1" s="60"/>
      <c r="FG1" s="60"/>
      <c r="FH1" s="60"/>
      <c r="FI1" s="60"/>
      <c r="FJ1" s="60"/>
      <c r="FK1" s="60"/>
      <c r="FL1" s="60"/>
      <c r="FM1" s="60"/>
      <c r="FN1" s="60"/>
      <c r="FO1" s="60"/>
      <c r="FP1" s="60"/>
      <c r="FQ1" s="60"/>
      <c r="FR1" s="60"/>
      <c r="FS1" s="60"/>
      <c r="FT1" s="60"/>
      <c r="FU1" s="60"/>
      <c r="FV1" s="60"/>
      <c r="FW1" s="60"/>
      <c r="FX1" s="60"/>
      <c r="FY1" s="60"/>
      <c r="FZ1" s="60"/>
      <c r="GA1" s="60"/>
      <c r="GB1" s="60"/>
      <c r="GC1" s="60"/>
      <c r="GD1" s="60"/>
      <c r="GE1" s="60"/>
      <c r="GF1" s="60"/>
      <c r="GG1" s="60"/>
      <c r="GH1" s="60"/>
      <c r="GI1" s="60"/>
      <c r="GJ1" s="60"/>
      <c r="GK1" s="60"/>
      <c r="GL1" s="60"/>
      <c r="GM1" s="60"/>
      <c r="GN1" s="60"/>
      <c r="GO1" s="60"/>
      <c r="GP1" s="60"/>
      <c r="GQ1" s="60"/>
      <c r="GR1" s="60"/>
      <c r="GS1" s="60"/>
      <c r="GT1" s="60"/>
      <c r="GU1" s="60"/>
      <c r="GV1" s="60"/>
      <c r="GW1" s="60"/>
      <c r="GX1" s="60"/>
      <c r="GY1" s="60"/>
      <c r="GZ1" s="60"/>
      <c r="HA1" s="60"/>
      <c r="HB1" s="60"/>
      <c r="HC1" s="60"/>
      <c r="HD1" s="60"/>
      <c r="HE1" s="60"/>
      <c r="HF1" s="60"/>
      <c r="HG1" s="60"/>
      <c r="HH1" s="60"/>
      <c r="HI1" s="60"/>
      <c r="HJ1" s="60"/>
      <c r="HK1" s="60"/>
      <c r="HL1" s="60"/>
      <c r="HM1" s="60"/>
      <c r="HN1" s="60"/>
      <c r="HO1" s="60"/>
      <c r="HP1" s="60"/>
      <c r="HQ1" s="60"/>
      <c r="HR1" s="60"/>
      <c r="HS1" s="60"/>
      <c r="HT1" s="60"/>
      <c r="HU1" s="60"/>
      <c r="HV1" s="60"/>
      <c r="HW1" s="60"/>
      <c r="HX1" s="60"/>
      <c r="HY1" s="60"/>
      <c r="HZ1" s="60"/>
      <c r="IA1" s="60"/>
      <c r="IB1" s="60"/>
      <c r="IC1" s="60"/>
      <c r="ID1" s="60"/>
      <c r="IE1" s="60"/>
      <c r="IF1" s="60"/>
      <c r="IG1" s="60"/>
      <c r="IH1" s="60"/>
      <c r="II1" s="60"/>
      <c r="IJ1" s="60"/>
      <c r="IK1" s="60"/>
      <c r="IL1" s="60"/>
      <c r="IM1" s="60"/>
      <c r="IN1" s="60"/>
      <c r="IO1" s="60"/>
      <c r="IP1" s="60"/>
      <c r="IQ1" s="60"/>
      <c r="IR1" s="60"/>
      <c r="IS1" s="60"/>
      <c r="IT1" s="60"/>
      <c r="IU1" s="60"/>
      <c r="IV1" s="60"/>
      <c r="IW1" s="60"/>
      <c r="IX1" s="60"/>
      <c r="IY1" s="60"/>
      <c r="IZ1" s="60"/>
      <c r="JA1" s="60"/>
      <c r="JB1" s="60"/>
      <c r="JC1" s="60"/>
      <c r="JD1" s="60"/>
      <c r="JE1" s="60"/>
      <c r="JF1" s="60"/>
      <c r="JG1" s="60"/>
      <c r="JH1" s="60"/>
      <c r="JI1" s="60"/>
      <c r="JJ1" s="60"/>
      <c r="JK1" s="60"/>
      <c r="JL1" s="60"/>
      <c r="JM1" s="60"/>
      <c r="JN1" s="60"/>
      <c r="JO1" s="60"/>
      <c r="JP1" s="60"/>
      <c r="JQ1" s="60"/>
      <c r="JR1" s="60"/>
      <c r="JS1" s="60"/>
      <c r="JT1" s="60"/>
      <c r="JU1" s="60"/>
      <c r="JV1" s="60"/>
      <c r="JW1" s="60"/>
      <c r="JX1" s="60"/>
      <c r="JY1" s="60"/>
      <c r="JZ1" s="60"/>
      <c r="KA1" s="60"/>
      <c r="KB1" s="60"/>
      <c r="KC1" s="60"/>
      <c r="KD1" s="60"/>
      <c r="KE1" s="60"/>
      <c r="KF1" s="60"/>
      <c r="KG1" s="60"/>
      <c r="KH1" s="60"/>
      <c r="KI1" s="60"/>
      <c r="KJ1" s="60"/>
      <c r="KK1" s="60"/>
      <c r="KL1" s="60"/>
      <c r="KM1" s="60"/>
      <c r="KN1" s="60"/>
      <c r="KO1" s="60"/>
      <c r="KP1" s="60"/>
      <c r="KQ1" s="60"/>
      <c r="KR1" s="60"/>
      <c r="KS1" s="60"/>
      <c r="KT1" s="60"/>
      <c r="KU1" s="60"/>
      <c r="KV1" s="60"/>
      <c r="KW1" s="60"/>
      <c r="KX1" s="60"/>
      <c r="KY1" s="60"/>
      <c r="KZ1" s="60"/>
      <c r="LA1" s="60"/>
      <c r="LB1" s="60"/>
      <c r="LC1" s="60"/>
      <c r="LD1" s="60"/>
      <c r="LE1" s="60"/>
      <c r="LF1" s="60"/>
      <c r="LG1" s="60"/>
      <c r="LH1" s="60"/>
      <c r="LI1" s="60"/>
      <c r="LJ1" s="60"/>
      <c r="LK1" s="60"/>
      <c r="LL1" s="60"/>
      <c r="LM1" s="60"/>
      <c r="LN1" s="60"/>
      <c r="LO1" s="60"/>
      <c r="LP1" s="60"/>
      <c r="LQ1" s="60"/>
      <c r="LR1" s="60"/>
      <c r="LS1" s="60"/>
      <c r="LT1" s="60"/>
      <c r="LU1" s="60"/>
      <c r="LV1" s="60"/>
      <c r="LW1" s="60"/>
      <c r="LX1" s="60"/>
      <c r="LY1" s="60"/>
      <c r="LZ1" s="60"/>
      <c r="MA1" s="60"/>
      <c r="MB1" s="60"/>
      <c r="MC1" s="60"/>
      <c r="MD1" s="60"/>
      <c r="ME1" s="60"/>
      <c r="MF1" s="60"/>
      <c r="MG1" s="60"/>
      <c r="MH1" s="60"/>
      <c r="MI1" s="60"/>
      <c r="MJ1" s="60"/>
      <c r="MK1" s="60"/>
      <c r="ML1" s="60"/>
      <c r="MM1" s="60"/>
      <c r="MN1" s="60"/>
      <c r="MO1" s="60"/>
      <c r="MP1" s="60"/>
      <c r="MQ1" s="60"/>
      <c r="MR1" s="60"/>
      <c r="MS1" s="60"/>
      <c r="MT1" s="60"/>
      <c r="MU1" s="60"/>
      <c r="MV1" s="60"/>
      <c r="MW1" s="60"/>
      <c r="MX1" s="60"/>
      <c r="MY1" s="60"/>
      <c r="MZ1" s="60"/>
      <c r="NA1" s="60"/>
      <c r="NB1" s="60"/>
      <c r="NC1" s="60"/>
      <c r="ND1" s="60"/>
      <c r="NE1" s="60"/>
      <c r="NF1" s="60"/>
      <c r="NG1" s="60"/>
      <c r="NH1" s="60"/>
      <c r="NI1" s="60"/>
      <c r="NJ1" s="60"/>
      <c r="NK1" s="60"/>
      <c r="NL1" s="60"/>
      <c r="NM1" s="60"/>
      <c r="NN1" s="60"/>
      <c r="NO1" s="60"/>
      <c r="NP1" s="60"/>
      <c r="NQ1" s="60"/>
      <c r="NR1" s="60"/>
      <c r="NS1" s="60"/>
      <c r="NT1" s="60"/>
      <c r="NU1" s="60"/>
      <c r="NV1" s="60"/>
      <c r="NW1" s="60"/>
      <c r="NX1" s="60"/>
      <c r="NY1" s="60"/>
      <c r="NZ1" s="60"/>
      <c r="OA1" s="60"/>
      <c r="OB1" s="60"/>
      <c r="OC1" s="60"/>
      <c r="OD1" s="60"/>
      <c r="OE1" s="60"/>
      <c r="OF1" s="60"/>
      <c r="OG1" s="60"/>
      <c r="OH1" s="60"/>
      <c r="OI1" s="60"/>
      <c r="OJ1" s="60"/>
      <c r="OK1" s="60"/>
      <c r="OL1" s="60"/>
      <c r="OM1" s="60"/>
      <c r="ON1" s="60"/>
      <c r="OO1" s="60"/>
      <c r="OP1" s="60"/>
      <c r="OQ1" s="60"/>
      <c r="OR1" s="60"/>
      <c r="OS1" s="60"/>
      <c r="OT1" s="60"/>
      <c r="OU1" s="60"/>
      <c r="OV1" s="60"/>
      <c r="OW1" s="60"/>
      <c r="OX1" s="60"/>
      <c r="OY1" s="60"/>
      <c r="OZ1" s="60"/>
      <c r="PA1" s="60"/>
      <c r="PB1" s="60"/>
      <c r="PC1" s="60"/>
      <c r="PD1" s="60"/>
      <c r="PE1" s="60"/>
      <c r="PF1" s="60"/>
      <c r="PG1" s="60"/>
      <c r="PH1" s="60"/>
      <c r="PI1" s="60"/>
      <c r="PJ1" s="60"/>
      <c r="PK1" s="60"/>
      <c r="PL1" s="60"/>
      <c r="PM1" s="60"/>
      <c r="PN1" s="60"/>
      <c r="PO1" s="60"/>
      <c r="PP1" s="60"/>
      <c r="PQ1" s="60"/>
      <c r="PR1" s="60"/>
      <c r="PS1" s="60"/>
      <c r="PT1" s="60"/>
      <c r="PU1" s="60"/>
      <c r="PV1" s="60"/>
      <c r="PW1" s="60"/>
      <c r="PX1" s="60"/>
      <c r="PY1" s="60"/>
      <c r="PZ1" s="60"/>
      <c r="QA1" s="60"/>
      <c r="QB1" s="60"/>
      <c r="QC1" s="60"/>
      <c r="QD1" s="60"/>
      <c r="QE1" s="60"/>
      <c r="QF1" s="60"/>
      <c r="QG1" s="60"/>
      <c r="QH1" s="60"/>
      <c r="QI1" s="60"/>
      <c r="QJ1" s="60"/>
      <c r="QK1" s="60"/>
      <c r="QL1" s="60"/>
      <c r="QM1" s="60"/>
      <c r="QN1" s="60"/>
      <c r="QO1" s="60"/>
      <c r="QP1" s="60"/>
      <c r="QQ1" s="60"/>
      <c r="QR1" s="60"/>
      <c r="QS1" s="60"/>
      <c r="QT1" s="60"/>
      <c r="QU1" s="60"/>
      <c r="QV1" s="60"/>
      <c r="QW1" s="60"/>
      <c r="QX1" s="60"/>
      <c r="QY1" s="60"/>
      <c r="QZ1" s="60"/>
      <c r="RA1" s="60"/>
      <c r="RB1" s="60"/>
      <c r="RC1" s="60"/>
      <c r="RD1" s="60"/>
      <c r="RE1" s="60"/>
      <c r="RF1" s="60"/>
      <c r="RG1" s="60"/>
      <c r="RH1" s="60"/>
      <c r="RI1" s="60"/>
      <c r="RJ1" s="60"/>
      <c r="RK1" s="60"/>
      <c r="RL1" s="60"/>
      <c r="RM1" s="60"/>
      <c r="RN1" s="60"/>
      <c r="RO1" s="60"/>
      <c r="RP1" s="60"/>
      <c r="RQ1" s="60"/>
      <c r="RR1" s="60"/>
      <c r="RS1" s="60"/>
      <c r="RT1" s="60"/>
      <c r="RU1" s="60"/>
      <c r="RV1" s="60"/>
      <c r="RW1" s="60"/>
      <c r="RX1" s="60"/>
      <c r="RY1" s="60"/>
      <c r="RZ1" s="60"/>
      <c r="SA1" s="60"/>
      <c r="SB1" s="60"/>
      <c r="SC1" s="60"/>
      <c r="SD1" s="60"/>
      <c r="SE1" s="60"/>
      <c r="SF1" s="60"/>
      <c r="SG1" s="60"/>
      <c r="SH1" s="60"/>
      <c r="SI1" s="60"/>
      <c r="SJ1" s="60"/>
      <c r="SK1" s="60"/>
      <c r="SL1" s="60"/>
      <c r="SM1" s="60"/>
      <c r="SN1" s="60"/>
      <c r="SO1" s="60"/>
      <c r="SP1" s="60"/>
      <c r="SQ1" s="60"/>
      <c r="SR1" s="60"/>
      <c r="SS1" s="60"/>
      <c r="ST1" s="60"/>
      <c r="SU1" s="60"/>
      <c r="SV1" s="60"/>
      <c r="SW1" s="60"/>
      <c r="SX1" s="60"/>
      <c r="SY1" s="60"/>
      <c r="SZ1" s="60"/>
      <c r="TA1" s="60"/>
      <c r="TB1" s="60"/>
      <c r="TC1" s="60"/>
      <c r="TD1" s="60"/>
      <c r="TE1" s="60"/>
      <c r="TF1" s="60"/>
      <c r="TG1" s="60"/>
      <c r="TH1" s="60"/>
      <c r="TI1" s="60"/>
      <c r="TJ1" s="60"/>
      <c r="TK1" s="60"/>
      <c r="TL1" s="60"/>
      <c r="TM1" s="60"/>
      <c r="TN1" s="60"/>
      <c r="TO1" s="60"/>
      <c r="TP1" s="60"/>
      <c r="TQ1" s="60"/>
      <c r="TR1" s="60"/>
      <c r="TS1" s="60"/>
      <c r="TT1" s="60"/>
      <c r="TU1" s="60"/>
      <c r="TV1" s="60"/>
      <c r="TW1" s="60"/>
      <c r="TX1" s="60"/>
      <c r="TY1" s="60"/>
      <c r="TZ1" s="60"/>
      <c r="UA1" s="60"/>
      <c r="UB1" s="60"/>
      <c r="UC1" s="60"/>
      <c r="UD1" s="60"/>
      <c r="UE1" s="60"/>
      <c r="UF1" s="60"/>
      <c r="UG1" s="60"/>
      <c r="UH1" s="60"/>
      <c r="UI1" s="60"/>
      <c r="UJ1" s="60"/>
      <c r="UK1" s="60"/>
      <c r="UL1" s="60"/>
      <c r="UM1" s="60"/>
      <c r="UN1" s="60"/>
      <c r="UO1" s="60"/>
      <c r="UP1" s="60"/>
      <c r="UQ1" s="60"/>
      <c r="UR1" s="60"/>
      <c r="US1" s="60"/>
      <c r="UT1" s="60"/>
      <c r="UU1" s="60"/>
      <c r="UV1" s="60"/>
      <c r="UW1" s="60"/>
      <c r="UX1" s="60"/>
      <c r="UY1" s="60"/>
      <c r="UZ1" s="60"/>
      <c r="VA1" s="60"/>
      <c r="VB1" s="60"/>
      <c r="VC1" s="60"/>
      <c r="VD1" s="60"/>
      <c r="VE1" s="60"/>
      <c r="VF1" s="60"/>
      <c r="VG1" s="60"/>
      <c r="VH1" s="60"/>
      <c r="VI1" s="60"/>
      <c r="VJ1" s="60"/>
      <c r="VK1" s="60"/>
      <c r="VL1" s="60"/>
      <c r="VM1" s="60"/>
      <c r="VN1" s="60"/>
      <c r="VO1" s="60"/>
      <c r="VP1" s="60"/>
      <c r="VQ1" s="60"/>
      <c r="VR1" s="60"/>
      <c r="VS1" s="60"/>
      <c r="VT1" s="60"/>
      <c r="VU1" s="60"/>
      <c r="VV1" s="60"/>
      <c r="VW1" s="60"/>
      <c r="VX1" s="60"/>
      <c r="VY1" s="60"/>
      <c r="VZ1" s="60"/>
      <c r="WA1" s="60"/>
      <c r="WB1" s="60"/>
      <c r="WC1" s="60"/>
      <c r="WD1" s="60"/>
      <c r="WE1" s="60"/>
      <c r="WF1" s="60"/>
      <c r="WG1" s="60"/>
      <c r="WH1" s="60"/>
      <c r="WI1" s="60"/>
      <c r="WJ1" s="60"/>
      <c r="WK1" s="60"/>
      <c r="WL1" s="60"/>
      <c r="WM1" s="60"/>
      <c r="WN1" s="60"/>
      <c r="WO1" s="60"/>
      <c r="WP1" s="60"/>
      <c r="WQ1" s="60"/>
      <c r="WR1" s="60"/>
      <c r="WS1" s="60"/>
      <c r="WT1" s="60"/>
      <c r="WU1" s="60"/>
      <c r="WV1" s="60"/>
      <c r="WW1" s="60"/>
      <c r="WX1" s="60"/>
      <c r="WY1" s="60"/>
      <c r="WZ1" s="60"/>
      <c r="XA1" s="60"/>
      <c r="XB1" s="60"/>
      <c r="XC1" s="60"/>
      <c r="XD1" s="60"/>
      <c r="XE1" s="60"/>
      <c r="XF1" s="60"/>
      <c r="XG1" s="60"/>
      <c r="XH1" s="60"/>
      <c r="XI1" s="60"/>
      <c r="XJ1" s="60"/>
      <c r="XK1" s="60"/>
      <c r="XL1" s="60"/>
      <c r="XM1" s="60"/>
      <c r="XN1" s="60"/>
      <c r="XO1" s="60"/>
      <c r="XP1" s="60"/>
      <c r="XQ1" s="60"/>
      <c r="XR1" s="60"/>
      <c r="XS1" s="60"/>
      <c r="XT1" s="60"/>
      <c r="XU1" s="60"/>
      <c r="XV1" s="60"/>
      <c r="XW1" s="60"/>
      <c r="XX1" s="60"/>
      <c r="XY1" s="60"/>
      <c r="XZ1" s="60"/>
      <c r="YA1" s="60"/>
      <c r="YB1" s="60"/>
      <c r="YC1" s="60"/>
      <c r="YD1" s="60"/>
      <c r="YE1" s="60"/>
      <c r="YF1" s="60"/>
      <c r="YG1" s="60"/>
      <c r="YH1" s="60"/>
      <c r="YI1" s="60"/>
      <c r="YJ1" s="60"/>
      <c r="YK1" s="60"/>
      <c r="YL1" s="60"/>
      <c r="YM1" s="60"/>
      <c r="YN1" s="60"/>
      <c r="YO1" s="60"/>
      <c r="YP1" s="60"/>
      <c r="YQ1" s="60"/>
      <c r="YR1" s="60"/>
      <c r="YS1" s="60"/>
      <c r="YT1" s="60"/>
      <c r="YU1" s="60"/>
      <c r="YV1" s="60"/>
      <c r="YW1" s="60"/>
      <c r="YX1" s="60"/>
      <c r="YY1" s="60"/>
      <c r="YZ1" s="60"/>
      <c r="ZA1" s="60"/>
      <c r="ZB1" s="60"/>
      <c r="ZC1" s="60"/>
      <c r="ZD1" s="60"/>
      <c r="ZE1" s="60"/>
      <c r="ZF1" s="60"/>
      <c r="ZG1" s="60"/>
      <c r="ZH1" s="60"/>
      <c r="ZI1" s="60"/>
      <c r="ZJ1" s="60"/>
      <c r="ZK1" s="60"/>
      <c r="ZL1" s="60"/>
      <c r="ZM1" s="60"/>
      <c r="ZN1" s="60"/>
      <c r="ZO1" s="60"/>
      <c r="ZP1" s="60"/>
      <c r="ZQ1" s="60"/>
      <c r="ZR1" s="60"/>
      <c r="ZS1" s="60"/>
      <c r="ZT1" s="60"/>
      <c r="ZU1" s="60"/>
      <c r="ZV1" s="60"/>
      <c r="ZW1" s="60"/>
      <c r="ZX1" s="60"/>
      <c r="ZY1" s="60"/>
      <c r="ZZ1" s="60"/>
      <c r="AAA1" s="60"/>
      <c r="AAB1" s="60"/>
      <c r="AAC1" s="60"/>
      <c r="AAD1" s="60"/>
      <c r="AAE1" s="60"/>
      <c r="AAF1" s="60"/>
      <c r="AAG1" s="60"/>
      <c r="AAH1" s="60"/>
      <c r="AAI1" s="60"/>
      <c r="AAJ1" s="60"/>
      <c r="AAK1" s="60"/>
      <c r="AAL1" s="60"/>
      <c r="AAM1" s="60"/>
      <c r="AAN1" s="60"/>
      <c r="AAO1" s="60"/>
      <c r="AAP1" s="60"/>
      <c r="AAQ1" s="60"/>
      <c r="AAR1" s="60"/>
      <c r="AAS1" s="60"/>
      <c r="AAT1" s="60"/>
      <c r="AAU1" s="60"/>
      <c r="AAV1" s="60"/>
      <c r="AAW1" s="60"/>
      <c r="AAX1" s="60"/>
      <c r="AAY1" s="60"/>
      <c r="AAZ1" s="60"/>
      <c r="ABA1" s="60"/>
      <c r="ABB1" s="60"/>
      <c r="ABC1" s="60"/>
      <c r="ABD1" s="60"/>
      <c r="ABE1" s="60"/>
      <c r="ABF1" s="60"/>
      <c r="ABG1" s="60"/>
      <c r="ABH1" s="60"/>
      <c r="ABI1" s="60"/>
      <c r="ABJ1" s="60"/>
      <c r="ABK1" s="60"/>
      <c r="ABL1" s="60"/>
      <c r="ABM1" s="60"/>
      <c r="ABN1" s="60"/>
      <c r="ABO1" s="60"/>
      <c r="ABP1" s="60"/>
      <c r="ABQ1" s="60"/>
      <c r="ABR1" s="60"/>
      <c r="ABS1" s="60"/>
      <c r="ABT1" s="60"/>
      <c r="ABU1" s="60"/>
      <c r="ABV1" s="60"/>
      <c r="ABW1" s="60"/>
      <c r="ABX1" s="60"/>
      <c r="ABY1" s="60"/>
      <c r="ABZ1" s="60"/>
      <c r="ACA1" s="60"/>
      <c r="ACB1" s="60"/>
      <c r="ACC1" s="60"/>
      <c r="ACD1" s="60"/>
      <c r="ACE1" s="60"/>
      <c r="ACF1" s="60"/>
      <c r="ACG1" s="60"/>
      <c r="ACH1" s="60"/>
      <c r="ACI1" s="60"/>
      <c r="ACJ1" s="60"/>
      <c r="ACK1" s="60"/>
      <c r="ACL1" s="60"/>
      <c r="ACM1" s="60"/>
      <c r="ACN1" s="60"/>
      <c r="ACO1" s="60"/>
      <c r="ACP1" s="60"/>
      <c r="ACQ1" s="60"/>
      <c r="ACR1" s="60"/>
      <c r="ACS1" s="60"/>
      <c r="ACT1" s="60"/>
      <c r="ACU1" s="60"/>
      <c r="ACV1" s="60"/>
      <c r="ACW1" s="60"/>
      <c r="ACX1" s="60"/>
      <c r="ACY1" s="60"/>
      <c r="ACZ1" s="60"/>
      <c r="ADA1" s="60"/>
      <c r="ADB1" s="60"/>
      <c r="ADC1" s="60"/>
      <c r="ADD1" s="60"/>
      <c r="ADE1" s="60"/>
      <c r="ADF1" s="60"/>
      <c r="ADG1" s="60"/>
      <c r="ADH1" s="60"/>
      <c r="ADI1" s="60"/>
      <c r="ADJ1" s="60"/>
      <c r="ADK1" s="60"/>
      <c r="ADL1" s="60"/>
      <c r="ADM1" s="60"/>
      <c r="ADN1" s="60"/>
      <c r="ADO1" s="60"/>
      <c r="ADP1" s="60"/>
      <c r="ADQ1" s="60"/>
      <c r="ADR1" s="60"/>
      <c r="ADS1" s="60"/>
      <c r="ADT1" s="60"/>
      <c r="ADU1" s="60"/>
      <c r="ADV1" s="60"/>
      <c r="ADW1" s="60"/>
      <c r="ADX1" s="60"/>
      <c r="ADY1" s="60"/>
      <c r="ADZ1" s="60"/>
      <c r="AEA1" s="60"/>
      <c r="AEB1" s="60"/>
      <c r="AEC1" s="60"/>
      <c r="AED1" s="60"/>
      <c r="AEE1" s="60"/>
      <c r="AEF1" s="60"/>
      <c r="AEG1" s="60"/>
      <c r="AEH1" s="60"/>
      <c r="AEI1" s="60"/>
      <c r="AEJ1" s="60"/>
      <c r="AEK1" s="60"/>
      <c r="AEL1" s="60"/>
      <c r="AEM1" s="60"/>
      <c r="AEN1" s="60"/>
      <c r="AEO1" s="60"/>
      <c r="AEP1" s="60"/>
      <c r="AEQ1" s="60"/>
      <c r="AER1" s="60"/>
      <c r="AES1" s="60"/>
      <c r="AET1" s="60"/>
      <c r="AEU1" s="60"/>
      <c r="AEV1" s="60"/>
      <c r="AEW1" s="60"/>
      <c r="AEX1" s="60"/>
      <c r="AEY1" s="60"/>
      <c r="AEZ1" s="60"/>
      <c r="AFA1" s="60"/>
      <c r="AFB1" s="60"/>
      <c r="AFC1" s="60"/>
      <c r="AFD1" s="60"/>
      <c r="AFE1" s="60"/>
      <c r="AFF1" s="60"/>
      <c r="AFG1" s="60"/>
      <c r="AFH1" s="60"/>
      <c r="AFI1" s="60"/>
      <c r="AFJ1" s="60"/>
      <c r="AFK1" s="60"/>
      <c r="AFL1" s="60"/>
      <c r="AFM1" s="60"/>
      <c r="AFN1" s="60"/>
      <c r="AFO1" s="60"/>
      <c r="AFP1" s="60"/>
      <c r="AFQ1" s="60"/>
      <c r="AFR1" s="60"/>
      <c r="AFS1" s="60"/>
      <c r="AFT1" s="60"/>
      <c r="AFU1" s="60"/>
      <c r="AFV1" s="60"/>
      <c r="AFW1" s="60"/>
      <c r="AFX1" s="60"/>
      <c r="AFY1" s="60"/>
      <c r="AFZ1" s="60"/>
      <c r="AGA1" s="60"/>
      <c r="AGB1" s="60"/>
      <c r="AGC1" s="60"/>
      <c r="AGD1" s="60"/>
      <c r="AGE1" s="60"/>
      <c r="AGF1" s="60"/>
      <c r="AGG1" s="60"/>
      <c r="AGH1" s="60"/>
      <c r="AGI1" s="60"/>
      <c r="AGJ1" s="60"/>
      <c r="AGK1" s="60"/>
      <c r="AGL1" s="60"/>
      <c r="AGM1" s="60"/>
      <c r="AGN1" s="60"/>
      <c r="AGO1" s="60"/>
      <c r="AGP1" s="60"/>
      <c r="AGQ1" s="60"/>
      <c r="AGR1" s="60"/>
      <c r="AGS1" s="60"/>
      <c r="AGT1" s="60"/>
      <c r="AGU1" s="60"/>
      <c r="AGV1" s="60"/>
      <c r="AGW1" s="60"/>
      <c r="AGX1" s="60"/>
      <c r="AGY1" s="60"/>
      <c r="AGZ1" s="60"/>
      <c r="AHA1" s="60"/>
      <c r="AHB1" s="60"/>
      <c r="AHC1" s="60"/>
      <c r="AHD1" s="60"/>
      <c r="AHE1" s="60"/>
      <c r="AHF1" s="60"/>
      <c r="AHG1" s="60"/>
      <c r="AHH1" s="60"/>
      <c r="AHI1" s="60"/>
      <c r="AHJ1" s="60"/>
      <c r="AHK1" s="60"/>
      <c r="AHL1" s="60"/>
      <c r="AHM1" s="60"/>
      <c r="AHN1" s="60"/>
      <c r="AHO1" s="60"/>
      <c r="AHP1" s="60"/>
      <c r="AHQ1" s="60"/>
      <c r="AHR1" s="60"/>
      <c r="AHS1" s="60"/>
      <c r="AHT1" s="60"/>
      <c r="AHU1" s="60"/>
      <c r="AHV1" s="60"/>
      <c r="AHW1" s="60"/>
      <c r="AHX1" s="60"/>
      <c r="AHY1" s="60"/>
      <c r="AHZ1" s="60"/>
      <c r="AIA1" s="60"/>
      <c r="AIB1" s="60"/>
      <c r="AIC1" s="60"/>
      <c r="AID1" s="60"/>
      <c r="AIE1" s="60"/>
      <c r="AIF1" s="60"/>
      <c r="AIG1" s="60"/>
      <c r="AIH1" s="60"/>
      <c r="AII1" s="60"/>
      <c r="AIJ1" s="60"/>
      <c r="AIK1" s="60"/>
      <c r="AIL1" s="60"/>
      <c r="AIM1" s="60"/>
      <c r="AIN1" s="60"/>
      <c r="AIO1" s="60"/>
      <c r="AIP1" s="60"/>
      <c r="AIQ1" s="60"/>
      <c r="AIR1" s="60"/>
      <c r="AIS1" s="60"/>
      <c r="AIT1" s="60"/>
      <c r="AIU1" s="60"/>
      <c r="AIV1" s="60"/>
      <c r="AIW1" s="60"/>
      <c r="AIX1" s="60"/>
      <c r="AIY1" s="60"/>
      <c r="AIZ1" s="60"/>
      <c r="AJA1" s="60"/>
      <c r="AJB1" s="60"/>
      <c r="AJC1" s="60"/>
      <c r="AJD1" s="60"/>
      <c r="AJE1" s="60"/>
      <c r="AJF1" s="60"/>
      <c r="AJG1" s="60"/>
      <c r="AJH1" s="60"/>
      <c r="AJI1" s="60"/>
      <c r="AJJ1" s="60"/>
      <c r="AJK1" s="60"/>
      <c r="AJL1" s="60"/>
      <c r="AJM1" s="60"/>
      <c r="AJN1" s="60"/>
      <c r="AJO1" s="60"/>
      <c r="AJP1" s="60"/>
      <c r="AJQ1" s="60"/>
      <c r="AJR1" s="60"/>
      <c r="AJS1" s="60"/>
      <c r="AJT1" s="60"/>
      <c r="AJU1" s="60"/>
      <c r="AJV1" s="60"/>
      <c r="AJW1" s="60"/>
      <c r="AJX1" s="60"/>
      <c r="AJY1" s="60"/>
      <c r="AJZ1" s="60"/>
      <c r="AKA1" s="60"/>
      <c r="AKB1" s="60"/>
      <c r="AKC1" s="60"/>
      <c r="AKD1" s="60"/>
      <c r="AKE1" s="60"/>
      <c r="AKF1" s="60"/>
      <c r="AKG1" s="60"/>
      <c r="AKH1" s="60"/>
      <c r="AKI1" s="60"/>
      <c r="AKJ1" s="60"/>
      <c r="AKK1" s="60"/>
      <c r="AKL1" s="60"/>
      <c r="AKM1" s="60"/>
      <c r="AKN1" s="60"/>
      <c r="AKO1" s="60"/>
      <c r="AKP1" s="60"/>
      <c r="AKQ1" s="60"/>
      <c r="AKR1" s="60"/>
      <c r="AKS1" s="60"/>
      <c r="AKT1" s="60"/>
      <c r="AKU1" s="60"/>
      <c r="AKV1" s="60"/>
      <c r="AKW1" s="60"/>
      <c r="AKX1" s="60"/>
      <c r="AKY1" s="60"/>
      <c r="AKZ1" s="60"/>
      <c r="ALA1" s="60"/>
      <c r="ALB1" s="60"/>
      <c r="ALC1" s="60"/>
      <c r="ALD1" s="60"/>
      <c r="ALE1" s="60"/>
      <c r="ALF1" s="60"/>
      <c r="ALG1" s="60"/>
      <c r="ALH1" s="60"/>
      <c r="ALI1" s="60"/>
      <c r="ALJ1" s="60"/>
      <c r="ALK1" s="60"/>
      <c r="ALL1" s="60"/>
      <c r="ALM1" s="60"/>
      <c r="ALN1" s="60"/>
      <c r="ALO1" s="60"/>
      <c r="ALP1" s="60"/>
      <c r="ALQ1" s="60"/>
      <c r="ALR1" s="60"/>
      <c r="ALS1" s="60"/>
      <c r="ALT1" s="60"/>
      <c r="ALU1" s="60"/>
      <c r="ALV1" s="60"/>
      <c r="ALW1" s="60"/>
      <c r="ALX1" s="60"/>
      <c r="ALY1" s="60"/>
      <c r="ALZ1" s="60"/>
      <c r="AMA1" s="60"/>
      <c r="AMB1" s="60"/>
      <c r="AMC1" s="60"/>
      <c r="AMD1" s="60"/>
      <c r="AME1" s="60"/>
      <c r="AMF1" s="60"/>
      <c r="AMG1" s="60"/>
      <c r="AMH1" s="60"/>
      <c r="AMI1" s="60"/>
      <c r="AMJ1" s="60"/>
      <c r="AMK1" s="60"/>
      <c r="AML1" s="60"/>
      <c r="AMM1" s="60"/>
      <c r="AMN1" s="60"/>
      <c r="AMO1" s="60"/>
      <c r="AMP1" s="60"/>
      <c r="AMQ1" s="60"/>
      <c r="AMR1" s="60"/>
      <c r="AMS1" s="60"/>
      <c r="AMT1" s="60"/>
      <c r="AMU1" s="60"/>
      <c r="AMV1" s="60"/>
      <c r="AMW1" s="60"/>
      <c r="AMX1" s="60"/>
      <c r="AMY1" s="60"/>
      <c r="AMZ1" s="60"/>
      <c r="ANA1" s="60"/>
      <c r="ANB1" s="60"/>
      <c r="ANC1" s="60"/>
      <c r="AND1" s="60"/>
      <c r="ANE1" s="60"/>
      <c r="ANF1" s="60"/>
      <c r="ANG1" s="60"/>
      <c r="ANH1" s="60"/>
      <c r="ANI1" s="60"/>
      <c r="ANJ1" s="60"/>
      <c r="ANK1" s="60"/>
      <c r="ANL1" s="60"/>
      <c r="ANM1" s="60"/>
      <c r="ANN1" s="60"/>
      <c r="ANO1" s="60"/>
      <c r="ANP1" s="60"/>
      <c r="ANQ1" s="60"/>
      <c r="ANR1" s="60"/>
      <c r="ANS1" s="60"/>
      <c r="ANT1" s="60"/>
      <c r="ANU1" s="60"/>
      <c r="ANV1" s="60"/>
      <c r="ANW1" s="60"/>
      <c r="ANX1" s="60"/>
      <c r="ANY1" s="60"/>
      <c r="ANZ1" s="60"/>
      <c r="AOA1" s="60"/>
      <c r="AOB1" s="60"/>
      <c r="AOC1" s="60"/>
      <c r="AOD1" s="60"/>
      <c r="AOE1" s="60"/>
      <c r="AOF1" s="60"/>
      <c r="AOG1" s="60"/>
      <c r="AOH1" s="60"/>
      <c r="AOI1" s="60"/>
      <c r="AOJ1" s="60"/>
      <c r="AOK1" s="60"/>
      <c r="AOL1" s="60"/>
      <c r="AOM1" s="60"/>
      <c r="AON1" s="60"/>
      <c r="AOO1" s="60"/>
      <c r="AOP1" s="60"/>
      <c r="AOQ1" s="60"/>
      <c r="AOR1" s="60"/>
      <c r="AOS1" s="60"/>
      <c r="AOT1" s="60"/>
      <c r="AOU1" s="60"/>
      <c r="AOV1" s="60"/>
      <c r="AOW1" s="60"/>
      <c r="AOX1" s="60"/>
      <c r="AOY1" s="60"/>
      <c r="AOZ1" s="60"/>
      <c r="APA1" s="60"/>
      <c r="APB1" s="60"/>
      <c r="APC1" s="60"/>
      <c r="APD1" s="60"/>
      <c r="APE1" s="60"/>
      <c r="APF1" s="60"/>
      <c r="APG1" s="60"/>
      <c r="APH1" s="60"/>
      <c r="API1" s="60"/>
      <c r="APJ1" s="60"/>
      <c r="APK1" s="60"/>
      <c r="APL1" s="60"/>
      <c r="APM1" s="60"/>
      <c r="APN1" s="60"/>
      <c r="APO1" s="60"/>
      <c r="APP1" s="60"/>
      <c r="APQ1" s="60"/>
      <c r="APR1" s="60"/>
      <c r="APS1" s="60"/>
      <c r="APT1" s="60"/>
      <c r="APU1" s="60"/>
      <c r="APV1" s="60"/>
      <c r="APW1" s="60"/>
      <c r="APX1" s="60"/>
      <c r="APY1" s="60"/>
      <c r="APZ1" s="60"/>
      <c r="AQA1" s="60"/>
      <c r="AQB1" s="60"/>
      <c r="AQC1" s="60"/>
      <c r="AQD1" s="60"/>
      <c r="AQE1" s="60"/>
      <c r="AQF1" s="60"/>
      <c r="AQG1" s="60"/>
      <c r="AQH1" s="60"/>
      <c r="AQI1" s="60"/>
      <c r="AQJ1" s="60"/>
      <c r="AQK1" s="60"/>
      <c r="AQL1" s="60"/>
      <c r="AQM1" s="60"/>
      <c r="AQN1" s="60"/>
      <c r="AQO1" s="60"/>
      <c r="AQP1" s="60"/>
      <c r="AQQ1" s="60"/>
      <c r="AQR1" s="60"/>
      <c r="AQS1" s="60"/>
      <c r="AQT1" s="60"/>
      <c r="AQU1" s="60"/>
      <c r="AQV1" s="60"/>
      <c r="AQW1" s="60"/>
      <c r="AQX1" s="60"/>
      <c r="AQY1" s="60"/>
      <c r="AQZ1" s="60"/>
      <c r="ARA1" s="60"/>
      <c r="ARB1" s="60"/>
      <c r="ARC1" s="60"/>
      <c r="ARD1" s="60"/>
      <c r="ARE1" s="60"/>
      <c r="ARF1" s="60"/>
      <c r="ARG1" s="60"/>
      <c r="ARH1" s="60"/>
      <c r="ARI1" s="60"/>
      <c r="ARJ1" s="60"/>
      <c r="ARK1" s="60"/>
      <c r="ARL1" s="60"/>
      <c r="ARM1" s="60"/>
      <c r="ARN1" s="60"/>
      <c r="ARO1" s="60"/>
      <c r="ARP1" s="60"/>
      <c r="ARQ1" s="60"/>
      <c r="ARR1" s="60"/>
      <c r="ARS1" s="60"/>
      <c r="ART1" s="60"/>
      <c r="ARU1" s="60"/>
      <c r="ARV1" s="60"/>
      <c r="ARW1" s="60"/>
      <c r="ARX1" s="60"/>
      <c r="ARY1" s="60"/>
      <c r="ARZ1" s="60"/>
      <c r="ASA1" s="60"/>
      <c r="ASB1" s="60"/>
      <c r="ASC1" s="60"/>
      <c r="ASD1" s="60"/>
      <c r="ASE1" s="60"/>
      <c r="ASF1" s="60"/>
      <c r="ASG1" s="60"/>
      <c r="ASH1" s="60"/>
      <c r="ASI1" s="60"/>
      <c r="ASJ1" s="60"/>
      <c r="ASK1" s="60"/>
      <c r="ASL1" s="60"/>
      <c r="ASM1" s="60"/>
      <c r="ASN1" s="60"/>
      <c r="ASO1" s="60"/>
      <c r="ASP1" s="60"/>
      <c r="ASQ1" s="60"/>
      <c r="ASR1" s="60"/>
      <c r="ASS1" s="60"/>
      <c r="AST1" s="60"/>
      <c r="ASU1" s="60"/>
      <c r="ASV1" s="60"/>
      <c r="ASW1" s="60"/>
      <c r="ASX1" s="60"/>
      <c r="ASY1" s="60"/>
      <c r="ASZ1" s="60"/>
      <c r="ATA1" s="60"/>
      <c r="ATB1" s="60"/>
      <c r="ATC1" s="60"/>
      <c r="ATD1" s="60"/>
      <c r="ATE1" s="60"/>
      <c r="ATF1" s="60"/>
      <c r="ATG1" s="60"/>
      <c r="ATH1" s="60"/>
      <c r="ATI1" s="60"/>
      <c r="ATJ1" s="60"/>
      <c r="ATK1" s="60"/>
      <c r="ATL1" s="60"/>
      <c r="ATM1" s="60"/>
      <c r="ATN1" s="60"/>
      <c r="ATO1" s="60"/>
      <c r="ATP1" s="60"/>
      <c r="ATQ1" s="60"/>
      <c r="ATR1" s="60"/>
      <c r="ATS1" s="60"/>
      <c r="ATT1" s="60"/>
      <c r="ATU1" s="60"/>
      <c r="ATV1" s="60"/>
      <c r="ATW1" s="60"/>
      <c r="ATX1" s="60"/>
      <c r="ATY1" s="60"/>
      <c r="ATZ1" s="60"/>
      <c r="AUA1" s="60"/>
      <c r="AUB1" s="60"/>
      <c r="AUC1" s="60"/>
      <c r="AUD1" s="60"/>
      <c r="AUE1" s="60"/>
      <c r="AUF1" s="60"/>
      <c r="AUG1" s="60"/>
      <c r="AUH1" s="60"/>
      <c r="AUI1" s="60"/>
      <c r="AUJ1" s="60"/>
      <c r="AUK1" s="60"/>
      <c r="AUL1" s="60"/>
      <c r="AUM1" s="60"/>
      <c r="AUN1" s="60"/>
      <c r="AUO1" s="60"/>
      <c r="AUP1" s="60"/>
      <c r="AUQ1" s="60"/>
      <c r="AUR1" s="60"/>
      <c r="AUS1" s="60"/>
      <c r="AUT1" s="60"/>
      <c r="AUU1" s="60"/>
      <c r="AUV1" s="60"/>
      <c r="AUW1" s="60"/>
      <c r="AUX1" s="60"/>
      <c r="AUY1" s="60"/>
      <c r="AUZ1" s="60"/>
      <c r="AVA1" s="60"/>
      <c r="AVB1" s="60"/>
      <c r="AVC1" s="60"/>
      <c r="AVD1" s="60"/>
      <c r="AVE1" s="60"/>
      <c r="AVF1" s="60"/>
      <c r="AVG1" s="60"/>
      <c r="AVH1" s="60"/>
      <c r="AVI1" s="60"/>
      <c r="AVJ1" s="60"/>
      <c r="AVK1" s="60"/>
      <c r="AVL1" s="60"/>
      <c r="AVM1" s="60"/>
      <c r="AVN1" s="60"/>
      <c r="AVO1" s="60"/>
      <c r="AVP1" s="60"/>
      <c r="AVQ1" s="60"/>
      <c r="AVR1" s="60"/>
      <c r="AVS1" s="60"/>
      <c r="AVT1" s="60"/>
      <c r="AVU1" s="60"/>
      <c r="AVV1" s="60"/>
      <c r="AVW1" s="60"/>
      <c r="AVX1" s="60"/>
      <c r="AVY1" s="60"/>
      <c r="AVZ1" s="60"/>
      <c r="AWA1" s="60"/>
      <c r="AWB1" s="60"/>
      <c r="AWC1" s="60"/>
      <c r="AWD1" s="60"/>
      <c r="AWE1" s="60"/>
      <c r="AWF1" s="60"/>
      <c r="AWG1" s="60"/>
      <c r="AWH1" s="60"/>
      <c r="AWI1" s="60"/>
      <c r="AWJ1" s="60"/>
      <c r="AWK1" s="60"/>
      <c r="AWL1" s="60"/>
      <c r="AWM1" s="60"/>
      <c r="AWN1" s="60"/>
      <c r="AWO1" s="60"/>
      <c r="AWP1" s="60"/>
      <c r="AWQ1" s="60"/>
      <c r="AWR1" s="60"/>
      <c r="AWS1" s="60"/>
      <c r="AWT1" s="60"/>
      <c r="AWU1" s="60"/>
      <c r="AWV1" s="60"/>
      <c r="AWW1" s="60"/>
      <c r="AWX1" s="60"/>
      <c r="AWY1" s="60"/>
      <c r="AWZ1" s="60"/>
      <c r="AXA1" s="60"/>
      <c r="AXB1" s="60"/>
      <c r="AXC1" s="60"/>
      <c r="AXD1" s="60"/>
      <c r="AXE1" s="60"/>
      <c r="AXF1" s="60"/>
      <c r="AXG1" s="60"/>
      <c r="AXH1" s="60"/>
      <c r="AXI1" s="60"/>
      <c r="AXJ1" s="60"/>
      <c r="AXK1" s="60"/>
      <c r="AXL1" s="60"/>
      <c r="AXM1" s="60"/>
      <c r="AXN1" s="60"/>
      <c r="AXO1" s="60"/>
      <c r="AXP1" s="60"/>
      <c r="AXQ1" s="60"/>
      <c r="AXR1" s="60"/>
      <c r="AXS1" s="60"/>
      <c r="AXT1" s="60"/>
      <c r="AXU1" s="60"/>
      <c r="AXV1" s="60"/>
      <c r="AXW1" s="60"/>
      <c r="AXX1" s="60"/>
      <c r="AXY1" s="60"/>
      <c r="AXZ1" s="60"/>
      <c r="AYA1" s="60"/>
      <c r="AYB1" s="60"/>
      <c r="AYC1" s="60"/>
      <c r="AYD1" s="60"/>
      <c r="AYE1" s="60"/>
      <c r="AYF1" s="60"/>
      <c r="AYG1" s="60"/>
      <c r="AYH1" s="60"/>
      <c r="AYI1" s="60"/>
      <c r="AYJ1" s="60"/>
      <c r="AYK1" s="60"/>
      <c r="AYL1" s="60"/>
      <c r="AYM1" s="60"/>
      <c r="AYN1" s="60"/>
      <c r="AYO1" s="60"/>
      <c r="AYP1" s="60"/>
      <c r="AYQ1" s="60"/>
      <c r="AYR1" s="60"/>
      <c r="AYS1" s="60"/>
      <c r="AYT1" s="60"/>
      <c r="AYU1" s="60"/>
      <c r="AYV1" s="60"/>
      <c r="AYW1" s="60"/>
      <c r="AYX1" s="60"/>
      <c r="AYY1" s="60"/>
      <c r="AYZ1" s="60"/>
      <c r="AZA1" s="60"/>
      <c r="AZB1" s="60"/>
      <c r="AZC1" s="60"/>
      <c r="AZD1" s="60"/>
      <c r="AZE1" s="60"/>
      <c r="AZF1" s="60"/>
      <c r="AZG1" s="60"/>
      <c r="AZH1" s="60"/>
      <c r="AZI1" s="60"/>
      <c r="AZJ1" s="60"/>
      <c r="AZK1" s="60"/>
      <c r="AZL1" s="60"/>
      <c r="AZM1" s="60"/>
      <c r="AZN1" s="60"/>
      <c r="AZO1" s="60"/>
      <c r="AZP1" s="60"/>
      <c r="AZQ1" s="60"/>
      <c r="AZR1" s="60"/>
      <c r="AZS1" s="60"/>
      <c r="AZT1" s="60"/>
      <c r="AZU1" s="60"/>
      <c r="AZV1" s="60"/>
      <c r="AZW1" s="60"/>
      <c r="AZX1" s="60"/>
      <c r="AZY1" s="60"/>
      <c r="AZZ1" s="60"/>
      <c r="BAA1" s="60"/>
      <c r="BAB1" s="60"/>
      <c r="BAC1" s="60"/>
      <c r="BAD1" s="60"/>
      <c r="BAE1" s="60"/>
      <c r="BAF1" s="60"/>
      <c r="BAG1" s="60"/>
      <c r="BAH1" s="60"/>
      <c r="BAI1" s="60"/>
      <c r="BAJ1" s="60"/>
      <c r="BAK1" s="60"/>
      <c r="BAL1" s="60"/>
      <c r="BAM1" s="60"/>
      <c r="BAN1" s="60"/>
      <c r="BAO1" s="60"/>
      <c r="BAP1" s="60"/>
      <c r="BAQ1" s="60"/>
      <c r="BAR1" s="60"/>
      <c r="BAS1" s="60"/>
      <c r="BAT1" s="60"/>
      <c r="BAU1" s="60"/>
      <c r="BAV1" s="60"/>
      <c r="BAW1" s="60"/>
      <c r="BAX1" s="60"/>
      <c r="BAY1" s="60"/>
      <c r="BAZ1" s="60"/>
      <c r="BBA1" s="60"/>
      <c r="BBB1" s="60"/>
      <c r="BBC1" s="60"/>
      <c r="BBD1" s="60"/>
      <c r="BBE1" s="60"/>
      <c r="BBF1" s="60"/>
      <c r="BBG1" s="60"/>
      <c r="BBH1" s="60"/>
      <c r="BBI1" s="60"/>
      <c r="BBJ1" s="60"/>
      <c r="BBK1" s="60"/>
      <c r="BBL1" s="60"/>
      <c r="BBM1" s="60"/>
      <c r="BBN1" s="60"/>
      <c r="BBO1" s="60"/>
      <c r="BBP1" s="60"/>
      <c r="BBQ1" s="60"/>
      <c r="BBR1" s="60"/>
      <c r="BBS1" s="60"/>
      <c r="BBT1" s="60"/>
      <c r="BBU1" s="60"/>
      <c r="BBV1" s="60"/>
      <c r="BBW1" s="60"/>
      <c r="BBX1" s="60"/>
      <c r="BBY1" s="60"/>
      <c r="BBZ1" s="60"/>
      <c r="BCA1" s="60"/>
      <c r="BCB1" s="60"/>
      <c r="BCC1" s="60"/>
      <c r="BCD1" s="60"/>
      <c r="BCE1" s="60"/>
      <c r="BCF1" s="60"/>
      <c r="BCG1" s="60"/>
      <c r="BCH1" s="60"/>
      <c r="BCI1" s="60"/>
      <c r="BCJ1" s="60"/>
      <c r="BCK1" s="60"/>
      <c r="BCL1" s="60"/>
      <c r="BCM1" s="60"/>
      <c r="BCN1" s="60"/>
      <c r="BCO1" s="60"/>
      <c r="BCP1" s="60"/>
      <c r="BCQ1" s="60"/>
      <c r="BCR1" s="60"/>
      <c r="BCS1" s="60"/>
      <c r="BCT1" s="60"/>
      <c r="BCU1" s="60"/>
      <c r="BCV1" s="60"/>
      <c r="BCW1" s="60"/>
      <c r="BCX1" s="60"/>
      <c r="BCY1" s="60"/>
      <c r="BCZ1" s="60"/>
      <c r="BDA1" s="60"/>
      <c r="BDB1" s="60"/>
      <c r="BDC1" s="60"/>
      <c r="BDD1" s="60"/>
      <c r="BDE1" s="60"/>
      <c r="BDF1" s="60"/>
      <c r="BDG1" s="60"/>
      <c r="BDH1" s="60"/>
      <c r="BDI1" s="60"/>
      <c r="BDJ1" s="60"/>
      <c r="BDK1" s="60"/>
      <c r="BDL1" s="60"/>
      <c r="BDM1" s="60"/>
      <c r="BDN1" s="60"/>
      <c r="BDO1" s="60"/>
      <c r="BDP1" s="60"/>
      <c r="BDQ1" s="60"/>
      <c r="BDR1" s="60"/>
      <c r="BDS1" s="60"/>
      <c r="BDT1" s="60"/>
      <c r="BDU1" s="60"/>
      <c r="BDV1" s="60"/>
      <c r="BDW1" s="60"/>
      <c r="BDX1" s="60"/>
      <c r="BDY1" s="60"/>
      <c r="BDZ1" s="60"/>
      <c r="BEA1" s="60"/>
      <c r="BEB1" s="60"/>
      <c r="BEC1" s="60"/>
      <c r="BED1" s="60"/>
      <c r="BEE1" s="60"/>
      <c r="BEF1" s="60"/>
      <c r="BEG1" s="60"/>
      <c r="BEH1" s="60"/>
      <c r="BEI1" s="60"/>
      <c r="BEJ1" s="60"/>
      <c r="BEK1" s="60"/>
      <c r="BEL1" s="60"/>
      <c r="BEM1" s="60"/>
      <c r="BEN1" s="60"/>
      <c r="BEO1" s="60"/>
      <c r="BEP1" s="60"/>
      <c r="BEQ1" s="60"/>
      <c r="BER1" s="60"/>
      <c r="BES1" s="60"/>
      <c r="BET1" s="60"/>
      <c r="BEU1" s="60"/>
      <c r="BEV1" s="60"/>
      <c r="BEW1" s="60"/>
      <c r="BEX1" s="60"/>
      <c r="BEY1" s="60"/>
      <c r="BEZ1" s="60"/>
      <c r="BFA1" s="60"/>
      <c r="BFB1" s="60"/>
      <c r="BFC1" s="60"/>
      <c r="BFD1" s="60"/>
      <c r="BFE1" s="60"/>
      <c r="BFF1" s="60"/>
      <c r="BFG1" s="60"/>
      <c r="BFH1" s="60"/>
      <c r="BFI1" s="60"/>
      <c r="BFJ1" s="60"/>
      <c r="BFK1" s="60"/>
      <c r="BFL1" s="60"/>
      <c r="BFM1" s="60"/>
      <c r="BFN1" s="60"/>
      <c r="BFO1" s="60"/>
      <c r="BFP1" s="60"/>
      <c r="BFQ1" s="60"/>
      <c r="BFR1" s="60"/>
      <c r="BFS1" s="60"/>
      <c r="BFT1" s="60"/>
      <c r="BFU1" s="60"/>
      <c r="BFV1" s="60"/>
      <c r="BFW1" s="60"/>
      <c r="BFX1" s="60"/>
      <c r="BFY1" s="60"/>
      <c r="BFZ1" s="60"/>
      <c r="BGA1" s="60"/>
      <c r="BGB1" s="60"/>
      <c r="BGC1" s="60"/>
      <c r="BGD1" s="60"/>
      <c r="BGE1" s="60"/>
      <c r="BGF1" s="60"/>
      <c r="BGG1" s="60"/>
      <c r="BGH1" s="60"/>
      <c r="BGI1" s="60"/>
      <c r="BGJ1" s="60"/>
      <c r="BGK1" s="60"/>
      <c r="BGL1" s="60"/>
      <c r="BGM1" s="60"/>
      <c r="BGN1" s="60"/>
      <c r="BGO1" s="60"/>
      <c r="BGP1" s="60"/>
      <c r="BGQ1" s="60"/>
      <c r="BGR1" s="60"/>
      <c r="BGS1" s="60"/>
      <c r="BGT1" s="60"/>
      <c r="BGU1" s="60"/>
      <c r="BGV1" s="60"/>
      <c r="BGW1" s="60"/>
      <c r="BGX1" s="60"/>
      <c r="BGY1" s="60"/>
      <c r="BGZ1" s="60"/>
      <c r="BHA1" s="60"/>
      <c r="BHB1" s="60"/>
      <c r="BHC1" s="60"/>
      <c r="BHD1" s="60"/>
      <c r="BHE1" s="60"/>
      <c r="BHF1" s="60"/>
      <c r="BHG1" s="60"/>
      <c r="BHH1" s="60"/>
      <c r="BHI1" s="60"/>
      <c r="BHJ1" s="60"/>
      <c r="BHK1" s="60"/>
      <c r="BHL1" s="60"/>
      <c r="BHM1" s="60"/>
      <c r="BHN1" s="60"/>
      <c r="BHO1" s="60"/>
      <c r="BHP1" s="60"/>
      <c r="BHQ1" s="60"/>
      <c r="BHR1" s="60"/>
      <c r="BHS1" s="60"/>
      <c r="BHT1" s="60"/>
      <c r="BHU1" s="60"/>
      <c r="BHV1" s="60"/>
      <c r="BHW1" s="60"/>
      <c r="BHX1" s="60"/>
      <c r="BHY1" s="60"/>
      <c r="BHZ1" s="60"/>
      <c r="BIA1" s="60"/>
      <c r="BIB1" s="60"/>
      <c r="BIC1" s="60"/>
      <c r="BID1" s="60"/>
      <c r="BIE1" s="60"/>
      <c r="BIF1" s="60"/>
      <c r="BIG1" s="60"/>
      <c r="BIH1" s="60"/>
      <c r="BII1" s="60"/>
      <c r="BIJ1" s="60"/>
      <c r="BIK1" s="60"/>
      <c r="BIL1" s="60"/>
      <c r="BIM1" s="60"/>
      <c r="BIN1" s="60"/>
      <c r="BIO1" s="60"/>
      <c r="BIP1" s="60"/>
      <c r="BIQ1" s="60"/>
      <c r="BIR1" s="60"/>
      <c r="BIS1" s="60"/>
      <c r="BIT1" s="60"/>
      <c r="BIU1" s="60"/>
      <c r="BIV1" s="60"/>
      <c r="BIW1" s="60"/>
      <c r="BIX1" s="60"/>
      <c r="BIY1" s="60"/>
      <c r="BIZ1" s="60"/>
      <c r="BJA1" s="60"/>
      <c r="BJB1" s="60"/>
      <c r="BJC1" s="60"/>
      <c r="BJD1" s="60"/>
      <c r="BJE1" s="60"/>
      <c r="BJF1" s="60"/>
      <c r="BJG1" s="60"/>
      <c r="BJH1" s="60"/>
      <c r="BJI1" s="60"/>
      <c r="BJJ1" s="60"/>
      <c r="BJK1" s="60"/>
      <c r="BJL1" s="60"/>
      <c r="BJM1" s="60"/>
      <c r="BJN1" s="60"/>
      <c r="BJO1" s="60"/>
      <c r="BJP1" s="60"/>
      <c r="BJQ1" s="60"/>
      <c r="BJR1" s="60"/>
      <c r="BJS1" s="60"/>
      <c r="BJT1" s="60"/>
      <c r="BJU1" s="60"/>
      <c r="BJV1" s="60"/>
      <c r="BJW1" s="60"/>
      <c r="BJX1" s="60"/>
      <c r="BJY1" s="60"/>
      <c r="BJZ1" s="60"/>
      <c r="BKA1" s="60"/>
      <c r="BKB1" s="60"/>
      <c r="BKC1" s="60"/>
      <c r="BKD1" s="60"/>
      <c r="BKE1" s="60"/>
      <c r="BKF1" s="60"/>
      <c r="BKG1" s="60"/>
      <c r="BKH1" s="60"/>
      <c r="BKI1" s="60"/>
      <c r="BKJ1" s="60"/>
      <c r="BKK1" s="60"/>
      <c r="BKL1" s="60"/>
      <c r="BKM1" s="60"/>
      <c r="BKN1" s="60"/>
      <c r="BKO1" s="60"/>
      <c r="BKP1" s="60"/>
      <c r="BKQ1" s="60"/>
      <c r="BKR1" s="60"/>
      <c r="BKS1" s="60"/>
      <c r="BKT1" s="60"/>
      <c r="BKU1" s="60"/>
      <c r="BKV1" s="60"/>
      <c r="BKW1" s="60"/>
      <c r="BKX1" s="60"/>
      <c r="BKY1" s="60"/>
      <c r="BKZ1" s="60"/>
      <c r="BLA1" s="60"/>
      <c r="BLB1" s="60"/>
      <c r="BLC1" s="60"/>
      <c r="BLD1" s="60"/>
      <c r="BLE1" s="60"/>
      <c r="BLF1" s="60"/>
      <c r="BLG1" s="60"/>
      <c r="BLH1" s="60"/>
      <c r="BLI1" s="60"/>
      <c r="BLJ1" s="60"/>
      <c r="BLK1" s="60"/>
      <c r="BLL1" s="60"/>
      <c r="BLM1" s="60"/>
      <c r="BLN1" s="60"/>
      <c r="BLO1" s="60"/>
      <c r="BLP1" s="60"/>
      <c r="BLQ1" s="60"/>
      <c r="BLR1" s="60"/>
      <c r="BLS1" s="60"/>
      <c r="BLT1" s="60"/>
      <c r="BLU1" s="60"/>
      <c r="BLV1" s="60"/>
      <c r="BLW1" s="60"/>
      <c r="BLX1" s="60"/>
      <c r="BLY1" s="60"/>
      <c r="BLZ1" s="60"/>
      <c r="BMA1" s="60"/>
      <c r="BMB1" s="60"/>
      <c r="BMC1" s="60"/>
      <c r="BMD1" s="60"/>
      <c r="BME1" s="60"/>
      <c r="BMF1" s="60"/>
      <c r="BMG1" s="60"/>
      <c r="BMH1" s="60"/>
      <c r="BMI1" s="60"/>
      <c r="BMJ1" s="60"/>
      <c r="BMK1" s="60"/>
      <c r="BML1" s="60"/>
      <c r="BMM1" s="60"/>
      <c r="BMN1" s="60"/>
      <c r="BMO1" s="60"/>
      <c r="BMP1" s="60"/>
      <c r="BMQ1" s="60"/>
      <c r="BMR1" s="60"/>
      <c r="BMS1" s="60"/>
      <c r="BMT1" s="60"/>
      <c r="BMU1" s="60"/>
      <c r="BMV1" s="60"/>
      <c r="BMW1" s="60"/>
      <c r="BMX1" s="60"/>
      <c r="BMY1" s="60"/>
      <c r="BMZ1" s="60"/>
      <c r="BNA1" s="60"/>
      <c r="BNB1" s="60"/>
      <c r="BNC1" s="60"/>
      <c r="BND1" s="60"/>
      <c r="BNE1" s="60"/>
      <c r="BNF1" s="60"/>
      <c r="BNG1" s="60"/>
      <c r="BNH1" s="60"/>
      <c r="BNI1" s="60"/>
      <c r="BNJ1" s="60"/>
      <c r="BNK1" s="60"/>
      <c r="BNL1" s="60"/>
      <c r="BNM1" s="60"/>
      <c r="BNN1" s="60"/>
      <c r="BNO1" s="60"/>
      <c r="BNP1" s="60"/>
      <c r="BNQ1" s="60"/>
      <c r="BNR1" s="60"/>
      <c r="BNS1" s="60"/>
      <c r="BNT1" s="60"/>
      <c r="BNU1" s="60"/>
      <c r="BNV1" s="60"/>
      <c r="BNW1" s="60"/>
      <c r="BNX1" s="60"/>
      <c r="BNY1" s="60"/>
      <c r="BNZ1" s="60"/>
      <c r="BOA1" s="60"/>
      <c r="BOB1" s="60"/>
      <c r="BOC1" s="60"/>
      <c r="BOD1" s="60"/>
      <c r="BOE1" s="60"/>
      <c r="BOF1" s="60"/>
      <c r="BOG1" s="60"/>
      <c r="BOH1" s="60"/>
      <c r="BOI1" s="60"/>
      <c r="BOJ1" s="60"/>
      <c r="BOK1" s="60"/>
      <c r="BOL1" s="60"/>
      <c r="BOM1" s="60"/>
      <c r="BON1" s="60"/>
      <c r="BOO1" s="60"/>
      <c r="BOP1" s="60"/>
      <c r="BOQ1" s="60"/>
      <c r="BOR1" s="60"/>
      <c r="BOS1" s="60"/>
      <c r="BOT1" s="60"/>
      <c r="BOU1" s="60"/>
      <c r="BOV1" s="60"/>
      <c r="BOW1" s="60"/>
      <c r="BOX1" s="60"/>
      <c r="BOY1" s="60"/>
      <c r="BOZ1" s="60"/>
      <c r="BPA1" s="60"/>
      <c r="BPB1" s="60"/>
      <c r="BPC1" s="60"/>
      <c r="BPD1" s="60"/>
      <c r="BPE1" s="60"/>
      <c r="BPF1" s="60"/>
      <c r="BPG1" s="60"/>
      <c r="BPH1" s="60"/>
      <c r="BPI1" s="60"/>
      <c r="BPJ1" s="60"/>
      <c r="BPK1" s="60"/>
      <c r="BPL1" s="60"/>
      <c r="BPM1" s="60"/>
      <c r="BPN1" s="60"/>
      <c r="BPO1" s="60"/>
      <c r="BPP1" s="60"/>
      <c r="BPQ1" s="60"/>
      <c r="BPR1" s="60"/>
      <c r="BPS1" s="60"/>
      <c r="BPT1" s="60"/>
      <c r="BPU1" s="60"/>
      <c r="BPV1" s="60"/>
      <c r="BPW1" s="60"/>
      <c r="BPX1" s="60"/>
      <c r="BPY1" s="60"/>
      <c r="BPZ1" s="60"/>
      <c r="BQA1" s="60"/>
      <c r="BQB1" s="60"/>
      <c r="BQC1" s="60"/>
      <c r="BQD1" s="60"/>
      <c r="BQE1" s="60"/>
      <c r="BQF1" s="60"/>
      <c r="BQG1" s="60"/>
      <c r="BQH1" s="60"/>
      <c r="BQI1" s="60"/>
      <c r="BQJ1" s="60"/>
      <c r="BQK1" s="60"/>
      <c r="BQL1" s="60"/>
      <c r="BQM1" s="60"/>
      <c r="BQN1" s="60"/>
      <c r="BQO1" s="60"/>
      <c r="BQP1" s="60"/>
      <c r="BQQ1" s="60"/>
      <c r="BQR1" s="60"/>
      <c r="BQS1" s="60"/>
      <c r="BQT1" s="60"/>
      <c r="BQU1" s="60"/>
      <c r="BQV1" s="60"/>
      <c r="BQW1" s="60"/>
      <c r="BQX1" s="60"/>
      <c r="BQY1" s="60"/>
      <c r="BQZ1" s="60"/>
      <c r="BRA1" s="60"/>
      <c r="BRB1" s="60"/>
      <c r="BRC1" s="60"/>
      <c r="BRD1" s="60"/>
      <c r="BRE1" s="60"/>
      <c r="BRF1" s="60"/>
      <c r="BRG1" s="60"/>
      <c r="BRH1" s="60"/>
      <c r="BRI1" s="60"/>
      <c r="BRJ1" s="60"/>
      <c r="BRK1" s="60"/>
      <c r="BRL1" s="60"/>
      <c r="BRM1" s="60"/>
      <c r="BRN1" s="60"/>
      <c r="BRO1" s="60"/>
      <c r="BRP1" s="60"/>
      <c r="BRQ1" s="60"/>
      <c r="BRR1" s="60"/>
      <c r="BRS1" s="60"/>
      <c r="BRT1" s="60"/>
      <c r="BRU1" s="60"/>
      <c r="BRV1" s="60"/>
      <c r="BRW1" s="60"/>
      <c r="BRX1" s="60"/>
      <c r="BRY1" s="60"/>
      <c r="BRZ1" s="60"/>
      <c r="BSA1" s="60"/>
      <c r="BSB1" s="60"/>
      <c r="BSC1" s="60"/>
      <c r="BSD1" s="60"/>
      <c r="BSE1" s="60"/>
      <c r="BSF1" s="60"/>
      <c r="BSG1" s="60"/>
      <c r="BSH1" s="60"/>
      <c r="BSI1" s="60"/>
      <c r="BSJ1" s="60"/>
      <c r="BSK1" s="60"/>
      <c r="BSL1" s="60"/>
      <c r="BSM1" s="60"/>
      <c r="BSN1" s="60"/>
      <c r="BSO1" s="60"/>
      <c r="BSP1" s="60"/>
      <c r="BSQ1" s="60"/>
      <c r="BSR1" s="60"/>
      <c r="BSS1" s="60"/>
      <c r="BST1" s="60"/>
      <c r="BSU1" s="60"/>
      <c r="BSV1" s="60"/>
      <c r="BSW1" s="60"/>
      <c r="BSX1" s="60"/>
      <c r="BSY1" s="60"/>
      <c r="BSZ1" s="60"/>
      <c r="BTA1" s="60"/>
      <c r="BTB1" s="60"/>
      <c r="BTC1" s="60"/>
      <c r="BTD1" s="60"/>
      <c r="BTE1" s="60"/>
      <c r="BTF1" s="60"/>
      <c r="BTG1" s="60"/>
      <c r="BTH1" s="60"/>
      <c r="BTI1" s="60"/>
      <c r="BTJ1" s="60"/>
      <c r="BTK1" s="60"/>
      <c r="BTL1" s="60"/>
      <c r="BTM1" s="60"/>
      <c r="BTN1" s="60"/>
      <c r="BTO1" s="60"/>
      <c r="BTP1" s="60"/>
      <c r="BTQ1" s="60"/>
      <c r="BTR1" s="60"/>
      <c r="BTS1" s="60"/>
      <c r="BTT1" s="60"/>
      <c r="BTU1" s="60"/>
      <c r="BTV1" s="60"/>
      <c r="BTW1" s="60"/>
      <c r="BTX1" s="60"/>
      <c r="BTY1" s="60"/>
      <c r="BTZ1" s="60"/>
      <c r="BUA1" s="60"/>
      <c r="BUB1" s="60"/>
      <c r="BUC1" s="60"/>
      <c r="BUD1" s="60"/>
      <c r="BUE1" s="60"/>
      <c r="BUF1" s="60"/>
      <c r="BUG1" s="60"/>
      <c r="BUH1" s="60"/>
      <c r="BUI1" s="60"/>
      <c r="BUJ1" s="60"/>
      <c r="BUK1" s="60"/>
      <c r="BUL1" s="60"/>
      <c r="BUM1" s="60"/>
      <c r="BUN1" s="60"/>
      <c r="BUO1" s="60"/>
      <c r="BUP1" s="60"/>
      <c r="BUQ1" s="60"/>
      <c r="BUR1" s="60"/>
      <c r="BUS1" s="60"/>
      <c r="BUT1" s="60"/>
      <c r="BUU1" s="60"/>
      <c r="BUV1" s="60"/>
      <c r="BUW1" s="60"/>
      <c r="BUX1" s="60"/>
      <c r="BUY1" s="60"/>
      <c r="BUZ1" s="60"/>
      <c r="BVA1" s="60"/>
      <c r="BVB1" s="60"/>
      <c r="BVC1" s="60"/>
      <c r="BVD1" s="60"/>
      <c r="BVE1" s="60"/>
      <c r="BVF1" s="60"/>
      <c r="BVG1" s="60"/>
      <c r="BVH1" s="60"/>
      <c r="BVI1" s="60"/>
      <c r="BVJ1" s="60"/>
      <c r="BVK1" s="60"/>
      <c r="BVL1" s="60"/>
      <c r="BVM1" s="60"/>
      <c r="BVN1" s="60"/>
      <c r="BVO1" s="60"/>
      <c r="BVP1" s="60"/>
      <c r="BVQ1" s="60"/>
      <c r="BVR1" s="60"/>
      <c r="BVS1" s="60"/>
      <c r="BVT1" s="60"/>
      <c r="BVU1" s="60"/>
      <c r="BVV1" s="60"/>
      <c r="BVW1" s="60"/>
      <c r="BVX1" s="60"/>
      <c r="BVY1" s="60"/>
      <c r="BVZ1" s="60"/>
      <c r="BWA1" s="60"/>
      <c r="BWB1" s="60"/>
      <c r="BWC1" s="60"/>
      <c r="BWD1" s="60"/>
      <c r="BWE1" s="60"/>
      <c r="BWF1" s="60"/>
      <c r="BWG1" s="60"/>
      <c r="BWH1" s="60"/>
      <c r="BWI1" s="60"/>
      <c r="BWJ1" s="60"/>
      <c r="BWK1" s="60"/>
      <c r="BWL1" s="60"/>
      <c r="BWM1" s="60"/>
      <c r="BWN1" s="60"/>
      <c r="BWO1" s="60"/>
      <c r="BWP1" s="60"/>
      <c r="BWQ1" s="60"/>
      <c r="BWR1" s="60"/>
      <c r="BWS1" s="60"/>
      <c r="BWT1" s="60"/>
      <c r="BWU1" s="60"/>
      <c r="BWV1" s="60"/>
      <c r="BWW1" s="60"/>
      <c r="BWX1" s="60"/>
      <c r="BWY1" s="60"/>
      <c r="BWZ1" s="60"/>
      <c r="BXA1" s="60"/>
      <c r="BXB1" s="60"/>
      <c r="BXC1" s="60"/>
      <c r="BXD1" s="60"/>
      <c r="BXE1" s="60"/>
      <c r="BXF1" s="60"/>
      <c r="BXG1" s="60"/>
      <c r="BXH1" s="60"/>
      <c r="BXI1" s="60"/>
      <c r="BXJ1" s="60"/>
      <c r="BXK1" s="60"/>
      <c r="BXL1" s="60"/>
      <c r="BXM1" s="60"/>
      <c r="BXN1" s="60"/>
      <c r="BXO1" s="60"/>
      <c r="BXP1" s="60"/>
      <c r="BXQ1" s="60"/>
      <c r="BXR1" s="60"/>
      <c r="BXS1" s="60"/>
      <c r="BXT1" s="60"/>
      <c r="BXU1" s="60"/>
      <c r="BXV1" s="60"/>
      <c r="BXW1" s="60"/>
      <c r="BXX1" s="60"/>
      <c r="BXY1" s="60"/>
      <c r="BXZ1" s="60"/>
      <c r="BYA1" s="60"/>
      <c r="BYB1" s="60"/>
      <c r="BYC1" s="60"/>
      <c r="BYD1" s="60"/>
      <c r="BYE1" s="60"/>
      <c r="BYF1" s="60"/>
      <c r="BYG1" s="60"/>
      <c r="BYH1" s="60"/>
      <c r="BYI1" s="60"/>
      <c r="BYJ1" s="60"/>
      <c r="BYK1" s="60"/>
      <c r="BYL1" s="60"/>
      <c r="BYM1" s="60"/>
      <c r="BYN1" s="60"/>
      <c r="BYO1" s="60"/>
      <c r="BYP1" s="60"/>
      <c r="BYQ1" s="60"/>
      <c r="BYR1" s="60"/>
      <c r="BYS1" s="60"/>
      <c r="BYT1" s="60"/>
      <c r="BYU1" s="60"/>
      <c r="BYV1" s="60"/>
      <c r="BYW1" s="60"/>
      <c r="BYX1" s="60"/>
      <c r="BYY1" s="60"/>
      <c r="BYZ1" s="60"/>
      <c r="BZA1" s="60"/>
      <c r="BZB1" s="60"/>
      <c r="BZC1" s="60"/>
      <c r="BZD1" s="60"/>
      <c r="BZE1" s="60"/>
      <c r="BZF1" s="60"/>
      <c r="BZG1" s="60"/>
      <c r="BZH1" s="60"/>
      <c r="BZI1" s="60"/>
      <c r="BZJ1" s="60"/>
      <c r="BZK1" s="60"/>
      <c r="BZL1" s="60"/>
      <c r="BZM1" s="60"/>
      <c r="BZN1" s="60"/>
      <c r="BZO1" s="60"/>
      <c r="BZP1" s="60"/>
      <c r="BZQ1" s="60"/>
      <c r="BZR1" s="60"/>
      <c r="BZS1" s="60"/>
      <c r="BZT1" s="60"/>
      <c r="BZU1" s="60"/>
      <c r="BZV1" s="60"/>
      <c r="BZW1" s="60"/>
      <c r="BZX1" s="60"/>
      <c r="BZY1" s="60"/>
      <c r="BZZ1" s="60"/>
      <c r="CAA1" s="60"/>
      <c r="CAB1" s="60"/>
      <c r="CAC1" s="60"/>
      <c r="CAD1" s="60"/>
      <c r="CAE1" s="60"/>
      <c r="CAF1" s="60"/>
      <c r="CAG1" s="60"/>
      <c r="CAH1" s="60"/>
      <c r="CAI1" s="60"/>
      <c r="CAJ1" s="60"/>
      <c r="CAK1" s="60"/>
      <c r="CAL1" s="60"/>
      <c r="CAM1" s="60"/>
      <c r="CAN1" s="60"/>
      <c r="CAO1" s="60"/>
      <c r="CAP1" s="60"/>
      <c r="CAQ1" s="60"/>
      <c r="CAR1" s="60"/>
      <c r="CAS1" s="60"/>
      <c r="CAT1" s="60"/>
      <c r="CAU1" s="60"/>
      <c r="CAV1" s="60"/>
      <c r="CAW1" s="60"/>
      <c r="CAX1" s="60"/>
      <c r="CAY1" s="60"/>
      <c r="CAZ1" s="60"/>
      <c r="CBA1" s="60"/>
      <c r="CBB1" s="60"/>
      <c r="CBC1" s="60"/>
      <c r="CBD1" s="60"/>
      <c r="CBE1" s="60"/>
      <c r="CBF1" s="60"/>
      <c r="CBG1" s="60"/>
      <c r="CBH1" s="60"/>
      <c r="CBI1" s="60"/>
      <c r="CBJ1" s="60"/>
      <c r="CBK1" s="60"/>
      <c r="CBL1" s="60"/>
      <c r="CBM1" s="60"/>
      <c r="CBN1" s="60"/>
      <c r="CBO1" s="60"/>
      <c r="CBP1" s="60"/>
      <c r="CBQ1" s="60"/>
      <c r="CBR1" s="60"/>
      <c r="CBS1" s="60"/>
      <c r="CBT1" s="60"/>
      <c r="CBU1" s="60"/>
      <c r="CBV1" s="60"/>
      <c r="CBW1" s="60"/>
      <c r="CBX1" s="60"/>
      <c r="CBY1" s="60"/>
      <c r="CBZ1" s="60"/>
      <c r="CCA1" s="60"/>
      <c r="CCB1" s="60"/>
      <c r="CCC1" s="60"/>
      <c r="CCD1" s="60"/>
      <c r="CCE1" s="60"/>
      <c r="CCF1" s="60"/>
      <c r="CCG1" s="60"/>
      <c r="CCH1" s="60"/>
      <c r="CCI1" s="60"/>
      <c r="CCJ1" s="60"/>
      <c r="CCK1" s="60"/>
      <c r="CCL1" s="60"/>
      <c r="CCM1" s="60"/>
      <c r="CCN1" s="60"/>
      <c r="CCO1" s="60"/>
      <c r="CCP1" s="60"/>
      <c r="CCQ1" s="60"/>
      <c r="CCR1" s="60"/>
      <c r="CCS1" s="60"/>
      <c r="CCT1" s="60"/>
      <c r="CCU1" s="60"/>
      <c r="CCV1" s="60"/>
      <c r="CCW1" s="60"/>
      <c r="CCX1" s="60"/>
      <c r="CCY1" s="60"/>
      <c r="CCZ1" s="60"/>
      <c r="CDA1" s="60"/>
      <c r="CDB1" s="60"/>
      <c r="CDC1" s="60"/>
      <c r="CDD1" s="60"/>
      <c r="CDE1" s="60"/>
      <c r="CDF1" s="60"/>
      <c r="CDG1" s="60"/>
      <c r="CDH1" s="60"/>
      <c r="CDI1" s="60"/>
      <c r="CDJ1" s="60"/>
      <c r="CDK1" s="60"/>
      <c r="CDL1" s="60"/>
      <c r="CDM1" s="60"/>
      <c r="CDN1" s="60"/>
      <c r="CDO1" s="60"/>
      <c r="CDP1" s="60"/>
      <c r="CDQ1" s="60"/>
      <c r="CDR1" s="60"/>
      <c r="CDS1" s="60"/>
      <c r="CDT1" s="60"/>
      <c r="CDU1" s="60"/>
      <c r="CDV1" s="60"/>
      <c r="CDW1" s="60"/>
      <c r="CDX1" s="60"/>
      <c r="CDY1" s="60"/>
      <c r="CDZ1" s="60"/>
      <c r="CEA1" s="60"/>
      <c r="CEB1" s="60"/>
      <c r="CEC1" s="60"/>
      <c r="CED1" s="60"/>
      <c r="CEE1" s="60"/>
      <c r="CEF1" s="60"/>
      <c r="CEG1" s="60"/>
      <c r="CEH1" s="60"/>
      <c r="CEI1" s="60"/>
      <c r="CEJ1" s="60"/>
      <c r="CEK1" s="60"/>
      <c r="CEL1" s="60"/>
      <c r="CEM1" s="60"/>
      <c r="CEN1" s="60"/>
      <c r="CEO1" s="60"/>
      <c r="CEP1" s="60"/>
      <c r="CEQ1" s="60"/>
      <c r="CER1" s="60"/>
      <c r="CES1" s="60"/>
      <c r="CET1" s="60"/>
      <c r="CEU1" s="60"/>
      <c r="CEV1" s="60"/>
      <c r="CEW1" s="60"/>
      <c r="CEX1" s="60"/>
      <c r="CEY1" s="60"/>
      <c r="CEZ1" s="60"/>
      <c r="CFA1" s="60"/>
      <c r="CFB1" s="60"/>
      <c r="CFC1" s="60"/>
      <c r="CFD1" s="60"/>
      <c r="CFE1" s="60"/>
      <c r="CFF1" s="60"/>
      <c r="CFG1" s="60"/>
      <c r="CFH1" s="60"/>
      <c r="CFI1" s="60"/>
      <c r="CFJ1" s="60"/>
      <c r="CFK1" s="60"/>
      <c r="CFL1" s="60"/>
      <c r="CFM1" s="60"/>
      <c r="CFN1" s="60"/>
      <c r="CFO1" s="60"/>
      <c r="CFP1" s="60"/>
      <c r="CFQ1" s="60"/>
      <c r="CFR1" s="60"/>
      <c r="CFS1" s="60"/>
      <c r="CFT1" s="60"/>
      <c r="CFU1" s="60"/>
      <c r="CFV1" s="60"/>
      <c r="CFW1" s="60"/>
      <c r="CFX1" s="60"/>
      <c r="CFY1" s="60"/>
      <c r="CFZ1" s="60"/>
      <c r="CGA1" s="60"/>
      <c r="CGB1" s="60"/>
      <c r="CGC1" s="60"/>
      <c r="CGD1" s="60"/>
      <c r="CGE1" s="60"/>
      <c r="CGF1" s="60"/>
      <c r="CGG1" s="60"/>
      <c r="CGH1" s="60"/>
      <c r="CGI1" s="60"/>
      <c r="CGJ1" s="60"/>
      <c r="CGK1" s="60"/>
      <c r="CGL1" s="60"/>
      <c r="CGM1" s="60"/>
      <c r="CGN1" s="60"/>
      <c r="CGO1" s="60"/>
      <c r="CGP1" s="60"/>
      <c r="CGQ1" s="60"/>
      <c r="CGR1" s="60"/>
      <c r="CGS1" s="60"/>
      <c r="CGT1" s="60"/>
      <c r="CGU1" s="60"/>
      <c r="CGV1" s="60"/>
      <c r="CGW1" s="60"/>
      <c r="CGX1" s="60"/>
      <c r="CGY1" s="60"/>
      <c r="CGZ1" s="60"/>
      <c r="CHA1" s="60"/>
      <c r="CHB1" s="60"/>
      <c r="CHC1" s="60"/>
      <c r="CHD1" s="60"/>
      <c r="CHE1" s="60"/>
      <c r="CHF1" s="60"/>
      <c r="CHG1" s="60"/>
      <c r="CHH1" s="60"/>
      <c r="CHI1" s="60"/>
      <c r="CHJ1" s="60"/>
      <c r="CHK1" s="60"/>
      <c r="CHL1" s="60"/>
      <c r="CHM1" s="60"/>
      <c r="CHN1" s="60"/>
      <c r="CHO1" s="60"/>
      <c r="CHP1" s="60"/>
      <c r="CHQ1" s="60"/>
      <c r="CHR1" s="60"/>
      <c r="CHS1" s="60"/>
      <c r="CHT1" s="60"/>
      <c r="CHU1" s="60"/>
      <c r="CHV1" s="60"/>
      <c r="CHW1" s="60"/>
      <c r="CHX1" s="60"/>
      <c r="CHY1" s="60"/>
      <c r="CHZ1" s="60"/>
      <c r="CIA1" s="60"/>
      <c r="CIB1" s="60"/>
      <c r="CIC1" s="60"/>
      <c r="CID1" s="60"/>
      <c r="CIE1" s="60"/>
      <c r="CIF1" s="60"/>
      <c r="CIG1" s="60"/>
      <c r="CIH1" s="60"/>
      <c r="CII1" s="60"/>
      <c r="CIJ1" s="60"/>
      <c r="CIK1" s="60"/>
      <c r="CIL1" s="60"/>
      <c r="CIM1" s="60"/>
      <c r="CIN1" s="60"/>
      <c r="CIO1" s="60"/>
      <c r="CIP1" s="60"/>
      <c r="CIQ1" s="60"/>
      <c r="CIR1" s="60"/>
      <c r="CIS1" s="60"/>
      <c r="CIT1" s="60"/>
      <c r="CIU1" s="60"/>
      <c r="CIV1" s="60"/>
      <c r="CIW1" s="60"/>
      <c r="CIX1" s="60"/>
      <c r="CIY1" s="60"/>
      <c r="CIZ1" s="60"/>
      <c r="CJA1" s="60"/>
      <c r="CJB1" s="60"/>
      <c r="CJC1" s="60"/>
      <c r="CJD1" s="60"/>
      <c r="CJE1" s="60"/>
      <c r="CJF1" s="60"/>
      <c r="CJG1" s="60"/>
      <c r="CJH1" s="60"/>
      <c r="CJI1" s="60"/>
      <c r="CJJ1" s="60"/>
      <c r="CJK1" s="60"/>
      <c r="CJL1" s="60"/>
      <c r="CJM1" s="60"/>
      <c r="CJN1" s="60"/>
      <c r="CJO1" s="60"/>
      <c r="CJP1" s="60"/>
      <c r="CJQ1" s="60"/>
      <c r="CJR1" s="60"/>
      <c r="CJS1" s="60"/>
      <c r="CJT1" s="60"/>
      <c r="CJU1" s="60"/>
      <c r="CJV1" s="60"/>
      <c r="CJW1" s="60"/>
      <c r="CJX1" s="60"/>
      <c r="CJY1" s="60"/>
      <c r="CJZ1" s="60"/>
      <c r="CKA1" s="60"/>
      <c r="CKB1" s="60"/>
      <c r="CKC1" s="60"/>
      <c r="CKD1" s="60"/>
      <c r="CKE1" s="60"/>
      <c r="CKF1" s="60"/>
      <c r="CKG1" s="60"/>
      <c r="CKH1" s="60"/>
      <c r="CKI1" s="60"/>
      <c r="CKJ1" s="60"/>
      <c r="CKK1" s="60"/>
      <c r="CKL1" s="60"/>
      <c r="CKM1" s="60"/>
      <c r="CKN1" s="60"/>
      <c r="CKO1" s="60"/>
      <c r="CKP1" s="60"/>
      <c r="CKQ1" s="60"/>
      <c r="CKR1" s="60"/>
      <c r="CKS1" s="60"/>
      <c r="CKT1" s="60"/>
      <c r="CKU1" s="60"/>
      <c r="CKV1" s="60"/>
      <c r="CKW1" s="60"/>
      <c r="CKX1" s="60"/>
      <c r="CKY1" s="60"/>
      <c r="CKZ1" s="60"/>
      <c r="CLA1" s="60"/>
      <c r="CLB1" s="60"/>
      <c r="CLC1" s="60"/>
      <c r="CLD1" s="60"/>
      <c r="CLE1" s="60"/>
      <c r="CLF1" s="60"/>
      <c r="CLG1" s="60"/>
      <c r="CLH1" s="60"/>
      <c r="CLI1" s="60"/>
      <c r="CLJ1" s="60"/>
      <c r="CLK1" s="60"/>
      <c r="CLL1" s="60"/>
      <c r="CLM1" s="60"/>
      <c r="CLN1" s="60"/>
      <c r="CLO1" s="60"/>
      <c r="CLP1" s="60"/>
      <c r="CLQ1" s="60"/>
      <c r="CLR1" s="60"/>
      <c r="CLS1" s="60"/>
      <c r="CLT1" s="60"/>
      <c r="CLU1" s="60"/>
      <c r="CLV1" s="60"/>
      <c r="CLW1" s="60"/>
      <c r="CLX1" s="60"/>
      <c r="CLY1" s="60"/>
      <c r="CLZ1" s="60"/>
      <c r="CMA1" s="60"/>
      <c r="CMB1" s="60"/>
      <c r="CMC1" s="60"/>
      <c r="CMD1" s="60"/>
      <c r="CME1" s="60"/>
      <c r="CMF1" s="60"/>
      <c r="CMG1" s="60"/>
      <c r="CMH1" s="60"/>
      <c r="CMI1" s="60"/>
      <c r="CMJ1" s="60"/>
      <c r="CMK1" s="60"/>
      <c r="CML1" s="60"/>
      <c r="CMM1" s="60"/>
      <c r="CMN1" s="60"/>
      <c r="CMO1" s="60"/>
      <c r="CMP1" s="60"/>
      <c r="CMQ1" s="60"/>
      <c r="CMR1" s="60"/>
      <c r="CMS1" s="60"/>
      <c r="CMT1" s="60"/>
      <c r="CMU1" s="60"/>
      <c r="CMV1" s="60"/>
      <c r="CMW1" s="60"/>
      <c r="CMX1" s="60"/>
      <c r="CMY1" s="60"/>
      <c r="CMZ1" s="60"/>
      <c r="CNA1" s="60"/>
      <c r="CNB1" s="60"/>
      <c r="CNC1" s="60"/>
      <c r="CND1" s="60"/>
      <c r="CNE1" s="60"/>
      <c r="CNF1" s="60"/>
      <c r="CNG1" s="60"/>
      <c r="CNH1" s="60"/>
      <c r="CNI1" s="60"/>
      <c r="CNJ1" s="60"/>
      <c r="CNK1" s="60"/>
      <c r="CNL1" s="60"/>
      <c r="CNM1" s="60"/>
      <c r="CNN1" s="60"/>
      <c r="CNO1" s="60"/>
      <c r="CNP1" s="60"/>
      <c r="CNQ1" s="60"/>
      <c r="CNR1" s="60"/>
      <c r="CNS1" s="60"/>
      <c r="CNT1" s="60"/>
      <c r="CNU1" s="60"/>
      <c r="CNV1" s="60"/>
      <c r="CNW1" s="60"/>
      <c r="CNX1" s="60"/>
      <c r="CNY1" s="60"/>
      <c r="CNZ1" s="60"/>
      <c r="COA1" s="60"/>
      <c r="COB1" s="60"/>
      <c r="COC1" s="60"/>
      <c r="COD1" s="60"/>
      <c r="COE1" s="60"/>
      <c r="COF1" s="60"/>
      <c r="COG1" s="60"/>
      <c r="COH1" s="60"/>
      <c r="COI1" s="60"/>
      <c r="COJ1" s="60"/>
      <c r="COK1" s="60"/>
      <c r="COL1" s="60"/>
      <c r="COM1" s="60"/>
      <c r="CON1" s="60"/>
      <c r="COO1" s="60"/>
      <c r="COP1" s="60"/>
      <c r="COQ1" s="60"/>
      <c r="COR1" s="60"/>
      <c r="COS1" s="60"/>
      <c r="COT1" s="60"/>
      <c r="COU1" s="60"/>
      <c r="COV1" s="60"/>
      <c r="COW1" s="60"/>
      <c r="COX1" s="60"/>
      <c r="COY1" s="60"/>
      <c r="COZ1" s="60"/>
      <c r="CPA1" s="60"/>
      <c r="CPB1" s="60"/>
      <c r="CPC1" s="60"/>
      <c r="CPD1" s="60"/>
      <c r="CPE1" s="60"/>
      <c r="CPF1" s="60"/>
      <c r="CPG1" s="60"/>
      <c r="CPH1" s="60"/>
      <c r="CPI1" s="60"/>
      <c r="CPJ1" s="60"/>
      <c r="CPK1" s="60"/>
      <c r="CPL1" s="60"/>
      <c r="CPM1" s="60"/>
      <c r="CPN1" s="60"/>
      <c r="CPO1" s="60"/>
      <c r="CPP1" s="60"/>
      <c r="CPQ1" s="60"/>
      <c r="CPR1" s="60"/>
      <c r="CPS1" s="60"/>
      <c r="CPT1" s="60"/>
      <c r="CPU1" s="60"/>
      <c r="CPV1" s="60"/>
      <c r="CPW1" s="60"/>
      <c r="CPX1" s="60"/>
      <c r="CPY1" s="60"/>
      <c r="CPZ1" s="60"/>
      <c r="CQA1" s="60"/>
      <c r="CQB1" s="60"/>
      <c r="CQC1" s="60"/>
      <c r="CQD1" s="60"/>
      <c r="CQE1" s="60"/>
      <c r="CQF1" s="60"/>
      <c r="CQG1" s="60"/>
      <c r="CQH1" s="60"/>
      <c r="CQI1" s="60"/>
      <c r="CQJ1" s="60"/>
      <c r="CQK1" s="60"/>
      <c r="CQL1" s="60"/>
      <c r="CQM1" s="60"/>
      <c r="CQN1" s="60"/>
      <c r="CQO1" s="60"/>
      <c r="CQP1" s="60"/>
      <c r="CQQ1" s="60"/>
      <c r="CQR1" s="60"/>
      <c r="CQS1" s="60"/>
      <c r="CQT1" s="60"/>
      <c r="CQU1" s="60"/>
      <c r="CQV1" s="60"/>
      <c r="CQW1" s="60"/>
      <c r="CQX1" s="60"/>
      <c r="CQY1" s="60"/>
      <c r="CQZ1" s="60"/>
      <c r="CRA1" s="60"/>
      <c r="CRB1" s="60"/>
      <c r="CRC1" s="60"/>
      <c r="CRD1" s="60"/>
      <c r="CRE1" s="60"/>
      <c r="CRF1" s="60"/>
      <c r="CRG1" s="60"/>
      <c r="CRH1" s="60"/>
      <c r="CRI1" s="60"/>
      <c r="CRJ1" s="60"/>
      <c r="CRK1" s="60"/>
      <c r="CRL1" s="60"/>
      <c r="CRM1" s="60"/>
      <c r="CRN1" s="60"/>
      <c r="CRO1" s="60"/>
      <c r="CRP1" s="60"/>
      <c r="CRQ1" s="60"/>
      <c r="CRR1" s="60"/>
      <c r="CRS1" s="60"/>
      <c r="CRT1" s="60"/>
      <c r="CRU1" s="60"/>
      <c r="CRV1" s="60"/>
      <c r="CRW1" s="60"/>
      <c r="CRX1" s="60"/>
      <c r="CRY1" s="60"/>
      <c r="CRZ1" s="60"/>
      <c r="CSA1" s="60"/>
      <c r="CSB1" s="60"/>
      <c r="CSC1" s="60"/>
      <c r="CSD1" s="60"/>
      <c r="CSE1" s="60"/>
      <c r="CSF1" s="60"/>
      <c r="CSG1" s="60"/>
      <c r="CSH1" s="60"/>
      <c r="CSI1" s="60"/>
      <c r="CSJ1" s="60"/>
      <c r="CSK1" s="60"/>
      <c r="CSL1" s="60"/>
      <c r="CSM1" s="60"/>
      <c r="CSN1" s="60"/>
      <c r="CSO1" s="60"/>
      <c r="CSP1" s="60"/>
      <c r="CSQ1" s="60"/>
      <c r="CSR1" s="60"/>
      <c r="CSS1" s="60"/>
      <c r="CST1" s="60"/>
      <c r="CSU1" s="60"/>
      <c r="CSV1" s="60"/>
      <c r="CSW1" s="60"/>
      <c r="CSX1" s="60"/>
      <c r="CSY1" s="60"/>
      <c r="CSZ1" s="60"/>
      <c r="CTA1" s="60"/>
      <c r="CTB1" s="60"/>
      <c r="CTC1" s="60"/>
      <c r="CTD1" s="60"/>
      <c r="CTE1" s="60"/>
      <c r="CTF1" s="60"/>
      <c r="CTG1" s="60"/>
      <c r="CTH1" s="60"/>
      <c r="CTI1" s="60"/>
      <c r="CTJ1" s="60"/>
      <c r="CTK1" s="60"/>
      <c r="CTL1" s="60"/>
      <c r="CTM1" s="60"/>
      <c r="CTN1" s="60"/>
      <c r="CTO1" s="60"/>
      <c r="CTP1" s="60"/>
      <c r="CTQ1" s="60"/>
      <c r="CTR1" s="60"/>
      <c r="CTS1" s="60"/>
      <c r="CTT1" s="60"/>
      <c r="CTU1" s="60"/>
      <c r="CTV1" s="60"/>
      <c r="CTW1" s="60"/>
      <c r="CTX1" s="60"/>
      <c r="CTY1" s="60"/>
      <c r="CTZ1" s="60"/>
      <c r="CUA1" s="60"/>
      <c r="CUB1" s="60"/>
      <c r="CUC1" s="60"/>
      <c r="CUD1" s="60"/>
      <c r="CUE1" s="60"/>
      <c r="CUF1" s="60"/>
      <c r="CUG1" s="60"/>
      <c r="CUH1" s="60"/>
      <c r="CUI1" s="60"/>
      <c r="CUJ1" s="60"/>
      <c r="CUK1" s="60"/>
      <c r="CUL1" s="60"/>
      <c r="CUM1" s="60"/>
      <c r="CUN1" s="60"/>
      <c r="CUO1" s="60"/>
      <c r="CUP1" s="60"/>
      <c r="CUQ1" s="60"/>
      <c r="CUR1" s="60"/>
      <c r="CUS1" s="60"/>
      <c r="CUT1" s="60"/>
      <c r="CUU1" s="60"/>
      <c r="CUV1" s="60"/>
      <c r="CUW1" s="60"/>
      <c r="CUX1" s="60"/>
      <c r="CUY1" s="60"/>
      <c r="CUZ1" s="60"/>
      <c r="CVA1" s="60"/>
      <c r="CVB1" s="60"/>
      <c r="CVC1" s="60"/>
      <c r="CVD1" s="60"/>
      <c r="CVE1" s="60"/>
      <c r="CVF1" s="60"/>
      <c r="CVG1" s="60"/>
      <c r="CVH1" s="60"/>
      <c r="CVI1" s="60"/>
      <c r="CVJ1" s="60"/>
      <c r="CVK1" s="60"/>
      <c r="CVL1" s="60"/>
      <c r="CVM1" s="60"/>
      <c r="CVN1" s="60"/>
      <c r="CVO1" s="60"/>
      <c r="CVP1" s="60"/>
      <c r="CVQ1" s="60"/>
      <c r="CVR1" s="60"/>
      <c r="CVS1" s="60"/>
      <c r="CVT1" s="60"/>
      <c r="CVU1" s="60"/>
      <c r="CVV1" s="60"/>
      <c r="CVW1" s="60"/>
      <c r="CVX1" s="60"/>
      <c r="CVY1" s="60"/>
      <c r="CVZ1" s="60"/>
      <c r="CWA1" s="60"/>
      <c r="CWB1" s="60"/>
      <c r="CWC1" s="60"/>
      <c r="CWD1" s="60"/>
      <c r="CWE1" s="60"/>
      <c r="CWF1" s="60"/>
      <c r="CWG1" s="60"/>
      <c r="CWH1" s="60"/>
      <c r="CWI1" s="60"/>
      <c r="CWJ1" s="60"/>
      <c r="CWK1" s="60"/>
      <c r="CWL1" s="60"/>
      <c r="CWM1" s="60"/>
      <c r="CWN1" s="60"/>
      <c r="CWO1" s="60"/>
      <c r="CWP1" s="60"/>
      <c r="CWQ1" s="60"/>
      <c r="CWR1" s="60"/>
      <c r="CWS1" s="60"/>
      <c r="CWT1" s="60"/>
      <c r="CWU1" s="60"/>
      <c r="CWV1" s="60"/>
      <c r="CWW1" s="60"/>
      <c r="CWX1" s="60"/>
      <c r="CWY1" s="60"/>
      <c r="CWZ1" s="60"/>
      <c r="CXA1" s="60"/>
      <c r="CXB1" s="60"/>
      <c r="CXC1" s="60"/>
      <c r="CXD1" s="60"/>
      <c r="CXE1" s="60"/>
      <c r="CXF1" s="60"/>
      <c r="CXG1" s="60"/>
      <c r="CXH1" s="60"/>
      <c r="CXI1" s="60"/>
      <c r="CXJ1" s="60"/>
      <c r="CXK1" s="60"/>
      <c r="CXL1" s="60"/>
      <c r="CXM1" s="60"/>
      <c r="CXN1" s="60"/>
      <c r="CXO1" s="60"/>
      <c r="CXP1" s="60"/>
      <c r="CXQ1" s="60"/>
      <c r="CXR1" s="60"/>
      <c r="CXS1" s="60"/>
      <c r="CXT1" s="60"/>
      <c r="CXU1" s="60"/>
      <c r="CXV1" s="60"/>
      <c r="CXW1" s="60"/>
      <c r="CXX1" s="60"/>
      <c r="CXY1" s="60"/>
      <c r="CXZ1" s="60"/>
      <c r="CYA1" s="60"/>
      <c r="CYB1" s="60"/>
      <c r="CYC1" s="60"/>
      <c r="CYD1" s="60"/>
      <c r="CYE1" s="60"/>
      <c r="CYF1" s="60"/>
      <c r="CYG1" s="60"/>
      <c r="CYH1" s="60"/>
      <c r="CYI1" s="60"/>
      <c r="CYJ1" s="60"/>
      <c r="CYK1" s="60"/>
      <c r="CYL1" s="60"/>
      <c r="CYM1" s="60"/>
      <c r="CYN1" s="60"/>
      <c r="CYO1" s="60"/>
      <c r="CYP1" s="60"/>
      <c r="CYQ1" s="60"/>
      <c r="CYR1" s="60"/>
      <c r="CYS1" s="60"/>
      <c r="CYT1" s="60"/>
      <c r="CYU1" s="60"/>
      <c r="CYV1" s="60"/>
      <c r="CYW1" s="60"/>
      <c r="CYX1" s="60"/>
      <c r="CYY1" s="60"/>
      <c r="CYZ1" s="60"/>
      <c r="CZA1" s="60"/>
      <c r="CZB1" s="60"/>
      <c r="CZC1" s="60"/>
      <c r="CZD1" s="60"/>
      <c r="CZE1" s="60"/>
      <c r="CZF1" s="60"/>
      <c r="CZG1" s="60"/>
      <c r="CZH1" s="60"/>
      <c r="CZI1" s="60"/>
      <c r="CZJ1" s="60"/>
      <c r="CZK1" s="60"/>
      <c r="CZL1" s="60"/>
      <c r="CZM1" s="60"/>
      <c r="CZN1" s="60"/>
      <c r="CZO1" s="60"/>
      <c r="CZP1" s="60"/>
      <c r="CZQ1" s="60"/>
      <c r="CZR1" s="60"/>
      <c r="CZS1" s="60"/>
      <c r="CZT1" s="60"/>
      <c r="CZU1" s="60"/>
      <c r="CZV1" s="60"/>
      <c r="CZW1" s="60"/>
      <c r="CZX1" s="60"/>
      <c r="CZY1" s="60"/>
      <c r="CZZ1" s="60"/>
      <c r="DAA1" s="60"/>
      <c r="DAB1" s="60"/>
      <c r="DAC1" s="60"/>
      <c r="DAD1" s="60"/>
      <c r="DAE1" s="60"/>
      <c r="DAF1" s="60"/>
      <c r="DAG1" s="60"/>
      <c r="DAH1" s="60"/>
      <c r="DAI1" s="60"/>
      <c r="DAJ1" s="60"/>
      <c r="DAK1" s="60"/>
      <c r="DAL1" s="60"/>
      <c r="DAM1" s="60"/>
      <c r="DAN1" s="60"/>
      <c r="DAO1" s="60"/>
      <c r="DAP1" s="60"/>
      <c r="DAQ1" s="60"/>
      <c r="DAR1" s="60"/>
      <c r="DAS1" s="60"/>
      <c r="DAT1" s="60"/>
      <c r="DAU1" s="60"/>
      <c r="DAV1" s="60"/>
      <c r="DAW1" s="60"/>
      <c r="DAX1" s="60"/>
      <c r="DAY1" s="60"/>
      <c r="DAZ1" s="60"/>
      <c r="DBA1" s="60"/>
      <c r="DBB1" s="60"/>
      <c r="DBC1" s="60"/>
      <c r="DBD1" s="60"/>
      <c r="DBE1" s="60"/>
      <c r="DBF1" s="60"/>
      <c r="DBG1" s="60"/>
      <c r="DBH1" s="60"/>
      <c r="DBI1" s="60"/>
      <c r="DBJ1" s="60"/>
      <c r="DBK1" s="60"/>
      <c r="DBL1" s="60"/>
      <c r="DBM1" s="60"/>
      <c r="DBN1" s="60"/>
      <c r="DBO1" s="60"/>
      <c r="DBP1" s="60"/>
      <c r="DBQ1" s="60"/>
      <c r="DBR1" s="60"/>
      <c r="DBS1" s="60"/>
      <c r="DBT1" s="60"/>
      <c r="DBU1" s="60"/>
      <c r="DBV1" s="60"/>
      <c r="DBW1" s="60"/>
      <c r="DBX1" s="60"/>
      <c r="DBY1" s="60"/>
      <c r="DBZ1" s="60"/>
      <c r="DCA1" s="60"/>
      <c r="DCB1" s="60"/>
      <c r="DCC1" s="60"/>
      <c r="DCD1" s="60"/>
      <c r="DCE1" s="60"/>
      <c r="DCF1" s="60"/>
      <c r="DCG1" s="60"/>
      <c r="DCH1" s="60"/>
      <c r="DCI1" s="60"/>
      <c r="DCJ1" s="60"/>
      <c r="DCK1" s="60"/>
      <c r="DCL1" s="60"/>
      <c r="DCM1" s="60"/>
      <c r="DCN1" s="60"/>
      <c r="DCO1" s="60"/>
      <c r="DCP1" s="60"/>
      <c r="DCQ1" s="60"/>
      <c r="DCR1" s="60"/>
      <c r="DCS1" s="60"/>
      <c r="DCT1" s="60"/>
      <c r="DCU1" s="60"/>
      <c r="DCV1" s="60"/>
      <c r="DCW1" s="60"/>
      <c r="DCX1" s="60"/>
      <c r="DCY1" s="60"/>
      <c r="DCZ1" s="60"/>
      <c r="DDA1" s="60"/>
      <c r="DDB1" s="60"/>
      <c r="DDC1" s="60"/>
      <c r="DDD1" s="60"/>
      <c r="DDE1" s="60"/>
      <c r="DDF1" s="60"/>
      <c r="DDG1" s="60"/>
      <c r="DDH1" s="60"/>
      <c r="DDI1" s="60"/>
      <c r="DDJ1" s="60"/>
      <c r="DDK1" s="60"/>
      <c r="DDL1" s="60"/>
      <c r="DDM1" s="60"/>
      <c r="DDN1" s="60"/>
      <c r="DDO1" s="60"/>
      <c r="DDP1" s="60"/>
      <c r="DDQ1" s="60"/>
      <c r="DDR1" s="60"/>
      <c r="DDS1" s="60"/>
      <c r="DDT1" s="60"/>
      <c r="DDU1" s="60"/>
      <c r="DDV1" s="60"/>
      <c r="DDW1" s="60"/>
      <c r="DDX1" s="60"/>
      <c r="DDY1" s="60"/>
      <c r="DDZ1" s="60"/>
      <c r="DEA1" s="60"/>
      <c r="DEB1" s="60"/>
      <c r="DEC1" s="60"/>
      <c r="DED1" s="60"/>
      <c r="DEE1" s="60"/>
      <c r="DEF1" s="60"/>
      <c r="DEG1" s="60"/>
      <c r="DEH1" s="60"/>
      <c r="DEI1" s="60"/>
      <c r="DEJ1" s="60"/>
      <c r="DEK1" s="60"/>
      <c r="DEL1" s="60"/>
      <c r="DEM1" s="60"/>
      <c r="DEN1" s="60"/>
      <c r="DEO1" s="60"/>
      <c r="DEP1" s="60"/>
      <c r="DEQ1" s="60"/>
      <c r="DER1" s="60"/>
      <c r="DES1" s="60"/>
      <c r="DET1" s="60"/>
      <c r="DEU1" s="60"/>
      <c r="DEV1" s="60"/>
      <c r="DEW1" s="60"/>
      <c r="DEX1" s="60"/>
      <c r="DEY1" s="60"/>
      <c r="DEZ1" s="60"/>
      <c r="DFA1" s="60"/>
      <c r="DFB1" s="60"/>
      <c r="DFC1" s="60"/>
      <c r="DFD1" s="60"/>
      <c r="DFE1" s="60"/>
      <c r="DFF1" s="60"/>
      <c r="DFG1" s="60"/>
      <c r="DFH1" s="60"/>
      <c r="DFI1" s="60"/>
      <c r="DFJ1" s="60"/>
      <c r="DFK1" s="60"/>
      <c r="DFL1" s="60"/>
      <c r="DFM1" s="60"/>
      <c r="DFN1" s="60"/>
      <c r="DFO1" s="60"/>
      <c r="DFP1" s="60"/>
      <c r="DFQ1" s="60"/>
      <c r="DFR1" s="60"/>
      <c r="DFS1" s="60"/>
      <c r="DFT1" s="60"/>
      <c r="DFU1" s="60"/>
      <c r="DFV1" s="60"/>
      <c r="DFW1" s="60"/>
      <c r="DFX1" s="60"/>
      <c r="DFY1" s="60"/>
      <c r="DFZ1" s="60"/>
      <c r="DGA1" s="60"/>
      <c r="DGB1" s="60"/>
      <c r="DGC1" s="60"/>
      <c r="DGD1" s="60"/>
      <c r="DGE1" s="60"/>
      <c r="DGF1" s="60"/>
      <c r="DGG1" s="60"/>
      <c r="DGH1" s="60"/>
      <c r="DGI1" s="60"/>
      <c r="DGJ1" s="60"/>
      <c r="DGK1" s="60"/>
      <c r="DGL1" s="60"/>
      <c r="DGM1" s="60"/>
      <c r="DGN1" s="60"/>
      <c r="DGO1" s="60"/>
      <c r="DGP1" s="60"/>
      <c r="DGQ1" s="60"/>
      <c r="DGR1" s="60"/>
      <c r="DGS1" s="60"/>
      <c r="DGT1" s="60"/>
      <c r="DGU1" s="60"/>
      <c r="DGV1" s="60"/>
      <c r="DGW1" s="60"/>
      <c r="DGX1" s="60"/>
      <c r="DGY1" s="60"/>
      <c r="DGZ1" s="60"/>
      <c r="DHA1" s="60"/>
      <c r="DHB1" s="60"/>
      <c r="DHC1" s="60"/>
      <c r="DHD1" s="60"/>
      <c r="DHE1" s="60"/>
      <c r="DHF1" s="60"/>
      <c r="DHG1" s="60"/>
      <c r="DHH1" s="60"/>
      <c r="DHI1" s="60"/>
      <c r="DHJ1" s="60"/>
      <c r="DHK1" s="60"/>
      <c r="DHL1" s="60"/>
      <c r="DHM1" s="60"/>
      <c r="DHN1" s="60"/>
      <c r="DHO1" s="60"/>
      <c r="DHP1" s="60"/>
      <c r="DHQ1" s="60"/>
      <c r="DHR1" s="60"/>
      <c r="DHS1" s="60"/>
      <c r="DHT1" s="60"/>
      <c r="DHU1" s="60"/>
      <c r="DHV1" s="60"/>
      <c r="DHW1" s="60"/>
      <c r="DHX1" s="60"/>
      <c r="DHY1" s="60"/>
      <c r="DHZ1" s="60"/>
      <c r="DIA1" s="60"/>
      <c r="DIB1" s="60"/>
      <c r="DIC1" s="60"/>
      <c r="DID1" s="60"/>
      <c r="DIE1" s="60"/>
      <c r="DIF1" s="60"/>
      <c r="DIG1" s="60"/>
      <c r="DIH1" s="60"/>
      <c r="DII1" s="60"/>
      <c r="DIJ1" s="60"/>
      <c r="DIK1" s="60"/>
      <c r="DIL1" s="60"/>
      <c r="DIM1" s="60"/>
      <c r="DIN1" s="60"/>
      <c r="DIO1" s="60"/>
      <c r="DIP1" s="60"/>
      <c r="DIQ1" s="60"/>
      <c r="DIR1" s="60"/>
      <c r="DIS1" s="60"/>
      <c r="DIT1" s="60"/>
      <c r="DIU1" s="60"/>
      <c r="DIV1" s="60"/>
      <c r="DIW1" s="60"/>
      <c r="DIX1" s="60"/>
      <c r="DIY1" s="60"/>
      <c r="DIZ1" s="60"/>
      <c r="DJA1" s="60"/>
      <c r="DJB1" s="60"/>
      <c r="DJC1" s="60"/>
      <c r="DJD1" s="60"/>
      <c r="DJE1" s="60"/>
      <c r="DJF1" s="60"/>
      <c r="DJG1" s="60"/>
      <c r="DJH1" s="60"/>
      <c r="DJI1" s="60"/>
      <c r="DJJ1" s="60"/>
      <c r="DJK1" s="60"/>
      <c r="DJL1" s="60"/>
      <c r="DJM1" s="60"/>
      <c r="DJN1" s="60"/>
      <c r="DJO1" s="60"/>
      <c r="DJP1" s="60"/>
      <c r="DJQ1" s="60"/>
      <c r="DJR1" s="60"/>
      <c r="DJS1" s="60"/>
      <c r="DJT1" s="60"/>
      <c r="DJU1" s="60"/>
      <c r="DJV1" s="60"/>
      <c r="DJW1" s="60"/>
      <c r="DJX1" s="60"/>
      <c r="DJY1" s="60"/>
      <c r="DJZ1" s="60"/>
      <c r="DKA1" s="60"/>
      <c r="DKB1" s="60"/>
      <c r="DKC1" s="60"/>
      <c r="DKD1" s="60"/>
      <c r="DKE1" s="60"/>
      <c r="DKF1" s="60"/>
      <c r="DKG1" s="60"/>
      <c r="DKH1" s="60"/>
      <c r="DKI1" s="60"/>
      <c r="DKJ1" s="60"/>
      <c r="DKK1" s="60"/>
      <c r="DKL1" s="60"/>
      <c r="DKM1" s="60"/>
      <c r="DKN1" s="60"/>
      <c r="DKO1" s="60"/>
      <c r="DKP1" s="60"/>
      <c r="DKQ1" s="60"/>
      <c r="DKR1" s="60"/>
      <c r="DKS1" s="60"/>
      <c r="DKT1" s="60"/>
      <c r="DKU1" s="60"/>
      <c r="DKV1" s="60"/>
      <c r="DKW1" s="60"/>
      <c r="DKX1" s="60"/>
      <c r="DKY1" s="60"/>
      <c r="DKZ1" s="60"/>
      <c r="DLA1" s="60"/>
      <c r="DLB1" s="60"/>
      <c r="DLC1" s="60"/>
      <c r="DLD1" s="60"/>
      <c r="DLE1" s="60"/>
      <c r="DLF1" s="60"/>
      <c r="DLG1" s="60"/>
      <c r="DLH1" s="60"/>
      <c r="DLI1" s="60"/>
      <c r="DLJ1" s="60"/>
      <c r="DLK1" s="60"/>
      <c r="DLL1" s="60"/>
      <c r="DLM1" s="60"/>
      <c r="DLN1" s="60"/>
      <c r="DLO1" s="60"/>
      <c r="DLP1" s="60"/>
      <c r="DLQ1" s="60"/>
      <c r="DLR1" s="60"/>
      <c r="DLS1" s="60"/>
      <c r="DLT1" s="60"/>
      <c r="DLU1" s="60"/>
      <c r="DLV1" s="60"/>
      <c r="DLW1" s="60"/>
      <c r="DLX1" s="60"/>
      <c r="DLY1" s="60"/>
      <c r="DLZ1" s="60"/>
      <c r="DMA1" s="60"/>
      <c r="DMB1" s="60"/>
      <c r="DMC1" s="60"/>
      <c r="DMD1" s="60"/>
      <c r="DME1" s="60"/>
      <c r="DMF1" s="60"/>
      <c r="DMG1" s="60"/>
      <c r="DMH1" s="60"/>
      <c r="DMI1" s="60"/>
      <c r="DMJ1" s="60"/>
      <c r="DMK1" s="60"/>
      <c r="DML1" s="60"/>
      <c r="DMM1" s="60"/>
      <c r="DMN1" s="60"/>
      <c r="DMO1" s="60"/>
      <c r="DMP1" s="60"/>
      <c r="DMQ1" s="60"/>
      <c r="DMR1" s="60"/>
      <c r="DMS1" s="60"/>
      <c r="DMT1" s="60"/>
      <c r="DMU1" s="60"/>
      <c r="DMV1" s="60"/>
      <c r="DMW1" s="60"/>
      <c r="DMX1" s="60"/>
      <c r="DMY1" s="60"/>
      <c r="DMZ1" s="60"/>
      <c r="DNA1" s="60"/>
      <c r="DNB1" s="60"/>
      <c r="DNC1" s="60"/>
      <c r="DND1" s="60"/>
      <c r="DNE1" s="60"/>
      <c r="DNF1" s="60"/>
      <c r="DNG1" s="60"/>
      <c r="DNH1" s="60"/>
      <c r="DNI1" s="60"/>
      <c r="DNJ1" s="60"/>
      <c r="DNK1" s="60"/>
      <c r="DNL1" s="60"/>
      <c r="DNM1" s="60"/>
      <c r="DNN1" s="60"/>
      <c r="DNO1" s="60"/>
      <c r="DNP1" s="60"/>
      <c r="DNQ1" s="60"/>
      <c r="DNR1" s="60"/>
      <c r="DNS1" s="60"/>
      <c r="DNT1" s="60"/>
      <c r="DNU1" s="60"/>
      <c r="DNV1" s="60"/>
      <c r="DNW1" s="60"/>
      <c r="DNX1" s="60"/>
      <c r="DNY1" s="60"/>
      <c r="DNZ1" s="60"/>
      <c r="DOA1" s="60"/>
      <c r="DOB1" s="60"/>
      <c r="DOC1" s="60"/>
      <c r="DOD1" s="60"/>
      <c r="DOE1" s="60"/>
      <c r="DOF1" s="60"/>
      <c r="DOG1" s="60"/>
      <c r="DOH1" s="60"/>
      <c r="DOI1" s="60"/>
      <c r="DOJ1" s="60"/>
      <c r="DOK1" s="60"/>
      <c r="DOL1" s="60"/>
      <c r="DOM1" s="60"/>
      <c r="DON1" s="60"/>
      <c r="DOO1" s="60"/>
      <c r="DOP1" s="60"/>
      <c r="DOQ1" s="60"/>
      <c r="DOR1" s="60"/>
      <c r="DOS1" s="60"/>
      <c r="DOT1" s="60"/>
      <c r="DOU1" s="60"/>
      <c r="DOV1" s="60"/>
      <c r="DOW1" s="60"/>
      <c r="DOX1" s="60"/>
      <c r="DOY1" s="60"/>
      <c r="DOZ1" s="60"/>
      <c r="DPA1" s="60"/>
      <c r="DPB1" s="60"/>
      <c r="DPC1" s="60"/>
      <c r="DPD1" s="60"/>
      <c r="DPE1" s="60"/>
      <c r="DPF1" s="60"/>
      <c r="DPG1" s="60"/>
      <c r="DPH1" s="60"/>
      <c r="DPI1" s="60"/>
      <c r="DPJ1" s="60"/>
      <c r="DPK1" s="60"/>
      <c r="DPL1" s="60"/>
      <c r="DPM1" s="60"/>
      <c r="DPN1" s="60"/>
      <c r="DPO1" s="60"/>
      <c r="DPP1" s="60"/>
      <c r="DPQ1" s="60"/>
      <c r="DPR1" s="60"/>
      <c r="DPS1" s="60"/>
      <c r="DPT1" s="60"/>
      <c r="DPU1" s="60"/>
      <c r="DPV1" s="60"/>
      <c r="DPW1" s="60"/>
      <c r="DPX1" s="60"/>
      <c r="DPY1" s="60"/>
      <c r="DPZ1" s="60"/>
      <c r="DQA1" s="60"/>
      <c r="DQB1" s="60"/>
      <c r="DQC1" s="60"/>
      <c r="DQD1" s="60"/>
      <c r="DQE1" s="60"/>
      <c r="DQF1" s="60"/>
      <c r="DQG1" s="60"/>
      <c r="DQH1" s="60"/>
      <c r="DQI1" s="60"/>
      <c r="DQJ1" s="60"/>
      <c r="DQK1" s="60"/>
      <c r="DQL1" s="60"/>
      <c r="DQM1" s="60"/>
      <c r="DQN1" s="60"/>
      <c r="DQO1" s="60"/>
      <c r="DQP1" s="60"/>
      <c r="DQQ1" s="60"/>
      <c r="DQR1" s="60"/>
      <c r="DQS1" s="60"/>
      <c r="DQT1" s="60"/>
      <c r="DQU1" s="60"/>
      <c r="DQV1" s="60"/>
      <c r="DQW1" s="60"/>
      <c r="DQX1" s="60"/>
      <c r="DQY1" s="60"/>
      <c r="DQZ1" s="60"/>
      <c r="DRA1" s="60"/>
      <c r="DRB1" s="60"/>
      <c r="DRC1" s="60"/>
      <c r="DRD1" s="60"/>
      <c r="DRE1" s="60"/>
      <c r="DRF1" s="60"/>
      <c r="DRG1" s="60"/>
      <c r="DRH1" s="60"/>
      <c r="DRI1" s="60"/>
      <c r="DRJ1" s="60"/>
      <c r="DRK1" s="60"/>
      <c r="DRL1" s="60"/>
      <c r="DRM1" s="60"/>
      <c r="DRN1" s="60"/>
      <c r="DRO1" s="60"/>
      <c r="DRP1" s="60"/>
      <c r="DRQ1" s="60"/>
      <c r="DRR1" s="60"/>
      <c r="DRS1" s="60"/>
      <c r="DRT1" s="60"/>
      <c r="DRU1" s="60"/>
      <c r="DRV1" s="60"/>
      <c r="DRW1" s="60"/>
      <c r="DRX1" s="60"/>
      <c r="DRY1" s="60"/>
      <c r="DRZ1" s="60"/>
      <c r="DSA1" s="60"/>
      <c r="DSB1" s="60"/>
      <c r="DSC1" s="60"/>
      <c r="DSD1" s="60"/>
      <c r="DSE1" s="60"/>
      <c r="DSF1" s="60"/>
      <c r="DSG1" s="60"/>
      <c r="DSH1" s="60"/>
      <c r="DSI1" s="60"/>
      <c r="DSJ1" s="60"/>
      <c r="DSK1" s="60"/>
      <c r="DSL1" s="60"/>
      <c r="DSM1" s="60"/>
      <c r="DSN1" s="60"/>
      <c r="DSO1" s="60"/>
      <c r="DSP1" s="60"/>
      <c r="DSQ1" s="60"/>
      <c r="DSR1" s="60"/>
      <c r="DSS1" s="60"/>
      <c r="DST1" s="60"/>
      <c r="DSU1" s="60"/>
      <c r="DSV1" s="60"/>
      <c r="DSW1" s="60"/>
      <c r="DSX1" s="60"/>
      <c r="DSY1" s="60"/>
      <c r="DSZ1" s="60"/>
      <c r="DTA1" s="60"/>
      <c r="DTB1" s="60"/>
      <c r="DTC1" s="60"/>
      <c r="DTD1" s="60"/>
      <c r="DTE1" s="60"/>
      <c r="DTF1" s="60"/>
      <c r="DTG1" s="60"/>
      <c r="DTH1" s="60"/>
      <c r="DTI1" s="60"/>
      <c r="DTJ1" s="60"/>
      <c r="DTK1" s="60"/>
      <c r="DTL1" s="60"/>
      <c r="DTM1" s="60"/>
      <c r="DTN1" s="60"/>
      <c r="DTO1" s="60"/>
      <c r="DTP1" s="60"/>
      <c r="DTQ1" s="60"/>
      <c r="DTR1" s="60"/>
      <c r="DTS1" s="60"/>
      <c r="DTT1" s="60"/>
      <c r="DTU1" s="60"/>
      <c r="DTV1" s="60"/>
      <c r="DTW1" s="60"/>
      <c r="DTX1" s="60"/>
      <c r="DTY1" s="60"/>
      <c r="DTZ1" s="60"/>
      <c r="DUA1" s="60"/>
      <c r="DUB1" s="60"/>
      <c r="DUC1" s="60"/>
      <c r="DUD1" s="60"/>
      <c r="DUE1" s="60"/>
      <c r="DUF1" s="60"/>
      <c r="DUG1" s="60"/>
      <c r="DUH1" s="60"/>
      <c r="DUI1" s="60"/>
      <c r="DUJ1" s="60"/>
      <c r="DUK1" s="60"/>
      <c r="DUL1" s="60"/>
      <c r="DUM1" s="60"/>
      <c r="DUN1" s="60"/>
      <c r="DUO1" s="60"/>
      <c r="DUP1" s="60"/>
      <c r="DUQ1" s="60"/>
      <c r="DUR1" s="60"/>
      <c r="DUS1" s="60"/>
      <c r="DUT1" s="60"/>
      <c r="DUU1" s="60"/>
      <c r="DUV1" s="60"/>
      <c r="DUW1" s="60"/>
      <c r="DUX1" s="60"/>
      <c r="DUY1" s="60"/>
      <c r="DUZ1" s="60"/>
      <c r="DVA1" s="60"/>
      <c r="DVB1" s="60"/>
      <c r="DVC1" s="60"/>
      <c r="DVD1" s="60"/>
      <c r="DVE1" s="60"/>
      <c r="DVF1" s="60"/>
      <c r="DVG1" s="60"/>
      <c r="DVH1" s="60"/>
      <c r="DVI1" s="60"/>
      <c r="DVJ1" s="60"/>
      <c r="DVK1" s="60"/>
      <c r="DVL1" s="60"/>
      <c r="DVM1" s="60"/>
      <c r="DVN1" s="60"/>
      <c r="DVO1" s="60"/>
      <c r="DVP1" s="60"/>
      <c r="DVQ1" s="60"/>
      <c r="DVR1" s="60"/>
      <c r="DVS1" s="60"/>
      <c r="DVT1" s="60"/>
      <c r="DVU1" s="60"/>
      <c r="DVV1" s="60"/>
      <c r="DVW1" s="60"/>
      <c r="DVX1" s="60"/>
      <c r="DVY1" s="60"/>
      <c r="DVZ1" s="60"/>
      <c r="DWA1" s="60"/>
      <c r="DWB1" s="60"/>
      <c r="DWC1" s="60"/>
      <c r="DWD1" s="60"/>
      <c r="DWE1" s="60"/>
      <c r="DWF1" s="60"/>
      <c r="DWG1" s="60"/>
      <c r="DWH1" s="60"/>
      <c r="DWI1" s="60"/>
      <c r="DWJ1" s="60"/>
      <c r="DWK1" s="60"/>
      <c r="DWL1" s="60"/>
      <c r="DWM1" s="60"/>
      <c r="DWN1" s="60"/>
      <c r="DWO1" s="60"/>
      <c r="DWP1" s="60"/>
      <c r="DWQ1" s="60"/>
      <c r="DWR1" s="60"/>
      <c r="DWS1" s="60"/>
      <c r="DWT1" s="60"/>
      <c r="DWU1" s="60"/>
      <c r="DWV1" s="60"/>
      <c r="DWW1" s="60"/>
      <c r="DWX1" s="60"/>
      <c r="DWY1" s="60"/>
      <c r="DWZ1" s="60"/>
      <c r="DXA1" s="60"/>
      <c r="DXB1" s="60"/>
      <c r="DXC1" s="60"/>
      <c r="DXD1" s="60"/>
      <c r="DXE1" s="60"/>
      <c r="DXF1" s="60"/>
      <c r="DXG1" s="60"/>
      <c r="DXH1" s="60"/>
      <c r="DXI1" s="60"/>
      <c r="DXJ1" s="60"/>
      <c r="DXK1" s="60"/>
      <c r="DXL1" s="60"/>
      <c r="DXM1" s="60"/>
      <c r="DXN1" s="60"/>
      <c r="DXO1" s="60"/>
      <c r="DXP1" s="60"/>
      <c r="DXQ1" s="60"/>
      <c r="DXR1" s="60"/>
      <c r="DXS1" s="60"/>
      <c r="DXT1" s="60"/>
      <c r="DXU1" s="60"/>
      <c r="DXV1" s="60"/>
      <c r="DXW1" s="60"/>
      <c r="DXX1" s="60"/>
      <c r="DXY1" s="60"/>
      <c r="DXZ1" s="60"/>
      <c r="DYA1" s="60"/>
      <c r="DYB1" s="60"/>
      <c r="DYC1" s="60"/>
      <c r="DYD1" s="60"/>
      <c r="DYE1" s="60"/>
      <c r="DYF1" s="60"/>
      <c r="DYG1" s="60"/>
      <c r="DYH1" s="60"/>
      <c r="DYI1" s="60"/>
      <c r="DYJ1" s="60"/>
      <c r="DYK1" s="60"/>
      <c r="DYL1" s="60"/>
      <c r="DYM1" s="60"/>
      <c r="DYN1" s="60"/>
      <c r="DYO1" s="60"/>
      <c r="DYP1" s="60"/>
      <c r="DYQ1" s="60"/>
      <c r="DYR1" s="60"/>
      <c r="DYS1" s="60"/>
      <c r="DYT1" s="60"/>
      <c r="DYU1" s="60"/>
      <c r="DYV1" s="60"/>
      <c r="DYW1" s="60"/>
      <c r="DYX1" s="60"/>
      <c r="DYY1" s="60"/>
      <c r="DYZ1" s="60"/>
      <c r="DZA1" s="60"/>
      <c r="DZB1" s="60"/>
      <c r="DZC1" s="60"/>
      <c r="DZD1" s="60"/>
      <c r="DZE1" s="60"/>
      <c r="DZF1" s="60"/>
      <c r="DZG1" s="60"/>
      <c r="DZH1" s="60"/>
      <c r="DZI1" s="60"/>
      <c r="DZJ1" s="60"/>
      <c r="DZK1" s="60"/>
      <c r="DZL1" s="60"/>
      <c r="DZM1" s="60"/>
      <c r="DZN1" s="60"/>
      <c r="DZO1" s="60"/>
      <c r="DZP1" s="60"/>
      <c r="DZQ1" s="60"/>
      <c r="DZR1" s="60"/>
      <c r="DZS1" s="60"/>
      <c r="DZT1" s="60"/>
      <c r="DZU1" s="60"/>
      <c r="DZV1" s="60"/>
      <c r="DZW1" s="60"/>
      <c r="DZX1" s="60"/>
      <c r="DZY1" s="60"/>
      <c r="DZZ1" s="60"/>
      <c r="EAA1" s="60"/>
      <c r="EAB1" s="60"/>
      <c r="EAC1" s="60"/>
      <c r="EAD1" s="60"/>
      <c r="EAE1" s="60"/>
      <c r="EAF1" s="60"/>
      <c r="EAG1" s="60"/>
      <c r="EAH1" s="60"/>
      <c r="EAI1" s="60"/>
      <c r="EAJ1" s="60"/>
      <c r="EAK1" s="60"/>
      <c r="EAL1" s="60"/>
      <c r="EAM1" s="60"/>
      <c r="EAN1" s="60"/>
      <c r="EAO1" s="60"/>
      <c r="EAP1" s="60"/>
      <c r="EAQ1" s="60"/>
      <c r="EAR1" s="60"/>
      <c r="EAS1" s="60"/>
      <c r="EAT1" s="60"/>
      <c r="EAU1" s="60"/>
      <c r="EAV1" s="60"/>
      <c r="EAW1" s="60"/>
      <c r="EAX1" s="60"/>
      <c r="EAY1" s="60"/>
      <c r="EAZ1" s="60"/>
      <c r="EBA1" s="60"/>
      <c r="EBB1" s="60"/>
      <c r="EBC1" s="60"/>
      <c r="EBD1" s="60"/>
      <c r="EBE1" s="60"/>
      <c r="EBF1" s="60"/>
      <c r="EBG1" s="60"/>
      <c r="EBH1" s="60"/>
      <c r="EBI1" s="60"/>
      <c r="EBJ1" s="60"/>
      <c r="EBK1" s="60"/>
      <c r="EBL1" s="60"/>
      <c r="EBM1" s="60"/>
      <c r="EBN1" s="60"/>
      <c r="EBO1" s="60"/>
      <c r="EBP1" s="60"/>
      <c r="EBQ1" s="60"/>
      <c r="EBR1" s="60"/>
      <c r="EBS1" s="60"/>
      <c r="EBT1" s="60"/>
      <c r="EBU1" s="60"/>
      <c r="EBV1" s="60"/>
      <c r="EBW1" s="60"/>
      <c r="EBX1" s="60"/>
      <c r="EBY1" s="60"/>
      <c r="EBZ1" s="60"/>
      <c r="ECA1" s="60"/>
      <c r="ECB1" s="60"/>
      <c r="ECC1" s="60"/>
      <c r="ECD1" s="60"/>
      <c r="ECE1" s="60"/>
      <c r="ECF1" s="60"/>
      <c r="ECG1" s="60"/>
      <c r="ECH1" s="60"/>
      <c r="ECI1" s="60"/>
      <c r="ECJ1" s="60"/>
      <c r="ECK1" s="60"/>
      <c r="ECL1" s="60"/>
      <c r="ECM1" s="60"/>
      <c r="ECN1" s="60"/>
      <c r="ECO1" s="60"/>
      <c r="ECP1" s="60"/>
      <c r="ECQ1" s="60"/>
      <c r="ECR1" s="60"/>
      <c r="ECS1" s="60"/>
      <c r="ECT1" s="60"/>
      <c r="ECU1" s="60"/>
      <c r="ECV1" s="60"/>
      <c r="ECW1" s="60"/>
      <c r="ECX1" s="60"/>
      <c r="ECY1" s="60"/>
      <c r="ECZ1" s="60"/>
      <c r="EDA1" s="60"/>
      <c r="EDB1" s="60"/>
      <c r="EDC1" s="60"/>
      <c r="EDD1" s="60"/>
      <c r="EDE1" s="60"/>
      <c r="EDF1" s="60"/>
      <c r="EDG1" s="60"/>
      <c r="EDH1" s="60"/>
      <c r="EDI1" s="60"/>
      <c r="EDJ1" s="60"/>
      <c r="EDK1" s="60"/>
      <c r="EDL1" s="60"/>
      <c r="EDM1" s="60"/>
      <c r="EDN1" s="60"/>
      <c r="EDO1" s="60"/>
      <c r="EDP1" s="60"/>
      <c r="EDQ1" s="60"/>
      <c r="EDR1" s="60"/>
      <c r="EDS1" s="60"/>
      <c r="EDT1" s="60"/>
      <c r="EDU1" s="60"/>
      <c r="EDV1" s="60"/>
      <c r="EDW1" s="60"/>
      <c r="EDX1" s="60"/>
      <c r="EDY1" s="60"/>
      <c r="EDZ1" s="60"/>
      <c r="EEA1" s="60"/>
      <c r="EEB1" s="60"/>
      <c r="EEC1" s="60"/>
      <c r="EED1" s="60"/>
      <c r="EEE1" s="60"/>
      <c r="EEF1" s="60"/>
      <c r="EEG1" s="60"/>
      <c r="EEH1" s="60"/>
      <c r="EEI1" s="60"/>
      <c r="EEJ1" s="60"/>
      <c r="EEK1" s="60"/>
      <c r="EEL1" s="60"/>
      <c r="EEM1" s="60"/>
      <c r="EEN1" s="60"/>
      <c r="EEO1" s="60"/>
      <c r="EEP1" s="60"/>
      <c r="EEQ1" s="60"/>
      <c r="EER1" s="60"/>
      <c r="EES1" s="60"/>
      <c r="EET1" s="60"/>
      <c r="EEU1" s="60"/>
      <c r="EEV1" s="60"/>
      <c r="EEW1" s="60"/>
      <c r="EEX1" s="60"/>
      <c r="EEY1" s="60"/>
      <c r="EEZ1" s="60"/>
      <c r="EFA1" s="60"/>
      <c r="EFB1" s="60"/>
      <c r="EFC1" s="60"/>
      <c r="EFD1" s="60"/>
      <c r="EFE1" s="60"/>
      <c r="EFF1" s="60"/>
      <c r="EFG1" s="60"/>
      <c r="EFH1" s="60"/>
      <c r="EFI1" s="60"/>
      <c r="EFJ1" s="60"/>
      <c r="EFK1" s="60"/>
      <c r="EFL1" s="60"/>
      <c r="EFM1" s="60"/>
      <c r="EFN1" s="60"/>
      <c r="EFO1" s="60"/>
      <c r="EFP1" s="60"/>
      <c r="EFQ1" s="60"/>
      <c r="EFR1" s="60"/>
      <c r="EFS1" s="60"/>
      <c r="EFT1" s="60"/>
      <c r="EFU1" s="60"/>
      <c r="EFV1" s="60"/>
      <c r="EFW1" s="60"/>
      <c r="EFX1" s="60"/>
      <c r="EFY1" s="60"/>
      <c r="EFZ1" s="60"/>
      <c r="EGA1" s="60"/>
      <c r="EGB1" s="60"/>
      <c r="EGC1" s="60"/>
      <c r="EGD1" s="60"/>
      <c r="EGE1" s="60"/>
      <c r="EGF1" s="60"/>
      <c r="EGG1" s="60"/>
      <c r="EGH1" s="60"/>
      <c r="EGI1" s="60"/>
      <c r="EGJ1" s="60"/>
      <c r="EGK1" s="60"/>
      <c r="EGL1" s="60"/>
      <c r="EGM1" s="60"/>
      <c r="EGN1" s="60"/>
      <c r="EGO1" s="60"/>
      <c r="EGP1" s="60"/>
      <c r="EGQ1" s="60"/>
      <c r="EGR1" s="60"/>
      <c r="EGS1" s="60"/>
      <c r="EGT1" s="60"/>
      <c r="EGU1" s="60"/>
      <c r="EGV1" s="60"/>
      <c r="EGW1" s="60"/>
      <c r="EGX1" s="60"/>
      <c r="EGY1" s="60"/>
      <c r="EGZ1" s="60"/>
      <c r="EHA1" s="60"/>
      <c r="EHB1" s="60"/>
      <c r="EHC1" s="60"/>
      <c r="EHD1" s="60"/>
      <c r="EHE1" s="60"/>
      <c r="EHF1" s="60"/>
      <c r="EHG1" s="60"/>
      <c r="EHH1" s="60"/>
      <c r="EHI1" s="60"/>
      <c r="EHJ1" s="60"/>
      <c r="EHK1" s="60"/>
      <c r="EHL1" s="60"/>
      <c r="EHM1" s="60"/>
      <c r="EHN1" s="60"/>
      <c r="EHO1" s="60"/>
      <c r="EHP1" s="60"/>
      <c r="EHQ1" s="60"/>
      <c r="EHR1" s="60"/>
      <c r="EHS1" s="60"/>
      <c r="EHT1" s="60"/>
      <c r="EHU1" s="60"/>
      <c r="EHV1" s="60"/>
      <c r="EHW1" s="60"/>
      <c r="EHX1" s="60"/>
      <c r="EHY1" s="60"/>
      <c r="EHZ1" s="60"/>
      <c r="EIA1" s="60"/>
      <c r="EIB1" s="60"/>
      <c r="EIC1" s="60"/>
      <c r="EID1" s="60"/>
      <c r="EIE1" s="60"/>
      <c r="EIF1" s="60"/>
      <c r="EIG1" s="60"/>
      <c r="EIH1" s="60"/>
      <c r="EII1" s="60"/>
      <c r="EIJ1" s="60"/>
      <c r="EIK1" s="60"/>
      <c r="EIL1" s="60"/>
      <c r="EIM1" s="60"/>
      <c r="EIN1" s="60"/>
      <c r="EIO1" s="60"/>
      <c r="EIP1" s="60"/>
      <c r="EIQ1" s="60"/>
      <c r="EIR1" s="60"/>
      <c r="EIS1" s="60"/>
      <c r="EIT1" s="60"/>
      <c r="EIU1" s="60"/>
      <c r="EIV1" s="60"/>
      <c r="EIW1" s="60"/>
      <c r="EIX1" s="60"/>
      <c r="EIY1" s="60"/>
      <c r="EIZ1" s="60"/>
      <c r="EJA1" s="60"/>
      <c r="EJB1" s="60"/>
      <c r="EJC1" s="60"/>
      <c r="EJD1" s="60"/>
      <c r="EJE1" s="60"/>
      <c r="EJF1" s="60"/>
      <c r="EJG1" s="60"/>
      <c r="EJH1" s="60"/>
      <c r="EJI1" s="60"/>
      <c r="EJJ1" s="60"/>
      <c r="EJK1" s="60"/>
      <c r="EJL1" s="60"/>
      <c r="EJM1" s="60"/>
      <c r="EJN1" s="60"/>
      <c r="EJO1" s="60"/>
      <c r="EJP1" s="60"/>
      <c r="EJQ1" s="60"/>
      <c r="EJR1" s="60"/>
      <c r="EJS1" s="60"/>
      <c r="EJT1" s="60"/>
      <c r="EJU1" s="60"/>
      <c r="EJV1" s="60"/>
      <c r="EJW1" s="60"/>
      <c r="EJX1" s="60"/>
      <c r="EJY1" s="60"/>
      <c r="EJZ1" s="60"/>
      <c r="EKA1" s="60"/>
      <c r="EKB1" s="60"/>
      <c r="EKC1" s="60"/>
      <c r="EKD1" s="60"/>
      <c r="EKE1" s="60"/>
      <c r="EKF1" s="60"/>
      <c r="EKG1" s="60"/>
      <c r="EKH1" s="60"/>
      <c r="EKI1" s="60"/>
      <c r="EKJ1" s="60"/>
      <c r="EKK1" s="60"/>
      <c r="EKL1" s="60"/>
      <c r="EKM1" s="60"/>
      <c r="EKN1" s="60"/>
      <c r="EKO1" s="60"/>
      <c r="EKP1" s="60"/>
      <c r="EKQ1" s="60"/>
      <c r="EKR1" s="60"/>
      <c r="EKS1" s="60"/>
      <c r="EKT1" s="60"/>
      <c r="EKU1" s="60"/>
      <c r="EKV1" s="60"/>
      <c r="EKW1" s="60"/>
      <c r="EKX1" s="60"/>
      <c r="EKY1" s="60"/>
      <c r="EKZ1" s="60"/>
      <c r="ELA1" s="60"/>
      <c r="ELB1" s="60"/>
      <c r="ELC1" s="60"/>
      <c r="ELD1" s="60"/>
      <c r="ELE1" s="60"/>
      <c r="ELF1" s="60"/>
      <c r="ELG1" s="60"/>
      <c r="ELH1" s="60"/>
      <c r="ELI1" s="60"/>
      <c r="ELJ1" s="60"/>
      <c r="ELK1" s="60"/>
      <c r="ELL1" s="60"/>
      <c r="ELM1" s="60"/>
      <c r="ELN1" s="60"/>
      <c r="ELO1" s="60"/>
      <c r="ELP1" s="60"/>
      <c r="ELQ1" s="60"/>
      <c r="ELR1" s="60"/>
      <c r="ELS1" s="60"/>
      <c r="ELT1" s="60"/>
      <c r="ELU1" s="60"/>
      <c r="ELV1" s="60"/>
      <c r="ELW1" s="60"/>
      <c r="ELX1" s="60"/>
      <c r="ELY1" s="60"/>
      <c r="ELZ1" s="60"/>
      <c r="EMA1" s="60"/>
      <c r="EMB1" s="60"/>
      <c r="EMC1" s="60"/>
      <c r="EMD1" s="60"/>
      <c r="EME1" s="60"/>
      <c r="EMF1" s="60"/>
      <c r="EMG1" s="60"/>
      <c r="EMH1" s="60"/>
      <c r="EMI1" s="60"/>
      <c r="EMJ1" s="60"/>
      <c r="EMK1" s="60"/>
      <c r="EML1" s="60"/>
      <c r="EMM1" s="60"/>
      <c r="EMN1" s="60"/>
      <c r="EMO1" s="60"/>
      <c r="EMP1" s="60"/>
      <c r="EMQ1" s="60"/>
      <c r="EMR1" s="60"/>
      <c r="EMS1" s="60"/>
      <c r="EMT1" s="60"/>
      <c r="EMU1" s="60"/>
      <c r="EMV1" s="60"/>
      <c r="EMW1" s="60"/>
      <c r="EMX1" s="60"/>
      <c r="EMY1" s="60"/>
      <c r="EMZ1" s="60"/>
      <c r="ENA1" s="60"/>
      <c r="ENB1" s="60"/>
      <c r="ENC1" s="60"/>
      <c r="END1" s="60"/>
      <c r="ENE1" s="60"/>
      <c r="ENF1" s="60"/>
      <c r="ENG1" s="60"/>
      <c r="ENH1" s="60"/>
      <c r="ENI1" s="60"/>
      <c r="ENJ1" s="60"/>
      <c r="ENK1" s="60"/>
      <c r="ENL1" s="60"/>
      <c r="ENM1" s="60"/>
      <c r="ENN1" s="60"/>
      <c r="ENO1" s="60"/>
      <c r="ENP1" s="60"/>
      <c r="ENQ1" s="60"/>
      <c r="ENR1" s="60"/>
      <c r="ENS1" s="60"/>
      <c r="ENT1" s="60"/>
      <c r="ENU1" s="60"/>
      <c r="ENV1" s="60"/>
      <c r="ENW1" s="60"/>
      <c r="ENX1" s="60"/>
      <c r="ENY1" s="60"/>
      <c r="ENZ1" s="60"/>
      <c r="EOA1" s="60"/>
      <c r="EOB1" s="60"/>
      <c r="EOC1" s="60"/>
      <c r="EOD1" s="60"/>
      <c r="EOE1" s="60"/>
      <c r="EOF1" s="60"/>
      <c r="EOG1" s="60"/>
      <c r="EOH1" s="60"/>
      <c r="EOI1" s="60"/>
      <c r="EOJ1" s="60"/>
      <c r="EOK1" s="60"/>
      <c r="EOL1" s="60"/>
      <c r="EOM1" s="60"/>
      <c r="EON1" s="60"/>
      <c r="EOO1" s="60"/>
      <c r="EOP1" s="60"/>
      <c r="EOQ1" s="60"/>
      <c r="EOR1" s="60"/>
      <c r="EOS1" s="60"/>
      <c r="EOT1" s="60"/>
      <c r="EOU1" s="60"/>
      <c r="EOV1" s="60"/>
      <c r="EOW1" s="60"/>
      <c r="EOX1" s="60"/>
      <c r="EOY1" s="60"/>
      <c r="EOZ1" s="60"/>
      <c r="EPA1" s="60"/>
      <c r="EPB1" s="60"/>
      <c r="EPC1" s="60"/>
      <c r="EPD1" s="60"/>
      <c r="EPE1" s="60"/>
      <c r="EPF1" s="60"/>
      <c r="EPG1" s="60"/>
      <c r="EPH1" s="60"/>
      <c r="EPI1" s="60"/>
      <c r="EPJ1" s="60"/>
      <c r="EPK1" s="60"/>
      <c r="EPL1" s="60"/>
      <c r="EPM1" s="60"/>
      <c r="EPN1" s="60"/>
      <c r="EPO1" s="60"/>
      <c r="EPP1" s="60"/>
      <c r="EPQ1" s="60"/>
      <c r="EPR1" s="60"/>
      <c r="EPS1" s="60"/>
      <c r="EPT1" s="60"/>
      <c r="EPU1" s="60"/>
      <c r="EPV1" s="60"/>
      <c r="EPW1" s="60"/>
      <c r="EPX1" s="60"/>
      <c r="EPY1" s="60"/>
      <c r="EPZ1" s="60"/>
      <c r="EQA1" s="60"/>
      <c r="EQB1" s="60"/>
      <c r="EQC1" s="60"/>
      <c r="EQD1" s="60"/>
      <c r="EQE1" s="60"/>
      <c r="EQF1" s="60"/>
      <c r="EQG1" s="60"/>
      <c r="EQH1" s="60"/>
      <c r="EQI1" s="60"/>
      <c r="EQJ1" s="60"/>
      <c r="EQK1" s="60"/>
      <c r="EQL1" s="60"/>
      <c r="EQM1" s="60"/>
      <c r="EQN1" s="60"/>
      <c r="EQO1" s="60"/>
      <c r="EQP1" s="60"/>
      <c r="EQQ1" s="60"/>
      <c r="EQR1" s="60"/>
      <c r="EQS1" s="60"/>
      <c r="EQT1" s="60"/>
      <c r="EQU1" s="60"/>
      <c r="EQV1" s="60"/>
      <c r="EQW1" s="60"/>
      <c r="EQX1" s="60"/>
      <c r="EQY1" s="60"/>
      <c r="EQZ1" s="60"/>
      <c r="ERA1" s="60"/>
      <c r="ERB1" s="60"/>
      <c r="ERC1" s="60"/>
      <c r="ERD1" s="60"/>
      <c r="ERE1" s="60"/>
      <c r="ERF1" s="60"/>
      <c r="ERG1" s="60"/>
      <c r="ERH1" s="60"/>
      <c r="ERI1" s="60"/>
      <c r="ERJ1" s="60"/>
      <c r="ERK1" s="60"/>
      <c r="ERL1" s="60"/>
      <c r="ERM1" s="60"/>
      <c r="ERN1" s="60"/>
      <c r="ERO1" s="60"/>
      <c r="ERP1" s="60"/>
      <c r="ERQ1" s="60"/>
      <c r="ERR1" s="60"/>
      <c r="ERS1" s="60"/>
      <c r="ERT1" s="60"/>
      <c r="ERU1" s="60"/>
      <c r="ERV1" s="60"/>
      <c r="ERW1" s="60"/>
      <c r="ERX1" s="60"/>
      <c r="ERY1" s="60"/>
      <c r="ERZ1" s="60"/>
      <c r="ESA1" s="60"/>
      <c r="ESB1" s="60"/>
      <c r="ESC1" s="60"/>
      <c r="ESD1" s="60"/>
      <c r="ESE1" s="60"/>
      <c r="ESF1" s="60"/>
      <c r="ESG1" s="60"/>
      <c r="ESH1" s="60"/>
      <c r="ESI1" s="60"/>
      <c r="ESJ1" s="60"/>
      <c r="ESK1" s="60"/>
      <c r="ESL1" s="60"/>
      <c r="ESM1" s="60"/>
      <c r="ESN1" s="60"/>
      <c r="ESO1" s="60"/>
      <c r="ESP1" s="60"/>
      <c r="ESQ1" s="60"/>
      <c r="ESR1" s="60"/>
      <c r="ESS1" s="60"/>
      <c r="EST1" s="60"/>
      <c r="ESU1" s="60"/>
      <c r="ESV1" s="60"/>
      <c r="ESW1" s="60"/>
      <c r="ESX1" s="60"/>
      <c r="ESY1" s="60"/>
      <c r="ESZ1" s="60"/>
      <c r="ETA1" s="60"/>
      <c r="ETB1" s="60"/>
      <c r="ETC1" s="60"/>
      <c r="ETD1" s="60"/>
      <c r="ETE1" s="60"/>
      <c r="ETF1" s="60"/>
      <c r="ETG1" s="60"/>
      <c r="ETH1" s="60"/>
      <c r="ETI1" s="60"/>
      <c r="ETJ1" s="60"/>
      <c r="ETK1" s="60"/>
      <c r="ETL1" s="60"/>
      <c r="ETM1" s="60"/>
      <c r="ETN1" s="60"/>
      <c r="ETO1" s="60"/>
      <c r="ETP1" s="60"/>
      <c r="ETQ1" s="60"/>
      <c r="ETR1" s="60"/>
      <c r="ETS1" s="60"/>
      <c r="ETT1" s="60"/>
      <c r="ETU1" s="60"/>
      <c r="ETV1" s="60"/>
      <c r="ETW1" s="60"/>
      <c r="ETX1" s="60"/>
      <c r="ETY1" s="60"/>
      <c r="ETZ1" s="60"/>
      <c r="EUA1" s="60"/>
      <c r="EUB1" s="60"/>
      <c r="EUC1" s="60"/>
      <c r="EUD1" s="60"/>
      <c r="EUE1" s="60"/>
      <c r="EUF1" s="60"/>
      <c r="EUG1" s="60"/>
      <c r="EUH1" s="60"/>
      <c r="EUI1" s="60"/>
      <c r="EUJ1" s="60"/>
      <c r="EUK1" s="60"/>
      <c r="EUL1" s="60"/>
      <c r="EUM1" s="60"/>
      <c r="EUN1" s="60"/>
      <c r="EUO1" s="60"/>
      <c r="EUP1" s="60"/>
      <c r="EUQ1" s="60"/>
      <c r="EUR1" s="60"/>
      <c r="EUS1" s="60"/>
      <c r="EUT1" s="60"/>
      <c r="EUU1" s="60"/>
      <c r="EUV1" s="60"/>
      <c r="EUW1" s="60"/>
      <c r="EUX1" s="60"/>
      <c r="EUY1" s="60"/>
      <c r="EUZ1" s="60"/>
      <c r="EVA1" s="60"/>
      <c r="EVB1" s="60"/>
      <c r="EVC1" s="60"/>
      <c r="EVD1" s="60"/>
      <c r="EVE1" s="60"/>
      <c r="EVF1" s="60"/>
      <c r="EVG1" s="60"/>
      <c r="EVH1" s="60"/>
      <c r="EVI1" s="60"/>
      <c r="EVJ1" s="60"/>
      <c r="EVK1" s="60"/>
      <c r="EVL1" s="60"/>
      <c r="EVM1" s="60"/>
      <c r="EVN1" s="60"/>
      <c r="EVO1" s="60"/>
      <c r="EVP1" s="60"/>
      <c r="EVQ1" s="60"/>
      <c r="EVR1" s="60"/>
      <c r="EVS1" s="60"/>
      <c r="EVT1" s="60"/>
      <c r="EVU1" s="60"/>
      <c r="EVV1" s="60"/>
      <c r="EVW1" s="60"/>
      <c r="EVX1" s="60"/>
      <c r="EVY1" s="60"/>
      <c r="EVZ1" s="60"/>
      <c r="EWA1" s="60"/>
      <c r="EWB1" s="60"/>
      <c r="EWC1" s="60"/>
      <c r="EWD1" s="60"/>
      <c r="EWE1" s="60"/>
      <c r="EWF1" s="60"/>
      <c r="EWG1" s="60"/>
      <c r="EWH1" s="60"/>
      <c r="EWI1" s="60"/>
      <c r="EWJ1" s="60"/>
      <c r="EWK1" s="60"/>
      <c r="EWL1" s="60"/>
      <c r="EWM1" s="60"/>
      <c r="EWN1" s="60"/>
      <c r="EWO1" s="60"/>
      <c r="EWP1" s="60"/>
      <c r="EWQ1" s="60"/>
      <c r="EWR1" s="60"/>
      <c r="EWS1" s="60"/>
      <c r="EWT1" s="60"/>
      <c r="EWU1" s="60"/>
      <c r="EWV1" s="60"/>
      <c r="EWW1" s="60"/>
      <c r="EWX1" s="60"/>
      <c r="EWY1" s="60"/>
      <c r="EWZ1" s="60"/>
      <c r="EXA1" s="60"/>
      <c r="EXB1" s="60"/>
      <c r="EXC1" s="60"/>
      <c r="EXD1" s="60"/>
      <c r="EXE1" s="60"/>
      <c r="EXF1" s="60"/>
      <c r="EXG1" s="60"/>
      <c r="EXH1" s="60"/>
      <c r="EXI1" s="60"/>
      <c r="EXJ1" s="60"/>
      <c r="EXK1" s="60"/>
      <c r="EXL1" s="60"/>
      <c r="EXM1" s="60"/>
      <c r="EXN1" s="60"/>
      <c r="EXO1" s="60"/>
      <c r="EXP1" s="60"/>
      <c r="EXQ1" s="60"/>
      <c r="EXR1" s="60"/>
      <c r="EXS1" s="60"/>
      <c r="EXT1" s="60"/>
      <c r="EXU1" s="60"/>
      <c r="EXV1" s="60"/>
      <c r="EXW1" s="60"/>
      <c r="EXX1" s="60"/>
      <c r="EXY1" s="60"/>
      <c r="EXZ1" s="60"/>
      <c r="EYA1" s="60"/>
      <c r="EYB1" s="60"/>
      <c r="EYC1" s="60"/>
      <c r="EYD1" s="60"/>
      <c r="EYE1" s="60"/>
      <c r="EYF1" s="60"/>
      <c r="EYG1" s="60"/>
      <c r="EYH1" s="60"/>
      <c r="EYI1" s="60"/>
      <c r="EYJ1" s="60"/>
      <c r="EYK1" s="60"/>
      <c r="EYL1" s="60"/>
      <c r="EYM1" s="60"/>
      <c r="EYN1" s="60"/>
      <c r="EYO1" s="60"/>
      <c r="EYP1" s="60"/>
      <c r="EYQ1" s="60"/>
      <c r="EYR1" s="60"/>
      <c r="EYS1" s="60"/>
      <c r="EYT1" s="60"/>
      <c r="EYU1" s="60"/>
      <c r="EYV1" s="60"/>
      <c r="EYW1" s="60"/>
      <c r="EYX1" s="60"/>
      <c r="EYY1" s="60"/>
      <c r="EYZ1" s="60"/>
      <c r="EZA1" s="60"/>
      <c r="EZB1" s="60"/>
      <c r="EZC1" s="60"/>
      <c r="EZD1" s="60"/>
      <c r="EZE1" s="60"/>
      <c r="EZF1" s="60"/>
      <c r="EZG1" s="60"/>
      <c r="EZH1" s="60"/>
      <c r="EZI1" s="60"/>
      <c r="EZJ1" s="60"/>
      <c r="EZK1" s="60"/>
      <c r="EZL1" s="60"/>
      <c r="EZM1" s="60"/>
      <c r="EZN1" s="60"/>
      <c r="EZO1" s="60"/>
      <c r="EZP1" s="60"/>
      <c r="EZQ1" s="60"/>
      <c r="EZR1" s="60"/>
      <c r="EZS1" s="60"/>
      <c r="EZT1" s="60"/>
      <c r="EZU1" s="60"/>
      <c r="EZV1" s="60"/>
      <c r="EZW1" s="60"/>
      <c r="EZX1" s="60"/>
      <c r="EZY1" s="60"/>
      <c r="EZZ1" s="60"/>
      <c r="FAA1" s="60"/>
      <c r="FAB1" s="60"/>
      <c r="FAC1" s="60"/>
      <c r="FAD1" s="60"/>
      <c r="FAE1" s="60"/>
      <c r="FAF1" s="60"/>
      <c r="FAG1" s="60"/>
      <c r="FAH1" s="60"/>
      <c r="FAI1" s="60"/>
      <c r="FAJ1" s="60"/>
      <c r="FAK1" s="60"/>
      <c r="FAL1" s="60"/>
      <c r="FAM1" s="60"/>
      <c r="FAN1" s="60"/>
      <c r="FAO1" s="60"/>
      <c r="FAP1" s="60"/>
      <c r="FAQ1" s="60"/>
      <c r="FAR1" s="60"/>
      <c r="FAS1" s="60"/>
      <c r="FAT1" s="60"/>
      <c r="FAU1" s="60"/>
      <c r="FAV1" s="60"/>
      <c r="FAW1" s="60"/>
      <c r="FAX1" s="60"/>
      <c r="FAY1" s="60"/>
      <c r="FAZ1" s="60"/>
      <c r="FBA1" s="60"/>
      <c r="FBB1" s="60"/>
      <c r="FBC1" s="60"/>
      <c r="FBD1" s="60"/>
      <c r="FBE1" s="60"/>
      <c r="FBF1" s="60"/>
      <c r="FBG1" s="60"/>
      <c r="FBH1" s="60"/>
      <c r="FBI1" s="60"/>
      <c r="FBJ1" s="60"/>
      <c r="FBK1" s="60"/>
      <c r="FBL1" s="60"/>
      <c r="FBM1" s="60"/>
      <c r="FBN1" s="60"/>
      <c r="FBO1" s="60"/>
      <c r="FBP1" s="60"/>
      <c r="FBQ1" s="60"/>
      <c r="FBR1" s="60"/>
      <c r="FBS1" s="60"/>
      <c r="FBT1" s="60"/>
      <c r="FBU1" s="60"/>
      <c r="FBV1" s="60"/>
      <c r="FBW1" s="60"/>
      <c r="FBX1" s="60"/>
      <c r="FBY1" s="60"/>
      <c r="FBZ1" s="60"/>
      <c r="FCA1" s="60"/>
      <c r="FCB1" s="60"/>
      <c r="FCC1" s="60"/>
      <c r="FCD1" s="60"/>
      <c r="FCE1" s="60"/>
      <c r="FCF1" s="60"/>
      <c r="FCG1" s="60"/>
      <c r="FCH1" s="60"/>
      <c r="FCI1" s="60"/>
      <c r="FCJ1" s="60"/>
      <c r="FCK1" s="60"/>
      <c r="FCL1" s="60"/>
      <c r="FCM1" s="60"/>
      <c r="FCN1" s="60"/>
      <c r="FCO1" s="60"/>
      <c r="FCP1" s="60"/>
      <c r="FCQ1" s="60"/>
      <c r="FCR1" s="60"/>
      <c r="FCS1" s="60"/>
      <c r="FCT1" s="60"/>
      <c r="FCU1" s="60"/>
      <c r="FCV1" s="60"/>
      <c r="FCW1" s="60"/>
      <c r="FCX1" s="60"/>
      <c r="FCY1" s="60"/>
      <c r="FCZ1" s="60"/>
      <c r="FDA1" s="60"/>
      <c r="FDB1" s="60"/>
      <c r="FDC1" s="60"/>
      <c r="FDD1" s="60"/>
      <c r="FDE1" s="60"/>
      <c r="FDF1" s="60"/>
      <c r="FDG1" s="60"/>
      <c r="FDH1" s="60"/>
      <c r="FDI1" s="60"/>
      <c r="FDJ1" s="60"/>
      <c r="FDK1" s="60"/>
      <c r="FDL1" s="60"/>
      <c r="FDM1" s="60"/>
      <c r="FDN1" s="60"/>
      <c r="FDO1" s="60"/>
      <c r="FDP1" s="60"/>
      <c r="FDQ1" s="60"/>
      <c r="FDR1" s="60"/>
      <c r="FDS1" s="60"/>
      <c r="FDT1" s="60"/>
      <c r="FDU1" s="60"/>
      <c r="FDV1" s="60"/>
      <c r="FDW1" s="60"/>
      <c r="FDX1" s="60"/>
      <c r="FDY1" s="60"/>
      <c r="FDZ1" s="60"/>
      <c r="FEA1" s="60"/>
      <c r="FEB1" s="60"/>
      <c r="FEC1" s="60"/>
      <c r="FED1" s="60"/>
      <c r="FEE1" s="60"/>
      <c r="FEF1" s="60"/>
      <c r="FEG1" s="60"/>
      <c r="FEH1" s="60"/>
      <c r="FEI1" s="60"/>
      <c r="FEJ1" s="60"/>
      <c r="FEK1" s="60"/>
      <c r="FEL1" s="60"/>
      <c r="FEM1" s="60"/>
      <c r="FEN1" s="60"/>
      <c r="FEO1" s="60"/>
      <c r="FEP1" s="60"/>
      <c r="FEQ1" s="60"/>
      <c r="FER1" s="60"/>
      <c r="FES1" s="60"/>
      <c r="FET1" s="60"/>
      <c r="FEU1" s="60"/>
      <c r="FEV1" s="60"/>
      <c r="FEW1" s="60"/>
      <c r="FEX1" s="60"/>
      <c r="FEY1" s="60"/>
      <c r="FEZ1" s="60"/>
      <c r="FFA1" s="60"/>
      <c r="FFB1" s="60"/>
      <c r="FFC1" s="60"/>
      <c r="FFD1" s="60"/>
      <c r="FFE1" s="60"/>
      <c r="FFF1" s="60"/>
      <c r="FFG1" s="60"/>
      <c r="FFH1" s="60"/>
      <c r="FFI1" s="60"/>
      <c r="FFJ1" s="60"/>
      <c r="FFK1" s="60"/>
      <c r="FFL1" s="60"/>
      <c r="FFM1" s="60"/>
      <c r="FFN1" s="60"/>
      <c r="FFO1" s="60"/>
      <c r="FFP1" s="60"/>
      <c r="FFQ1" s="60"/>
      <c r="FFR1" s="60"/>
      <c r="FFS1" s="60"/>
      <c r="FFT1" s="60"/>
      <c r="FFU1" s="60"/>
      <c r="FFV1" s="60"/>
      <c r="FFW1" s="60"/>
      <c r="FFX1" s="60"/>
      <c r="FFY1" s="60"/>
      <c r="FFZ1" s="60"/>
      <c r="FGA1" s="60"/>
      <c r="FGB1" s="60"/>
      <c r="FGC1" s="60"/>
      <c r="FGD1" s="60"/>
      <c r="FGE1" s="60"/>
      <c r="FGF1" s="60"/>
      <c r="FGG1" s="60"/>
      <c r="FGH1" s="60"/>
      <c r="FGI1" s="60"/>
      <c r="FGJ1" s="60"/>
      <c r="FGK1" s="60"/>
      <c r="FGL1" s="60"/>
      <c r="FGM1" s="60"/>
      <c r="FGN1" s="60"/>
      <c r="FGO1" s="60"/>
      <c r="FGP1" s="60"/>
      <c r="FGQ1" s="60"/>
      <c r="FGR1" s="60"/>
      <c r="FGS1" s="60"/>
      <c r="FGT1" s="60"/>
      <c r="FGU1" s="60"/>
      <c r="FGV1" s="60"/>
      <c r="FGW1" s="60"/>
      <c r="FGX1" s="60"/>
      <c r="FGY1" s="60"/>
      <c r="FGZ1" s="60"/>
      <c r="FHA1" s="60"/>
      <c r="FHB1" s="60"/>
      <c r="FHC1" s="60"/>
      <c r="FHD1" s="60"/>
      <c r="FHE1" s="60"/>
      <c r="FHF1" s="60"/>
      <c r="FHG1" s="60"/>
      <c r="FHH1" s="60"/>
      <c r="FHI1" s="60"/>
      <c r="FHJ1" s="60"/>
      <c r="FHK1" s="60"/>
      <c r="FHL1" s="60"/>
      <c r="FHM1" s="60"/>
      <c r="FHN1" s="60"/>
      <c r="FHO1" s="60"/>
      <c r="FHP1" s="60"/>
      <c r="FHQ1" s="60"/>
      <c r="FHR1" s="60"/>
      <c r="FHS1" s="60"/>
      <c r="FHT1" s="60"/>
      <c r="FHU1" s="60"/>
      <c r="FHV1" s="60"/>
      <c r="FHW1" s="60"/>
      <c r="FHX1" s="60"/>
      <c r="FHY1" s="60"/>
      <c r="FHZ1" s="60"/>
      <c r="FIA1" s="60"/>
      <c r="FIB1" s="60"/>
      <c r="FIC1" s="60"/>
      <c r="FID1" s="60"/>
      <c r="FIE1" s="60"/>
      <c r="FIF1" s="60"/>
      <c r="FIG1" s="60"/>
      <c r="FIH1" s="60"/>
      <c r="FII1" s="60"/>
      <c r="FIJ1" s="60"/>
      <c r="FIK1" s="60"/>
      <c r="FIL1" s="60"/>
      <c r="FIM1" s="60"/>
      <c r="FIN1" s="60"/>
      <c r="FIO1" s="60"/>
      <c r="FIP1" s="60"/>
      <c r="FIQ1" s="60"/>
      <c r="FIR1" s="60"/>
      <c r="FIS1" s="60"/>
      <c r="FIT1" s="60"/>
      <c r="FIU1" s="60"/>
      <c r="FIV1" s="60"/>
      <c r="FIW1" s="60"/>
      <c r="FIX1" s="60"/>
      <c r="FIY1" s="60"/>
      <c r="FIZ1" s="60"/>
      <c r="FJA1" s="60"/>
      <c r="FJB1" s="60"/>
      <c r="FJC1" s="60"/>
      <c r="FJD1" s="60"/>
      <c r="FJE1" s="60"/>
      <c r="FJF1" s="60"/>
      <c r="FJG1" s="60"/>
      <c r="FJH1" s="60"/>
      <c r="FJI1" s="60"/>
      <c r="FJJ1" s="60"/>
      <c r="FJK1" s="60"/>
      <c r="FJL1" s="60"/>
      <c r="FJM1" s="60"/>
      <c r="FJN1" s="60"/>
      <c r="FJO1" s="60"/>
      <c r="FJP1" s="60"/>
      <c r="FJQ1" s="60"/>
      <c r="FJR1" s="60"/>
      <c r="FJS1" s="60"/>
      <c r="FJT1" s="60"/>
      <c r="FJU1" s="60"/>
      <c r="FJV1" s="60"/>
      <c r="FJW1" s="60"/>
      <c r="FJX1" s="60"/>
      <c r="FJY1" s="60"/>
      <c r="FJZ1" s="60"/>
      <c r="FKA1" s="60"/>
      <c r="FKB1" s="60"/>
      <c r="FKC1" s="60"/>
      <c r="FKD1" s="60"/>
      <c r="FKE1" s="60"/>
      <c r="FKF1" s="60"/>
      <c r="FKG1" s="60"/>
      <c r="FKH1" s="60"/>
      <c r="FKI1" s="60"/>
      <c r="FKJ1" s="60"/>
      <c r="FKK1" s="60"/>
      <c r="FKL1" s="60"/>
      <c r="FKM1" s="60"/>
      <c r="FKN1" s="60"/>
      <c r="FKO1" s="60"/>
      <c r="FKP1" s="60"/>
      <c r="FKQ1" s="60"/>
      <c r="FKR1" s="60"/>
      <c r="FKS1" s="60"/>
      <c r="FKT1" s="60"/>
      <c r="FKU1" s="60"/>
      <c r="FKV1" s="60"/>
      <c r="FKW1" s="60"/>
      <c r="FKX1" s="60"/>
      <c r="FKY1" s="60"/>
      <c r="FKZ1" s="60"/>
      <c r="FLA1" s="60"/>
      <c r="FLB1" s="60"/>
      <c r="FLC1" s="60"/>
      <c r="FLD1" s="60"/>
      <c r="FLE1" s="60"/>
      <c r="FLF1" s="60"/>
      <c r="FLG1" s="60"/>
      <c r="FLH1" s="60"/>
      <c r="FLI1" s="60"/>
      <c r="FLJ1" s="60"/>
      <c r="FLK1" s="60"/>
      <c r="FLL1" s="60"/>
      <c r="FLM1" s="60"/>
      <c r="FLN1" s="60"/>
      <c r="FLO1" s="60"/>
      <c r="FLP1" s="60"/>
      <c r="FLQ1" s="60"/>
      <c r="FLR1" s="60"/>
      <c r="FLS1" s="60"/>
      <c r="FLT1" s="60"/>
      <c r="FLU1" s="60"/>
      <c r="FLV1" s="60"/>
      <c r="FLW1" s="60"/>
      <c r="FLX1" s="60"/>
      <c r="FLY1" s="60"/>
      <c r="FLZ1" s="60"/>
      <c r="FMA1" s="60"/>
      <c r="FMB1" s="60"/>
      <c r="FMC1" s="60"/>
      <c r="FMD1" s="60"/>
      <c r="FME1" s="60"/>
      <c r="FMF1" s="60"/>
      <c r="FMG1" s="60"/>
      <c r="FMH1" s="60"/>
      <c r="FMI1" s="60"/>
      <c r="FMJ1" s="60"/>
      <c r="FMK1" s="60"/>
      <c r="FML1" s="60"/>
      <c r="FMM1" s="60"/>
      <c r="FMN1" s="60"/>
      <c r="FMO1" s="60"/>
      <c r="FMP1" s="60"/>
      <c r="FMQ1" s="60"/>
      <c r="FMR1" s="60"/>
      <c r="FMS1" s="60"/>
      <c r="FMT1" s="60"/>
      <c r="FMU1" s="60"/>
      <c r="FMV1" s="60"/>
      <c r="FMW1" s="60"/>
      <c r="FMX1" s="60"/>
      <c r="FMY1" s="60"/>
      <c r="FMZ1" s="60"/>
      <c r="FNA1" s="60"/>
      <c r="FNB1" s="60"/>
      <c r="FNC1" s="60"/>
      <c r="FND1" s="60"/>
      <c r="FNE1" s="60"/>
      <c r="FNF1" s="60"/>
      <c r="FNG1" s="60"/>
      <c r="FNH1" s="60"/>
      <c r="FNI1" s="60"/>
      <c r="FNJ1" s="60"/>
      <c r="FNK1" s="60"/>
      <c r="FNL1" s="60"/>
      <c r="FNM1" s="60"/>
      <c r="FNN1" s="60"/>
      <c r="FNO1" s="60"/>
      <c r="FNP1" s="60"/>
      <c r="FNQ1" s="60"/>
      <c r="FNR1" s="60"/>
      <c r="FNS1" s="60"/>
      <c r="FNT1" s="60"/>
      <c r="FNU1" s="60"/>
      <c r="FNV1" s="60"/>
      <c r="FNW1" s="60"/>
      <c r="FNX1" s="60"/>
      <c r="FNY1" s="60"/>
      <c r="FNZ1" s="60"/>
      <c r="FOA1" s="60"/>
      <c r="FOB1" s="60"/>
      <c r="FOC1" s="60"/>
      <c r="FOD1" s="60"/>
      <c r="FOE1" s="60"/>
      <c r="FOF1" s="60"/>
      <c r="FOG1" s="60"/>
      <c r="FOH1" s="60"/>
      <c r="FOI1" s="60"/>
      <c r="FOJ1" s="60"/>
      <c r="FOK1" s="60"/>
      <c r="FOL1" s="60"/>
      <c r="FOM1" s="60"/>
      <c r="FON1" s="60"/>
      <c r="FOO1" s="60"/>
      <c r="FOP1" s="60"/>
      <c r="FOQ1" s="60"/>
      <c r="FOR1" s="60"/>
      <c r="FOS1" s="60"/>
      <c r="FOT1" s="60"/>
      <c r="FOU1" s="60"/>
      <c r="FOV1" s="60"/>
      <c r="FOW1" s="60"/>
      <c r="FOX1" s="60"/>
      <c r="FOY1" s="60"/>
      <c r="FOZ1" s="60"/>
      <c r="FPA1" s="60"/>
      <c r="FPB1" s="60"/>
      <c r="FPC1" s="60"/>
      <c r="FPD1" s="60"/>
      <c r="FPE1" s="60"/>
      <c r="FPF1" s="60"/>
      <c r="FPG1" s="60"/>
      <c r="FPH1" s="60"/>
      <c r="FPI1" s="60"/>
      <c r="FPJ1" s="60"/>
      <c r="FPK1" s="60"/>
      <c r="FPL1" s="60"/>
      <c r="FPM1" s="60"/>
      <c r="FPN1" s="60"/>
      <c r="FPO1" s="60"/>
      <c r="FPP1" s="60"/>
      <c r="FPQ1" s="60"/>
      <c r="FPR1" s="60"/>
      <c r="FPS1" s="60"/>
      <c r="FPT1" s="60"/>
      <c r="FPU1" s="60"/>
      <c r="FPV1" s="60"/>
      <c r="FPW1" s="60"/>
      <c r="FPX1" s="60"/>
      <c r="FPY1" s="60"/>
      <c r="FPZ1" s="60"/>
      <c r="FQA1" s="60"/>
      <c r="FQB1" s="60"/>
      <c r="FQC1" s="60"/>
      <c r="FQD1" s="60"/>
      <c r="FQE1" s="60"/>
      <c r="FQF1" s="60"/>
      <c r="FQG1" s="60"/>
      <c r="FQH1" s="60"/>
      <c r="FQI1" s="60"/>
      <c r="FQJ1" s="60"/>
      <c r="FQK1" s="60"/>
      <c r="FQL1" s="60"/>
      <c r="FQM1" s="60"/>
      <c r="FQN1" s="60"/>
      <c r="FQO1" s="60"/>
      <c r="FQP1" s="60"/>
      <c r="FQQ1" s="60"/>
      <c r="FQR1" s="60"/>
      <c r="FQS1" s="60"/>
      <c r="FQT1" s="60"/>
      <c r="FQU1" s="60"/>
      <c r="FQV1" s="60"/>
      <c r="FQW1" s="60"/>
      <c r="FQX1" s="60"/>
      <c r="FQY1" s="60"/>
      <c r="FQZ1" s="60"/>
      <c r="FRA1" s="60"/>
      <c r="FRB1" s="60"/>
      <c r="FRC1" s="60"/>
      <c r="FRD1" s="60"/>
      <c r="FRE1" s="60"/>
      <c r="FRF1" s="60"/>
      <c r="FRG1" s="60"/>
      <c r="FRH1" s="60"/>
      <c r="FRI1" s="60"/>
      <c r="FRJ1" s="60"/>
      <c r="FRK1" s="60"/>
      <c r="FRL1" s="60"/>
      <c r="FRM1" s="60"/>
      <c r="FRN1" s="60"/>
      <c r="FRO1" s="60"/>
      <c r="FRP1" s="60"/>
      <c r="FRQ1" s="60"/>
      <c r="FRR1" s="60"/>
      <c r="FRS1" s="60"/>
      <c r="FRT1" s="60"/>
      <c r="FRU1" s="60"/>
      <c r="FRV1" s="60"/>
      <c r="FRW1" s="60"/>
      <c r="FRX1" s="60"/>
      <c r="FRY1" s="60"/>
      <c r="FRZ1" s="60"/>
      <c r="FSA1" s="60"/>
      <c r="FSB1" s="60"/>
      <c r="FSC1" s="60"/>
      <c r="FSD1" s="60"/>
      <c r="FSE1" s="60"/>
      <c r="FSF1" s="60"/>
      <c r="FSG1" s="60"/>
      <c r="FSH1" s="60"/>
      <c r="FSI1" s="60"/>
      <c r="FSJ1" s="60"/>
      <c r="FSK1" s="60"/>
      <c r="FSL1" s="60"/>
      <c r="FSM1" s="60"/>
      <c r="FSN1" s="60"/>
      <c r="FSO1" s="60"/>
      <c r="FSP1" s="60"/>
      <c r="FSQ1" s="60"/>
      <c r="FSR1" s="60"/>
      <c r="FSS1" s="60"/>
      <c r="FST1" s="60"/>
      <c r="FSU1" s="60"/>
      <c r="FSV1" s="60"/>
      <c r="FSW1" s="60"/>
      <c r="FSX1" s="60"/>
      <c r="FSY1" s="60"/>
      <c r="FSZ1" s="60"/>
      <c r="FTA1" s="60"/>
      <c r="FTB1" s="60"/>
      <c r="FTC1" s="60"/>
      <c r="FTD1" s="60"/>
      <c r="FTE1" s="60"/>
      <c r="FTF1" s="60"/>
      <c r="FTG1" s="60"/>
      <c r="FTH1" s="60"/>
      <c r="FTI1" s="60"/>
      <c r="FTJ1" s="60"/>
      <c r="FTK1" s="60"/>
      <c r="FTL1" s="60"/>
      <c r="FTM1" s="60"/>
      <c r="FTN1" s="60"/>
      <c r="FTO1" s="60"/>
      <c r="FTP1" s="60"/>
      <c r="FTQ1" s="60"/>
      <c r="FTR1" s="60"/>
      <c r="FTS1" s="60"/>
      <c r="FTT1" s="60"/>
      <c r="FTU1" s="60"/>
      <c r="FTV1" s="60"/>
      <c r="FTW1" s="60"/>
      <c r="FTX1" s="60"/>
      <c r="FTY1" s="60"/>
      <c r="FTZ1" s="60"/>
      <c r="FUA1" s="60"/>
      <c r="FUB1" s="60"/>
      <c r="FUC1" s="60"/>
      <c r="FUD1" s="60"/>
      <c r="FUE1" s="60"/>
      <c r="FUF1" s="60"/>
      <c r="FUG1" s="60"/>
      <c r="FUH1" s="60"/>
      <c r="FUI1" s="60"/>
      <c r="FUJ1" s="60"/>
      <c r="FUK1" s="60"/>
      <c r="FUL1" s="60"/>
      <c r="FUM1" s="60"/>
      <c r="FUN1" s="60"/>
      <c r="FUO1" s="60"/>
      <c r="FUP1" s="60"/>
      <c r="FUQ1" s="60"/>
      <c r="FUR1" s="60"/>
      <c r="FUS1" s="60"/>
      <c r="FUT1" s="60"/>
      <c r="FUU1" s="60"/>
      <c r="FUV1" s="60"/>
      <c r="FUW1" s="60"/>
      <c r="FUX1" s="60"/>
      <c r="FUY1" s="60"/>
      <c r="FUZ1" s="60"/>
      <c r="FVA1" s="60"/>
      <c r="FVB1" s="60"/>
      <c r="FVC1" s="60"/>
      <c r="FVD1" s="60"/>
      <c r="FVE1" s="60"/>
      <c r="FVF1" s="60"/>
      <c r="FVG1" s="60"/>
      <c r="FVH1" s="60"/>
      <c r="FVI1" s="60"/>
      <c r="FVJ1" s="60"/>
      <c r="FVK1" s="60"/>
      <c r="FVL1" s="60"/>
      <c r="FVM1" s="60"/>
      <c r="FVN1" s="60"/>
      <c r="FVO1" s="60"/>
      <c r="FVP1" s="60"/>
      <c r="FVQ1" s="60"/>
      <c r="FVR1" s="60"/>
      <c r="FVS1" s="60"/>
      <c r="FVT1" s="60"/>
      <c r="FVU1" s="60"/>
      <c r="FVV1" s="60"/>
      <c r="FVW1" s="60"/>
      <c r="FVX1" s="60"/>
      <c r="FVY1" s="60"/>
      <c r="FVZ1" s="60"/>
      <c r="FWA1" s="60"/>
      <c r="FWB1" s="60"/>
      <c r="FWC1" s="60"/>
      <c r="FWD1" s="60"/>
      <c r="FWE1" s="60"/>
      <c r="FWF1" s="60"/>
      <c r="FWG1" s="60"/>
      <c r="FWH1" s="60"/>
      <c r="FWI1" s="60"/>
      <c r="FWJ1" s="60"/>
      <c r="FWK1" s="60"/>
      <c r="FWL1" s="60"/>
      <c r="FWM1" s="60"/>
      <c r="FWN1" s="60"/>
      <c r="FWO1" s="60"/>
      <c r="FWP1" s="60"/>
      <c r="FWQ1" s="60"/>
      <c r="FWR1" s="60"/>
      <c r="FWS1" s="60"/>
      <c r="FWT1" s="60"/>
      <c r="FWU1" s="60"/>
      <c r="FWV1" s="60"/>
      <c r="FWW1" s="60"/>
      <c r="FWX1" s="60"/>
      <c r="FWY1" s="60"/>
      <c r="FWZ1" s="60"/>
      <c r="FXA1" s="60"/>
      <c r="FXB1" s="60"/>
      <c r="FXC1" s="60"/>
      <c r="FXD1" s="60"/>
      <c r="FXE1" s="60"/>
      <c r="FXF1" s="60"/>
      <c r="FXG1" s="60"/>
      <c r="FXH1" s="60"/>
      <c r="FXI1" s="60"/>
      <c r="FXJ1" s="60"/>
      <c r="FXK1" s="60"/>
      <c r="FXL1" s="60"/>
      <c r="FXM1" s="60"/>
      <c r="FXN1" s="60"/>
      <c r="FXO1" s="60"/>
      <c r="FXP1" s="60"/>
      <c r="FXQ1" s="60"/>
      <c r="FXR1" s="60"/>
      <c r="FXS1" s="60"/>
      <c r="FXT1" s="60"/>
      <c r="FXU1" s="60"/>
      <c r="FXV1" s="60"/>
      <c r="FXW1" s="60"/>
      <c r="FXX1" s="60"/>
      <c r="FXY1" s="60"/>
      <c r="FXZ1" s="60"/>
      <c r="FYA1" s="60"/>
      <c r="FYB1" s="60"/>
      <c r="FYC1" s="60"/>
      <c r="FYD1" s="60"/>
      <c r="FYE1" s="60"/>
      <c r="FYF1" s="60"/>
      <c r="FYG1" s="60"/>
      <c r="FYH1" s="60"/>
      <c r="FYI1" s="60"/>
      <c r="FYJ1" s="60"/>
      <c r="FYK1" s="60"/>
      <c r="FYL1" s="60"/>
      <c r="FYM1" s="60"/>
      <c r="FYN1" s="60"/>
      <c r="FYO1" s="60"/>
      <c r="FYP1" s="60"/>
      <c r="FYQ1" s="60"/>
      <c r="FYR1" s="60"/>
      <c r="FYS1" s="60"/>
      <c r="FYT1" s="60"/>
      <c r="FYU1" s="60"/>
      <c r="FYV1" s="60"/>
      <c r="FYW1" s="60"/>
      <c r="FYX1" s="60"/>
      <c r="FYY1" s="60"/>
      <c r="FYZ1" s="60"/>
      <c r="FZA1" s="60"/>
      <c r="FZB1" s="60"/>
      <c r="FZC1" s="60"/>
      <c r="FZD1" s="60"/>
      <c r="FZE1" s="60"/>
      <c r="FZF1" s="60"/>
      <c r="FZG1" s="60"/>
      <c r="FZH1" s="60"/>
      <c r="FZI1" s="60"/>
      <c r="FZJ1" s="60"/>
      <c r="FZK1" s="60"/>
      <c r="FZL1" s="60"/>
      <c r="FZM1" s="60"/>
      <c r="FZN1" s="60"/>
      <c r="FZO1" s="60"/>
      <c r="FZP1" s="60"/>
      <c r="FZQ1" s="60"/>
      <c r="FZR1" s="60"/>
      <c r="FZS1" s="60"/>
      <c r="FZT1" s="60"/>
      <c r="FZU1" s="60"/>
      <c r="FZV1" s="60"/>
      <c r="FZW1" s="60"/>
      <c r="FZX1" s="60"/>
      <c r="FZY1" s="60"/>
      <c r="FZZ1" s="60"/>
      <c r="GAA1" s="60"/>
      <c r="GAB1" s="60"/>
      <c r="GAC1" s="60"/>
      <c r="GAD1" s="60"/>
      <c r="GAE1" s="60"/>
      <c r="GAF1" s="60"/>
      <c r="GAG1" s="60"/>
      <c r="GAH1" s="60"/>
      <c r="GAI1" s="60"/>
      <c r="GAJ1" s="60"/>
      <c r="GAK1" s="60"/>
      <c r="GAL1" s="60"/>
      <c r="GAM1" s="60"/>
      <c r="GAN1" s="60"/>
      <c r="GAO1" s="60"/>
      <c r="GAP1" s="60"/>
      <c r="GAQ1" s="60"/>
      <c r="GAR1" s="60"/>
      <c r="GAS1" s="60"/>
      <c r="GAT1" s="60"/>
      <c r="GAU1" s="60"/>
      <c r="GAV1" s="60"/>
      <c r="GAW1" s="60"/>
      <c r="GAX1" s="60"/>
      <c r="GAY1" s="60"/>
      <c r="GAZ1" s="60"/>
      <c r="GBA1" s="60"/>
      <c r="GBB1" s="60"/>
      <c r="GBC1" s="60"/>
      <c r="GBD1" s="60"/>
      <c r="GBE1" s="60"/>
      <c r="GBF1" s="60"/>
      <c r="GBG1" s="60"/>
      <c r="GBH1" s="60"/>
      <c r="GBI1" s="60"/>
      <c r="GBJ1" s="60"/>
      <c r="GBK1" s="60"/>
      <c r="GBL1" s="60"/>
      <c r="GBM1" s="60"/>
      <c r="GBN1" s="60"/>
      <c r="GBO1" s="60"/>
      <c r="GBP1" s="60"/>
      <c r="GBQ1" s="60"/>
      <c r="GBR1" s="60"/>
      <c r="GBS1" s="60"/>
      <c r="GBT1" s="60"/>
      <c r="GBU1" s="60"/>
      <c r="GBV1" s="60"/>
      <c r="GBW1" s="60"/>
      <c r="GBX1" s="60"/>
      <c r="GBY1" s="60"/>
      <c r="GBZ1" s="60"/>
      <c r="GCA1" s="60"/>
      <c r="GCB1" s="60"/>
      <c r="GCC1" s="60"/>
      <c r="GCD1" s="60"/>
      <c r="GCE1" s="60"/>
      <c r="GCF1" s="60"/>
      <c r="GCG1" s="60"/>
      <c r="GCH1" s="60"/>
      <c r="GCI1" s="60"/>
      <c r="GCJ1" s="60"/>
      <c r="GCK1" s="60"/>
      <c r="GCL1" s="60"/>
      <c r="GCM1" s="60"/>
      <c r="GCN1" s="60"/>
      <c r="GCO1" s="60"/>
      <c r="GCP1" s="60"/>
      <c r="GCQ1" s="60"/>
      <c r="GCR1" s="60"/>
      <c r="GCS1" s="60"/>
      <c r="GCT1" s="60"/>
      <c r="GCU1" s="60"/>
      <c r="GCV1" s="60"/>
      <c r="GCW1" s="60"/>
      <c r="GCX1" s="60"/>
      <c r="GCY1" s="60"/>
      <c r="GCZ1" s="60"/>
      <c r="GDA1" s="60"/>
      <c r="GDB1" s="60"/>
      <c r="GDC1" s="60"/>
      <c r="GDD1" s="60"/>
      <c r="GDE1" s="60"/>
      <c r="GDF1" s="60"/>
      <c r="GDG1" s="60"/>
      <c r="GDH1" s="60"/>
      <c r="GDI1" s="60"/>
      <c r="GDJ1" s="60"/>
      <c r="GDK1" s="60"/>
      <c r="GDL1" s="60"/>
      <c r="GDM1" s="60"/>
      <c r="GDN1" s="60"/>
      <c r="GDO1" s="60"/>
      <c r="GDP1" s="60"/>
      <c r="GDQ1" s="60"/>
      <c r="GDR1" s="60"/>
      <c r="GDS1" s="60"/>
      <c r="GDT1" s="60"/>
      <c r="GDU1" s="60"/>
      <c r="GDV1" s="60"/>
      <c r="GDW1" s="60"/>
      <c r="GDX1" s="60"/>
      <c r="GDY1" s="60"/>
      <c r="GDZ1" s="60"/>
      <c r="GEA1" s="60"/>
      <c r="GEB1" s="60"/>
      <c r="GEC1" s="60"/>
      <c r="GED1" s="60"/>
      <c r="GEE1" s="60"/>
      <c r="GEF1" s="60"/>
      <c r="GEG1" s="60"/>
      <c r="GEH1" s="60"/>
      <c r="GEI1" s="60"/>
      <c r="GEJ1" s="60"/>
      <c r="GEK1" s="60"/>
      <c r="GEL1" s="60"/>
      <c r="GEM1" s="60"/>
      <c r="GEN1" s="60"/>
      <c r="GEO1" s="60"/>
      <c r="GEP1" s="60"/>
      <c r="GEQ1" s="60"/>
      <c r="GER1" s="60"/>
      <c r="GES1" s="60"/>
      <c r="GET1" s="60"/>
      <c r="GEU1" s="60"/>
      <c r="GEV1" s="60"/>
      <c r="GEW1" s="60"/>
      <c r="GEX1" s="60"/>
      <c r="GEY1" s="60"/>
      <c r="GEZ1" s="60"/>
      <c r="GFA1" s="60"/>
      <c r="GFB1" s="60"/>
      <c r="GFC1" s="60"/>
      <c r="GFD1" s="60"/>
      <c r="GFE1" s="60"/>
      <c r="GFF1" s="60"/>
      <c r="GFG1" s="60"/>
      <c r="GFH1" s="60"/>
      <c r="GFI1" s="60"/>
      <c r="GFJ1" s="60"/>
      <c r="GFK1" s="60"/>
      <c r="GFL1" s="60"/>
      <c r="GFM1" s="60"/>
      <c r="GFN1" s="60"/>
      <c r="GFO1" s="60"/>
      <c r="GFP1" s="60"/>
      <c r="GFQ1" s="60"/>
      <c r="GFR1" s="60"/>
      <c r="GFS1" s="60"/>
      <c r="GFT1" s="60"/>
      <c r="GFU1" s="60"/>
      <c r="GFV1" s="60"/>
      <c r="GFW1" s="60"/>
      <c r="GFX1" s="60"/>
      <c r="GFY1" s="60"/>
      <c r="GFZ1" s="60"/>
      <c r="GGA1" s="60"/>
      <c r="GGB1" s="60"/>
      <c r="GGC1" s="60"/>
      <c r="GGD1" s="60"/>
      <c r="GGE1" s="60"/>
      <c r="GGF1" s="60"/>
      <c r="GGG1" s="60"/>
      <c r="GGH1" s="60"/>
      <c r="GGI1" s="60"/>
      <c r="GGJ1" s="60"/>
      <c r="GGK1" s="60"/>
      <c r="GGL1" s="60"/>
      <c r="GGM1" s="60"/>
      <c r="GGN1" s="60"/>
      <c r="GGO1" s="60"/>
      <c r="GGP1" s="60"/>
      <c r="GGQ1" s="60"/>
      <c r="GGR1" s="60"/>
      <c r="GGS1" s="60"/>
      <c r="GGT1" s="60"/>
      <c r="GGU1" s="60"/>
      <c r="GGV1" s="60"/>
      <c r="GGW1" s="60"/>
      <c r="GGX1" s="60"/>
      <c r="GGY1" s="60"/>
      <c r="GGZ1" s="60"/>
      <c r="GHA1" s="60"/>
      <c r="GHB1" s="60"/>
      <c r="GHC1" s="60"/>
      <c r="GHD1" s="60"/>
      <c r="GHE1" s="60"/>
      <c r="GHF1" s="60"/>
      <c r="GHG1" s="60"/>
      <c r="GHH1" s="60"/>
      <c r="GHI1" s="60"/>
      <c r="GHJ1" s="60"/>
      <c r="GHK1" s="60"/>
      <c r="GHL1" s="60"/>
      <c r="GHM1" s="60"/>
      <c r="GHN1" s="60"/>
      <c r="GHO1" s="60"/>
      <c r="GHP1" s="60"/>
      <c r="GHQ1" s="60"/>
      <c r="GHR1" s="60"/>
      <c r="GHS1" s="60"/>
      <c r="GHT1" s="60"/>
      <c r="GHU1" s="60"/>
      <c r="GHV1" s="60"/>
      <c r="GHW1" s="60"/>
      <c r="GHX1" s="60"/>
      <c r="GHY1" s="60"/>
      <c r="GHZ1" s="60"/>
      <c r="GIA1" s="60"/>
      <c r="GIB1" s="60"/>
      <c r="GIC1" s="60"/>
      <c r="GID1" s="60"/>
      <c r="GIE1" s="60"/>
      <c r="GIF1" s="60"/>
      <c r="GIG1" s="60"/>
      <c r="GIH1" s="60"/>
      <c r="GII1" s="60"/>
      <c r="GIJ1" s="60"/>
      <c r="GIK1" s="60"/>
      <c r="GIL1" s="60"/>
      <c r="GIM1" s="60"/>
      <c r="GIN1" s="60"/>
      <c r="GIO1" s="60"/>
      <c r="GIP1" s="60"/>
      <c r="GIQ1" s="60"/>
      <c r="GIR1" s="60"/>
      <c r="GIS1" s="60"/>
      <c r="GIT1" s="60"/>
      <c r="GIU1" s="60"/>
      <c r="GIV1" s="60"/>
      <c r="GIW1" s="60"/>
      <c r="GIX1" s="60"/>
      <c r="GIY1" s="60"/>
      <c r="GIZ1" s="60"/>
      <c r="GJA1" s="60"/>
      <c r="GJB1" s="60"/>
      <c r="GJC1" s="60"/>
      <c r="GJD1" s="60"/>
      <c r="GJE1" s="60"/>
      <c r="GJF1" s="60"/>
      <c r="GJG1" s="60"/>
      <c r="GJH1" s="60"/>
      <c r="GJI1" s="60"/>
      <c r="GJJ1" s="60"/>
      <c r="GJK1" s="60"/>
      <c r="GJL1" s="60"/>
      <c r="GJM1" s="60"/>
      <c r="GJN1" s="60"/>
      <c r="GJO1" s="60"/>
      <c r="GJP1" s="60"/>
      <c r="GJQ1" s="60"/>
      <c r="GJR1" s="60"/>
      <c r="GJS1" s="60"/>
      <c r="GJT1" s="60"/>
      <c r="GJU1" s="60"/>
      <c r="GJV1" s="60"/>
      <c r="GJW1" s="60"/>
      <c r="GJX1" s="60"/>
      <c r="GJY1" s="60"/>
      <c r="GJZ1" s="60"/>
      <c r="GKA1" s="60"/>
      <c r="GKB1" s="60"/>
      <c r="GKC1" s="60"/>
      <c r="GKD1" s="60"/>
      <c r="GKE1" s="60"/>
      <c r="GKF1" s="60"/>
      <c r="GKG1" s="60"/>
      <c r="GKH1" s="60"/>
      <c r="GKI1" s="60"/>
      <c r="GKJ1" s="60"/>
      <c r="GKK1" s="60"/>
      <c r="GKL1" s="60"/>
      <c r="GKM1" s="60"/>
      <c r="GKN1" s="60"/>
      <c r="GKO1" s="60"/>
      <c r="GKP1" s="60"/>
      <c r="GKQ1" s="60"/>
      <c r="GKR1" s="60"/>
      <c r="GKS1" s="60"/>
      <c r="GKT1" s="60"/>
      <c r="GKU1" s="60"/>
      <c r="GKV1" s="60"/>
      <c r="GKW1" s="60"/>
      <c r="GKX1" s="60"/>
      <c r="GKY1" s="60"/>
      <c r="GKZ1" s="60"/>
      <c r="GLA1" s="60"/>
      <c r="GLB1" s="60"/>
      <c r="GLC1" s="60"/>
      <c r="GLD1" s="60"/>
      <c r="GLE1" s="60"/>
      <c r="GLF1" s="60"/>
      <c r="GLG1" s="60"/>
      <c r="GLH1" s="60"/>
      <c r="GLI1" s="60"/>
      <c r="GLJ1" s="60"/>
      <c r="GLK1" s="60"/>
      <c r="GLL1" s="60"/>
      <c r="GLM1" s="60"/>
      <c r="GLN1" s="60"/>
      <c r="GLO1" s="60"/>
      <c r="GLP1" s="60"/>
      <c r="GLQ1" s="60"/>
      <c r="GLR1" s="60"/>
      <c r="GLS1" s="60"/>
      <c r="GLT1" s="60"/>
      <c r="GLU1" s="60"/>
      <c r="GLV1" s="60"/>
      <c r="GLW1" s="60"/>
      <c r="GLX1" s="60"/>
      <c r="GLY1" s="60"/>
      <c r="GLZ1" s="60"/>
      <c r="GMA1" s="60"/>
      <c r="GMB1" s="60"/>
      <c r="GMC1" s="60"/>
      <c r="GMD1" s="60"/>
      <c r="GME1" s="60"/>
      <c r="GMF1" s="60"/>
      <c r="GMG1" s="60"/>
      <c r="GMH1" s="60"/>
      <c r="GMI1" s="60"/>
      <c r="GMJ1" s="60"/>
      <c r="GMK1" s="60"/>
      <c r="GML1" s="60"/>
      <c r="GMM1" s="60"/>
      <c r="GMN1" s="60"/>
      <c r="GMO1" s="60"/>
      <c r="GMP1" s="60"/>
      <c r="GMQ1" s="60"/>
      <c r="GMR1" s="60"/>
      <c r="GMS1" s="60"/>
      <c r="GMT1" s="60"/>
      <c r="GMU1" s="60"/>
      <c r="GMV1" s="60"/>
      <c r="GMW1" s="60"/>
      <c r="GMX1" s="60"/>
      <c r="GMY1" s="60"/>
      <c r="GMZ1" s="60"/>
      <c r="GNA1" s="60"/>
      <c r="GNB1" s="60"/>
      <c r="GNC1" s="60"/>
      <c r="GND1" s="60"/>
      <c r="GNE1" s="60"/>
      <c r="GNF1" s="60"/>
      <c r="GNG1" s="60"/>
      <c r="GNH1" s="60"/>
      <c r="GNI1" s="60"/>
      <c r="GNJ1" s="60"/>
      <c r="GNK1" s="60"/>
      <c r="GNL1" s="60"/>
      <c r="GNM1" s="60"/>
      <c r="GNN1" s="60"/>
      <c r="GNO1" s="60"/>
      <c r="GNP1" s="60"/>
      <c r="GNQ1" s="60"/>
      <c r="GNR1" s="60"/>
      <c r="GNS1" s="60"/>
      <c r="GNT1" s="60"/>
      <c r="GNU1" s="60"/>
      <c r="GNV1" s="60"/>
      <c r="GNW1" s="60"/>
      <c r="GNX1" s="60"/>
      <c r="GNY1" s="60"/>
      <c r="GNZ1" s="60"/>
      <c r="GOA1" s="60"/>
      <c r="GOB1" s="60"/>
      <c r="GOC1" s="60"/>
      <c r="GOD1" s="60"/>
      <c r="GOE1" s="60"/>
      <c r="GOF1" s="60"/>
      <c r="GOG1" s="60"/>
      <c r="GOH1" s="60"/>
      <c r="GOI1" s="60"/>
      <c r="GOJ1" s="60"/>
      <c r="GOK1" s="60"/>
      <c r="GOL1" s="60"/>
      <c r="GOM1" s="60"/>
      <c r="GON1" s="60"/>
      <c r="GOO1" s="60"/>
      <c r="GOP1" s="60"/>
      <c r="GOQ1" s="60"/>
      <c r="GOR1" s="60"/>
      <c r="GOS1" s="60"/>
      <c r="GOT1" s="60"/>
      <c r="GOU1" s="60"/>
      <c r="GOV1" s="60"/>
      <c r="GOW1" s="60"/>
      <c r="GOX1" s="60"/>
      <c r="GOY1" s="60"/>
      <c r="GOZ1" s="60"/>
      <c r="GPA1" s="60"/>
      <c r="GPB1" s="60"/>
      <c r="GPC1" s="60"/>
      <c r="GPD1" s="60"/>
      <c r="GPE1" s="60"/>
      <c r="GPF1" s="60"/>
      <c r="GPG1" s="60"/>
      <c r="GPH1" s="60"/>
      <c r="GPI1" s="60"/>
      <c r="GPJ1" s="60"/>
      <c r="GPK1" s="60"/>
      <c r="GPL1" s="60"/>
      <c r="GPM1" s="60"/>
      <c r="GPN1" s="60"/>
      <c r="GPO1" s="60"/>
      <c r="GPP1" s="60"/>
      <c r="GPQ1" s="60"/>
      <c r="GPR1" s="60"/>
      <c r="GPS1" s="60"/>
      <c r="GPT1" s="60"/>
      <c r="GPU1" s="60"/>
      <c r="GPV1" s="60"/>
      <c r="GPW1" s="60"/>
      <c r="GPX1" s="60"/>
      <c r="GPY1" s="60"/>
      <c r="GPZ1" s="60"/>
      <c r="GQA1" s="60"/>
      <c r="GQB1" s="60"/>
      <c r="GQC1" s="60"/>
      <c r="GQD1" s="60"/>
      <c r="GQE1" s="60"/>
      <c r="GQF1" s="60"/>
      <c r="GQG1" s="60"/>
      <c r="GQH1" s="60"/>
      <c r="GQI1" s="60"/>
      <c r="GQJ1" s="60"/>
      <c r="GQK1" s="60"/>
      <c r="GQL1" s="60"/>
      <c r="GQM1" s="60"/>
      <c r="GQN1" s="60"/>
      <c r="GQO1" s="60"/>
      <c r="GQP1" s="60"/>
      <c r="GQQ1" s="60"/>
      <c r="GQR1" s="60"/>
      <c r="GQS1" s="60"/>
      <c r="GQT1" s="60"/>
      <c r="GQU1" s="60"/>
      <c r="GQV1" s="60"/>
      <c r="GQW1" s="60"/>
      <c r="GQX1" s="60"/>
      <c r="GQY1" s="60"/>
      <c r="GQZ1" s="60"/>
      <c r="GRA1" s="60"/>
      <c r="GRB1" s="60"/>
      <c r="GRC1" s="60"/>
      <c r="GRD1" s="60"/>
      <c r="GRE1" s="60"/>
      <c r="GRF1" s="60"/>
      <c r="GRG1" s="60"/>
      <c r="GRH1" s="60"/>
      <c r="GRI1" s="60"/>
      <c r="GRJ1" s="60"/>
      <c r="GRK1" s="60"/>
      <c r="GRL1" s="60"/>
      <c r="GRM1" s="60"/>
      <c r="GRN1" s="60"/>
      <c r="GRO1" s="60"/>
      <c r="GRP1" s="60"/>
      <c r="GRQ1" s="60"/>
      <c r="GRR1" s="60"/>
      <c r="GRS1" s="60"/>
      <c r="GRT1" s="60"/>
      <c r="GRU1" s="60"/>
      <c r="GRV1" s="60"/>
      <c r="GRW1" s="60"/>
      <c r="GRX1" s="60"/>
      <c r="GRY1" s="60"/>
      <c r="GRZ1" s="60"/>
      <c r="GSA1" s="60"/>
      <c r="GSB1" s="60"/>
      <c r="GSC1" s="60"/>
      <c r="GSD1" s="60"/>
      <c r="GSE1" s="60"/>
      <c r="GSF1" s="60"/>
      <c r="GSG1" s="60"/>
      <c r="GSH1" s="60"/>
      <c r="GSI1" s="60"/>
      <c r="GSJ1" s="60"/>
      <c r="GSK1" s="60"/>
      <c r="GSL1" s="60"/>
      <c r="GSM1" s="60"/>
      <c r="GSN1" s="60"/>
      <c r="GSO1" s="60"/>
      <c r="GSP1" s="60"/>
      <c r="GSQ1" s="60"/>
      <c r="GSR1" s="60"/>
      <c r="GSS1" s="60"/>
      <c r="GST1" s="60"/>
      <c r="GSU1" s="60"/>
      <c r="GSV1" s="60"/>
      <c r="GSW1" s="60"/>
      <c r="GSX1" s="60"/>
      <c r="GSY1" s="60"/>
      <c r="GSZ1" s="60"/>
      <c r="GTA1" s="60"/>
      <c r="GTB1" s="60"/>
      <c r="GTC1" s="60"/>
      <c r="GTD1" s="60"/>
      <c r="GTE1" s="60"/>
      <c r="GTF1" s="60"/>
      <c r="GTG1" s="60"/>
      <c r="GTH1" s="60"/>
      <c r="GTI1" s="60"/>
      <c r="GTJ1" s="60"/>
      <c r="GTK1" s="60"/>
      <c r="GTL1" s="60"/>
      <c r="GTM1" s="60"/>
      <c r="GTN1" s="60"/>
      <c r="GTO1" s="60"/>
      <c r="GTP1" s="60"/>
      <c r="GTQ1" s="60"/>
      <c r="GTR1" s="60"/>
      <c r="GTS1" s="60"/>
      <c r="GTT1" s="60"/>
      <c r="GTU1" s="60"/>
      <c r="GTV1" s="60"/>
      <c r="GTW1" s="60"/>
      <c r="GTX1" s="60"/>
      <c r="GTY1" s="60"/>
      <c r="GTZ1" s="60"/>
      <c r="GUA1" s="60"/>
      <c r="GUB1" s="60"/>
      <c r="GUC1" s="60"/>
      <c r="GUD1" s="60"/>
      <c r="GUE1" s="60"/>
      <c r="GUF1" s="60"/>
      <c r="GUG1" s="60"/>
      <c r="GUH1" s="60"/>
      <c r="GUI1" s="60"/>
      <c r="GUJ1" s="60"/>
      <c r="GUK1" s="60"/>
      <c r="GUL1" s="60"/>
      <c r="GUM1" s="60"/>
      <c r="GUN1" s="60"/>
      <c r="GUO1" s="60"/>
      <c r="GUP1" s="60"/>
      <c r="GUQ1" s="60"/>
      <c r="GUR1" s="60"/>
      <c r="GUS1" s="60"/>
      <c r="GUT1" s="60"/>
      <c r="GUU1" s="60"/>
      <c r="GUV1" s="60"/>
      <c r="GUW1" s="60"/>
      <c r="GUX1" s="60"/>
      <c r="GUY1" s="60"/>
      <c r="GUZ1" s="60"/>
      <c r="GVA1" s="60"/>
      <c r="GVB1" s="60"/>
      <c r="GVC1" s="60"/>
      <c r="GVD1" s="60"/>
      <c r="GVE1" s="60"/>
      <c r="GVF1" s="60"/>
      <c r="GVG1" s="60"/>
      <c r="GVH1" s="60"/>
      <c r="GVI1" s="60"/>
      <c r="GVJ1" s="60"/>
      <c r="GVK1" s="60"/>
      <c r="GVL1" s="60"/>
      <c r="GVM1" s="60"/>
      <c r="GVN1" s="60"/>
      <c r="GVO1" s="60"/>
      <c r="GVP1" s="60"/>
      <c r="GVQ1" s="60"/>
      <c r="GVR1" s="60"/>
      <c r="GVS1" s="60"/>
      <c r="GVT1" s="60"/>
      <c r="GVU1" s="60"/>
      <c r="GVV1" s="60"/>
      <c r="GVW1" s="60"/>
      <c r="GVX1" s="60"/>
      <c r="GVY1" s="60"/>
      <c r="GVZ1" s="60"/>
      <c r="GWA1" s="60"/>
      <c r="GWB1" s="60"/>
      <c r="GWC1" s="60"/>
      <c r="GWD1" s="60"/>
      <c r="GWE1" s="60"/>
      <c r="GWF1" s="60"/>
      <c r="GWG1" s="60"/>
      <c r="GWH1" s="60"/>
      <c r="GWI1" s="60"/>
      <c r="GWJ1" s="60"/>
      <c r="GWK1" s="60"/>
      <c r="GWL1" s="60"/>
      <c r="GWM1" s="60"/>
      <c r="GWN1" s="60"/>
      <c r="GWO1" s="60"/>
      <c r="GWP1" s="60"/>
      <c r="GWQ1" s="60"/>
      <c r="GWR1" s="60"/>
      <c r="GWS1" s="60"/>
      <c r="GWT1" s="60"/>
      <c r="GWU1" s="60"/>
      <c r="GWV1" s="60"/>
      <c r="GWW1" s="60"/>
      <c r="GWX1" s="60"/>
      <c r="GWY1" s="60"/>
      <c r="GWZ1" s="60"/>
      <c r="GXA1" s="60"/>
      <c r="GXB1" s="60"/>
      <c r="GXC1" s="60"/>
      <c r="GXD1" s="60"/>
      <c r="GXE1" s="60"/>
      <c r="GXF1" s="60"/>
      <c r="GXG1" s="60"/>
      <c r="GXH1" s="60"/>
      <c r="GXI1" s="60"/>
      <c r="GXJ1" s="60"/>
      <c r="GXK1" s="60"/>
      <c r="GXL1" s="60"/>
      <c r="GXM1" s="60"/>
      <c r="GXN1" s="60"/>
      <c r="GXO1" s="60"/>
      <c r="GXP1" s="60"/>
      <c r="GXQ1" s="60"/>
      <c r="GXR1" s="60"/>
      <c r="GXS1" s="60"/>
      <c r="GXT1" s="60"/>
      <c r="GXU1" s="60"/>
      <c r="GXV1" s="60"/>
      <c r="GXW1" s="60"/>
      <c r="GXX1" s="60"/>
      <c r="GXY1" s="60"/>
      <c r="GXZ1" s="60"/>
      <c r="GYA1" s="60"/>
      <c r="GYB1" s="60"/>
      <c r="GYC1" s="60"/>
      <c r="GYD1" s="60"/>
      <c r="GYE1" s="60"/>
      <c r="GYF1" s="60"/>
      <c r="GYG1" s="60"/>
      <c r="GYH1" s="60"/>
      <c r="GYI1" s="60"/>
      <c r="GYJ1" s="60"/>
      <c r="GYK1" s="60"/>
      <c r="GYL1" s="60"/>
      <c r="GYM1" s="60"/>
      <c r="GYN1" s="60"/>
      <c r="GYO1" s="60"/>
      <c r="GYP1" s="60"/>
      <c r="GYQ1" s="60"/>
      <c r="GYR1" s="60"/>
      <c r="GYS1" s="60"/>
      <c r="GYT1" s="60"/>
      <c r="GYU1" s="60"/>
      <c r="GYV1" s="60"/>
      <c r="GYW1" s="60"/>
      <c r="GYX1" s="60"/>
      <c r="GYY1" s="60"/>
      <c r="GYZ1" s="60"/>
      <c r="GZA1" s="60"/>
      <c r="GZB1" s="60"/>
      <c r="GZC1" s="60"/>
      <c r="GZD1" s="60"/>
      <c r="GZE1" s="60"/>
      <c r="GZF1" s="60"/>
      <c r="GZG1" s="60"/>
      <c r="GZH1" s="60"/>
      <c r="GZI1" s="60"/>
      <c r="GZJ1" s="60"/>
      <c r="GZK1" s="60"/>
      <c r="GZL1" s="60"/>
      <c r="GZM1" s="60"/>
      <c r="GZN1" s="60"/>
      <c r="GZO1" s="60"/>
      <c r="GZP1" s="60"/>
      <c r="GZQ1" s="60"/>
      <c r="GZR1" s="60"/>
      <c r="GZS1" s="60"/>
      <c r="GZT1" s="60"/>
      <c r="GZU1" s="60"/>
      <c r="GZV1" s="60"/>
      <c r="GZW1" s="60"/>
      <c r="GZX1" s="60"/>
      <c r="GZY1" s="60"/>
      <c r="GZZ1" s="60"/>
      <c r="HAA1" s="60"/>
      <c r="HAB1" s="60"/>
      <c r="HAC1" s="60"/>
      <c r="HAD1" s="60"/>
      <c r="HAE1" s="60"/>
      <c r="HAF1" s="60"/>
      <c r="HAG1" s="60"/>
      <c r="HAH1" s="60"/>
      <c r="HAI1" s="60"/>
      <c r="HAJ1" s="60"/>
      <c r="HAK1" s="60"/>
      <c r="HAL1" s="60"/>
      <c r="HAM1" s="60"/>
      <c r="HAN1" s="60"/>
      <c r="HAO1" s="60"/>
      <c r="HAP1" s="60"/>
      <c r="HAQ1" s="60"/>
      <c r="HAR1" s="60"/>
      <c r="HAS1" s="60"/>
      <c r="HAT1" s="60"/>
      <c r="HAU1" s="60"/>
      <c r="HAV1" s="60"/>
      <c r="HAW1" s="60"/>
      <c r="HAX1" s="60"/>
      <c r="HAY1" s="60"/>
      <c r="HAZ1" s="60"/>
      <c r="HBA1" s="60"/>
      <c r="HBB1" s="60"/>
      <c r="HBC1" s="60"/>
      <c r="HBD1" s="60"/>
      <c r="HBE1" s="60"/>
      <c r="HBF1" s="60"/>
      <c r="HBG1" s="60"/>
      <c r="HBH1" s="60"/>
      <c r="HBI1" s="60"/>
      <c r="HBJ1" s="60"/>
      <c r="HBK1" s="60"/>
      <c r="HBL1" s="60"/>
      <c r="HBM1" s="60"/>
      <c r="HBN1" s="60"/>
      <c r="HBO1" s="60"/>
      <c r="HBP1" s="60"/>
      <c r="HBQ1" s="60"/>
      <c r="HBR1" s="60"/>
      <c r="HBS1" s="60"/>
      <c r="HBT1" s="60"/>
      <c r="HBU1" s="60"/>
      <c r="HBV1" s="60"/>
      <c r="HBW1" s="60"/>
      <c r="HBX1" s="60"/>
      <c r="HBY1" s="60"/>
      <c r="HBZ1" s="60"/>
      <c r="HCA1" s="60"/>
      <c r="HCB1" s="60"/>
      <c r="HCC1" s="60"/>
      <c r="HCD1" s="60"/>
      <c r="HCE1" s="60"/>
      <c r="HCF1" s="60"/>
      <c r="HCG1" s="60"/>
      <c r="HCH1" s="60"/>
      <c r="HCI1" s="60"/>
      <c r="HCJ1" s="60"/>
      <c r="HCK1" s="60"/>
      <c r="HCL1" s="60"/>
      <c r="HCM1" s="60"/>
      <c r="HCN1" s="60"/>
      <c r="HCO1" s="60"/>
      <c r="HCP1" s="60"/>
      <c r="HCQ1" s="60"/>
      <c r="HCR1" s="60"/>
      <c r="HCS1" s="60"/>
      <c r="HCT1" s="60"/>
      <c r="HCU1" s="60"/>
      <c r="HCV1" s="60"/>
      <c r="HCW1" s="60"/>
      <c r="HCX1" s="60"/>
      <c r="HCY1" s="60"/>
      <c r="HCZ1" s="60"/>
      <c r="HDA1" s="60"/>
      <c r="HDB1" s="60"/>
      <c r="HDC1" s="60"/>
      <c r="HDD1" s="60"/>
      <c r="HDE1" s="60"/>
      <c r="HDF1" s="60"/>
      <c r="HDG1" s="60"/>
      <c r="HDH1" s="60"/>
      <c r="HDI1" s="60"/>
      <c r="HDJ1" s="60"/>
      <c r="HDK1" s="60"/>
      <c r="HDL1" s="60"/>
      <c r="HDM1" s="60"/>
      <c r="HDN1" s="60"/>
      <c r="HDO1" s="60"/>
      <c r="HDP1" s="60"/>
      <c r="HDQ1" s="60"/>
      <c r="HDR1" s="60"/>
      <c r="HDS1" s="60"/>
      <c r="HDT1" s="60"/>
      <c r="HDU1" s="60"/>
      <c r="HDV1" s="60"/>
      <c r="HDW1" s="60"/>
      <c r="HDX1" s="60"/>
      <c r="HDY1" s="60"/>
      <c r="HDZ1" s="60"/>
      <c r="HEA1" s="60"/>
      <c r="HEB1" s="60"/>
      <c r="HEC1" s="60"/>
      <c r="HED1" s="60"/>
      <c r="HEE1" s="60"/>
      <c r="HEF1" s="60"/>
      <c r="HEG1" s="60"/>
      <c r="HEH1" s="60"/>
      <c r="HEI1" s="60"/>
      <c r="HEJ1" s="60"/>
      <c r="HEK1" s="60"/>
      <c r="HEL1" s="60"/>
      <c r="HEM1" s="60"/>
      <c r="HEN1" s="60"/>
      <c r="HEO1" s="60"/>
      <c r="HEP1" s="60"/>
      <c r="HEQ1" s="60"/>
      <c r="HER1" s="60"/>
      <c r="HES1" s="60"/>
      <c r="HET1" s="60"/>
      <c r="HEU1" s="60"/>
      <c r="HEV1" s="60"/>
      <c r="HEW1" s="60"/>
      <c r="HEX1" s="60"/>
      <c r="HEY1" s="60"/>
      <c r="HEZ1" s="60"/>
      <c r="HFA1" s="60"/>
      <c r="HFB1" s="60"/>
      <c r="HFC1" s="60"/>
      <c r="HFD1" s="60"/>
      <c r="HFE1" s="60"/>
      <c r="HFF1" s="60"/>
      <c r="HFG1" s="60"/>
      <c r="HFH1" s="60"/>
      <c r="HFI1" s="60"/>
      <c r="HFJ1" s="60"/>
      <c r="HFK1" s="60"/>
      <c r="HFL1" s="60"/>
      <c r="HFM1" s="60"/>
      <c r="HFN1" s="60"/>
      <c r="HFO1" s="60"/>
      <c r="HFP1" s="60"/>
      <c r="HFQ1" s="60"/>
      <c r="HFR1" s="60"/>
      <c r="HFS1" s="60"/>
      <c r="HFT1" s="60"/>
      <c r="HFU1" s="60"/>
      <c r="HFV1" s="60"/>
      <c r="HFW1" s="60"/>
      <c r="HFX1" s="60"/>
      <c r="HFY1" s="60"/>
      <c r="HFZ1" s="60"/>
      <c r="HGA1" s="60"/>
      <c r="HGB1" s="60"/>
      <c r="HGC1" s="60"/>
      <c r="HGD1" s="60"/>
      <c r="HGE1" s="60"/>
      <c r="HGF1" s="60"/>
      <c r="HGG1" s="60"/>
      <c r="HGH1" s="60"/>
      <c r="HGI1" s="60"/>
      <c r="HGJ1" s="60"/>
      <c r="HGK1" s="60"/>
      <c r="HGL1" s="60"/>
      <c r="HGM1" s="60"/>
      <c r="HGN1" s="60"/>
      <c r="HGO1" s="60"/>
      <c r="HGP1" s="60"/>
      <c r="HGQ1" s="60"/>
      <c r="HGR1" s="60"/>
      <c r="HGS1" s="60"/>
      <c r="HGT1" s="60"/>
      <c r="HGU1" s="60"/>
      <c r="HGV1" s="60"/>
      <c r="HGW1" s="60"/>
      <c r="HGX1" s="60"/>
      <c r="HGY1" s="60"/>
      <c r="HGZ1" s="60"/>
      <c r="HHA1" s="60"/>
      <c r="HHB1" s="60"/>
      <c r="HHC1" s="60"/>
      <c r="HHD1" s="60"/>
      <c r="HHE1" s="60"/>
      <c r="HHF1" s="60"/>
      <c r="HHG1" s="60"/>
      <c r="HHH1" s="60"/>
      <c r="HHI1" s="60"/>
      <c r="HHJ1" s="60"/>
      <c r="HHK1" s="60"/>
      <c r="HHL1" s="60"/>
      <c r="HHM1" s="60"/>
      <c r="HHN1" s="60"/>
      <c r="HHO1" s="60"/>
      <c r="HHP1" s="60"/>
      <c r="HHQ1" s="60"/>
      <c r="HHR1" s="60"/>
      <c r="HHS1" s="60"/>
      <c r="HHT1" s="60"/>
      <c r="HHU1" s="60"/>
      <c r="HHV1" s="60"/>
      <c r="HHW1" s="60"/>
      <c r="HHX1" s="60"/>
      <c r="HHY1" s="60"/>
      <c r="HHZ1" s="60"/>
      <c r="HIA1" s="60"/>
      <c r="HIB1" s="60"/>
      <c r="HIC1" s="60"/>
      <c r="HID1" s="60"/>
      <c r="HIE1" s="60"/>
      <c r="HIF1" s="60"/>
      <c r="HIG1" s="60"/>
      <c r="HIH1" s="60"/>
      <c r="HII1" s="60"/>
      <c r="HIJ1" s="60"/>
      <c r="HIK1" s="60"/>
      <c r="HIL1" s="60"/>
      <c r="HIM1" s="60"/>
      <c r="HIN1" s="60"/>
      <c r="HIO1" s="60"/>
      <c r="HIP1" s="60"/>
      <c r="HIQ1" s="60"/>
      <c r="HIR1" s="60"/>
      <c r="HIS1" s="60"/>
      <c r="HIT1" s="60"/>
      <c r="HIU1" s="60"/>
      <c r="HIV1" s="60"/>
      <c r="HIW1" s="60"/>
      <c r="HIX1" s="60"/>
      <c r="HIY1" s="60"/>
      <c r="HIZ1" s="60"/>
      <c r="HJA1" s="60"/>
      <c r="HJB1" s="60"/>
      <c r="HJC1" s="60"/>
      <c r="HJD1" s="60"/>
      <c r="HJE1" s="60"/>
      <c r="HJF1" s="60"/>
      <c r="HJG1" s="60"/>
      <c r="HJH1" s="60"/>
      <c r="HJI1" s="60"/>
      <c r="HJJ1" s="60"/>
      <c r="HJK1" s="60"/>
      <c r="HJL1" s="60"/>
      <c r="HJM1" s="60"/>
      <c r="HJN1" s="60"/>
      <c r="HJO1" s="60"/>
      <c r="HJP1" s="60"/>
      <c r="HJQ1" s="60"/>
      <c r="HJR1" s="60"/>
      <c r="HJS1" s="60"/>
      <c r="HJT1" s="60"/>
      <c r="HJU1" s="60"/>
      <c r="HJV1" s="60"/>
      <c r="HJW1" s="60"/>
      <c r="HJX1" s="60"/>
      <c r="HJY1" s="60"/>
      <c r="HJZ1" s="60"/>
      <c r="HKA1" s="60"/>
      <c r="HKB1" s="60"/>
      <c r="HKC1" s="60"/>
      <c r="HKD1" s="60"/>
      <c r="HKE1" s="60"/>
      <c r="HKF1" s="60"/>
      <c r="HKG1" s="60"/>
      <c r="HKH1" s="60"/>
      <c r="HKI1" s="60"/>
      <c r="HKJ1" s="60"/>
      <c r="HKK1" s="60"/>
      <c r="HKL1" s="60"/>
      <c r="HKM1" s="60"/>
      <c r="HKN1" s="60"/>
      <c r="HKO1" s="60"/>
      <c r="HKP1" s="60"/>
      <c r="HKQ1" s="60"/>
      <c r="HKR1" s="60"/>
      <c r="HKS1" s="60"/>
      <c r="HKT1" s="60"/>
      <c r="HKU1" s="60"/>
      <c r="HKV1" s="60"/>
      <c r="HKW1" s="60"/>
      <c r="HKX1" s="60"/>
      <c r="HKY1" s="60"/>
      <c r="HKZ1" s="60"/>
      <c r="HLA1" s="60"/>
      <c r="HLB1" s="60"/>
      <c r="HLC1" s="60"/>
      <c r="HLD1" s="60"/>
      <c r="HLE1" s="60"/>
      <c r="HLF1" s="60"/>
      <c r="HLG1" s="60"/>
      <c r="HLH1" s="60"/>
      <c r="HLI1" s="60"/>
      <c r="HLJ1" s="60"/>
      <c r="HLK1" s="60"/>
      <c r="HLL1" s="60"/>
      <c r="HLM1" s="60"/>
      <c r="HLN1" s="60"/>
      <c r="HLO1" s="60"/>
      <c r="HLP1" s="60"/>
      <c r="HLQ1" s="60"/>
      <c r="HLR1" s="60"/>
      <c r="HLS1" s="60"/>
      <c r="HLT1" s="60"/>
      <c r="HLU1" s="60"/>
      <c r="HLV1" s="60"/>
      <c r="HLW1" s="60"/>
      <c r="HLX1" s="60"/>
      <c r="HLY1" s="60"/>
      <c r="HLZ1" s="60"/>
      <c r="HMA1" s="60"/>
      <c r="HMB1" s="60"/>
      <c r="HMC1" s="60"/>
      <c r="HMD1" s="60"/>
      <c r="HME1" s="60"/>
      <c r="HMF1" s="60"/>
      <c r="HMG1" s="60"/>
      <c r="HMH1" s="60"/>
      <c r="HMI1" s="60"/>
      <c r="HMJ1" s="60"/>
      <c r="HMK1" s="60"/>
      <c r="HML1" s="60"/>
      <c r="HMM1" s="60"/>
      <c r="HMN1" s="60"/>
      <c r="HMO1" s="60"/>
      <c r="HMP1" s="60"/>
      <c r="HMQ1" s="60"/>
      <c r="HMR1" s="60"/>
      <c r="HMS1" s="60"/>
      <c r="HMT1" s="60"/>
      <c r="HMU1" s="60"/>
      <c r="HMV1" s="60"/>
      <c r="HMW1" s="60"/>
      <c r="HMX1" s="60"/>
      <c r="HMY1" s="60"/>
      <c r="HMZ1" s="60"/>
      <c r="HNA1" s="60"/>
      <c r="HNB1" s="60"/>
      <c r="HNC1" s="60"/>
      <c r="HND1" s="60"/>
      <c r="HNE1" s="60"/>
      <c r="HNF1" s="60"/>
      <c r="HNG1" s="60"/>
      <c r="HNH1" s="60"/>
      <c r="HNI1" s="60"/>
      <c r="HNJ1" s="60"/>
      <c r="HNK1" s="60"/>
      <c r="HNL1" s="60"/>
      <c r="HNM1" s="60"/>
      <c r="HNN1" s="60"/>
      <c r="HNO1" s="60"/>
      <c r="HNP1" s="60"/>
      <c r="HNQ1" s="60"/>
      <c r="HNR1" s="60"/>
      <c r="HNS1" s="60"/>
      <c r="HNT1" s="60"/>
      <c r="HNU1" s="60"/>
      <c r="HNV1" s="60"/>
      <c r="HNW1" s="60"/>
      <c r="HNX1" s="60"/>
      <c r="HNY1" s="60"/>
      <c r="HNZ1" s="60"/>
      <c r="HOA1" s="60"/>
      <c r="HOB1" s="60"/>
      <c r="HOC1" s="60"/>
      <c r="HOD1" s="60"/>
      <c r="HOE1" s="60"/>
      <c r="HOF1" s="60"/>
      <c r="HOG1" s="60"/>
      <c r="HOH1" s="60"/>
      <c r="HOI1" s="60"/>
      <c r="HOJ1" s="60"/>
      <c r="HOK1" s="60"/>
      <c r="HOL1" s="60"/>
      <c r="HOM1" s="60"/>
      <c r="HON1" s="60"/>
      <c r="HOO1" s="60"/>
      <c r="HOP1" s="60"/>
      <c r="HOQ1" s="60"/>
      <c r="HOR1" s="60"/>
      <c r="HOS1" s="60"/>
      <c r="HOT1" s="60"/>
      <c r="HOU1" s="60"/>
      <c r="HOV1" s="60"/>
      <c r="HOW1" s="60"/>
      <c r="HOX1" s="60"/>
      <c r="HOY1" s="60"/>
      <c r="HOZ1" s="60"/>
      <c r="HPA1" s="60"/>
      <c r="HPB1" s="60"/>
      <c r="HPC1" s="60"/>
      <c r="HPD1" s="60"/>
      <c r="HPE1" s="60"/>
      <c r="HPF1" s="60"/>
      <c r="HPG1" s="60"/>
      <c r="HPH1" s="60"/>
      <c r="HPI1" s="60"/>
      <c r="HPJ1" s="60"/>
      <c r="HPK1" s="60"/>
      <c r="HPL1" s="60"/>
      <c r="HPM1" s="60"/>
      <c r="HPN1" s="60"/>
      <c r="HPO1" s="60"/>
      <c r="HPP1" s="60"/>
      <c r="HPQ1" s="60"/>
      <c r="HPR1" s="60"/>
      <c r="HPS1" s="60"/>
      <c r="HPT1" s="60"/>
      <c r="HPU1" s="60"/>
      <c r="HPV1" s="60"/>
      <c r="HPW1" s="60"/>
      <c r="HPX1" s="60"/>
      <c r="HPY1" s="60"/>
      <c r="HPZ1" s="60"/>
      <c r="HQA1" s="60"/>
      <c r="HQB1" s="60"/>
      <c r="HQC1" s="60"/>
      <c r="HQD1" s="60"/>
      <c r="HQE1" s="60"/>
      <c r="HQF1" s="60"/>
      <c r="HQG1" s="60"/>
      <c r="HQH1" s="60"/>
      <c r="HQI1" s="60"/>
      <c r="HQJ1" s="60"/>
      <c r="HQK1" s="60"/>
      <c r="HQL1" s="60"/>
      <c r="HQM1" s="60"/>
      <c r="HQN1" s="60"/>
      <c r="HQO1" s="60"/>
      <c r="HQP1" s="60"/>
      <c r="HQQ1" s="60"/>
      <c r="HQR1" s="60"/>
      <c r="HQS1" s="60"/>
      <c r="HQT1" s="60"/>
      <c r="HQU1" s="60"/>
      <c r="HQV1" s="60"/>
      <c r="HQW1" s="60"/>
      <c r="HQX1" s="60"/>
      <c r="HQY1" s="60"/>
      <c r="HQZ1" s="60"/>
      <c r="HRA1" s="60"/>
      <c r="HRB1" s="60"/>
      <c r="HRC1" s="60"/>
      <c r="HRD1" s="60"/>
      <c r="HRE1" s="60"/>
      <c r="HRF1" s="60"/>
      <c r="HRG1" s="60"/>
      <c r="HRH1" s="60"/>
      <c r="HRI1" s="60"/>
      <c r="HRJ1" s="60"/>
      <c r="HRK1" s="60"/>
      <c r="HRL1" s="60"/>
      <c r="HRM1" s="60"/>
      <c r="HRN1" s="60"/>
      <c r="HRO1" s="60"/>
      <c r="HRP1" s="60"/>
      <c r="HRQ1" s="60"/>
      <c r="HRR1" s="60"/>
      <c r="HRS1" s="60"/>
      <c r="HRT1" s="60"/>
      <c r="HRU1" s="60"/>
      <c r="HRV1" s="60"/>
      <c r="HRW1" s="60"/>
      <c r="HRX1" s="60"/>
      <c r="HRY1" s="60"/>
      <c r="HRZ1" s="60"/>
      <c r="HSA1" s="60"/>
      <c r="HSB1" s="60"/>
      <c r="HSC1" s="60"/>
      <c r="HSD1" s="60"/>
      <c r="HSE1" s="60"/>
      <c r="HSF1" s="60"/>
      <c r="HSG1" s="60"/>
      <c r="HSH1" s="60"/>
      <c r="HSI1" s="60"/>
      <c r="HSJ1" s="60"/>
      <c r="HSK1" s="60"/>
      <c r="HSL1" s="60"/>
      <c r="HSM1" s="60"/>
      <c r="HSN1" s="60"/>
      <c r="HSO1" s="60"/>
      <c r="HSP1" s="60"/>
      <c r="HSQ1" s="60"/>
      <c r="HSR1" s="60"/>
      <c r="HSS1" s="60"/>
      <c r="HST1" s="60"/>
      <c r="HSU1" s="60"/>
      <c r="HSV1" s="60"/>
      <c r="HSW1" s="60"/>
      <c r="HSX1" s="60"/>
      <c r="HSY1" s="60"/>
      <c r="HSZ1" s="60"/>
      <c r="HTA1" s="60"/>
      <c r="HTB1" s="60"/>
      <c r="HTC1" s="60"/>
      <c r="HTD1" s="60"/>
      <c r="HTE1" s="60"/>
      <c r="HTF1" s="60"/>
      <c r="HTG1" s="60"/>
      <c r="HTH1" s="60"/>
      <c r="HTI1" s="60"/>
      <c r="HTJ1" s="60"/>
      <c r="HTK1" s="60"/>
      <c r="HTL1" s="60"/>
      <c r="HTM1" s="60"/>
      <c r="HTN1" s="60"/>
      <c r="HTO1" s="60"/>
      <c r="HTP1" s="60"/>
      <c r="HTQ1" s="60"/>
      <c r="HTR1" s="60"/>
      <c r="HTS1" s="60"/>
      <c r="HTT1" s="60"/>
      <c r="HTU1" s="60"/>
      <c r="HTV1" s="60"/>
      <c r="HTW1" s="60"/>
      <c r="HTX1" s="60"/>
      <c r="HTY1" s="60"/>
      <c r="HTZ1" s="60"/>
      <c r="HUA1" s="60"/>
      <c r="HUB1" s="60"/>
      <c r="HUC1" s="60"/>
      <c r="HUD1" s="60"/>
      <c r="HUE1" s="60"/>
      <c r="HUF1" s="60"/>
      <c r="HUG1" s="60"/>
      <c r="HUH1" s="60"/>
      <c r="HUI1" s="60"/>
      <c r="HUJ1" s="60"/>
      <c r="HUK1" s="60"/>
      <c r="HUL1" s="60"/>
      <c r="HUM1" s="60"/>
      <c r="HUN1" s="60"/>
      <c r="HUO1" s="60"/>
      <c r="HUP1" s="60"/>
      <c r="HUQ1" s="60"/>
      <c r="HUR1" s="60"/>
      <c r="HUS1" s="60"/>
      <c r="HUT1" s="60"/>
      <c r="HUU1" s="60"/>
      <c r="HUV1" s="60"/>
      <c r="HUW1" s="60"/>
      <c r="HUX1" s="60"/>
      <c r="HUY1" s="60"/>
      <c r="HUZ1" s="60"/>
      <c r="HVA1" s="60"/>
      <c r="HVB1" s="60"/>
      <c r="HVC1" s="60"/>
      <c r="HVD1" s="60"/>
      <c r="HVE1" s="60"/>
      <c r="HVF1" s="60"/>
      <c r="HVG1" s="60"/>
      <c r="HVH1" s="60"/>
      <c r="HVI1" s="60"/>
      <c r="HVJ1" s="60"/>
      <c r="HVK1" s="60"/>
      <c r="HVL1" s="60"/>
      <c r="HVM1" s="60"/>
      <c r="HVN1" s="60"/>
      <c r="HVO1" s="60"/>
      <c r="HVP1" s="60"/>
      <c r="HVQ1" s="60"/>
      <c r="HVR1" s="60"/>
      <c r="HVS1" s="60"/>
      <c r="HVT1" s="60"/>
      <c r="HVU1" s="60"/>
      <c r="HVV1" s="60"/>
      <c r="HVW1" s="60"/>
      <c r="HVX1" s="60"/>
      <c r="HVY1" s="60"/>
      <c r="HVZ1" s="60"/>
      <c r="HWA1" s="60"/>
      <c r="HWB1" s="60"/>
      <c r="HWC1" s="60"/>
      <c r="HWD1" s="60"/>
      <c r="HWE1" s="60"/>
      <c r="HWF1" s="60"/>
      <c r="HWG1" s="60"/>
      <c r="HWH1" s="60"/>
      <c r="HWI1" s="60"/>
      <c r="HWJ1" s="60"/>
      <c r="HWK1" s="60"/>
      <c r="HWL1" s="60"/>
      <c r="HWM1" s="60"/>
      <c r="HWN1" s="60"/>
      <c r="HWO1" s="60"/>
      <c r="HWP1" s="60"/>
      <c r="HWQ1" s="60"/>
      <c r="HWR1" s="60"/>
      <c r="HWS1" s="60"/>
      <c r="HWT1" s="60"/>
      <c r="HWU1" s="60"/>
      <c r="HWV1" s="60"/>
      <c r="HWW1" s="60"/>
      <c r="HWX1" s="60"/>
      <c r="HWY1" s="60"/>
      <c r="HWZ1" s="60"/>
      <c r="HXA1" s="60"/>
      <c r="HXB1" s="60"/>
      <c r="HXC1" s="60"/>
      <c r="HXD1" s="60"/>
      <c r="HXE1" s="60"/>
      <c r="HXF1" s="60"/>
      <c r="HXG1" s="60"/>
      <c r="HXH1" s="60"/>
      <c r="HXI1" s="60"/>
      <c r="HXJ1" s="60"/>
      <c r="HXK1" s="60"/>
      <c r="HXL1" s="60"/>
      <c r="HXM1" s="60"/>
      <c r="HXN1" s="60"/>
      <c r="HXO1" s="60"/>
      <c r="HXP1" s="60"/>
      <c r="HXQ1" s="60"/>
      <c r="HXR1" s="60"/>
      <c r="HXS1" s="60"/>
      <c r="HXT1" s="60"/>
      <c r="HXU1" s="60"/>
      <c r="HXV1" s="60"/>
      <c r="HXW1" s="60"/>
      <c r="HXX1" s="60"/>
      <c r="HXY1" s="60"/>
      <c r="HXZ1" s="60"/>
      <c r="HYA1" s="60"/>
      <c r="HYB1" s="60"/>
      <c r="HYC1" s="60"/>
      <c r="HYD1" s="60"/>
      <c r="HYE1" s="60"/>
      <c r="HYF1" s="60"/>
      <c r="HYG1" s="60"/>
      <c r="HYH1" s="60"/>
      <c r="HYI1" s="60"/>
      <c r="HYJ1" s="60"/>
      <c r="HYK1" s="60"/>
      <c r="HYL1" s="60"/>
      <c r="HYM1" s="60"/>
      <c r="HYN1" s="60"/>
      <c r="HYO1" s="60"/>
      <c r="HYP1" s="60"/>
      <c r="HYQ1" s="60"/>
      <c r="HYR1" s="60"/>
      <c r="HYS1" s="60"/>
      <c r="HYT1" s="60"/>
      <c r="HYU1" s="60"/>
      <c r="HYV1" s="60"/>
      <c r="HYW1" s="60"/>
      <c r="HYX1" s="60"/>
      <c r="HYY1" s="60"/>
      <c r="HYZ1" s="60"/>
      <c r="HZA1" s="60"/>
      <c r="HZB1" s="60"/>
      <c r="HZC1" s="60"/>
      <c r="HZD1" s="60"/>
      <c r="HZE1" s="60"/>
      <c r="HZF1" s="60"/>
      <c r="HZG1" s="60"/>
      <c r="HZH1" s="60"/>
      <c r="HZI1" s="60"/>
      <c r="HZJ1" s="60"/>
      <c r="HZK1" s="60"/>
      <c r="HZL1" s="60"/>
      <c r="HZM1" s="60"/>
      <c r="HZN1" s="60"/>
      <c r="HZO1" s="60"/>
      <c r="HZP1" s="60"/>
      <c r="HZQ1" s="60"/>
      <c r="HZR1" s="60"/>
      <c r="HZS1" s="60"/>
      <c r="HZT1" s="60"/>
      <c r="HZU1" s="60"/>
      <c r="HZV1" s="60"/>
      <c r="HZW1" s="60"/>
      <c r="HZX1" s="60"/>
      <c r="HZY1" s="60"/>
      <c r="HZZ1" s="60"/>
      <c r="IAA1" s="60"/>
      <c r="IAB1" s="60"/>
      <c r="IAC1" s="60"/>
      <c r="IAD1" s="60"/>
      <c r="IAE1" s="60"/>
      <c r="IAF1" s="60"/>
      <c r="IAG1" s="60"/>
      <c r="IAH1" s="60"/>
      <c r="IAI1" s="60"/>
      <c r="IAJ1" s="60"/>
      <c r="IAK1" s="60"/>
      <c r="IAL1" s="60"/>
      <c r="IAM1" s="60"/>
      <c r="IAN1" s="60"/>
      <c r="IAO1" s="60"/>
      <c r="IAP1" s="60"/>
      <c r="IAQ1" s="60"/>
      <c r="IAR1" s="60"/>
      <c r="IAS1" s="60"/>
      <c r="IAT1" s="60"/>
      <c r="IAU1" s="60"/>
      <c r="IAV1" s="60"/>
      <c r="IAW1" s="60"/>
      <c r="IAX1" s="60"/>
      <c r="IAY1" s="60"/>
      <c r="IAZ1" s="60"/>
      <c r="IBA1" s="60"/>
      <c r="IBB1" s="60"/>
      <c r="IBC1" s="60"/>
      <c r="IBD1" s="60"/>
      <c r="IBE1" s="60"/>
      <c r="IBF1" s="60"/>
      <c r="IBG1" s="60"/>
      <c r="IBH1" s="60"/>
      <c r="IBI1" s="60"/>
      <c r="IBJ1" s="60"/>
      <c r="IBK1" s="60"/>
      <c r="IBL1" s="60"/>
      <c r="IBM1" s="60"/>
      <c r="IBN1" s="60"/>
      <c r="IBO1" s="60"/>
      <c r="IBP1" s="60"/>
      <c r="IBQ1" s="60"/>
      <c r="IBR1" s="60"/>
      <c r="IBS1" s="60"/>
      <c r="IBT1" s="60"/>
      <c r="IBU1" s="60"/>
      <c r="IBV1" s="60"/>
      <c r="IBW1" s="60"/>
      <c r="IBX1" s="60"/>
      <c r="IBY1" s="60"/>
      <c r="IBZ1" s="60"/>
      <c r="ICA1" s="60"/>
      <c r="ICB1" s="60"/>
      <c r="ICC1" s="60"/>
      <c r="ICD1" s="60"/>
      <c r="ICE1" s="60"/>
      <c r="ICF1" s="60"/>
      <c r="ICG1" s="60"/>
      <c r="ICH1" s="60"/>
      <c r="ICI1" s="60"/>
      <c r="ICJ1" s="60"/>
      <c r="ICK1" s="60"/>
      <c r="ICL1" s="60"/>
      <c r="ICM1" s="60"/>
      <c r="ICN1" s="60"/>
      <c r="ICO1" s="60"/>
      <c r="ICP1" s="60"/>
      <c r="ICQ1" s="60"/>
      <c r="ICR1" s="60"/>
      <c r="ICS1" s="60"/>
      <c r="ICT1" s="60"/>
      <c r="ICU1" s="60"/>
      <c r="ICV1" s="60"/>
      <c r="ICW1" s="60"/>
      <c r="ICX1" s="60"/>
      <c r="ICY1" s="60"/>
      <c r="ICZ1" s="60"/>
      <c r="IDA1" s="60"/>
      <c r="IDB1" s="60"/>
      <c r="IDC1" s="60"/>
      <c r="IDD1" s="60"/>
      <c r="IDE1" s="60"/>
      <c r="IDF1" s="60"/>
      <c r="IDG1" s="60"/>
      <c r="IDH1" s="60"/>
      <c r="IDI1" s="60"/>
      <c r="IDJ1" s="60"/>
      <c r="IDK1" s="60"/>
      <c r="IDL1" s="60"/>
      <c r="IDM1" s="60"/>
      <c r="IDN1" s="60"/>
      <c r="IDO1" s="60"/>
      <c r="IDP1" s="60"/>
      <c r="IDQ1" s="60"/>
      <c r="IDR1" s="60"/>
      <c r="IDS1" s="60"/>
      <c r="IDT1" s="60"/>
      <c r="IDU1" s="60"/>
      <c r="IDV1" s="60"/>
      <c r="IDW1" s="60"/>
      <c r="IDX1" s="60"/>
      <c r="IDY1" s="60"/>
      <c r="IDZ1" s="60"/>
      <c r="IEA1" s="60"/>
      <c r="IEB1" s="60"/>
      <c r="IEC1" s="60"/>
      <c r="IED1" s="60"/>
      <c r="IEE1" s="60"/>
      <c r="IEF1" s="60"/>
      <c r="IEG1" s="60"/>
      <c r="IEH1" s="60"/>
      <c r="IEI1" s="60"/>
      <c r="IEJ1" s="60"/>
      <c r="IEK1" s="60"/>
      <c r="IEL1" s="60"/>
      <c r="IEM1" s="60"/>
      <c r="IEN1" s="60"/>
      <c r="IEO1" s="60"/>
      <c r="IEP1" s="60"/>
      <c r="IEQ1" s="60"/>
      <c r="IER1" s="60"/>
      <c r="IES1" s="60"/>
      <c r="IET1" s="60"/>
      <c r="IEU1" s="60"/>
      <c r="IEV1" s="60"/>
      <c r="IEW1" s="60"/>
      <c r="IEX1" s="60"/>
      <c r="IEY1" s="60"/>
      <c r="IEZ1" s="60"/>
      <c r="IFA1" s="60"/>
      <c r="IFB1" s="60"/>
      <c r="IFC1" s="60"/>
      <c r="IFD1" s="60"/>
      <c r="IFE1" s="60"/>
      <c r="IFF1" s="60"/>
      <c r="IFG1" s="60"/>
      <c r="IFH1" s="60"/>
      <c r="IFI1" s="60"/>
      <c r="IFJ1" s="60"/>
      <c r="IFK1" s="60"/>
      <c r="IFL1" s="60"/>
      <c r="IFM1" s="60"/>
      <c r="IFN1" s="60"/>
      <c r="IFO1" s="60"/>
      <c r="IFP1" s="60"/>
      <c r="IFQ1" s="60"/>
      <c r="IFR1" s="60"/>
      <c r="IFS1" s="60"/>
      <c r="IFT1" s="60"/>
      <c r="IFU1" s="60"/>
      <c r="IFV1" s="60"/>
      <c r="IFW1" s="60"/>
      <c r="IFX1" s="60"/>
      <c r="IFY1" s="60"/>
      <c r="IFZ1" s="60"/>
      <c r="IGA1" s="60"/>
      <c r="IGB1" s="60"/>
      <c r="IGC1" s="60"/>
      <c r="IGD1" s="60"/>
      <c r="IGE1" s="60"/>
      <c r="IGF1" s="60"/>
      <c r="IGG1" s="60"/>
      <c r="IGH1" s="60"/>
      <c r="IGI1" s="60"/>
      <c r="IGJ1" s="60"/>
      <c r="IGK1" s="60"/>
      <c r="IGL1" s="60"/>
      <c r="IGM1" s="60"/>
      <c r="IGN1" s="60"/>
      <c r="IGO1" s="60"/>
      <c r="IGP1" s="60"/>
      <c r="IGQ1" s="60"/>
      <c r="IGR1" s="60"/>
      <c r="IGS1" s="60"/>
      <c r="IGT1" s="60"/>
      <c r="IGU1" s="60"/>
      <c r="IGV1" s="60"/>
      <c r="IGW1" s="60"/>
      <c r="IGX1" s="60"/>
      <c r="IGY1" s="60"/>
      <c r="IGZ1" s="60"/>
      <c r="IHA1" s="60"/>
      <c r="IHB1" s="60"/>
      <c r="IHC1" s="60"/>
      <c r="IHD1" s="60"/>
      <c r="IHE1" s="60"/>
      <c r="IHF1" s="60"/>
      <c r="IHG1" s="60"/>
      <c r="IHH1" s="60"/>
      <c r="IHI1" s="60"/>
      <c r="IHJ1" s="60"/>
      <c r="IHK1" s="60"/>
      <c r="IHL1" s="60"/>
      <c r="IHM1" s="60"/>
      <c r="IHN1" s="60"/>
      <c r="IHO1" s="60"/>
      <c r="IHP1" s="60"/>
      <c r="IHQ1" s="60"/>
      <c r="IHR1" s="60"/>
      <c r="IHS1" s="60"/>
      <c r="IHT1" s="60"/>
      <c r="IHU1" s="60"/>
      <c r="IHV1" s="60"/>
      <c r="IHW1" s="60"/>
      <c r="IHX1" s="60"/>
      <c r="IHY1" s="60"/>
      <c r="IHZ1" s="60"/>
      <c r="IIA1" s="60"/>
      <c r="IIB1" s="60"/>
      <c r="IIC1" s="60"/>
      <c r="IID1" s="60"/>
      <c r="IIE1" s="60"/>
      <c r="IIF1" s="60"/>
      <c r="IIG1" s="60"/>
      <c r="IIH1" s="60"/>
      <c r="III1" s="60"/>
      <c r="IIJ1" s="60"/>
      <c r="IIK1" s="60"/>
      <c r="IIL1" s="60"/>
      <c r="IIM1" s="60"/>
      <c r="IIN1" s="60"/>
      <c r="IIO1" s="60"/>
      <c r="IIP1" s="60"/>
      <c r="IIQ1" s="60"/>
      <c r="IIR1" s="60"/>
      <c r="IIS1" s="60"/>
      <c r="IIT1" s="60"/>
      <c r="IIU1" s="60"/>
      <c r="IIV1" s="60"/>
      <c r="IIW1" s="60"/>
      <c r="IIX1" s="60"/>
      <c r="IIY1" s="60"/>
      <c r="IIZ1" s="60"/>
      <c r="IJA1" s="60"/>
      <c r="IJB1" s="60"/>
      <c r="IJC1" s="60"/>
      <c r="IJD1" s="60"/>
      <c r="IJE1" s="60"/>
      <c r="IJF1" s="60"/>
      <c r="IJG1" s="60"/>
      <c r="IJH1" s="60"/>
      <c r="IJI1" s="60"/>
      <c r="IJJ1" s="60"/>
      <c r="IJK1" s="60"/>
      <c r="IJL1" s="60"/>
      <c r="IJM1" s="60"/>
      <c r="IJN1" s="60"/>
      <c r="IJO1" s="60"/>
      <c r="IJP1" s="60"/>
      <c r="IJQ1" s="60"/>
      <c r="IJR1" s="60"/>
      <c r="IJS1" s="60"/>
      <c r="IJT1" s="60"/>
      <c r="IJU1" s="60"/>
      <c r="IJV1" s="60"/>
      <c r="IJW1" s="60"/>
      <c r="IJX1" s="60"/>
      <c r="IJY1" s="60"/>
      <c r="IJZ1" s="60"/>
      <c r="IKA1" s="60"/>
      <c r="IKB1" s="60"/>
      <c r="IKC1" s="60"/>
      <c r="IKD1" s="60"/>
      <c r="IKE1" s="60"/>
      <c r="IKF1" s="60"/>
      <c r="IKG1" s="60"/>
      <c r="IKH1" s="60"/>
      <c r="IKI1" s="60"/>
      <c r="IKJ1" s="60"/>
      <c r="IKK1" s="60"/>
      <c r="IKL1" s="60"/>
      <c r="IKM1" s="60"/>
      <c r="IKN1" s="60"/>
      <c r="IKO1" s="60"/>
      <c r="IKP1" s="60"/>
      <c r="IKQ1" s="60"/>
      <c r="IKR1" s="60"/>
      <c r="IKS1" s="60"/>
      <c r="IKT1" s="60"/>
      <c r="IKU1" s="60"/>
      <c r="IKV1" s="60"/>
      <c r="IKW1" s="60"/>
      <c r="IKX1" s="60"/>
      <c r="IKY1" s="60"/>
      <c r="IKZ1" s="60"/>
      <c r="ILA1" s="60"/>
      <c r="ILB1" s="60"/>
      <c r="ILC1" s="60"/>
      <c r="ILD1" s="60"/>
      <c r="ILE1" s="60"/>
      <c r="ILF1" s="60"/>
      <c r="ILG1" s="60"/>
      <c r="ILH1" s="60"/>
      <c r="ILI1" s="60"/>
      <c r="ILJ1" s="60"/>
      <c r="ILK1" s="60"/>
      <c r="ILL1" s="60"/>
      <c r="ILM1" s="60"/>
      <c r="ILN1" s="60"/>
      <c r="ILO1" s="60"/>
      <c r="ILP1" s="60"/>
      <c r="ILQ1" s="60"/>
      <c r="ILR1" s="60"/>
      <c r="ILS1" s="60"/>
      <c r="ILT1" s="60"/>
      <c r="ILU1" s="60"/>
      <c r="ILV1" s="60"/>
      <c r="ILW1" s="60"/>
      <c r="ILX1" s="60"/>
      <c r="ILY1" s="60"/>
      <c r="ILZ1" s="60"/>
      <c r="IMA1" s="60"/>
      <c r="IMB1" s="60"/>
      <c r="IMC1" s="60"/>
      <c r="IMD1" s="60"/>
      <c r="IME1" s="60"/>
      <c r="IMF1" s="60"/>
      <c r="IMG1" s="60"/>
      <c r="IMH1" s="60"/>
      <c r="IMI1" s="60"/>
      <c r="IMJ1" s="60"/>
      <c r="IMK1" s="60"/>
      <c r="IML1" s="60"/>
      <c r="IMM1" s="60"/>
      <c r="IMN1" s="60"/>
      <c r="IMO1" s="60"/>
      <c r="IMP1" s="60"/>
      <c r="IMQ1" s="60"/>
      <c r="IMR1" s="60"/>
      <c r="IMS1" s="60"/>
      <c r="IMT1" s="60"/>
      <c r="IMU1" s="60"/>
      <c r="IMV1" s="60"/>
      <c r="IMW1" s="60"/>
      <c r="IMX1" s="60"/>
      <c r="IMY1" s="60"/>
      <c r="IMZ1" s="60"/>
      <c r="INA1" s="60"/>
      <c r="INB1" s="60"/>
      <c r="INC1" s="60"/>
      <c r="IND1" s="60"/>
      <c r="INE1" s="60"/>
      <c r="INF1" s="60"/>
      <c r="ING1" s="60"/>
      <c r="INH1" s="60"/>
      <c r="INI1" s="60"/>
      <c r="INJ1" s="60"/>
      <c r="INK1" s="60"/>
      <c r="INL1" s="60"/>
      <c r="INM1" s="60"/>
      <c r="INN1" s="60"/>
      <c r="INO1" s="60"/>
      <c r="INP1" s="60"/>
      <c r="INQ1" s="60"/>
      <c r="INR1" s="60"/>
      <c r="INS1" s="60"/>
      <c r="INT1" s="60"/>
      <c r="INU1" s="60"/>
      <c r="INV1" s="60"/>
      <c r="INW1" s="60"/>
      <c r="INX1" s="60"/>
      <c r="INY1" s="60"/>
      <c r="INZ1" s="60"/>
      <c r="IOA1" s="60"/>
      <c r="IOB1" s="60"/>
      <c r="IOC1" s="60"/>
      <c r="IOD1" s="60"/>
      <c r="IOE1" s="60"/>
      <c r="IOF1" s="60"/>
      <c r="IOG1" s="60"/>
      <c r="IOH1" s="60"/>
      <c r="IOI1" s="60"/>
      <c r="IOJ1" s="60"/>
      <c r="IOK1" s="60"/>
      <c r="IOL1" s="60"/>
      <c r="IOM1" s="60"/>
      <c r="ION1" s="60"/>
      <c r="IOO1" s="60"/>
      <c r="IOP1" s="60"/>
      <c r="IOQ1" s="60"/>
      <c r="IOR1" s="60"/>
      <c r="IOS1" s="60"/>
      <c r="IOT1" s="60"/>
      <c r="IOU1" s="60"/>
      <c r="IOV1" s="60"/>
      <c r="IOW1" s="60"/>
      <c r="IOX1" s="60"/>
      <c r="IOY1" s="60"/>
      <c r="IOZ1" s="60"/>
      <c r="IPA1" s="60"/>
      <c r="IPB1" s="60"/>
      <c r="IPC1" s="60"/>
      <c r="IPD1" s="60"/>
      <c r="IPE1" s="60"/>
      <c r="IPF1" s="60"/>
      <c r="IPG1" s="60"/>
      <c r="IPH1" s="60"/>
      <c r="IPI1" s="60"/>
      <c r="IPJ1" s="60"/>
      <c r="IPK1" s="60"/>
      <c r="IPL1" s="60"/>
      <c r="IPM1" s="60"/>
      <c r="IPN1" s="60"/>
      <c r="IPO1" s="60"/>
      <c r="IPP1" s="60"/>
      <c r="IPQ1" s="60"/>
      <c r="IPR1" s="60"/>
      <c r="IPS1" s="60"/>
      <c r="IPT1" s="60"/>
      <c r="IPU1" s="60"/>
      <c r="IPV1" s="60"/>
      <c r="IPW1" s="60"/>
      <c r="IPX1" s="60"/>
      <c r="IPY1" s="60"/>
      <c r="IPZ1" s="60"/>
      <c r="IQA1" s="60"/>
      <c r="IQB1" s="60"/>
      <c r="IQC1" s="60"/>
      <c r="IQD1" s="60"/>
      <c r="IQE1" s="60"/>
      <c r="IQF1" s="60"/>
      <c r="IQG1" s="60"/>
      <c r="IQH1" s="60"/>
      <c r="IQI1" s="60"/>
      <c r="IQJ1" s="60"/>
      <c r="IQK1" s="60"/>
      <c r="IQL1" s="60"/>
      <c r="IQM1" s="60"/>
      <c r="IQN1" s="60"/>
      <c r="IQO1" s="60"/>
      <c r="IQP1" s="60"/>
      <c r="IQQ1" s="60"/>
      <c r="IQR1" s="60"/>
      <c r="IQS1" s="60"/>
      <c r="IQT1" s="60"/>
      <c r="IQU1" s="60"/>
      <c r="IQV1" s="60"/>
      <c r="IQW1" s="60"/>
      <c r="IQX1" s="60"/>
      <c r="IQY1" s="60"/>
      <c r="IQZ1" s="60"/>
      <c r="IRA1" s="60"/>
      <c r="IRB1" s="60"/>
      <c r="IRC1" s="60"/>
      <c r="IRD1" s="60"/>
      <c r="IRE1" s="60"/>
      <c r="IRF1" s="60"/>
      <c r="IRG1" s="60"/>
      <c r="IRH1" s="60"/>
      <c r="IRI1" s="60"/>
      <c r="IRJ1" s="60"/>
      <c r="IRK1" s="60"/>
      <c r="IRL1" s="60"/>
      <c r="IRM1" s="60"/>
      <c r="IRN1" s="60"/>
      <c r="IRO1" s="60"/>
      <c r="IRP1" s="60"/>
      <c r="IRQ1" s="60"/>
      <c r="IRR1" s="60"/>
      <c r="IRS1" s="60"/>
      <c r="IRT1" s="60"/>
      <c r="IRU1" s="60"/>
      <c r="IRV1" s="60"/>
      <c r="IRW1" s="60"/>
      <c r="IRX1" s="60"/>
      <c r="IRY1" s="60"/>
      <c r="IRZ1" s="60"/>
      <c r="ISA1" s="60"/>
      <c r="ISB1" s="60"/>
      <c r="ISC1" s="60"/>
      <c r="ISD1" s="60"/>
      <c r="ISE1" s="60"/>
      <c r="ISF1" s="60"/>
      <c r="ISG1" s="60"/>
      <c r="ISH1" s="60"/>
      <c r="ISI1" s="60"/>
      <c r="ISJ1" s="60"/>
      <c r="ISK1" s="60"/>
      <c r="ISL1" s="60"/>
      <c r="ISM1" s="60"/>
      <c r="ISN1" s="60"/>
      <c r="ISO1" s="60"/>
      <c r="ISP1" s="60"/>
      <c r="ISQ1" s="60"/>
      <c r="ISR1" s="60"/>
      <c r="ISS1" s="60"/>
      <c r="IST1" s="60"/>
      <c r="ISU1" s="60"/>
      <c r="ISV1" s="60"/>
      <c r="ISW1" s="60"/>
      <c r="ISX1" s="60"/>
      <c r="ISY1" s="60"/>
      <c r="ISZ1" s="60"/>
      <c r="ITA1" s="60"/>
      <c r="ITB1" s="60"/>
      <c r="ITC1" s="60"/>
      <c r="ITD1" s="60"/>
      <c r="ITE1" s="60"/>
      <c r="ITF1" s="60"/>
      <c r="ITG1" s="60"/>
      <c r="ITH1" s="60"/>
      <c r="ITI1" s="60"/>
      <c r="ITJ1" s="60"/>
      <c r="ITK1" s="60"/>
      <c r="ITL1" s="60"/>
      <c r="ITM1" s="60"/>
      <c r="ITN1" s="60"/>
      <c r="ITO1" s="60"/>
      <c r="ITP1" s="60"/>
      <c r="ITQ1" s="60"/>
      <c r="ITR1" s="60"/>
      <c r="ITS1" s="60"/>
      <c r="ITT1" s="60"/>
      <c r="ITU1" s="60"/>
      <c r="ITV1" s="60"/>
      <c r="ITW1" s="60"/>
      <c r="ITX1" s="60"/>
      <c r="ITY1" s="60"/>
      <c r="ITZ1" s="60"/>
      <c r="IUA1" s="60"/>
      <c r="IUB1" s="60"/>
      <c r="IUC1" s="60"/>
      <c r="IUD1" s="60"/>
      <c r="IUE1" s="60"/>
      <c r="IUF1" s="60"/>
      <c r="IUG1" s="60"/>
      <c r="IUH1" s="60"/>
      <c r="IUI1" s="60"/>
      <c r="IUJ1" s="60"/>
      <c r="IUK1" s="60"/>
      <c r="IUL1" s="60"/>
      <c r="IUM1" s="60"/>
      <c r="IUN1" s="60"/>
      <c r="IUO1" s="60"/>
      <c r="IUP1" s="60"/>
      <c r="IUQ1" s="60"/>
      <c r="IUR1" s="60"/>
      <c r="IUS1" s="60"/>
      <c r="IUT1" s="60"/>
      <c r="IUU1" s="60"/>
      <c r="IUV1" s="60"/>
      <c r="IUW1" s="60"/>
      <c r="IUX1" s="60"/>
      <c r="IUY1" s="60"/>
      <c r="IUZ1" s="60"/>
      <c r="IVA1" s="60"/>
      <c r="IVB1" s="60"/>
      <c r="IVC1" s="60"/>
      <c r="IVD1" s="60"/>
      <c r="IVE1" s="60"/>
      <c r="IVF1" s="60"/>
      <c r="IVG1" s="60"/>
      <c r="IVH1" s="60"/>
      <c r="IVI1" s="60"/>
      <c r="IVJ1" s="60"/>
      <c r="IVK1" s="60"/>
      <c r="IVL1" s="60"/>
      <c r="IVM1" s="60"/>
      <c r="IVN1" s="60"/>
      <c r="IVO1" s="60"/>
      <c r="IVP1" s="60"/>
      <c r="IVQ1" s="60"/>
      <c r="IVR1" s="60"/>
      <c r="IVS1" s="60"/>
      <c r="IVT1" s="60"/>
      <c r="IVU1" s="60"/>
      <c r="IVV1" s="60"/>
      <c r="IVW1" s="60"/>
      <c r="IVX1" s="60"/>
      <c r="IVY1" s="60"/>
      <c r="IVZ1" s="60"/>
      <c r="IWA1" s="60"/>
      <c r="IWB1" s="60"/>
      <c r="IWC1" s="60"/>
      <c r="IWD1" s="60"/>
      <c r="IWE1" s="60"/>
      <c r="IWF1" s="60"/>
      <c r="IWG1" s="60"/>
      <c r="IWH1" s="60"/>
      <c r="IWI1" s="60"/>
      <c r="IWJ1" s="60"/>
      <c r="IWK1" s="60"/>
      <c r="IWL1" s="60"/>
      <c r="IWM1" s="60"/>
      <c r="IWN1" s="60"/>
      <c r="IWO1" s="60"/>
      <c r="IWP1" s="60"/>
      <c r="IWQ1" s="60"/>
      <c r="IWR1" s="60"/>
      <c r="IWS1" s="60"/>
      <c r="IWT1" s="60"/>
      <c r="IWU1" s="60"/>
      <c r="IWV1" s="60"/>
      <c r="IWW1" s="60"/>
      <c r="IWX1" s="60"/>
      <c r="IWY1" s="60"/>
      <c r="IWZ1" s="60"/>
      <c r="IXA1" s="60"/>
      <c r="IXB1" s="60"/>
      <c r="IXC1" s="60"/>
      <c r="IXD1" s="60"/>
      <c r="IXE1" s="60"/>
      <c r="IXF1" s="60"/>
      <c r="IXG1" s="60"/>
      <c r="IXH1" s="60"/>
      <c r="IXI1" s="60"/>
      <c r="IXJ1" s="60"/>
      <c r="IXK1" s="60"/>
      <c r="IXL1" s="60"/>
      <c r="IXM1" s="60"/>
      <c r="IXN1" s="60"/>
      <c r="IXO1" s="60"/>
      <c r="IXP1" s="60"/>
      <c r="IXQ1" s="60"/>
      <c r="IXR1" s="60"/>
      <c r="IXS1" s="60"/>
      <c r="IXT1" s="60"/>
      <c r="IXU1" s="60"/>
      <c r="IXV1" s="60"/>
      <c r="IXW1" s="60"/>
      <c r="IXX1" s="60"/>
      <c r="IXY1" s="60"/>
      <c r="IXZ1" s="60"/>
      <c r="IYA1" s="60"/>
      <c r="IYB1" s="60"/>
      <c r="IYC1" s="60"/>
      <c r="IYD1" s="60"/>
      <c r="IYE1" s="60"/>
      <c r="IYF1" s="60"/>
      <c r="IYG1" s="60"/>
      <c r="IYH1" s="60"/>
      <c r="IYI1" s="60"/>
      <c r="IYJ1" s="60"/>
      <c r="IYK1" s="60"/>
      <c r="IYL1" s="60"/>
      <c r="IYM1" s="60"/>
      <c r="IYN1" s="60"/>
      <c r="IYO1" s="60"/>
      <c r="IYP1" s="60"/>
      <c r="IYQ1" s="60"/>
      <c r="IYR1" s="60"/>
      <c r="IYS1" s="60"/>
      <c r="IYT1" s="60"/>
      <c r="IYU1" s="60"/>
      <c r="IYV1" s="60"/>
      <c r="IYW1" s="60"/>
      <c r="IYX1" s="60"/>
      <c r="IYY1" s="60"/>
      <c r="IYZ1" s="60"/>
      <c r="IZA1" s="60"/>
      <c r="IZB1" s="60"/>
      <c r="IZC1" s="60"/>
      <c r="IZD1" s="60"/>
      <c r="IZE1" s="60"/>
      <c r="IZF1" s="60"/>
      <c r="IZG1" s="60"/>
      <c r="IZH1" s="60"/>
      <c r="IZI1" s="60"/>
      <c r="IZJ1" s="60"/>
      <c r="IZK1" s="60"/>
      <c r="IZL1" s="60"/>
      <c r="IZM1" s="60"/>
      <c r="IZN1" s="60"/>
      <c r="IZO1" s="60"/>
      <c r="IZP1" s="60"/>
      <c r="IZQ1" s="60"/>
      <c r="IZR1" s="60"/>
      <c r="IZS1" s="60"/>
      <c r="IZT1" s="60"/>
      <c r="IZU1" s="60"/>
      <c r="IZV1" s="60"/>
      <c r="IZW1" s="60"/>
      <c r="IZX1" s="60"/>
      <c r="IZY1" s="60"/>
      <c r="IZZ1" s="60"/>
      <c r="JAA1" s="60"/>
      <c r="JAB1" s="60"/>
      <c r="JAC1" s="60"/>
      <c r="JAD1" s="60"/>
      <c r="JAE1" s="60"/>
      <c r="JAF1" s="60"/>
      <c r="JAG1" s="60"/>
      <c r="JAH1" s="60"/>
      <c r="JAI1" s="60"/>
      <c r="JAJ1" s="60"/>
      <c r="JAK1" s="60"/>
      <c r="JAL1" s="60"/>
      <c r="JAM1" s="60"/>
      <c r="JAN1" s="60"/>
      <c r="JAO1" s="60"/>
      <c r="JAP1" s="60"/>
      <c r="JAQ1" s="60"/>
      <c r="JAR1" s="60"/>
      <c r="JAS1" s="60"/>
      <c r="JAT1" s="60"/>
      <c r="JAU1" s="60"/>
      <c r="JAV1" s="60"/>
      <c r="JAW1" s="60"/>
      <c r="JAX1" s="60"/>
      <c r="JAY1" s="60"/>
      <c r="JAZ1" s="60"/>
      <c r="JBA1" s="60"/>
      <c r="JBB1" s="60"/>
      <c r="JBC1" s="60"/>
      <c r="JBD1" s="60"/>
      <c r="JBE1" s="60"/>
      <c r="JBF1" s="60"/>
      <c r="JBG1" s="60"/>
      <c r="JBH1" s="60"/>
      <c r="JBI1" s="60"/>
      <c r="JBJ1" s="60"/>
      <c r="JBK1" s="60"/>
      <c r="JBL1" s="60"/>
      <c r="JBM1" s="60"/>
      <c r="JBN1" s="60"/>
      <c r="JBO1" s="60"/>
      <c r="JBP1" s="60"/>
      <c r="JBQ1" s="60"/>
      <c r="JBR1" s="60"/>
      <c r="JBS1" s="60"/>
      <c r="JBT1" s="60"/>
      <c r="JBU1" s="60"/>
      <c r="JBV1" s="60"/>
      <c r="JBW1" s="60"/>
      <c r="JBX1" s="60"/>
      <c r="JBY1" s="60"/>
      <c r="JBZ1" s="60"/>
      <c r="JCA1" s="60"/>
      <c r="JCB1" s="60"/>
      <c r="JCC1" s="60"/>
      <c r="JCD1" s="60"/>
      <c r="JCE1" s="60"/>
      <c r="JCF1" s="60"/>
      <c r="JCG1" s="60"/>
      <c r="JCH1" s="60"/>
      <c r="JCI1" s="60"/>
      <c r="JCJ1" s="60"/>
      <c r="JCK1" s="60"/>
      <c r="JCL1" s="60"/>
      <c r="JCM1" s="60"/>
      <c r="JCN1" s="60"/>
      <c r="JCO1" s="60"/>
      <c r="JCP1" s="60"/>
      <c r="JCQ1" s="60"/>
      <c r="JCR1" s="60"/>
      <c r="JCS1" s="60"/>
      <c r="JCT1" s="60"/>
      <c r="JCU1" s="60"/>
      <c r="JCV1" s="60"/>
      <c r="JCW1" s="60"/>
      <c r="JCX1" s="60"/>
      <c r="JCY1" s="60"/>
      <c r="JCZ1" s="60"/>
      <c r="JDA1" s="60"/>
      <c r="JDB1" s="60"/>
      <c r="JDC1" s="60"/>
      <c r="JDD1" s="60"/>
      <c r="JDE1" s="60"/>
      <c r="JDF1" s="60"/>
      <c r="JDG1" s="60"/>
      <c r="JDH1" s="60"/>
      <c r="JDI1" s="60"/>
      <c r="JDJ1" s="60"/>
      <c r="JDK1" s="60"/>
      <c r="JDL1" s="60"/>
      <c r="JDM1" s="60"/>
      <c r="JDN1" s="60"/>
      <c r="JDO1" s="60"/>
      <c r="JDP1" s="60"/>
      <c r="JDQ1" s="60"/>
      <c r="JDR1" s="60"/>
      <c r="JDS1" s="60"/>
      <c r="JDT1" s="60"/>
      <c r="JDU1" s="60"/>
      <c r="JDV1" s="60"/>
      <c r="JDW1" s="60"/>
      <c r="JDX1" s="60"/>
      <c r="JDY1" s="60"/>
      <c r="JDZ1" s="60"/>
      <c r="JEA1" s="60"/>
      <c r="JEB1" s="60"/>
      <c r="JEC1" s="60"/>
      <c r="JED1" s="60"/>
      <c r="JEE1" s="60"/>
      <c r="JEF1" s="60"/>
      <c r="JEG1" s="60"/>
      <c r="JEH1" s="60"/>
      <c r="JEI1" s="60"/>
      <c r="JEJ1" s="60"/>
      <c r="JEK1" s="60"/>
      <c r="JEL1" s="60"/>
      <c r="JEM1" s="60"/>
      <c r="JEN1" s="60"/>
      <c r="JEO1" s="60"/>
      <c r="JEP1" s="60"/>
      <c r="JEQ1" s="60"/>
      <c r="JER1" s="60"/>
      <c r="JES1" s="60"/>
      <c r="JET1" s="60"/>
      <c r="JEU1" s="60"/>
      <c r="JEV1" s="60"/>
      <c r="JEW1" s="60"/>
      <c r="JEX1" s="60"/>
      <c r="JEY1" s="60"/>
      <c r="JEZ1" s="60"/>
      <c r="JFA1" s="60"/>
      <c r="JFB1" s="60"/>
      <c r="JFC1" s="60"/>
      <c r="JFD1" s="60"/>
      <c r="JFE1" s="60"/>
      <c r="JFF1" s="60"/>
      <c r="JFG1" s="60"/>
      <c r="JFH1" s="60"/>
      <c r="JFI1" s="60"/>
      <c r="JFJ1" s="60"/>
      <c r="JFK1" s="60"/>
      <c r="JFL1" s="60"/>
      <c r="JFM1" s="60"/>
      <c r="JFN1" s="60"/>
      <c r="JFO1" s="60"/>
      <c r="JFP1" s="60"/>
      <c r="JFQ1" s="60"/>
      <c r="JFR1" s="60"/>
      <c r="JFS1" s="60"/>
      <c r="JFT1" s="60"/>
      <c r="JFU1" s="60"/>
      <c r="JFV1" s="60"/>
      <c r="JFW1" s="60"/>
      <c r="JFX1" s="60"/>
      <c r="JFY1" s="60"/>
      <c r="JFZ1" s="60"/>
      <c r="JGA1" s="60"/>
      <c r="JGB1" s="60"/>
      <c r="JGC1" s="60"/>
      <c r="JGD1" s="60"/>
      <c r="JGE1" s="60"/>
      <c r="JGF1" s="60"/>
      <c r="JGG1" s="60"/>
      <c r="JGH1" s="60"/>
      <c r="JGI1" s="60"/>
      <c r="JGJ1" s="60"/>
      <c r="JGK1" s="60"/>
      <c r="JGL1" s="60"/>
      <c r="JGM1" s="60"/>
      <c r="JGN1" s="60"/>
      <c r="JGO1" s="60"/>
      <c r="JGP1" s="60"/>
      <c r="JGQ1" s="60"/>
      <c r="JGR1" s="60"/>
      <c r="JGS1" s="60"/>
      <c r="JGT1" s="60"/>
      <c r="JGU1" s="60"/>
      <c r="JGV1" s="60"/>
      <c r="JGW1" s="60"/>
      <c r="JGX1" s="60"/>
      <c r="JGY1" s="60"/>
      <c r="JGZ1" s="60"/>
      <c r="JHA1" s="60"/>
      <c r="JHB1" s="60"/>
      <c r="JHC1" s="60"/>
      <c r="JHD1" s="60"/>
      <c r="JHE1" s="60"/>
      <c r="JHF1" s="60"/>
      <c r="JHG1" s="60"/>
      <c r="JHH1" s="60"/>
      <c r="JHI1" s="60"/>
      <c r="JHJ1" s="60"/>
      <c r="JHK1" s="60"/>
      <c r="JHL1" s="60"/>
      <c r="JHM1" s="60"/>
      <c r="JHN1" s="60"/>
      <c r="JHO1" s="60"/>
      <c r="JHP1" s="60"/>
      <c r="JHQ1" s="60"/>
      <c r="JHR1" s="60"/>
      <c r="JHS1" s="60"/>
      <c r="JHT1" s="60"/>
      <c r="JHU1" s="60"/>
      <c r="JHV1" s="60"/>
      <c r="JHW1" s="60"/>
      <c r="JHX1" s="60"/>
      <c r="JHY1" s="60"/>
      <c r="JHZ1" s="60"/>
      <c r="JIA1" s="60"/>
      <c r="JIB1" s="60"/>
      <c r="JIC1" s="60"/>
      <c r="JID1" s="60"/>
      <c r="JIE1" s="60"/>
      <c r="JIF1" s="60"/>
      <c r="JIG1" s="60"/>
      <c r="JIH1" s="60"/>
      <c r="JII1" s="60"/>
      <c r="JIJ1" s="60"/>
      <c r="JIK1" s="60"/>
      <c r="JIL1" s="60"/>
      <c r="JIM1" s="60"/>
      <c r="JIN1" s="60"/>
      <c r="JIO1" s="60"/>
      <c r="JIP1" s="60"/>
      <c r="JIQ1" s="60"/>
      <c r="JIR1" s="60"/>
      <c r="JIS1" s="60"/>
      <c r="JIT1" s="60"/>
      <c r="JIU1" s="60"/>
      <c r="JIV1" s="60"/>
      <c r="JIW1" s="60"/>
      <c r="JIX1" s="60"/>
      <c r="JIY1" s="60"/>
      <c r="JIZ1" s="60"/>
      <c r="JJA1" s="60"/>
      <c r="JJB1" s="60"/>
      <c r="JJC1" s="60"/>
      <c r="JJD1" s="60"/>
      <c r="JJE1" s="60"/>
      <c r="JJF1" s="60"/>
      <c r="JJG1" s="60"/>
      <c r="JJH1" s="60"/>
      <c r="JJI1" s="60"/>
      <c r="JJJ1" s="60"/>
      <c r="JJK1" s="60"/>
      <c r="JJL1" s="60"/>
      <c r="JJM1" s="60"/>
      <c r="JJN1" s="60"/>
      <c r="JJO1" s="60"/>
      <c r="JJP1" s="60"/>
      <c r="JJQ1" s="60"/>
      <c r="JJR1" s="60"/>
      <c r="JJS1" s="60"/>
      <c r="JJT1" s="60"/>
      <c r="JJU1" s="60"/>
      <c r="JJV1" s="60"/>
      <c r="JJW1" s="60"/>
      <c r="JJX1" s="60"/>
      <c r="JJY1" s="60"/>
      <c r="JJZ1" s="60"/>
      <c r="JKA1" s="60"/>
      <c r="JKB1" s="60"/>
      <c r="JKC1" s="60"/>
      <c r="JKD1" s="60"/>
      <c r="JKE1" s="60"/>
      <c r="JKF1" s="60"/>
      <c r="JKG1" s="60"/>
      <c r="JKH1" s="60"/>
      <c r="JKI1" s="60"/>
      <c r="JKJ1" s="60"/>
      <c r="JKK1" s="60"/>
      <c r="JKL1" s="60"/>
      <c r="JKM1" s="60"/>
      <c r="JKN1" s="60"/>
      <c r="JKO1" s="60"/>
      <c r="JKP1" s="60"/>
      <c r="JKQ1" s="60"/>
      <c r="JKR1" s="60"/>
      <c r="JKS1" s="60"/>
      <c r="JKT1" s="60"/>
      <c r="JKU1" s="60"/>
      <c r="JKV1" s="60"/>
      <c r="JKW1" s="60"/>
      <c r="JKX1" s="60"/>
      <c r="JKY1" s="60"/>
      <c r="JKZ1" s="60"/>
      <c r="JLA1" s="60"/>
      <c r="JLB1" s="60"/>
      <c r="JLC1" s="60"/>
      <c r="JLD1" s="60"/>
      <c r="JLE1" s="60"/>
      <c r="JLF1" s="60"/>
      <c r="JLG1" s="60"/>
      <c r="JLH1" s="60"/>
      <c r="JLI1" s="60"/>
      <c r="JLJ1" s="60"/>
      <c r="JLK1" s="60"/>
      <c r="JLL1" s="60"/>
      <c r="JLM1" s="60"/>
      <c r="JLN1" s="60"/>
      <c r="JLO1" s="60"/>
      <c r="JLP1" s="60"/>
      <c r="JLQ1" s="60"/>
      <c r="JLR1" s="60"/>
      <c r="JLS1" s="60"/>
      <c r="JLT1" s="60"/>
      <c r="JLU1" s="60"/>
      <c r="JLV1" s="60"/>
      <c r="JLW1" s="60"/>
      <c r="JLX1" s="60"/>
      <c r="JLY1" s="60"/>
      <c r="JLZ1" s="60"/>
      <c r="JMA1" s="60"/>
      <c r="JMB1" s="60"/>
      <c r="JMC1" s="60"/>
      <c r="JMD1" s="60"/>
      <c r="JME1" s="60"/>
      <c r="JMF1" s="60"/>
      <c r="JMG1" s="60"/>
      <c r="JMH1" s="60"/>
      <c r="JMI1" s="60"/>
      <c r="JMJ1" s="60"/>
      <c r="JMK1" s="60"/>
      <c r="JML1" s="60"/>
      <c r="JMM1" s="60"/>
      <c r="JMN1" s="60"/>
      <c r="JMO1" s="60"/>
      <c r="JMP1" s="60"/>
      <c r="JMQ1" s="60"/>
      <c r="JMR1" s="60"/>
      <c r="JMS1" s="60"/>
      <c r="JMT1" s="60"/>
      <c r="JMU1" s="60"/>
      <c r="JMV1" s="60"/>
      <c r="JMW1" s="60"/>
      <c r="JMX1" s="60"/>
      <c r="JMY1" s="60"/>
      <c r="JMZ1" s="60"/>
      <c r="JNA1" s="60"/>
      <c r="JNB1" s="60"/>
      <c r="JNC1" s="60"/>
      <c r="JND1" s="60"/>
      <c r="JNE1" s="60"/>
      <c r="JNF1" s="60"/>
      <c r="JNG1" s="60"/>
      <c r="JNH1" s="60"/>
      <c r="JNI1" s="60"/>
      <c r="JNJ1" s="60"/>
      <c r="JNK1" s="60"/>
      <c r="JNL1" s="60"/>
      <c r="JNM1" s="60"/>
      <c r="JNN1" s="60"/>
      <c r="JNO1" s="60"/>
      <c r="JNP1" s="60"/>
      <c r="JNQ1" s="60"/>
      <c r="JNR1" s="60"/>
      <c r="JNS1" s="60"/>
      <c r="JNT1" s="60"/>
      <c r="JNU1" s="60"/>
      <c r="JNV1" s="60"/>
      <c r="JNW1" s="60"/>
      <c r="JNX1" s="60"/>
      <c r="JNY1" s="60"/>
      <c r="JNZ1" s="60"/>
      <c r="JOA1" s="60"/>
      <c r="JOB1" s="60"/>
      <c r="JOC1" s="60"/>
      <c r="JOD1" s="60"/>
      <c r="JOE1" s="60"/>
      <c r="JOF1" s="60"/>
      <c r="JOG1" s="60"/>
      <c r="JOH1" s="60"/>
      <c r="JOI1" s="60"/>
      <c r="JOJ1" s="60"/>
      <c r="JOK1" s="60"/>
      <c r="JOL1" s="60"/>
      <c r="JOM1" s="60"/>
      <c r="JON1" s="60"/>
      <c r="JOO1" s="60"/>
      <c r="JOP1" s="60"/>
      <c r="JOQ1" s="60"/>
      <c r="JOR1" s="60"/>
      <c r="JOS1" s="60"/>
      <c r="JOT1" s="60"/>
      <c r="JOU1" s="60"/>
      <c r="JOV1" s="60"/>
      <c r="JOW1" s="60"/>
      <c r="JOX1" s="60"/>
      <c r="JOY1" s="60"/>
      <c r="JOZ1" s="60"/>
      <c r="JPA1" s="60"/>
      <c r="JPB1" s="60"/>
      <c r="JPC1" s="60"/>
      <c r="JPD1" s="60"/>
      <c r="JPE1" s="60"/>
      <c r="JPF1" s="60"/>
      <c r="JPG1" s="60"/>
      <c r="JPH1" s="60"/>
      <c r="JPI1" s="60"/>
      <c r="JPJ1" s="60"/>
      <c r="JPK1" s="60"/>
      <c r="JPL1" s="60"/>
      <c r="JPM1" s="60"/>
      <c r="JPN1" s="60"/>
      <c r="JPO1" s="60"/>
      <c r="JPP1" s="60"/>
      <c r="JPQ1" s="60"/>
      <c r="JPR1" s="60"/>
      <c r="JPS1" s="60"/>
      <c r="JPT1" s="60"/>
      <c r="JPU1" s="60"/>
      <c r="JPV1" s="60"/>
      <c r="JPW1" s="60"/>
      <c r="JPX1" s="60"/>
      <c r="JPY1" s="60"/>
      <c r="JPZ1" s="60"/>
      <c r="JQA1" s="60"/>
      <c r="JQB1" s="60"/>
      <c r="JQC1" s="60"/>
      <c r="JQD1" s="60"/>
      <c r="JQE1" s="60"/>
      <c r="JQF1" s="60"/>
      <c r="JQG1" s="60"/>
      <c r="JQH1" s="60"/>
      <c r="JQI1" s="60"/>
      <c r="JQJ1" s="60"/>
      <c r="JQK1" s="60"/>
      <c r="JQL1" s="60"/>
      <c r="JQM1" s="60"/>
      <c r="JQN1" s="60"/>
      <c r="JQO1" s="60"/>
      <c r="JQP1" s="60"/>
      <c r="JQQ1" s="60"/>
      <c r="JQR1" s="60"/>
      <c r="JQS1" s="60"/>
      <c r="JQT1" s="60"/>
      <c r="JQU1" s="60"/>
      <c r="JQV1" s="60"/>
      <c r="JQW1" s="60"/>
      <c r="JQX1" s="60"/>
      <c r="JQY1" s="60"/>
      <c r="JQZ1" s="60"/>
      <c r="JRA1" s="60"/>
      <c r="JRB1" s="60"/>
      <c r="JRC1" s="60"/>
      <c r="JRD1" s="60"/>
      <c r="JRE1" s="60"/>
      <c r="JRF1" s="60"/>
      <c r="JRG1" s="60"/>
      <c r="JRH1" s="60"/>
      <c r="JRI1" s="60"/>
      <c r="JRJ1" s="60"/>
      <c r="JRK1" s="60"/>
      <c r="JRL1" s="60"/>
      <c r="JRM1" s="60"/>
      <c r="JRN1" s="60"/>
      <c r="JRO1" s="60"/>
      <c r="JRP1" s="60"/>
      <c r="JRQ1" s="60"/>
      <c r="JRR1" s="60"/>
      <c r="JRS1" s="60"/>
      <c r="JRT1" s="60"/>
      <c r="JRU1" s="60"/>
      <c r="JRV1" s="60"/>
      <c r="JRW1" s="60"/>
      <c r="JRX1" s="60"/>
      <c r="JRY1" s="60"/>
      <c r="JRZ1" s="60"/>
      <c r="JSA1" s="60"/>
      <c r="JSB1" s="60"/>
      <c r="JSC1" s="60"/>
      <c r="JSD1" s="60"/>
      <c r="JSE1" s="60"/>
      <c r="JSF1" s="60"/>
      <c r="JSG1" s="60"/>
      <c r="JSH1" s="60"/>
      <c r="JSI1" s="60"/>
      <c r="JSJ1" s="60"/>
      <c r="JSK1" s="60"/>
      <c r="JSL1" s="60"/>
      <c r="JSM1" s="60"/>
      <c r="JSN1" s="60"/>
      <c r="JSO1" s="60"/>
      <c r="JSP1" s="60"/>
      <c r="JSQ1" s="60"/>
      <c r="JSR1" s="60"/>
      <c r="JSS1" s="60"/>
      <c r="JST1" s="60"/>
      <c r="JSU1" s="60"/>
      <c r="JSV1" s="60"/>
      <c r="JSW1" s="60"/>
      <c r="JSX1" s="60"/>
      <c r="JSY1" s="60"/>
      <c r="JSZ1" s="60"/>
      <c r="JTA1" s="60"/>
      <c r="JTB1" s="60"/>
      <c r="JTC1" s="60"/>
      <c r="JTD1" s="60"/>
      <c r="JTE1" s="60"/>
      <c r="JTF1" s="60"/>
      <c r="JTG1" s="60"/>
      <c r="JTH1" s="60"/>
      <c r="JTI1" s="60"/>
      <c r="JTJ1" s="60"/>
      <c r="JTK1" s="60"/>
      <c r="JTL1" s="60"/>
      <c r="JTM1" s="60"/>
      <c r="JTN1" s="60"/>
      <c r="JTO1" s="60"/>
      <c r="JTP1" s="60"/>
      <c r="JTQ1" s="60"/>
      <c r="JTR1" s="60"/>
      <c r="JTS1" s="60"/>
      <c r="JTT1" s="60"/>
      <c r="JTU1" s="60"/>
      <c r="JTV1" s="60"/>
      <c r="JTW1" s="60"/>
      <c r="JTX1" s="60"/>
      <c r="JTY1" s="60"/>
      <c r="JTZ1" s="60"/>
      <c r="JUA1" s="60"/>
      <c r="JUB1" s="60"/>
      <c r="JUC1" s="60"/>
      <c r="JUD1" s="60"/>
      <c r="JUE1" s="60"/>
      <c r="JUF1" s="60"/>
      <c r="JUG1" s="60"/>
      <c r="JUH1" s="60"/>
      <c r="JUI1" s="60"/>
      <c r="JUJ1" s="60"/>
      <c r="JUK1" s="60"/>
      <c r="JUL1" s="60"/>
      <c r="JUM1" s="60"/>
      <c r="JUN1" s="60"/>
      <c r="JUO1" s="60"/>
      <c r="JUP1" s="60"/>
      <c r="JUQ1" s="60"/>
      <c r="JUR1" s="60"/>
      <c r="JUS1" s="60"/>
      <c r="JUT1" s="60"/>
      <c r="JUU1" s="60"/>
      <c r="JUV1" s="60"/>
      <c r="JUW1" s="60"/>
      <c r="JUX1" s="60"/>
      <c r="JUY1" s="60"/>
      <c r="JUZ1" s="60"/>
      <c r="JVA1" s="60"/>
      <c r="JVB1" s="60"/>
      <c r="JVC1" s="60"/>
      <c r="JVD1" s="60"/>
      <c r="JVE1" s="60"/>
      <c r="JVF1" s="60"/>
      <c r="JVG1" s="60"/>
      <c r="JVH1" s="60"/>
      <c r="JVI1" s="60"/>
      <c r="JVJ1" s="60"/>
      <c r="JVK1" s="60"/>
      <c r="JVL1" s="60"/>
      <c r="JVM1" s="60"/>
      <c r="JVN1" s="60"/>
      <c r="JVO1" s="60"/>
      <c r="JVP1" s="60"/>
      <c r="JVQ1" s="60"/>
      <c r="JVR1" s="60"/>
      <c r="JVS1" s="60"/>
      <c r="JVT1" s="60"/>
      <c r="JVU1" s="60"/>
      <c r="JVV1" s="60"/>
      <c r="JVW1" s="60"/>
      <c r="JVX1" s="60"/>
      <c r="JVY1" s="60"/>
      <c r="JVZ1" s="60"/>
      <c r="JWA1" s="60"/>
      <c r="JWB1" s="60"/>
      <c r="JWC1" s="60"/>
      <c r="JWD1" s="60"/>
      <c r="JWE1" s="60"/>
      <c r="JWF1" s="60"/>
      <c r="JWG1" s="60"/>
      <c r="JWH1" s="60"/>
      <c r="JWI1" s="60"/>
      <c r="JWJ1" s="60"/>
      <c r="JWK1" s="60"/>
      <c r="JWL1" s="60"/>
      <c r="JWM1" s="60"/>
      <c r="JWN1" s="60"/>
      <c r="JWO1" s="60"/>
      <c r="JWP1" s="60"/>
      <c r="JWQ1" s="60"/>
      <c r="JWR1" s="60"/>
      <c r="JWS1" s="60"/>
      <c r="JWT1" s="60"/>
      <c r="JWU1" s="60"/>
      <c r="JWV1" s="60"/>
      <c r="JWW1" s="60"/>
      <c r="JWX1" s="60"/>
      <c r="JWY1" s="60"/>
      <c r="JWZ1" s="60"/>
      <c r="JXA1" s="60"/>
      <c r="JXB1" s="60"/>
      <c r="JXC1" s="60"/>
      <c r="JXD1" s="60"/>
      <c r="JXE1" s="60"/>
      <c r="JXF1" s="60"/>
      <c r="JXG1" s="60"/>
      <c r="JXH1" s="60"/>
      <c r="JXI1" s="60"/>
      <c r="JXJ1" s="60"/>
      <c r="JXK1" s="60"/>
      <c r="JXL1" s="60"/>
      <c r="JXM1" s="60"/>
      <c r="JXN1" s="60"/>
      <c r="JXO1" s="60"/>
      <c r="JXP1" s="60"/>
      <c r="JXQ1" s="60"/>
      <c r="JXR1" s="60"/>
      <c r="JXS1" s="60"/>
      <c r="JXT1" s="60"/>
      <c r="JXU1" s="60"/>
      <c r="JXV1" s="60"/>
      <c r="JXW1" s="60"/>
      <c r="JXX1" s="60"/>
      <c r="JXY1" s="60"/>
      <c r="JXZ1" s="60"/>
      <c r="JYA1" s="60"/>
      <c r="JYB1" s="60"/>
      <c r="JYC1" s="60"/>
      <c r="JYD1" s="60"/>
      <c r="JYE1" s="60"/>
      <c r="JYF1" s="60"/>
      <c r="JYG1" s="60"/>
      <c r="JYH1" s="60"/>
      <c r="JYI1" s="60"/>
      <c r="JYJ1" s="60"/>
      <c r="JYK1" s="60"/>
      <c r="JYL1" s="60"/>
      <c r="JYM1" s="60"/>
      <c r="JYN1" s="60"/>
      <c r="JYO1" s="60"/>
      <c r="JYP1" s="60"/>
      <c r="JYQ1" s="60"/>
      <c r="JYR1" s="60"/>
      <c r="JYS1" s="60"/>
      <c r="JYT1" s="60"/>
      <c r="JYU1" s="60"/>
      <c r="JYV1" s="60"/>
      <c r="JYW1" s="60"/>
      <c r="JYX1" s="60"/>
      <c r="JYY1" s="60"/>
      <c r="JYZ1" s="60"/>
      <c r="JZA1" s="60"/>
      <c r="JZB1" s="60"/>
      <c r="JZC1" s="60"/>
      <c r="JZD1" s="60"/>
      <c r="JZE1" s="60"/>
      <c r="JZF1" s="60"/>
      <c r="JZG1" s="60"/>
      <c r="JZH1" s="60"/>
      <c r="JZI1" s="60"/>
      <c r="JZJ1" s="60"/>
      <c r="JZK1" s="60"/>
      <c r="JZL1" s="60"/>
      <c r="JZM1" s="60"/>
      <c r="JZN1" s="60"/>
      <c r="JZO1" s="60"/>
      <c r="JZP1" s="60"/>
      <c r="JZQ1" s="60"/>
      <c r="JZR1" s="60"/>
      <c r="JZS1" s="60"/>
      <c r="JZT1" s="60"/>
      <c r="JZU1" s="60"/>
      <c r="JZV1" s="60"/>
      <c r="JZW1" s="60"/>
      <c r="JZX1" s="60"/>
      <c r="JZY1" s="60"/>
      <c r="JZZ1" s="60"/>
      <c r="KAA1" s="60"/>
      <c r="KAB1" s="60"/>
      <c r="KAC1" s="60"/>
      <c r="KAD1" s="60"/>
      <c r="KAE1" s="60"/>
      <c r="KAF1" s="60"/>
      <c r="KAG1" s="60"/>
      <c r="KAH1" s="60"/>
      <c r="KAI1" s="60"/>
      <c r="KAJ1" s="60"/>
      <c r="KAK1" s="60"/>
      <c r="KAL1" s="60"/>
      <c r="KAM1" s="60"/>
      <c r="KAN1" s="60"/>
      <c r="KAO1" s="60"/>
      <c r="KAP1" s="60"/>
      <c r="KAQ1" s="60"/>
      <c r="KAR1" s="60"/>
      <c r="KAS1" s="60"/>
      <c r="KAT1" s="60"/>
      <c r="KAU1" s="60"/>
      <c r="KAV1" s="60"/>
      <c r="KAW1" s="60"/>
      <c r="KAX1" s="60"/>
      <c r="KAY1" s="60"/>
      <c r="KAZ1" s="60"/>
      <c r="KBA1" s="60"/>
      <c r="KBB1" s="60"/>
      <c r="KBC1" s="60"/>
      <c r="KBD1" s="60"/>
      <c r="KBE1" s="60"/>
      <c r="KBF1" s="60"/>
      <c r="KBG1" s="60"/>
      <c r="KBH1" s="60"/>
      <c r="KBI1" s="60"/>
      <c r="KBJ1" s="60"/>
      <c r="KBK1" s="60"/>
      <c r="KBL1" s="60"/>
      <c r="KBM1" s="60"/>
      <c r="KBN1" s="60"/>
      <c r="KBO1" s="60"/>
      <c r="KBP1" s="60"/>
      <c r="KBQ1" s="60"/>
      <c r="KBR1" s="60"/>
      <c r="KBS1" s="60"/>
      <c r="KBT1" s="60"/>
      <c r="KBU1" s="60"/>
      <c r="KBV1" s="60"/>
      <c r="KBW1" s="60"/>
      <c r="KBX1" s="60"/>
      <c r="KBY1" s="60"/>
      <c r="KBZ1" s="60"/>
      <c r="KCA1" s="60"/>
      <c r="KCB1" s="60"/>
      <c r="KCC1" s="60"/>
      <c r="KCD1" s="60"/>
      <c r="KCE1" s="60"/>
      <c r="KCF1" s="60"/>
      <c r="KCG1" s="60"/>
      <c r="KCH1" s="60"/>
      <c r="KCI1" s="60"/>
      <c r="KCJ1" s="60"/>
      <c r="KCK1" s="60"/>
      <c r="KCL1" s="60"/>
      <c r="KCM1" s="60"/>
      <c r="KCN1" s="60"/>
      <c r="KCO1" s="60"/>
      <c r="KCP1" s="60"/>
      <c r="KCQ1" s="60"/>
      <c r="KCR1" s="60"/>
      <c r="KCS1" s="60"/>
      <c r="KCT1" s="60"/>
      <c r="KCU1" s="60"/>
      <c r="KCV1" s="60"/>
      <c r="KCW1" s="60"/>
      <c r="KCX1" s="60"/>
      <c r="KCY1" s="60"/>
      <c r="KCZ1" s="60"/>
      <c r="KDA1" s="60"/>
      <c r="KDB1" s="60"/>
      <c r="KDC1" s="60"/>
      <c r="KDD1" s="60"/>
      <c r="KDE1" s="60"/>
      <c r="KDF1" s="60"/>
      <c r="KDG1" s="60"/>
      <c r="KDH1" s="60"/>
      <c r="KDI1" s="60"/>
      <c r="KDJ1" s="60"/>
      <c r="KDK1" s="60"/>
      <c r="KDL1" s="60"/>
      <c r="KDM1" s="60"/>
      <c r="KDN1" s="60"/>
      <c r="KDO1" s="60"/>
      <c r="KDP1" s="60"/>
      <c r="KDQ1" s="60"/>
      <c r="KDR1" s="60"/>
      <c r="KDS1" s="60"/>
      <c r="KDT1" s="60"/>
      <c r="KDU1" s="60"/>
      <c r="KDV1" s="60"/>
      <c r="KDW1" s="60"/>
      <c r="KDX1" s="60"/>
      <c r="KDY1" s="60"/>
      <c r="KDZ1" s="60"/>
      <c r="KEA1" s="60"/>
      <c r="KEB1" s="60"/>
      <c r="KEC1" s="60"/>
      <c r="KED1" s="60"/>
      <c r="KEE1" s="60"/>
      <c r="KEF1" s="60"/>
      <c r="KEG1" s="60"/>
      <c r="KEH1" s="60"/>
      <c r="KEI1" s="60"/>
      <c r="KEJ1" s="60"/>
      <c r="KEK1" s="60"/>
      <c r="KEL1" s="60"/>
      <c r="KEM1" s="60"/>
      <c r="KEN1" s="60"/>
      <c r="KEO1" s="60"/>
      <c r="KEP1" s="60"/>
      <c r="KEQ1" s="60"/>
      <c r="KER1" s="60"/>
      <c r="KES1" s="60"/>
      <c r="KET1" s="60"/>
      <c r="KEU1" s="60"/>
      <c r="KEV1" s="60"/>
      <c r="KEW1" s="60"/>
      <c r="KEX1" s="60"/>
      <c r="KEY1" s="60"/>
      <c r="KEZ1" s="60"/>
      <c r="KFA1" s="60"/>
      <c r="KFB1" s="60"/>
      <c r="KFC1" s="60"/>
      <c r="KFD1" s="60"/>
      <c r="KFE1" s="60"/>
      <c r="KFF1" s="60"/>
      <c r="KFG1" s="60"/>
      <c r="KFH1" s="60"/>
      <c r="KFI1" s="60"/>
      <c r="KFJ1" s="60"/>
      <c r="KFK1" s="60"/>
      <c r="KFL1" s="60"/>
      <c r="KFM1" s="60"/>
      <c r="KFN1" s="60"/>
      <c r="KFO1" s="60"/>
      <c r="KFP1" s="60"/>
      <c r="KFQ1" s="60"/>
      <c r="KFR1" s="60"/>
      <c r="KFS1" s="60"/>
      <c r="KFT1" s="60"/>
    </row>
    <row r="2" spans="1:7612" s="62" customFormat="1" ht="23.25" customHeight="1">
      <c r="A2"/>
      <c r="B2"/>
      <c r="C2" s="12"/>
      <c r="D2"/>
      <c r="E2"/>
      <c r="F2"/>
      <c r="G2" s="280"/>
      <c r="H2" s="280"/>
      <c r="I2" s="280"/>
      <c r="J2" s="280"/>
      <c r="K2" s="280"/>
      <c r="L2" s="280"/>
      <c r="M2" s="280"/>
      <c r="N2" s="280"/>
      <c r="O2" s="280"/>
      <c r="P2" s="280"/>
      <c r="Q2" s="280"/>
      <c r="R2" s="280"/>
      <c r="S2" s="280"/>
      <c r="T2" s="280"/>
      <c r="U2" s="280"/>
      <c r="V2" s="280"/>
      <c r="W2" s="280"/>
      <c r="X2" s="74"/>
      <c r="Y2"/>
      <c r="Z2"/>
      <c r="AA2" s="60"/>
      <c r="AB2" s="60"/>
      <c r="AC2" s="60"/>
      <c r="AD2" s="60"/>
      <c r="AE2" s="60"/>
      <c r="AF2" s="60"/>
      <c r="AG2" s="60"/>
      <c r="AH2" s="60"/>
      <c r="AI2" s="60"/>
      <c r="AJ2" s="60"/>
      <c r="AK2" s="61"/>
      <c r="AL2" s="61"/>
      <c r="AM2" s="61"/>
      <c r="AN2" s="61"/>
      <c r="AO2" s="61"/>
      <c r="AP2" s="61"/>
      <c r="AQ2" s="61"/>
      <c r="AR2" s="61"/>
      <c r="AS2" s="60"/>
      <c r="AT2" s="60"/>
      <c r="AU2" s="60"/>
      <c r="AV2" s="60"/>
      <c r="AW2" s="60"/>
      <c r="AX2" s="60"/>
      <c r="AY2" s="60"/>
      <c r="AZ2" s="60"/>
      <c r="BA2" s="60"/>
      <c r="BB2" s="60"/>
      <c r="BC2" s="60"/>
      <c r="BD2" s="60"/>
      <c r="BE2" s="60"/>
      <c r="BF2" s="60"/>
      <c r="BG2" s="60"/>
      <c r="BH2" s="60"/>
      <c r="BI2" s="60"/>
      <c r="BJ2" s="60"/>
      <c r="BK2" s="60"/>
      <c r="BL2" s="60"/>
      <c r="BM2" s="76" t="s">
        <v>56</v>
      </c>
      <c r="BN2" s="77">
        <v>45566</v>
      </c>
      <c r="BO2" s="77">
        <v>45657</v>
      </c>
      <c r="BP2" s="60"/>
      <c r="BQ2" s="60"/>
      <c r="BR2" s="60"/>
      <c r="BS2" s="60"/>
      <c r="BT2" s="60"/>
      <c r="BU2" s="60" t="s">
        <v>3100</v>
      </c>
      <c r="BV2" s="60"/>
      <c r="BW2" s="60"/>
      <c r="BX2" s="60"/>
      <c r="BY2" s="60"/>
      <c r="BZ2" s="60"/>
      <c r="CA2" s="60"/>
      <c r="CB2" s="60"/>
      <c r="CC2" s="60"/>
      <c r="CD2" s="60"/>
      <c r="CE2" s="60"/>
      <c r="CF2" s="60"/>
      <c r="CG2" s="60"/>
      <c r="CH2" s="60"/>
      <c r="CI2" s="60"/>
      <c r="CJ2" s="60"/>
      <c r="CK2" s="60"/>
      <c r="CL2" s="60"/>
      <c r="CM2" s="60"/>
      <c r="CN2" s="60"/>
      <c r="CO2" s="60"/>
      <c r="CP2" s="60"/>
      <c r="CQ2" s="60"/>
      <c r="CR2" s="60"/>
      <c r="CS2" s="60"/>
      <c r="CT2" s="60"/>
      <c r="CU2" s="60"/>
      <c r="CV2" s="60"/>
      <c r="CW2" s="60"/>
      <c r="CX2" s="60"/>
      <c r="CY2" s="60"/>
      <c r="CZ2" s="60"/>
      <c r="DA2" s="60"/>
      <c r="DB2" s="60"/>
      <c r="DC2" s="60"/>
      <c r="DD2" s="60"/>
      <c r="DE2" s="60"/>
      <c r="DF2" s="60"/>
      <c r="DG2" s="60"/>
      <c r="DH2" s="60"/>
      <c r="DI2" s="60"/>
      <c r="DJ2" s="60"/>
      <c r="DK2" s="60"/>
      <c r="DL2" s="60"/>
      <c r="DM2" s="60"/>
      <c r="DN2" s="60"/>
      <c r="DO2" s="60"/>
      <c r="DP2" s="60"/>
      <c r="DQ2" s="60"/>
      <c r="DR2" s="60"/>
      <c r="DS2" s="60"/>
      <c r="DT2" s="60"/>
      <c r="DU2" s="60"/>
      <c r="DV2" s="60"/>
      <c r="DW2" s="60"/>
      <c r="DX2" s="60"/>
      <c r="DY2" s="60"/>
      <c r="DZ2" s="60"/>
      <c r="EA2" s="60"/>
      <c r="EB2" s="60"/>
      <c r="EC2" s="60"/>
      <c r="ED2" s="60"/>
      <c r="EE2" s="60"/>
      <c r="EF2" s="60"/>
      <c r="EG2" s="60"/>
      <c r="EH2" s="60"/>
      <c r="EI2" s="60"/>
      <c r="EJ2" s="60"/>
      <c r="EK2" s="60"/>
      <c r="EL2" s="60"/>
      <c r="EM2" s="60"/>
      <c r="EN2" s="60"/>
      <c r="EO2" s="60"/>
      <c r="EP2" s="60"/>
      <c r="EQ2" s="60"/>
      <c r="ER2" s="60"/>
      <c r="ES2" s="60"/>
      <c r="ET2" s="60"/>
      <c r="EU2" s="60"/>
      <c r="EV2" s="60"/>
      <c r="EW2" s="60"/>
      <c r="EX2" s="60"/>
      <c r="EY2" s="60"/>
      <c r="EZ2" s="60"/>
      <c r="FA2" s="60"/>
      <c r="FB2" s="60"/>
      <c r="FC2" s="60"/>
      <c r="FD2" s="60"/>
      <c r="FE2" s="60"/>
      <c r="FF2" s="60"/>
      <c r="FG2" s="60"/>
      <c r="FH2" s="60"/>
      <c r="FI2" s="60"/>
      <c r="FJ2" s="60"/>
      <c r="FK2" s="60"/>
      <c r="FL2" s="60"/>
      <c r="FM2" s="60"/>
      <c r="FN2" s="60"/>
      <c r="FO2" s="60"/>
      <c r="FP2" s="60"/>
      <c r="FQ2" s="60"/>
      <c r="FR2" s="60"/>
      <c r="FS2" s="60"/>
      <c r="FT2" s="60"/>
      <c r="FU2" s="60"/>
      <c r="FV2" s="60"/>
      <c r="FW2" s="60"/>
      <c r="FX2" s="60"/>
      <c r="FY2" s="60"/>
      <c r="FZ2" s="60"/>
      <c r="GA2" s="60"/>
      <c r="GB2" s="60"/>
      <c r="GC2" s="60"/>
      <c r="GD2" s="60"/>
      <c r="GE2" s="60"/>
      <c r="GF2" s="60"/>
      <c r="GG2" s="60"/>
      <c r="GH2" s="60"/>
      <c r="GI2" s="60"/>
      <c r="GJ2" s="60"/>
      <c r="GK2" s="60"/>
      <c r="GL2" s="60"/>
      <c r="GM2" s="60"/>
      <c r="GN2" s="60"/>
      <c r="GO2" s="60"/>
      <c r="GP2" s="60"/>
      <c r="GQ2" s="60"/>
      <c r="GR2" s="60"/>
      <c r="GS2" s="60"/>
      <c r="GT2" s="60"/>
      <c r="GU2" s="60"/>
      <c r="GV2" s="60"/>
      <c r="GW2" s="60"/>
      <c r="GX2" s="60"/>
      <c r="GY2" s="60"/>
      <c r="GZ2" s="60"/>
      <c r="HA2" s="60"/>
      <c r="HB2" s="60"/>
      <c r="HC2" s="60"/>
      <c r="HD2" s="60"/>
      <c r="HE2" s="60"/>
      <c r="HF2" s="60"/>
      <c r="HG2" s="60"/>
      <c r="HH2" s="60"/>
      <c r="HI2" s="60"/>
      <c r="HJ2" s="60"/>
      <c r="HK2" s="60"/>
      <c r="HL2" s="60"/>
      <c r="HM2" s="60"/>
      <c r="HN2" s="60"/>
      <c r="HO2" s="60"/>
      <c r="HP2" s="60"/>
      <c r="HQ2" s="60"/>
      <c r="HR2" s="60"/>
      <c r="HS2" s="60"/>
      <c r="HT2" s="60"/>
      <c r="HU2" s="60"/>
      <c r="HV2" s="60"/>
      <c r="HW2" s="60"/>
      <c r="HX2" s="60"/>
      <c r="HY2" s="60"/>
      <c r="HZ2" s="60"/>
      <c r="IA2" s="60"/>
      <c r="IB2" s="60"/>
      <c r="IC2" s="60"/>
      <c r="ID2" s="60"/>
      <c r="IE2" s="60"/>
      <c r="IF2" s="60"/>
      <c r="IG2" s="60"/>
      <c r="IH2" s="60"/>
      <c r="II2" s="60"/>
      <c r="IJ2" s="60"/>
      <c r="IK2" s="60"/>
      <c r="IL2" s="60"/>
      <c r="IM2" s="60"/>
      <c r="IN2" s="60"/>
      <c r="IO2" s="60"/>
      <c r="IP2" s="60"/>
      <c r="IQ2" s="60"/>
      <c r="IR2" s="60"/>
      <c r="IS2" s="60"/>
      <c r="IT2" s="60"/>
      <c r="IU2" s="60"/>
      <c r="IV2" s="60"/>
      <c r="IW2" s="60"/>
      <c r="IX2" s="60"/>
      <c r="IY2" s="60"/>
      <c r="IZ2" s="60"/>
      <c r="JA2" s="60"/>
      <c r="JB2" s="60"/>
      <c r="JC2" s="60"/>
      <c r="JD2" s="60"/>
      <c r="JE2" s="60"/>
      <c r="JF2" s="60"/>
      <c r="JG2" s="60"/>
      <c r="JH2" s="60"/>
      <c r="JI2" s="60"/>
      <c r="JJ2" s="60"/>
      <c r="JK2" s="60"/>
      <c r="JL2" s="60"/>
      <c r="JM2" s="60"/>
      <c r="JN2" s="60"/>
      <c r="JO2" s="60"/>
      <c r="JP2" s="60"/>
      <c r="JQ2" s="60"/>
      <c r="JR2" s="60"/>
      <c r="JS2" s="60"/>
      <c r="JT2" s="60"/>
      <c r="JU2" s="60"/>
      <c r="JV2" s="60"/>
      <c r="JW2" s="60"/>
      <c r="JX2" s="60"/>
      <c r="JY2" s="60"/>
      <c r="JZ2" s="60"/>
      <c r="KA2" s="60"/>
      <c r="KB2" s="60"/>
      <c r="KC2" s="60"/>
      <c r="KD2" s="60"/>
      <c r="KE2" s="60"/>
      <c r="KF2" s="60"/>
      <c r="KG2" s="60"/>
      <c r="KH2" s="60"/>
      <c r="KI2" s="60"/>
      <c r="KJ2" s="60"/>
      <c r="KK2" s="60"/>
      <c r="KL2" s="60"/>
      <c r="KM2" s="60"/>
      <c r="KN2" s="60"/>
      <c r="KO2" s="60"/>
      <c r="KP2" s="60"/>
      <c r="KQ2" s="60"/>
      <c r="KR2" s="60"/>
      <c r="KS2" s="60"/>
      <c r="KT2" s="60"/>
      <c r="KU2" s="60"/>
      <c r="KV2" s="60"/>
      <c r="KW2" s="60"/>
      <c r="KX2" s="60"/>
      <c r="KY2" s="60"/>
      <c r="KZ2" s="60"/>
      <c r="LA2" s="60"/>
      <c r="LB2" s="60"/>
      <c r="LC2" s="60"/>
      <c r="LD2" s="60"/>
      <c r="LE2" s="60"/>
      <c r="LF2" s="60"/>
      <c r="LG2" s="60"/>
      <c r="LH2" s="60"/>
      <c r="LI2" s="60"/>
      <c r="LJ2" s="60"/>
      <c r="LK2" s="60"/>
      <c r="LL2" s="60"/>
      <c r="LM2" s="60"/>
      <c r="LN2" s="60"/>
      <c r="LO2" s="60"/>
      <c r="LP2" s="60"/>
      <c r="LQ2" s="60"/>
      <c r="LR2" s="60"/>
      <c r="LS2" s="60"/>
      <c r="LT2" s="60"/>
      <c r="LU2" s="60"/>
      <c r="LV2" s="60"/>
      <c r="LW2" s="60"/>
      <c r="LX2" s="60"/>
      <c r="LY2" s="60"/>
      <c r="LZ2" s="60"/>
      <c r="MA2" s="60"/>
      <c r="MB2" s="60"/>
      <c r="MC2" s="60"/>
      <c r="MD2" s="60"/>
      <c r="ME2" s="60"/>
      <c r="MF2" s="60"/>
      <c r="MG2" s="60"/>
      <c r="MH2" s="60"/>
      <c r="MI2" s="60"/>
      <c r="MJ2" s="60"/>
      <c r="MK2" s="60"/>
      <c r="ML2" s="60"/>
      <c r="MM2" s="60"/>
      <c r="MN2" s="60"/>
      <c r="MO2" s="60"/>
      <c r="MP2" s="60"/>
      <c r="MQ2" s="60"/>
      <c r="MR2" s="60"/>
      <c r="MS2" s="60"/>
      <c r="MT2" s="60"/>
      <c r="MU2" s="60"/>
      <c r="MV2" s="60"/>
      <c r="MW2" s="60"/>
      <c r="MX2" s="60"/>
      <c r="MY2" s="60"/>
      <c r="MZ2" s="60"/>
      <c r="NA2" s="60"/>
      <c r="NB2" s="60"/>
      <c r="NC2" s="60"/>
      <c r="ND2" s="60"/>
      <c r="NE2" s="60"/>
      <c r="NF2" s="60"/>
      <c r="NG2" s="60"/>
      <c r="NH2" s="60"/>
      <c r="NI2" s="60"/>
      <c r="NJ2" s="60"/>
      <c r="NK2" s="60"/>
      <c r="NL2" s="60"/>
      <c r="NM2" s="60"/>
      <c r="NN2" s="60"/>
      <c r="NO2" s="60"/>
      <c r="NP2" s="60"/>
      <c r="NQ2" s="60"/>
      <c r="NR2" s="60"/>
      <c r="NS2" s="60"/>
      <c r="NT2" s="60"/>
      <c r="NU2" s="60"/>
      <c r="NV2" s="60"/>
      <c r="NW2" s="60"/>
      <c r="NX2" s="60"/>
      <c r="NY2" s="60"/>
      <c r="NZ2" s="60"/>
      <c r="OA2" s="60"/>
      <c r="OB2" s="60"/>
      <c r="OC2" s="60"/>
      <c r="OD2" s="60"/>
      <c r="OE2" s="60"/>
      <c r="OF2" s="60"/>
      <c r="OG2" s="60"/>
      <c r="OH2" s="60"/>
      <c r="OI2" s="60"/>
      <c r="OJ2" s="60"/>
      <c r="OK2" s="60"/>
      <c r="OL2" s="60"/>
      <c r="OM2" s="60"/>
      <c r="ON2" s="60"/>
      <c r="OO2" s="60"/>
      <c r="OP2" s="60"/>
      <c r="OQ2" s="60"/>
      <c r="OR2" s="60"/>
      <c r="OS2" s="60"/>
      <c r="OT2" s="60"/>
      <c r="OU2" s="60"/>
      <c r="OV2" s="60"/>
      <c r="OW2" s="60"/>
      <c r="OX2" s="60"/>
      <c r="OY2" s="60"/>
      <c r="OZ2" s="60"/>
      <c r="PA2" s="60"/>
      <c r="PB2" s="60"/>
      <c r="PC2" s="60"/>
      <c r="PD2" s="60"/>
      <c r="PE2" s="60"/>
      <c r="PF2" s="60"/>
      <c r="PG2" s="60"/>
      <c r="PH2" s="60"/>
      <c r="PI2" s="60"/>
      <c r="PJ2" s="60"/>
      <c r="PK2" s="60"/>
      <c r="PL2" s="60"/>
      <c r="PM2" s="60"/>
      <c r="PN2" s="60"/>
      <c r="PO2" s="60"/>
      <c r="PP2" s="60"/>
      <c r="PQ2" s="60"/>
      <c r="PR2" s="60"/>
      <c r="PS2" s="60"/>
      <c r="PT2" s="60"/>
      <c r="PU2" s="60"/>
      <c r="PV2" s="60"/>
      <c r="PW2" s="60"/>
      <c r="PX2" s="60"/>
      <c r="PY2" s="60"/>
      <c r="PZ2" s="60"/>
      <c r="QA2" s="60"/>
      <c r="QB2" s="60"/>
      <c r="QC2" s="60"/>
      <c r="QD2" s="60"/>
      <c r="QE2" s="60"/>
      <c r="QF2" s="60"/>
      <c r="QG2" s="60"/>
      <c r="QH2" s="60"/>
      <c r="QI2" s="60"/>
      <c r="QJ2" s="60"/>
      <c r="QK2" s="60"/>
      <c r="QL2" s="60"/>
      <c r="QM2" s="60"/>
      <c r="QN2" s="60"/>
      <c r="QO2" s="60"/>
      <c r="QP2" s="60"/>
      <c r="QQ2" s="60"/>
      <c r="QR2" s="60"/>
      <c r="QS2" s="60"/>
      <c r="QT2" s="60"/>
      <c r="QU2" s="60"/>
      <c r="QV2" s="60"/>
      <c r="QW2" s="60"/>
      <c r="QX2" s="60"/>
      <c r="QY2" s="60"/>
      <c r="QZ2" s="60"/>
      <c r="RA2" s="60"/>
      <c r="RB2" s="60"/>
      <c r="RC2" s="60"/>
      <c r="RD2" s="60"/>
      <c r="RE2" s="60"/>
      <c r="RF2" s="60"/>
      <c r="RG2" s="60"/>
      <c r="RH2" s="60"/>
      <c r="RI2" s="60"/>
      <c r="RJ2" s="60"/>
      <c r="RK2" s="60"/>
      <c r="RL2" s="60"/>
      <c r="RM2" s="60"/>
      <c r="RN2" s="60"/>
      <c r="RO2" s="60"/>
      <c r="RP2" s="60"/>
      <c r="RQ2" s="60"/>
      <c r="RR2" s="60"/>
      <c r="RS2" s="60"/>
      <c r="RT2" s="60"/>
      <c r="RU2" s="60"/>
      <c r="RV2" s="60"/>
      <c r="RW2" s="60"/>
      <c r="RX2" s="60"/>
      <c r="RY2" s="60"/>
      <c r="RZ2" s="60"/>
      <c r="SA2" s="60"/>
      <c r="SB2" s="60"/>
      <c r="SC2" s="60"/>
      <c r="SD2" s="60"/>
      <c r="SE2" s="60"/>
      <c r="SF2" s="60"/>
      <c r="SG2" s="60"/>
      <c r="SH2" s="60"/>
      <c r="SI2" s="60"/>
      <c r="SJ2" s="60"/>
      <c r="SK2" s="60"/>
      <c r="SL2" s="60"/>
      <c r="SM2" s="60"/>
      <c r="SN2" s="60"/>
      <c r="SO2" s="60"/>
      <c r="SP2" s="60"/>
      <c r="SQ2" s="60"/>
      <c r="SR2" s="60"/>
      <c r="SS2" s="60"/>
      <c r="ST2" s="60"/>
      <c r="SU2" s="60"/>
      <c r="SV2" s="60"/>
      <c r="SW2" s="60"/>
      <c r="SX2" s="60"/>
      <c r="SY2" s="60"/>
      <c r="SZ2" s="60"/>
      <c r="TA2" s="60"/>
      <c r="TB2" s="60"/>
      <c r="TC2" s="60"/>
      <c r="TD2" s="60"/>
      <c r="TE2" s="60"/>
      <c r="TF2" s="60"/>
      <c r="TG2" s="60"/>
      <c r="TH2" s="60"/>
      <c r="TI2" s="60"/>
      <c r="TJ2" s="60"/>
      <c r="TK2" s="60"/>
      <c r="TL2" s="60"/>
      <c r="TM2" s="60"/>
      <c r="TN2" s="60"/>
      <c r="TO2" s="60"/>
      <c r="TP2" s="60"/>
      <c r="TQ2" s="60"/>
      <c r="TR2" s="60"/>
      <c r="TS2" s="60"/>
      <c r="TT2" s="60"/>
      <c r="TU2" s="60"/>
      <c r="TV2" s="60"/>
      <c r="TW2" s="60"/>
      <c r="TX2" s="60"/>
      <c r="TY2" s="60"/>
      <c r="TZ2" s="60"/>
      <c r="UA2" s="60"/>
      <c r="UB2" s="60"/>
      <c r="UC2" s="60"/>
      <c r="UD2" s="60"/>
      <c r="UE2" s="60"/>
      <c r="UF2" s="60"/>
      <c r="UG2" s="60"/>
      <c r="UH2" s="60"/>
      <c r="UI2" s="60"/>
      <c r="UJ2" s="60"/>
      <c r="UK2" s="60"/>
      <c r="UL2" s="60"/>
      <c r="UM2" s="60"/>
      <c r="UN2" s="60"/>
      <c r="UO2" s="60"/>
      <c r="UP2" s="60"/>
      <c r="UQ2" s="60"/>
      <c r="UR2" s="60"/>
      <c r="US2" s="60"/>
      <c r="UT2" s="60"/>
      <c r="UU2" s="60"/>
      <c r="UV2" s="60"/>
      <c r="UW2" s="60"/>
      <c r="UX2" s="60"/>
      <c r="UY2" s="60"/>
      <c r="UZ2" s="60"/>
      <c r="VA2" s="60"/>
      <c r="VB2" s="60"/>
      <c r="VC2" s="60"/>
      <c r="VD2" s="60"/>
      <c r="VE2" s="60"/>
      <c r="VF2" s="60"/>
      <c r="VG2" s="60"/>
      <c r="VH2" s="60"/>
      <c r="VI2" s="60"/>
      <c r="VJ2" s="60"/>
      <c r="VK2" s="60"/>
      <c r="VL2" s="60"/>
      <c r="VM2" s="60"/>
      <c r="VN2" s="60"/>
      <c r="VO2" s="60"/>
      <c r="VP2" s="60"/>
      <c r="VQ2" s="60"/>
      <c r="VR2" s="60"/>
      <c r="VS2" s="60"/>
      <c r="VT2" s="60"/>
      <c r="VU2" s="60"/>
      <c r="VV2" s="60"/>
      <c r="VW2" s="60"/>
      <c r="VX2" s="60"/>
      <c r="VY2" s="60"/>
      <c r="VZ2" s="60"/>
      <c r="WA2" s="60"/>
      <c r="WB2" s="60"/>
      <c r="WC2" s="60"/>
      <c r="WD2" s="60"/>
      <c r="WE2" s="60"/>
      <c r="WF2" s="60"/>
      <c r="WG2" s="60"/>
      <c r="WH2" s="60"/>
      <c r="WI2" s="60"/>
      <c r="WJ2" s="60"/>
      <c r="WK2" s="60"/>
      <c r="WL2" s="60"/>
      <c r="WM2" s="60"/>
      <c r="WN2" s="60"/>
      <c r="WO2" s="60"/>
      <c r="WP2" s="60"/>
      <c r="WQ2" s="60"/>
      <c r="WR2" s="60"/>
      <c r="WS2" s="60"/>
      <c r="WT2" s="60"/>
      <c r="WU2" s="60"/>
      <c r="WV2" s="60"/>
      <c r="WW2" s="60"/>
      <c r="WX2" s="60"/>
      <c r="WY2" s="60"/>
      <c r="WZ2" s="60"/>
      <c r="XA2" s="60"/>
      <c r="XB2" s="60"/>
      <c r="XC2" s="60"/>
      <c r="XD2" s="60"/>
      <c r="XE2" s="60"/>
      <c r="XF2" s="60"/>
      <c r="XG2" s="60"/>
      <c r="XH2" s="60"/>
      <c r="XI2" s="60"/>
      <c r="XJ2" s="60"/>
      <c r="XK2" s="60"/>
      <c r="XL2" s="60"/>
      <c r="XM2" s="60"/>
      <c r="XN2" s="60"/>
      <c r="XO2" s="60"/>
      <c r="XP2" s="60"/>
      <c r="XQ2" s="60"/>
      <c r="XR2" s="60"/>
      <c r="XS2" s="60"/>
      <c r="XT2" s="60"/>
      <c r="XU2" s="60"/>
      <c r="XV2" s="60"/>
      <c r="XW2" s="60"/>
      <c r="XX2" s="60"/>
      <c r="XY2" s="60"/>
      <c r="XZ2" s="60"/>
      <c r="YA2" s="60"/>
      <c r="YB2" s="60"/>
      <c r="YC2" s="60"/>
      <c r="YD2" s="60"/>
      <c r="YE2" s="60"/>
      <c r="YF2" s="60"/>
      <c r="YG2" s="60"/>
      <c r="YH2" s="60"/>
      <c r="YI2" s="60"/>
      <c r="YJ2" s="60"/>
      <c r="YK2" s="60"/>
      <c r="YL2" s="60"/>
      <c r="YM2" s="60"/>
      <c r="YN2" s="60"/>
      <c r="YO2" s="60"/>
      <c r="YP2" s="60"/>
      <c r="YQ2" s="60"/>
      <c r="YR2" s="60"/>
      <c r="YS2" s="60"/>
      <c r="YT2" s="60"/>
      <c r="YU2" s="60"/>
      <c r="YV2" s="60"/>
      <c r="YW2" s="60"/>
      <c r="YX2" s="60"/>
      <c r="YY2" s="60"/>
      <c r="YZ2" s="60"/>
      <c r="ZA2" s="60"/>
      <c r="ZB2" s="60"/>
      <c r="ZC2" s="60"/>
      <c r="ZD2" s="60"/>
      <c r="ZE2" s="60"/>
      <c r="ZF2" s="60"/>
      <c r="ZG2" s="60"/>
      <c r="ZH2" s="60"/>
      <c r="ZI2" s="60"/>
      <c r="ZJ2" s="60"/>
      <c r="ZK2" s="60"/>
      <c r="ZL2" s="60"/>
      <c r="ZM2" s="60"/>
      <c r="ZN2" s="60"/>
      <c r="ZO2" s="60"/>
      <c r="ZP2" s="60"/>
      <c r="ZQ2" s="60"/>
      <c r="ZR2" s="60"/>
      <c r="ZS2" s="60"/>
      <c r="ZT2" s="60"/>
      <c r="ZU2" s="60"/>
      <c r="ZV2" s="60"/>
      <c r="ZW2" s="60"/>
      <c r="ZX2" s="60"/>
      <c r="ZY2" s="60"/>
      <c r="ZZ2" s="60"/>
      <c r="AAA2" s="60"/>
      <c r="AAB2" s="60"/>
      <c r="AAC2" s="60"/>
      <c r="AAD2" s="60"/>
      <c r="AAE2" s="60"/>
      <c r="AAF2" s="60"/>
      <c r="AAG2" s="60"/>
      <c r="AAH2" s="60"/>
      <c r="AAI2" s="60"/>
      <c r="AAJ2" s="60"/>
      <c r="AAK2" s="60"/>
      <c r="AAL2" s="60"/>
      <c r="AAM2" s="60"/>
      <c r="AAN2" s="60"/>
      <c r="AAO2" s="60"/>
      <c r="AAP2" s="60"/>
      <c r="AAQ2" s="60"/>
      <c r="AAR2" s="60"/>
      <c r="AAS2" s="60"/>
      <c r="AAT2" s="60"/>
      <c r="AAU2" s="60"/>
      <c r="AAV2" s="60"/>
      <c r="AAW2" s="60"/>
      <c r="AAX2" s="60"/>
      <c r="AAY2" s="60"/>
      <c r="AAZ2" s="60"/>
      <c r="ABA2" s="60"/>
      <c r="ABB2" s="60"/>
      <c r="ABC2" s="60"/>
      <c r="ABD2" s="60"/>
      <c r="ABE2" s="60"/>
      <c r="ABF2" s="60"/>
      <c r="ABG2" s="60"/>
      <c r="ABH2" s="60"/>
      <c r="ABI2" s="60"/>
      <c r="ABJ2" s="60"/>
      <c r="ABK2" s="60"/>
      <c r="ABL2" s="60"/>
      <c r="ABM2" s="60"/>
      <c r="ABN2" s="60"/>
      <c r="ABO2" s="60"/>
      <c r="ABP2" s="60"/>
      <c r="ABQ2" s="60"/>
      <c r="ABR2" s="60"/>
      <c r="ABS2" s="60"/>
      <c r="ABT2" s="60"/>
      <c r="ABU2" s="60"/>
      <c r="ABV2" s="60"/>
      <c r="ABW2" s="60"/>
      <c r="ABX2" s="60"/>
      <c r="ABY2" s="60"/>
      <c r="ABZ2" s="60"/>
      <c r="ACA2" s="60"/>
      <c r="ACB2" s="60"/>
      <c r="ACC2" s="60"/>
      <c r="ACD2" s="60"/>
      <c r="ACE2" s="60"/>
      <c r="ACF2" s="60"/>
      <c r="ACG2" s="60"/>
      <c r="ACH2" s="60"/>
      <c r="ACI2" s="60"/>
      <c r="ACJ2" s="60"/>
      <c r="ACK2" s="60"/>
      <c r="ACL2" s="60"/>
      <c r="ACM2" s="60"/>
      <c r="ACN2" s="60"/>
      <c r="ACO2" s="60"/>
      <c r="ACP2" s="60"/>
      <c r="ACQ2" s="60"/>
      <c r="ACR2" s="60"/>
      <c r="ACS2" s="60"/>
      <c r="ACT2" s="60"/>
      <c r="ACU2" s="60"/>
      <c r="ACV2" s="60"/>
      <c r="ACW2" s="60"/>
      <c r="ACX2" s="60"/>
      <c r="ACY2" s="60"/>
      <c r="ACZ2" s="60"/>
      <c r="ADA2" s="60"/>
      <c r="ADB2" s="60"/>
      <c r="ADC2" s="60"/>
      <c r="ADD2" s="60"/>
      <c r="ADE2" s="60"/>
      <c r="ADF2" s="60"/>
      <c r="ADG2" s="60"/>
      <c r="ADH2" s="60"/>
      <c r="ADI2" s="60"/>
      <c r="ADJ2" s="60"/>
      <c r="ADK2" s="60"/>
      <c r="ADL2" s="60"/>
      <c r="ADM2" s="60"/>
      <c r="ADN2" s="60"/>
      <c r="ADO2" s="60"/>
      <c r="ADP2" s="60"/>
      <c r="ADQ2" s="60"/>
      <c r="ADR2" s="60"/>
      <c r="ADS2" s="60"/>
      <c r="ADT2" s="60"/>
      <c r="ADU2" s="60"/>
      <c r="ADV2" s="60"/>
      <c r="ADW2" s="60"/>
      <c r="ADX2" s="60"/>
      <c r="ADY2" s="60"/>
      <c r="ADZ2" s="60"/>
      <c r="AEA2" s="60"/>
      <c r="AEB2" s="60"/>
      <c r="AEC2" s="60"/>
      <c r="AED2" s="60"/>
      <c r="AEE2" s="60"/>
      <c r="AEF2" s="60"/>
      <c r="AEG2" s="60"/>
      <c r="AEH2" s="60"/>
      <c r="AEI2" s="60"/>
      <c r="AEJ2" s="60"/>
      <c r="AEK2" s="60"/>
      <c r="AEL2" s="60"/>
      <c r="AEM2" s="60"/>
      <c r="AEN2" s="60"/>
      <c r="AEO2" s="60"/>
      <c r="AEP2" s="60"/>
      <c r="AEQ2" s="60"/>
      <c r="AER2" s="60"/>
      <c r="AES2" s="60"/>
      <c r="AET2" s="60"/>
      <c r="AEU2" s="60"/>
      <c r="AEV2" s="60"/>
      <c r="AEW2" s="60"/>
      <c r="AEX2" s="60"/>
      <c r="AEY2" s="60"/>
      <c r="AEZ2" s="60"/>
      <c r="AFA2" s="60"/>
      <c r="AFB2" s="60"/>
      <c r="AFC2" s="60"/>
      <c r="AFD2" s="60"/>
      <c r="AFE2" s="60"/>
      <c r="AFF2" s="60"/>
      <c r="AFG2" s="60"/>
      <c r="AFH2" s="60"/>
      <c r="AFI2" s="60"/>
      <c r="AFJ2" s="60"/>
      <c r="AFK2" s="60"/>
      <c r="AFL2" s="60"/>
      <c r="AFM2" s="60"/>
      <c r="AFN2" s="60"/>
      <c r="AFO2" s="60"/>
      <c r="AFP2" s="60"/>
      <c r="AFQ2" s="60"/>
      <c r="AFR2" s="60"/>
      <c r="AFS2" s="60"/>
      <c r="AFT2" s="60"/>
      <c r="AFU2" s="60"/>
      <c r="AFV2" s="60"/>
      <c r="AFW2" s="60"/>
      <c r="AFX2" s="60"/>
      <c r="AFY2" s="60"/>
      <c r="AFZ2" s="60"/>
      <c r="AGA2" s="60"/>
      <c r="AGB2" s="60"/>
      <c r="AGC2" s="60"/>
      <c r="AGD2" s="60"/>
      <c r="AGE2" s="60"/>
      <c r="AGF2" s="60"/>
      <c r="AGG2" s="60"/>
      <c r="AGH2" s="60"/>
      <c r="AGI2" s="60"/>
      <c r="AGJ2" s="60"/>
      <c r="AGK2" s="60"/>
      <c r="AGL2" s="60"/>
      <c r="AGM2" s="60"/>
      <c r="AGN2" s="60"/>
      <c r="AGO2" s="60"/>
      <c r="AGP2" s="60"/>
      <c r="AGQ2" s="60"/>
      <c r="AGR2" s="60"/>
      <c r="AGS2" s="60"/>
      <c r="AGT2" s="60"/>
      <c r="AGU2" s="60"/>
      <c r="AGV2" s="60"/>
      <c r="AGW2" s="60"/>
      <c r="AGX2" s="60"/>
      <c r="AGY2" s="60"/>
      <c r="AGZ2" s="60"/>
      <c r="AHA2" s="60"/>
      <c r="AHB2" s="60"/>
      <c r="AHC2" s="60"/>
      <c r="AHD2" s="60"/>
      <c r="AHE2" s="60"/>
      <c r="AHF2" s="60"/>
      <c r="AHG2" s="60"/>
      <c r="AHH2" s="60"/>
      <c r="AHI2" s="60"/>
      <c r="AHJ2" s="60"/>
      <c r="AHK2" s="60"/>
      <c r="AHL2" s="60"/>
      <c r="AHM2" s="60"/>
      <c r="AHN2" s="60"/>
      <c r="AHO2" s="60"/>
      <c r="AHP2" s="60"/>
      <c r="AHQ2" s="60"/>
      <c r="AHR2" s="60"/>
      <c r="AHS2" s="60"/>
      <c r="AHT2" s="60"/>
      <c r="AHU2" s="60"/>
      <c r="AHV2" s="60"/>
      <c r="AHW2" s="60"/>
      <c r="AHX2" s="60"/>
      <c r="AHY2" s="60"/>
      <c r="AHZ2" s="60"/>
      <c r="AIA2" s="60"/>
      <c r="AIB2" s="60"/>
      <c r="AIC2" s="60"/>
      <c r="AID2" s="60"/>
      <c r="AIE2" s="60"/>
      <c r="AIF2" s="60"/>
      <c r="AIG2" s="60"/>
      <c r="AIH2" s="60"/>
      <c r="AII2" s="60"/>
      <c r="AIJ2" s="60"/>
      <c r="AIK2" s="60"/>
      <c r="AIL2" s="60"/>
      <c r="AIM2" s="60"/>
      <c r="AIN2" s="60"/>
      <c r="AIO2" s="60"/>
      <c r="AIP2" s="60"/>
      <c r="AIQ2" s="60"/>
      <c r="AIR2" s="60"/>
      <c r="AIS2" s="60"/>
      <c r="AIT2" s="60"/>
      <c r="AIU2" s="60"/>
      <c r="AIV2" s="60"/>
      <c r="AIW2" s="60"/>
      <c r="AIX2" s="60"/>
      <c r="AIY2" s="60"/>
      <c r="AIZ2" s="60"/>
      <c r="AJA2" s="60"/>
      <c r="AJB2" s="60"/>
      <c r="AJC2" s="60"/>
      <c r="AJD2" s="60"/>
      <c r="AJE2" s="60"/>
      <c r="AJF2" s="60"/>
      <c r="AJG2" s="60"/>
      <c r="AJH2" s="60"/>
      <c r="AJI2" s="60"/>
      <c r="AJJ2" s="60"/>
      <c r="AJK2" s="60"/>
      <c r="AJL2" s="60"/>
      <c r="AJM2" s="60"/>
      <c r="AJN2" s="60"/>
      <c r="AJO2" s="60"/>
      <c r="AJP2" s="60"/>
      <c r="AJQ2" s="60"/>
      <c r="AJR2" s="60"/>
      <c r="AJS2" s="60"/>
      <c r="AJT2" s="60"/>
      <c r="AJU2" s="60"/>
      <c r="AJV2" s="60"/>
      <c r="AJW2" s="60"/>
      <c r="AJX2" s="60"/>
      <c r="AJY2" s="60"/>
      <c r="AJZ2" s="60"/>
      <c r="AKA2" s="60"/>
      <c r="AKB2" s="60"/>
      <c r="AKC2" s="60"/>
      <c r="AKD2" s="60"/>
      <c r="AKE2" s="60"/>
      <c r="AKF2" s="60"/>
      <c r="AKG2" s="60"/>
      <c r="AKH2" s="60"/>
      <c r="AKI2" s="60"/>
      <c r="AKJ2" s="60"/>
      <c r="AKK2" s="60"/>
      <c r="AKL2" s="60"/>
      <c r="AKM2" s="60"/>
      <c r="AKN2" s="60"/>
      <c r="AKO2" s="60"/>
      <c r="AKP2" s="60"/>
      <c r="AKQ2" s="60"/>
      <c r="AKR2" s="60"/>
      <c r="AKS2" s="60"/>
      <c r="AKT2" s="60"/>
      <c r="AKU2" s="60"/>
      <c r="AKV2" s="60"/>
      <c r="AKW2" s="60"/>
      <c r="AKX2" s="60"/>
      <c r="AKY2" s="60"/>
      <c r="AKZ2" s="60"/>
      <c r="ALA2" s="60"/>
      <c r="ALB2" s="60"/>
      <c r="ALC2" s="60"/>
      <c r="ALD2" s="60"/>
      <c r="ALE2" s="60"/>
      <c r="ALF2" s="60"/>
      <c r="ALG2" s="60"/>
      <c r="ALH2" s="60"/>
      <c r="ALI2" s="60"/>
      <c r="ALJ2" s="60"/>
      <c r="ALK2" s="60"/>
      <c r="ALL2" s="60"/>
      <c r="ALM2" s="60"/>
      <c r="ALN2" s="60"/>
      <c r="ALO2" s="60"/>
      <c r="ALP2" s="60"/>
      <c r="ALQ2" s="60"/>
      <c r="ALR2" s="60"/>
      <c r="ALS2" s="60"/>
      <c r="ALT2" s="60"/>
      <c r="ALU2" s="60"/>
      <c r="ALV2" s="60"/>
      <c r="ALW2" s="60"/>
      <c r="ALX2" s="60"/>
      <c r="ALY2" s="60"/>
      <c r="ALZ2" s="60"/>
      <c r="AMA2" s="60"/>
      <c r="AMB2" s="60"/>
      <c r="AMC2" s="60"/>
      <c r="AMD2" s="60"/>
      <c r="AME2" s="60"/>
      <c r="AMF2" s="60"/>
      <c r="AMG2" s="60"/>
      <c r="AMH2" s="60"/>
      <c r="AMI2" s="60"/>
      <c r="AMJ2" s="60"/>
      <c r="AMK2" s="60"/>
      <c r="AML2" s="60"/>
      <c r="AMM2" s="60"/>
      <c r="AMN2" s="60"/>
      <c r="AMO2" s="60"/>
      <c r="AMP2" s="60"/>
      <c r="AMQ2" s="60"/>
      <c r="AMR2" s="60"/>
      <c r="AMS2" s="60"/>
      <c r="AMT2" s="60"/>
      <c r="AMU2" s="60"/>
      <c r="AMV2" s="60"/>
      <c r="AMW2" s="60"/>
      <c r="AMX2" s="60"/>
      <c r="AMY2" s="60"/>
      <c r="AMZ2" s="60"/>
      <c r="ANA2" s="60"/>
      <c r="ANB2" s="60"/>
      <c r="ANC2" s="60"/>
      <c r="AND2" s="60"/>
      <c r="ANE2" s="60"/>
      <c r="ANF2" s="60"/>
      <c r="ANG2" s="60"/>
      <c r="ANH2" s="60"/>
      <c r="ANI2" s="60"/>
      <c r="ANJ2" s="60"/>
      <c r="ANK2" s="60"/>
      <c r="ANL2" s="60"/>
      <c r="ANM2" s="60"/>
      <c r="ANN2" s="60"/>
      <c r="ANO2" s="60"/>
      <c r="ANP2" s="60"/>
      <c r="ANQ2" s="60"/>
      <c r="ANR2" s="60"/>
      <c r="ANS2" s="60"/>
      <c r="ANT2" s="60"/>
      <c r="ANU2" s="60"/>
      <c r="ANV2" s="60"/>
      <c r="ANW2" s="60"/>
      <c r="ANX2" s="60"/>
      <c r="ANY2" s="60"/>
      <c r="ANZ2" s="60"/>
      <c r="AOA2" s="60"/>
      <c r="AOB2" s="60"/>
      <c r="AOC2" s="60"/>
      <c r="AOD2" s="60"/>
      <c r="AOE2" s="60"/>
      <c r="AOF2" s="60"/>
      <c r="AOG2" s="60"/>
      <c r="AOH2" s="60"/>
      <c r="AOI2" s="60"/>
      <c r="AOJ2" s="60"/>
      <c r="AOK2" s="60"/>
      <c r="AOL2" s="60"/>
      <c r="AOM2" s="60"/>
      <c r="AON2" s="60"/>
      <c r="AOO2" s="60"/>
      <c r="AOP2" s="60"/>
      <c r="AOQ2" s="60"/>
      <c r="AOR2" s="60"/>
      <c r="AOS2" s="60"/>
      <c r="AOT2" s="60"/>
      <c r="AOU2" s="60"/>
      <c r="AOV2" s="60"/>
      <c r="AOW2" s="60"/>
      <c r="AOX2" s="60"/>
      <c r="AOY2" s="60"/>
      <c r="AOZ2" s="60"/>
      <c r="APA2" s="60"/>
      <c r="APB2" s="60"/>
      <c r="APC2" s="60"/>
      <c r="APD2" s="60"/>
      <c r="APE2" s="60"/>
      <c r="APF2" s="60"/>
      <c r="APG2" s="60"/>
      <c r="APH2" s="60"/>
      <c r="API2" s="60"/>
      <c r="APJ2" s="60"/>
      <c r="APK2" s="60"/>
      <c r="APL2" s="60"/>
      <c r="APM2" s="60"/>
      <c r="APN2" s="60"/>
      <c r="APO2" s="60"/>
      <c r="APP2" s="60"/>
      <c r="APQ2" s="60"/>
      <c r="APR2" s="60"/>
      <c r="APS2" s="60"/>
      <c r="APT2" s="60"/>
      <c r="APU2" s="60"/>
      <c r="APV2" s="60"/>
      <c r="APW2" s="60"/>
      <c r="APX2" s="60"/>
      <c r="APY2" s="60"/>
      <c r="APZ2" s="60"/>
      <c r="AQA2" s="60"/>
      <c r="AQB2" s="60"/>
      <c r="AQC2" s="60"/>
      <c r="AQD2" s="60"/>
      <c r="AQE2" s="60"/>
      <c r="AQF2" s="60"/>
      <c r="AQG2" s="60"/>
      <c r="AQH2" s="60"/>
      <c r="AQI2" s="60"/>
      <c r="AQJ2" s="60"/>
      <c r="AQK2" s="60"/>
      <c r="AQL2" s="60"/>
      <c r="AQM2" s="60"/>
      <c r="AQN2" s="60"/>
      <c r="AQO2" s="60"/>
      <c r="AQP2" s="60"/>
      <c r="AQQ2" s="60"/>
      <c r="AQR2" s="60"/>
      <c r="AQS2" s="60"/>
      <c r="AQT2" s="60"/>
      <c r="AQU2" s="60"/>
      <c r="AQV2" s="60"/>
      <c r="AQW2" s="60"/>
      <c r="AQX2" s="60"/>
      <c r="AQY2" s="60"/>
      <c r="AQZ2" s="60"/>
      <c r="ARA2" s="60"/>
      <c r="ARB2" s="60"/>
      <c r="ARC2" s="60"/>
      <c r="ARD2" s="60"/>
      <c r="ARE2" s="60"/>
      <c r="ARF2" s="60"/>
      <c r="ARG2" s="60"/>
      <c r="ARH2" s="60"/>
      <c r="ARI2" s="60"/>
      <c r="ARJ2" s="60"/>
      <c r="ARK2" s="60"/>
      <c r="ARL2" s="60"/>
      <c r="ARM2" s="60"/>
      <c r="ARN2" s="60"/>
      <c r="ARO2" s="60"/>
      <c r="ARP2" s="60"/>
      <c r="ARQ2" s="60"/>
      <c r="ARR2" s="60"/>
      <c r="ARS2" s="60"/>
      <c r="ART2" s="60"/>
      <c r="ARU2" s="60"/>
      <c r="ARV2" s="60"/>
      <c r="ARW2" s="60"/>
      <c r="ARX2" s="60"/>
      <c r="ARY2" s="60"/>
      <c r="ARZ2" s="60"/>
      <c r="ASA2" s="60"/>
      <c r="ASB2" s="60"/>
      <c r="ASC2" s="60"/>
      <c r="ASD2" s="60"/>
      <c r="ASE2" s="60"/>
      <c r="ASF2" s="60"/>
      <c r="ASG2" s="60"/>
      <c r="ASH2" s="60"/>
      <c r="ASI2" s="60"/>
      <c r="ASJ2" s="60"/>
      <c r="ASK2" s="60"/>
      <c r="ASL2" s="60"/>
      <c r="ASM2" s="60"/>
      <c r="ASN2" s="60"/>
      <c r="ASO2" s="60"/>
      <c r="ASP2" s="60"/>
      <c r="ASQ2" s="60"/>
      <c r="ASR2" s="60"/>
      <c r="ASS2" s="60"/>
      <c r="AST2" s="60"/>
      <c r="ASU2" s="60"/>
      <c r="ASV2" s="60"/>
      <c r="ASW2" s="60"/>
      <c r="ASX2" s="60"/>
      <c r="ASY2" s="60"/>
      <c r="ASZ2" s="60"/>
      <c r="ATA2" s="60"/>
      <c r="ATB2" s="60"/>
      <c r="ATC2" s="60"/>
      <c r="ATD2" s="60"/>
      <c r="ATE2" s="60"/>
      <c r="ATF2" s="60"/>
      <c r="ATG2" s="60"/>
      <c r="ATH2" s="60"/>
      <c r="ATI2" s="60"/>
      <c r="ATJ2" s="60"/>
      <c r="ATK2" s="60"/>
      <c r="ATL2" s="60"/>
      <c r="ATM2" s="60"/>
      <c r="ATN2" s="60"/>
      <c r="ATO2" s="60"/>
      <c r="ATP2" s="60"/>
      <c r="ATQ2" s="60"/>
      <c r="ATR2" s="60"/>
      <c r="ATS2" s="60"/>
      <c r="ATT2" s="60"/>
      <c r="ATU2" s="60"/>
      <c r="ATV2" s="60"/>
      <c r="ATW2" s="60"/>
      <c r="ATX2" s="60"/>
      <c r="ATY2" s="60"/>
      <c r="ATZ2" s="60"/>
      <c r="AUA2" s="60"/>
      <c r="AUB2" s="60"/>
      <c r="AUC2" s="60"/>
      <c r="AUD2" s="60"/>
      <c r="AUE2" s="60"/>
      <c r="AUF2" s="60"/>
      <c r="AUG2" s="60"/>
      <c r="AUH2" s="60"/>
      <c r="AUI2" s="60"/>
      <c r="AUJ2" s="60"/>
      <c r="AUK2" s="60"/>
      <c r="AUL2" s="60"/>
      <c r="AUM2" s="60"/>
      <c r="AUN2" s="60"/>
      <c r="AUO2" s="60"/>
      <c r="AUP2" s="60"/>
      <c r="AUQ2" s="60"/>
      <c r="AUR2" s="60"/>
      <c r="AUS2" s="60"/>
      <c r="AUT2" s="60"/>
      <c r="AUU2" s="60"/>
      <c r="AUV2" s="60"/>
      <c r="AUW2" s="60"/>
      <c r="AUX2" s="60"/>
      <c r="AUY2" s="60"/>
      <c r="AUZ2" s="60"/>
      <c r="AVA2" s="60"/>
      <c r="AVB2" s="60"/>
      <c r="AVC2" s="60"/>
      <c r="AVD2" s="60"/>
      <c r="AVE2" s="60"/>
      <c r="AVF2" s="60"/>
      <c r="AVG2" s="60"/>
      <c r="AVH2" s="60"/>
      <c r="AVI2" s="60"/>
      <c r="AVJ2" s="60"/>
      <c r="AVK2" s="60"/>
      <c r="AVL2" s="60"/>
      <c r="AVM2" s="60"/>
      <c r="AVN2" s="60"/>
      <c r="AVO2" s="60"/>
      <c r="AVP2" s="60"/>
      <c r="AVQ2" s="60"/>
      <c r="AVR2" s="60"/>
      <c r="AVS2" s="60"/>
      <c r="AVT2" s="60"/>
      <c r="AVU2" s="60"/>
      <c r="AVV2" s="60"/>
      <c r="AVW2" s="60"/>
      <c r="AVX2" s="60"/>
      <c r="AVY2" s="60"/>
      <c r="AVZ2" s="60"/>
      <c r="AWA2" s="60"/>
      <c r="AWB2" s="60"/>
      <c r="AWC2" s="60"/>
      <c r="AWD2" s="60"/>
      <c r="AWE2" s="60"/>
      <c r="AWF2" s="60"/>
      <c r="AWG2" s="60"/>
      <c r="AWH2" s="60"/>
      <c r="AWI2" s="60"/>
      <c r="AWJ2" s="60"/>
      <c r="AWK2" s="60"/>
      <c r="AWL2" s="60"/>
      <c r="AWM2" s="60"/>
      <c r="AWN2" s="60"/>
      <c r="AWO2" s="60"/>
      <c r="AWP2" s="60"/>
      <c r="AWQ2" s="60"/>
      <c r="AWR2" s="60"/>
      <c r="AWS2" s="60"/>
      <c r="AWT2" s="60"/>
      <c r="AWU2" s="60"/>
      <c r="AWV2" s="60"/>
      <c r="AWW2" s="60"/>
      <c r="AWX2" s="60"/>
      <c r="AWY2" s="60"/>
      <c r="AWZ2" s="60"/>
      <c r="AXA2" s="60"/>
      <c r="AXB2" s="60"/>
      <c r="AXC2" s="60"/>
      <c r="AXD2" s="60"/>
      <c r="AXE2" s="60"/>
      <c r="AXF2" s="60"/>
      <c r="AXG2" s="60"/>
      <c r="AXH2" s="60"/>
      <c r="AXI2" s="60"/>
      <c r="AXJ2" s="60"/>
      <c r="AXK2" s="60"/>
      <c r="AXL2" s="60"/>
      <c r="AXM2" s="60"/>
      <c r="AXN2" s="60"/>
      <c r="AXO2" s="60"/>
      <c r="AXP2" s="60"/>
      <c r="AXQ2" s="60"/>
      <c r="AXR2" s="60"/>
      <c r="AXS2" s="60"/>
      <c r="AXT2" s="60"/>
      <c r="AXU2" s="60"/>
      <c r="AXV2" s="60"/>
      <c r="AXW2" s="60"/>
      <c r="AXX2" s="60"/>
      <c r="AXY2" s="60"/>
      <c r="AXZ2" s="60"/>
      <c r="AYA2" s="60"/>
      <c r="AYB2" s="60"/>
      <c r="AYC2" s="60"/>
      <c r="AYD2" s="60"/>
      <c r="AYE2" s="60"/>
      <c r="AYF2" s="60"/>
      <c r="AYG2" s="60"/>
      <c r="AYH2" s="60"/>
      <c r="AYI2" s="60"/>
      <c r="AYJ2" s="60"/>
      <c r="AYK2" s="60"/>
      <c r="AYL2" s="60"/>
      <c r="AYM2" s="60"/>
      <c r="AYN2" s="60"/>
      <c r="AYO2" s="60"/>
      <c r="AYP2" s="60"/>
      <c r="AYQ2" s="60"/>
      <c r="AYR2" s="60"/>
      <c r="AYS2" s="60"/>
      <c r="AYT2" s="60"/>
      <c r="AYU2" s="60"/>
      <c r="AYV2" s="60"/>
      <c r="AYW2" s="60"/>
      <c r="AYX2" s="60"/>
      <c r="AYY2" s="60"/>
      <c r="AYZ2" s="60"/>
      <c r="AZA2" s="60"/>
      <c r="AZB2" s="60"/>
      <c r="AZC2" s="60"/>
      <c r="AZD2" s="60"/>
      <c r="AZE2" s="60"/>
      <c r="AZF2" s="60"/>
      <c r="AZG2" s="60"/>
      <c r="AZH2" s="60"/>
      <c r="AZI2" s="60"/>
      <c r="AZJ2" s="60"/>
      <c r="AZK2" s="60"/>
      <c r="AZL2" s="60"/>
      <c r="AZM2" s="60"/>
      <c r="AZN2" s="60"/>
      <c r="AZO2" s="60"/>
      <c r="AZP2" s="60"/>
      <c r="AZQ2" s="60"/>
      <c r="AZR2" s="60"/>
      <c r="AZS2" s="60"/>
      <c r="AZT2" s="60"/>
      <c r="AZU2" s="60"/>
      <c r="AZV2" s="60"/>
      <c r="AZW2" s="60"/>
      <c r="AZX2" s="60"/>
      <c r="AZY2" s="60"/>
      <c r="AZZ2" s="60"/>
      <c r="BAA2" s="60"/>
      <c r="BAB2" s="60"/>
      <c r="BAC2" s="60"/>
      <c r="BAD2" s="60"/>
      <c r="BAE2" s="60"/>
      <c r="BAF2" s="60"/>
      <c r="BAG2" s="60"/>
      <c r="BAH2" s="60"/>
      <c r="BAI2" s="60"/>
      <c r="BAJ2" s="60"/>
      <c r="BAK2" s="60"/>
      <c r="BAL2" s="60"/>
      <c r="BAM2" s="60"/>
      <c r="BAN2" s="60"/>
      <c r="BAO2" s="60"/>
      <c r="BAP2" s="60"/>
      <c r="BAQ2" s="60"/>
      <c r="BAR2" s="60"/>
      <c r="BAS2" s="60"/>
      <c r="BAT2" s="60"/>
      <c r="BAU2" s="60"/>
      <c r="BAV2" s="60"/>
      <c r="BAW2" s="60"/>
      <c r="BAX2" s="60"/>
      <c r="BAY2" s="60"/>
      <c r="BAZ2" s="60"/>
      <c r="BBA2" s="60"/>
      <c r="BBB2" s="60"/>
      <c r="BBC2" s="60"/>
      <c r="BBD2" s="60"/>
      <c r="BBE2" s="60"/>
      <c r="BBF2" s="60"/>
      <c r="BBG2" s="60"/>
      <c r="BBH2" s="60"/>
      <c r="BBI2" s="60"/>
      <c r="BBJ2" s="60"/>
      <c r="BBK2" s="60"/>
      <c r="BBL2" s="60"/>
      <c r="BBM2" s="60"/>
      <c r="BBN2" s="60"/>
      <c r="BBO2" s="60"/>
      <c r="BBP2" s="60"/>
      <c r="BBQ2" s="60"/>
      <c r="BBR2" s="60"/>
      <c r="BBS2" s="60"/>
      <c r="BBT2" s="60"/>
      <c r="BBU2" s="60"/>
      <c r="BBV2" s="60"/>
      <c r="BBW2" s="60"/>
      <c r="BBX2" s="60"/>
      <c r="BBY2" s="60"/>
      <c r="BBZ2" s="60"/>
      <c r="BCA2" s="60"/>
      <c r="BCB2" s="60"/>
      <c r="BCC2" s="60"/>
      <c r="BCD2" s="60"/>
      <c r="BCE2" s="60"/>
      <c r="BCF2" s="60"/>
      <c r="BCG2" s="60"/>
      <c r="BCH2" s="60"/>
      <c r="BCI2" s="60"/>
      <c r="BCJ2" s="60"/>
      <c r="BCK2" s="60"/>
      <c r="BCL2" s="60"/>
      <c r="BCM2" s="60"/>
      <c r="BCN2" s="60"/>
      <c r="BCO2" s="60"/>
      <c r="BCP2" s="60"/>
      <c r="BCQ2" s="60"/>
      <c r="BCR2" s="60"/>
      <c r="BCS2" s="60"/>
      <c r="BCT2" s="60"/>
      <c r="BCU2" s="60"/>
      <c r="BCV2" s="60"/>
      <c r="BCW2" s="60"/>
      <c r="BCX2" s="60"/>
      <c r="BCY2" s="60"/>
      <c r="BCZ2" s="60"/>
      <c r="BDA2" s="60"/>
      <c r="BDB2" s="60"/>
      <c r="BDC2" s="60"/>
      <c r="BDD2" s="60"/>
      <c r="BDE2" s="60"/>
      <c r="BDF2" s="60"/>
      <c r="BDG2" s="60"/>
      <c r="BDH2" s="60"/>
      <c r="BDI2" s="60"/>
      <c r="BDJ2" s="60"/>
      <c r="BDK2" s="60"/>
      <c r="BDL2" s="60"/>
      <c r="BDM2" s="60"/>
      <c r="BDN2" s="60"/>
      <c r="BDO2" s="60"/>
      <c r="BDP2" s="60"/>
      <c r="BDQ2" s="60"/>
      <c r="BDR2" s="60"/>
      <c r="BDS2" s="60"/>
      <c r="BDT2" s="60"/>
      <c r="BDU2" s="60"/>
      <c r="BDV2" s="60"/>
      <c r="BDW2" s="60"/>
      <c r="BDX2" s="60"/>
      <c r="BDY2" s="60"/>
      <c r="BDZ2" s="60"/>
      <c r="BEA2" s="60"/>
      <c r="BEB2" s="60"/>
      <c r="BEC2" s="60"/>
      <c r="BED2" s="60"/>
      <c r="BEE2" s="60"/>
      <c r="BEF2" s="60"/>
      <c r="BEG2" s="60"/>
      <c r="BEH2" s="60"/>
      <c r="BEI2" s="60"/>
      <c r="BEJ2" s="60"/>
      <c r="BEK2" s="60"/>
      <c r="BEL2" s="60"/>
      <c r="BEM2" s="60"/>
      <c r="BEN2" s="60"/>
      <c r="BEO2" s="60"/>
      <c r="BEP2" s="60"/>
      <c r="BEQ2" s="60"/>
      <c r="BER2" s="60"/>
      <c r="BES2" s="60"/>
      <c r="BET2" s="60"/>
      <c r="BEU2" s="60"/>
      <c r="BEV2" s="60"/>
      <c r="BEW2" s="60"/>
      <c r="BEX2" s="60"/>
      <c r="BEY2" s="60"/>
      <c r="BEZ2" s="60"/>
      <c r="BFA2" s="60"/>
      <c r="BFB2" s="60"/>
      <c r="BFC2" s="60"/>
      <c r="BFD2" s="60"/>
      <c r="BFE2" s="60"/>
      <c r="BFF2" s="60"/>
      <c r="BFG2" s="60"/>
      <c r="BFH2" s="60"/>
      <c r="BFI2" s="60"/>
      <c r="BFJ2" s="60"/>
      <c r="BFK2" s="60"/>
      <c r="BFL2" s="60"/>
      <c r="BFM2" s="60"/>
      <c r="BFN2" s="60"/>
      <c r="BFO2" s="60"/>
      <c r="BFP2" s="60"/>
      <c r="BFQ2" s="60"/>
      <c r="BFR2" s="60"/>
      <c r="BFS2" s="60"/>
      <c r="BFT2" s="60"/>
      <c r="BFU2" s="60"/>
      <c r="BFV2" s="60"/>
      <c r="BFW2" s="60"/>
      <c r="BFX2" s="60"/>
      <c r="BFY2" s="60"/>
      <c r="BFZ2" s="60"/>
      <c r="BGA2" s="60"/>
      <c r="BGB2" s="60"/>
      <c r="BGC2" s="60"/>
      <c r="BGD2" s="60"/>
      <c r="BGE2" s="60"/>
      <c r="BGF2" s="60"/>
      <c r="BGG2" s="60"/>
      <c r="BGH2" s="60"/>
      <c r="BGI2" s="60"/>
      <c r="BGJ2" s="60"/>
      <c r="BGK2" s="60"/>
      <c r="BGL2" s="60"/>
      <c r="BGM2" s="60"/>
      <c r="BGN2" s="60"/>
      <c r="BGO2" s="60"/>
      <c r="BGP2" s="60"/>
      <c r="BGQ2" s="60"/>
      <c r="BGR2" s="60"/>
      <c r="BGS2" s="60"/>
      <c r="BGT2" s="60"/>
      <c r="BGU2" s="60"/>
      <c r="BGV2" s="60"/>
      <c r="BGW2" s="60"/>
      <c r="BGX2" s="60"/>
      <c r="BGY2" s="60"/>
      <c r="BGZ2" s="60"/>
      <c r="BHA2" s="60"/>
      <c r="BHB2" s="60"/>
      <c r="BHC2" s="60"/>
      <c r="BHD2" s="60"/>
      <c r="BHE2" s="60"/>
      <c r="BHF2" s="60"/>
      <c r="BHG2" s="60"/>
      <c r="BHH2" s="60"/>
      <c r="BHI2" s="60"/>
      <c r="BHJ2" s="60"/>
      <c r="BHK2" s="60"/>
      <c r="BHL2" s="60"/>
      <c r="BHM2" s="60"/>
      <c r="BHN2" s="60"/>
      <c r="BHO2" s="60"/>
      <c r="BHP2" s="60"/>
      <c r="BHQ2" s="60"/>
      <c r="BHR2" s="60"/>
      <c r="BHS2" s="60"/>
      <c r="BHT2" s="60"/>
      <c r="BHU2" s="60"/>
      <c r="BHV2" s="60"/>
      <c r="BHW2" s="60"/>
      <c r="BHX2" s="60"/>
      <c r="BHY2" s="60"/>
      <c r="BHZ2" s="60"/>
      <c r="BIA2" s="60"/>
      <c r="BIB2" s="60"/>
      <c r="BIC2" s="60"/>
      <c r="BID2" s="60"/>
      <c r="BIE2" s="60"/>
      <c r="BIF2" s="60"/>
      <c r="BIG2" s="60"/>
      <c r="BIH2" s="60"/>
      <c r="BII2" s="60"/>
      <c r="BIJ2" s="60"/>
      <c r="BIK2" s="60"/>
      <c r="BIL2" s="60"/>
      <c r="BIM2" s="60"/>
      <c r="BIN2" s="60"/>
      <c r="BIO2" s="60"/>
      <c r="BIP2" s="60"/>
      <c r="BIQ2" s="60"/>
      <c r="BIR2" s="60"/>
      <c r="BIS2" s="60"/>
      <c r="BIT2" s="60"/>
      <c r="BIU2" s="60"/>
      <c r="BIV2" s="60"/>
      <c r="BIW2" s="60"/>
      <c r="BIX2" s="60"/>
      <c r="BIY2" s="60"/>
      <c r="BIZ2" s="60"/>
      <c r="BJA2" s="60"/>
      <c r="BJB2" s="60"/>
      <c r="BJC2" s="60"/>
      <c r="BJD2" s="60"/>
      <c r="BJE2" s="60"/>
      <c r="BJF2" s="60"/>
      <c r="BJG2" s="60"/>
      <c r="BJH2" s="60"/>
      <c r="BJI2" s="60"/>
      <c r="BJJ2" s="60"/>
      <c r="BJK2" s="60"/>
      <c r="BJL2" s="60"/>
      <c r="BJM2" s="60"/>
      <c r="BJN2" s="60"/>
      <c r="BJO2" s="60"/>
      <c r="BJP2" s="60"/>
      <c r="BJQ2" s="60"/>
      <c r="BJR2" s="60"/>
      <c r="BJS2" s="60"/>
      <c r="BJT2" s="60"/>
      <c r="BJU2" s="60"/>
      <c r="BJV2" s="60"/>
      <c r="BJW2" s="60"/>
      <c r="BJX2" s="60"/>
      <c r="BJY2" s="60"/>
      <c r="BJZ2" s="60"/>
      <c r="BKA2" s="60"/>
      <c r="BKB2" s="60"/>
      <c r="BKC2" s="60"/>
      <c r="BKD2" s="60"/>
      <c r="BKE2" s="60"/>
      <c r="BKF2" s="60"/>
      <c r="BKG2" s="60"/>
      <c r="BKH2" s="60"/>
      <c r="BKI2" s="60"/>
      <c r="BKJ2" s="60"/>
      <c r="BKK2" s="60"/>
      <c r="BKL2" s="60"/>
      <c r="BKM2" s="60"/>
      <c r="BKN2" s="60"/>
      <c r="BKO2" s="60"/>
      <c r="BKP2" s="60"/>
      <c r="BKQ2" s="60"/>
      <c r="BKR2" s="60"/>
      <c r="BKS2" s="60"/>
      <c r="BKT2" s="60"/>
      <c r="BKU2" s="60"/>
      <c r="BKV2" s="60"/>
      <c r="BKW2" s="60"/>
      <c r="BKX2" s="60"/>
      <c r="BKY2" s="60"/>
      <c r="BKZ2" s="60"/>
      <c r="BLA2" s="60"/>
      <c r="BLB2" s="60"/>
      <c r="BLC2" s="60"/>
      <c r="BLD2" s="60"/>
      <c r="BLE2" s="60"/>
      <c r="BLF2" s="60"/>
      <c r="BLG2" s="60"/>
      <c r="BLH2" s="60"/>
      <c r="BLI2" s="60"/>
      <c r="BLJ2" s="60"/>
      <c r="BLK2" s="60"/>
      <c r="BLL2" s="60"/>
      <c r="BLM2" s="60"/>
      <c r="BLN2" s="60"/>
      <c r="BLO2" s="60"/>
      <c r="BLP2" s="60"/>
      <c r="BLQ2" s="60"/>
      <c r="BLR2" s="60"/>
      <c r="BLS2" s="60"/>
      <c r="BLT2" s="60"/>
      <c r="BLU2" s="60"/>
      <c r="BLV2" s="60"/>
      <c r="BLW2" s="60"/>
      <c r="BLX2" s="60"/>
      <c r="BLY2" s="60"/>
      <c r="BLZ2" s="60"/>
      <c r="BMA2" s="60"/>
      <c r="BMB2" s="60"/>
      <c r="BMC2" s="60"/>
      <c r="BMD2" s="60"/>
      <c r="BME2" s="60"/>
      <c r="BMF2" s="60"/>
      <c r="BMG2" s="60"/>
      <c r="BMH2" s="60"/>
      <c r="BMI2" s="60"/>
      <c r="BMJ2" s="60"/>
      <c r="BMK2" s="60"/>
      <c r="BML2" s="60"/>
      <c r="BMM2" s="60"/>
      <c r="BMN2" s="60"/>
      <c r="BMO2" s="60"/>
      <c r="BMP2" s="60"/>
      <c r="BMQ2" s="60"/>
      <c r="BMR2" s="60"/>
      <c r="BMS2" s="60"/>
      <c r="BMT2" s="60"/>
      <c r="BMU2" s="60"/>
      <c r="BMV2" s="60"/>
      <c r="BMW2" s="60"/>
      <c r="BMX2" s="60"/>
      <c r="BMY2" s="60"/>
      <c r="BMZ2" s="60"/>
      <c r="BNA2" s="60"/>
      <c r="BNB2" s="60"/>
      <c r="BNC2" s="60"/>
      <c r="BND2" s="60"/>
      <c r="BNE2" s="60"/>
      <c r="BNF2" s="60"/>
      <c r="BNG2" s="60"/>
      <c r="BNH2" s="60"/>
      <c r="BNI2" s="60"/>
      <c r="BNJ2" s="60"/>
      <c r="BNK2" s="60"/>
      <c r="BNL2" s="60"/>
      <c r="BNM2" s="60"/>
      <c r="BNN2" s="60"/>
      <c r="BNO2" s="60"/>
      <c r="BNP2" s="60"/>
      <c r="BNQ2" s="60"/>
      <c r="BNR2" s="60"/>
      <c r="BNS2" s="60"/>
      <c r="BNT2" s="60"/>
      <c r="BNU2" s="60"/>
      <c r="BNV2" s="60"/>
      <c r="BNW2" s="60"/>
      <c r="BNX2" s="60"/>
      <c r="BNY2" s="60"/>
      <c r="BNZ2" s="60"/>
      <c r="BOA2" s="60"/>
      <c r="BOB2" s="60"/>
      <c r="BOC2" s="60"/>
      <c r="BOD2" s="60"/>
      <c r="BOE2" s="60"/>
      <c r="BOF2" s="60"/>
      <c r="BOG2" s="60"/>
      <c r="BOH2" s="60"/>
      <c r="BOI2" s="60"/>
      <c r="BOJ2" s="60"/>
      <c r="BOK2" s="60"/>
      <c r="BOL2" s="60"/>
      <c r="BOM2" s="60"/>
      <c r="BON2" s="60"/>
      <c r="BOO2" s="60"/>
      <c r="BOP2" s="60"/>
      <c r="BOQ2" s="60"/>
      <c r="BOR2" s="60"/>
      <c r="BOS2" s="60"/>
      <c r="BOT2" s="60"/>
      <c r="BOU2" s="60"/>
      <c r="BOV2" s="60"/>
      <c r="BOW2" s="60"/>
      <c r="BOX2" s="60"/>
      <c r="BOY2" s="60"/>
      <c r="BOZ2" s="60"/>
      <c r="BPA2" s="60"/>
      <c r="BPB2" s="60"/>
      <c r="BPC2" s="60"/>
      <c r="BPD2" s="60"/>
      <c r="BPE2" s="60"/>
      <c r="BPF2" s="60"/>
      <c r="BPG2" s="60"/>
      <c r="BPH2" s="60"/>
      <c r="BPI2" s="60"/>
      <c r="BPJ2" s="60"/>
      <c r="BPK2" s="60"/>
      <c r="BPL2" s="60"/>
      <c r="BPM2" s="60"/>
      <c r="BPN2" s="60"/>
      <c r="BPO2" s="60"/>
      <c r="BPP2" s="60"/>
      <c r="BPQ2" s="60"/>
      <c r="BPR2" s="60"/>
      <c r="BPS2" s="60"/>
      <c r="BPT2" s="60"/>
      <c r="BPU2" s="60"/>
      <c r="BPV2" s="60"/>
      <c r="BPW2" s="60"/>
      <c r="BPX2" s="60"/>
      <c r="BPY2" s="60"/>
      <c r="BPZ2" s="60"/>
      <c r="BQA2" s="60"/>
      <c r="BQB2" s="60"/>
      <c r="BQC2" s="60"/>
      <c r="BQD2" s="60"/>
      <c r="BQE2" s="60"/>
      <c r="BQF2" s="60"/>
      <c r="BQG2" s="60"/>
      <c r="BQH2" s="60"/>
      <c r="BQI2" s="60"/>
      <c r="BQJ2" s="60"/>
      <c r="BQK2" s="60"/>
      <c r="BQL2" s="60"/>
      <c r="BQM2" s="60"/>
      <c r="BQN2" s="60"/>
      <c r="BQO2" s="60"/>
      <c r="BQP2" s="60"/>
      <c r="BQQ2" s="60"/>
      <c r="BQR2" s="60"/>
      <c r="BQS2" s="60"/>
      <c r="BQT2" s="60"/>
      <c r="BQU2" s="60"/>
      <c r="BQV2" s="60"/>
      <c r="BQW2" s="60"/>
      <c r="BQX2" s="60"/>
      <c r="BQY2" s="60"/>
      <c r="BQZ2" s="60"/>
      <c r="BRA2" s="60"/>
      <c r="BRB2" s="60"/>
      <c r="BRC2" s="60"/>
      <c r="BRD2" s="60"/>
      <c r="BRE2" s="60"/>
      <c r="BRF2" s="60"/>
      <c r="BRG2" s="60"/>
      <c r="BRH2" s="60"/>
      <c r="BRI2" s="60"/>
      <c r="BRJ2" s="60"/>
      <c r="BRK2" s="60"/>
      <c r="BRL2" s="60"/>
      <c r="BRM2" s="60"/>
      <c r="BRN2" s="60"/>
      <c r="BRO2" s="60"/>
      <c r="BRP2" s="60"/>
      <c r="BRQ2" s="60"/>
      <c r="BRR2" s="60"/>
      <c r="BRS2" s="60"/>
      <c r="BRT2" s="60"/>
      <c r="BRU2" s="60"/>
      <c r="BRV2" s="60"/>
      <c r="BRW2" s="60"/>
      <c r="BRX2" s="60"/>
      <c r="BRY2" s="60"/>
      <c r="BRZ2" s="60"/>
      <c r="BSA2" s="60"/>
      <c r="BSB2" s="60"/>
      <c r="BSC2" s="60"/>
      <c r="BSD2" s="60"/>
      <c r="BSE2" s="60"/>
      <c r="BSF2" s="60"/>
      <c r="BSG2" s="60"/>
      <c r="BSH2" s="60"/>
      <c r="BSI2" s="60"/>
      <c r="BSJ2" s="60"/>
      <c r="BSK2" s="60"/>
      <c r="BSL2" s="60"/>
      <c r="BSM2" s="60"/>
      <c r="BSN2" s="60"/>
      <c r="BSO2" s="60"/>
      <c r="BSP2" s="60"/>
      <c r="BSQ2" s="60"/>
      <c r="BSR2" s="60"/>
      <c r="BSS2" s="60"/>
      <c r="BST2" s="60"/>
      <c r="BSU2" s="60"/>
      <c r="BSV2" s="60"/>
      <c r="BSW2" s="60"/>
      <c r="BSX2" s="60"/>
      <c r="BSY2" s="60"/>
      <c r="BSZ2" s="60"/>
      <c r="BTA2" s="60"/>
      <c r="BTB2" s="60"/>
      <c r="BTC2" s="60"/>
      <c r="BTD2" s="60"/>
      <c r="BTE2" s="60"/>
      <c r="BTF2" s="60"/>
      <c r="BTG2" s="60"/>
      <c r="BTH2" s="60"/>
      <c r="BTI2" s="60"/>
      <c r="BTJ2" s="60"/>
      <c r="BTK2" s="60"/>
      <c r="BTL2" s="60"/>
      <c r="BTM2" s="60"/>
      <c r="BTN2" s="60"/>
      <c r="BTO2" s="60"/>
      <c r="BTP2" s="60"/>
      <c r="BTQ2" s="60"/>
      <c r="BTR2" s="60"/>
      <c r="BTS2" s="60"/>
      <c r="BTT2" s="60"/>
      <c r="BTU2" s="60"/>
      <c r="BTV2" s="60"/>
      <c r="BTW2" s="60"/>
      <c r="BTX2" s="60"/>
      <c r="BTY2" s="60"/>
      <c r="BTZ2" s="60"/>
      <c r="BUA2" s="60"/>
      <c r="BUB2" s="60"/>
      <c r="BUC2" s="60"/>
      <c r="BUD2" s="60"/>
      <c r="BUE2" s="60"/>
      <c r="BUF2" s="60"/>
      <c r="BUG2" s="60"/>
      <c r="BUH2" s="60"/>
      <c r="BUI2" s="60"/>
      <c r="BUJ2" s="60"/>
      <c r="BUK2" s="60"/>
      <c r="BUL2" s="60"/>
      <c r="BUM2" s="60"/>
      <c r="BUN2" s="60"/>
      <c r="BUO2" s="60"/>
      <c r="BUP2" s="60"/>
      <c r="BUQ2" s="60"/>
      <c r="BUR2" s="60"/>
      <c r="BUS2" s="60"/>
      <c r="BUT2" s="60"/>
      <c r="BUU2" s="60"/>
      <c r="BUV2" s="60"/>
      <c r="BUW2" s="60"/>
      <c r="BUX2" s="60"/>
      <c r="BUY2" s="60"/>
      <c r="BUZ2" s="60"/>
      <c r="BVA2" s="60"/>
      <c r="BVB2" s="60"/>
      <c r="BVC2" s="60"/>
      <c r="BVD2" s="60"/>
      <c r="BVE2" s="60"/>
      <c r="BVF2" s="60"/>
      <c r="BVG2" s="60"/>
      <c r="BVH2" s="60"/>
      <c r="BVI2" s="60"/>
      <c r="BVJ2" s="60"/>
      <c r="BVK2" s="60"/>
      <c r="BVL2" s="60"/>
      <c r="BVM2" s="60"/>
      <c r="BVN2" s="60"/>
      <c r="BVO2" s="60"/>
      <c r="BVP2" s="60"/>
      <c r="BVQ2" s="60"/>
      <c r="BVR2" s="60"/>
      <c r="BVS2" s="60"/>
      <c r="BVT2" s="60"/>
      <c r="BVU2" s="60"/>
      <c r="BVV2" s="60"/>
      <c r="BVW2" s="60"/>
      <c r="BVX2" s="60"/>
      <c r="BVY2" s="60"/>
      <c r="BVZ2" s="60"/>
      <c r="BWA2" s="60"/>
      <c r="BWB2" s="60"/>
      <c r="BWC2" s="60"/>
      <c r="BWD2" s="60"/>
      <c r="BWE2" s="60"/>
      <c r="BWF2" s="60"/>
      <c r="BWG2" s="60"/>
      <c r="BWH2" s="60"/>
      <c r="BWI2" s="60"/>
      <c r="BWJ2" s="60"/>
      <c r="BWK2" s="60"/>
      <c r="BWL2" s="60"/>
      <c r="BWM2" s="60"/>
      <c r="BWN2" s="60"/>
      <c r="BWO2" s="60"/>
      <c r="BWP2" s="60"/>
      <c r="BWQ2" s="60"/>
      <c r="BWR2" s="60"/>
      <c r="BWS2" s="60"/>
      <c r="BWT2" s="60"/>
      <c r="BWU2" s="60"/>
      <c r="BWV2" s="60"/>
      <c r="BWW2" s="60"/>
      <c r="BWX2" s="60"/>
      <c r="BWY2" s="60"/>
      <c r="BWZ2" s="60"/>
      <c r="BXA2" s="60"/>
      <c r="BXB2" s="60"/>
      <c r="BXC2" s="60"/>
      <c r="BXD2" s="60"/>
      <c r="BXE2" s="60"/>
      <c r="BXF2" s="60"/>
      <c r="BXG2" s="60"/>
      <c r="BXH2" s="60"/>
      <c r="BXI2" s="60"/>
      <c r="BXJ2" s="60"/>
      <c r="BXK2" s="60"/>
      <c r="BXL2" s="60"/>
      <c r="BXM2" s="60"/>
      <c r="BXN2" s="60"/>
      <c r="BXO2" s="60"/>
      <c r="BXP2" s="60"/>
      <c r="BXQ2" s="60"/>
      <c r="BXR2" s="60"/>
      <c r="BXS2" s="60"/>
      <c r="BXT2" s="60"/>
      <c r="BXU2" s="60"/>
      <c r="BXV2" s="60"/>
      <c r="BXW2" s="60"/>
      <c r="BXX2" s="60"/>
      <c r="BXY2" s="60"/>
      <c r="BXZ2" s="60"/>
      <c r="BYA2" s="60"/>
      <c r="BYB2" s="60"/>
      <c r="BYC2" s="60"/>
      <c r="BYD2" s="60"/>
      <c r="BYE2" s="60"/>
      <c r="BYF2" s="60"/>
      <c r="BYG2" s="60"/>
      <c r="BYH2" s="60"/>
      <c r="BYI2" s="60"/>
      <c r="BYJ2" s="60"/>
      <c r="BYK2" s="60"/>
      <c r="BYL2" s="60"/>
      <c r="BYM2" s="60"/>
      <c r="BYN2" s="60"/>
      <c r="BYO2" s="60"/>
      <c r="BYP2" s="60"/>
      <c r="BYQ2" s="60"/>
      <c r="BYR2" s="60"/>
      <c r="BYS2" s="60"/>
      <c r="BYT2" s="60"/>
      <c r="BYU2" s="60"/>
      <c r="BYV2" s="60"/>
      <c r="BYW2" s="60"/>
      <c r="BYX2" s="60"/>
      <c r="BYY2" s="60"/>
      <c r="BYZ2" s="60"/>
      <c r="BZA2" s="60"/>
      <c r="BZB2" s="60"/>
      <c r="BZC2" s="60"/>
      <c r="BZD2" s="60"/>
      <c r="BZE2" s="60"/>
      <c r="BZF2" s="60"/>
      <c r="BZG2" s="60"/>
      <c r="BZH2" s="60"/>
      <c r="BZI2" s="60"/>
      <c r="BZJ2" s="60"/>
      <c r="BZK2" s="60"/>
      <c r="BZL2" s="60"/>
      <c r="BZM2" s="60"/>
      <c r="BZN2" s="60"/>
      <c r="BZO2" s="60"/>
      <c r="BZP2" s="60"/>
      <c r="BZQ2" s="60"/>
      <c r="BZR2" s="60"/>
      <c r="BZS2" s="60"/>
      <c r="BZT2" s="60"/>
      <c r="BZU2" s="60"/>
      <c r="BZV2" s="60"/>
      <c r="BZW2" s="60"/>
      <c r="BZX2" s="60"/>
      <c r="BZY2" s="60"/>
      <c r="BZZ2" s="60"/>
      <c r="CAA2" s="60"/>
      <c r="CAB2" s="60"/>
      <c r="CAC2" s="60"/>
      <c r="CAD2" s="60"/>
      <c r="CAE2" s="60"/>
      <c r="CAF2" s="60"/>
      <c r="CAG2" s="60"/>
      <c r="CAH2" s="60"/>
      <c r="CAI2" s="60"/>
      <c r="CAJ2" s="60"/>
      <c r="CAK2" s="60"/>
      <c r="CAL2" s="60"/>
      <c r="CAM2" s="60"/>
      <c r="CAN2" s="60"/>
      <c r="CAO2" s="60"/>
      <c r="CAP2" s="60"/>
      <c r="CAQ2" s="60"/>
      <c r="CAR2" s="60"/>
      <c r="CAS2" s="60"/>
      <c r="CAT2" s="60"/>
      <c r="CAU2" s="60"/>
      <c r="CAV2" s="60"/>
      <c r="CAW2" s="60"/>
      <c r="CAX2" s="60"/>
      <c r="CAY2" s="60"/>
      <c r="CAZ2" s="60"/>
      <c r="CBA2" s="60"/>
      <c r="CBB2" s="60"/>
      <c r="CBC2" s="60"/>
      <c r="CBD2" s="60"/>
      <c r="CBE2" s="60"/>
      <c r="CBF2" s="60"/>
      <c r="CBG2" s="60"/>
      <c r="CBH2" s="60"/>
      <c r="CBI2" s="60"/>
      <c r="CBJ2" s="60"/>
      <c r="CBK2" s="60"/>
      <c r="CBL2" s="60"/>
      <c r="CBM2" s="60"/>
      <c r="CBN2" s="60"/>
      <c r="CBO2" s="60"/>
      <c r="CBP2" s="60"/>
      <c r="CBQ2" s="60"/>
      <c r="CBR2" s="60"/>
      <c r="CBS2" s="60"/>
      <c r="CBT2" s="60"/>
      <c r="CBU2" s="60"/>
      <c r="CBV2" s="60"/>
      <c r="CBW2" s="60"/>
      <c r="CBX2" s="60"/>
      <c r="CBY2" s="60"/>
      <c r="CBZ2" s="60"/>
      <c r="CCA2" s="60"/>
      <c r="CCB2" s="60"/>
      <c r="CCC2" s="60"/>
      <c r="CCD2" s="60"/>
      <c r="CCE2" s="60"/>
      <c r="CCF2" s="60"/>
      <c r="CCG2" s="60"/>
      <c r="CCH2" s="60"/>
      <c r="CCI2" s="60"/>
      <c r="CCJ2" s="60"/>
      <c r="CCK2" s="60"/>
      <c r="CCL2" s="60"/>
      <c r="CCM2" s="60"/>
      <c r="CCN2" s="60"/>
      <c r="CCO2" s="60"/>
      <c r="CCP2" s="60"/>
      <c r="CCQ2" s="60"/>
      <c r="CCR2" s="60"/>
      <c r="CCS2" s="60"/>
      <c r="CCT2" s="60"/>
      <c r="CCU2" s="60"/>
      <c r="CCV2" s="60"/>
      <c r="CCW2" s="60"/>
      <c r="CCX2" s="60"/>
      <c r="CCY2" s="60"/>
      <c r="CCZ2" s="60"/>
      <c r="CDA2" s="60"/>
      <c r="CDB2" s="60"/>
      <c r="CDC2" s="60"/>
      <c r="CDD2" s="60"/>
      <c r="CDE2" s="60"/>
      <c r="CDF2" s="60"/>
      <c r="CDG2" s="60"/>
      <c r="CDH2" s="60"/>
      <c r="CDI2" s="60"/>
      <c r="CDJ2" s="60"/>
      <c r="CDK2" s="60"/>
      <c r="CDL2" s="60"/>
      <c r="CDM2" s="60"/>
      <c r="CDN2" s="60"/>
      <c r="CDO2" s="60"/>
      <c r="CDP2" s="60"/>
      <c r="CDQ2" s="60"/>
      <c r="CDR2" s="60"/>
      <c r="CDS2" s="60"/>
      <c r="CDT2" s="60"/>
      <c r="CDU2" s="60"/>
      <c r="CDV2" s="60"/>
      <c r="CDW2" s="60"/>
      <c r="CDX2" s="60"/>
      <c r="CDY2" s="60"/>
      <c r="CDZ2" s="60"/>
      <c r="CEA2" s="60"/>
      <c r="CEB2" s="60"/>
      <c r="CEC2" s="60"/>
      <c r="CED2" s="60"/>
      <c r="CEE2" s="60"/>
      <c r="CEF2" s="60"/>
      <c r="CEG2" s="60"/>
      <c r="CEH2" s="60"/>
      <c r="CEI2" s="60"/>
      <c r="CEJ2" s="60"/>
      <c r="CEK2" s="60"/>
      <c r="CEL2" s="60"/>
      <c r="CEM2" s="60"/>
      <c r="CEN2" s="60"/>
      <c r="CEO2" s="60"/>
      <c r="CEP2" s="60"/>
      <c r="CEQ2" s="60"/>
      <c r="CER2" s="60"/>
      <c r="CES2" s="60"/>
      <c r="CET2" s="60"/>
      <c r="CEU2" s="60"/>
      <c r="CEV2" s="60"/>
      <c r="CEW2" s="60"/>
      <c r="CEX2" s="60"/>
      <c r="CEY2" s="60"/>
      <c r="CEZ2" s="60"/>
      <c r="CFA2" s="60"/>
      <c r="CFB2" s="60"/>
      <c r="CFC2" s="60"/>
      <c r="CFD2" s="60"/>
      <c r="CFE2" s="60"/>
      <c r="CFF2" s="60"/>
      <c r="CFG2" s="60"/>
      <c r="CFH2" s="60"/>
      <c r="CFI2" s="60"/>
      <c r="CFJ2" s="60"/>
      <c r="CFK2" s="60"/>
      <c r="CFL2" s="60"/>
      <c r="CFM2" s="60"/>
      <c r="CFN2" s="60"/>
      <c r="CFO2" s="60"/>
      <c r="CFP2" s="60"/>
      <c r="CFQ2" s="60"/>
      <c r="CFR2" s="60"/>
      <c r="CFS2" s="60"/>
      <c r="CFT2" s="60"/>
      <c r="CFU2" s="60"/>
      <c r="CFV2" s="60"/>
      <c r="CFW2" s="60"/>
      <c r="CFX2" s="60"/>
      <c r="CFY2" s="60"/>
      <c r="CFZ2" s="60"/>
      <c r="CGA2" s="60"/>
      <c r="CGB2" s="60"/>
      <c r="CGC2" s="60"/>
      <c r="CGD2" s="60"/>
      <c r="CGE2" s="60"/>
      <c r="CGF2" s="60"/>
      <c r="CGG2" s="60"/>
      <c r="CGH2" s="60"/>
      <c r="CGI2" s="60"/>
      <c r="CGJ2" s="60"/>
      <c r="CGK2" s="60"/>
      <c r="CGL2" s="60"/>
      <c r="CGM2" s="60"/>
      <c r="CGN2" s="60"/>
      <c r="CGO2" s="60"/>
      <c r="CGP2" s="60"/>
      <c r="CGQ2" s="60"/>
      <c r="CGR2" s="60"/>
      <c r="CGS2" s="60"/>
      <c r="CGT2" s="60"/>
      <c r="CGU2" s="60"/>
      <c r="CGV2" s="60"/>
      <c r="CGW2" s="60"/>
      <c r="CGX2" s="60"/>
      <c r="CGY2" s="60"/>
      <c r="CGZ2" s="60"/>
      <c r="CHA2" s="60"/>
      <c r="CHB2" s="60"/>
      <c r="CHC2" s="60"/>
      <c r="CHD2" s="60"/>
      <c r="CHE2" s="60"/>
      <c r="CHF2" s="60"/>
      <c r="CHG2" s="60"/>
      <c r="CHH2" s="60"/>
      <c r="CHI2" s="60"/>
      <c r="CHJ2" s="60"/>
      <c r="CHK2" s="60"/>
      <c r="CHL2" s="60"/>
      <c r="CHM2" s="60"/>
      <c r="CHN2" s="60"/>
      <c r="CHO2" s="60"/>
      <c r="CHP2" s="60"/>
      <c r="CHQ2" s="60"/>
      <c r="CHR2" s="60"/>
      <c r="CHS2" s="60"/>
      <c r="CHT2" s="60"/>
      <c r="CHU2" s="60"/>
      <c r="CHV2" s="60"/>
      <c r="CHW2" s="60"/>
      <c r="CHX2" s="60"/>
      <c r="CHY2" s="60"/>
      <c r="CHZ2" s="60"/>
      <c r="CIA2" s="60"/>
      <c r="CIB2" s="60"/>
      <c r="CIC2" s="60"/>
      <c r="CID2" s="60"/>
      <c r="CIE2" s="60"/>
      <c r="CIF2" s="60"/>
      <c r="CIG2" s="60"/>
      <c r="CIH2" s="60"/>
      <c r="CII2" s="60"/>
      <c r="CIJ2" s="60"/>
      <c r="CIK2" s="60"/>
      <c r="CIL2" s="60"/>
      <c r="CIM2" s="60"/>
      <c r="CIN2" s="60"/>
      <c r="CIO2" s="60"/>
      <c r="CIP2" s="60"/>
      <c r="CIQ2" s="60"/>
      <c r="CIR2" s="60"/>
      <c r="CIS2" s="60"/>
      <c r="CIT2" s="60"/>
      <c r="CIU2" s="60"/>
      <c r="CIV2" s="60"/>
      <c r="CIW2" s="60"/>
      <c r="CIX2" s="60"/>
      <c r="CIY2" s="60"/>
      <c r="CIZ2" s="60"/>
      <c r="CJA2" s="60"/>
      <c r="CJB2" s="60"/>
      <c r="CJC2" s="60"/>
      <c r="CJD2" s="60"/>
      <c r="CJE2" s="60"/>
      <c r="CJF2" s="60"/>
      <c r="CJG2" s="60"/>
      <c r="CJH2" s="60"/>
      <c r="CJI2" s="60"/>
      <c r="CJJ2" s="60"/>
      <c r="CJK2" s="60"/>
      <c r="CJL2" s="60"/>
      <c r="CJM2" s="60"/>
      <c r="CJN2" s="60"/>
      <c r="CJO2" s="60"/>
      <c r="CJP2" s="60"/>
      <c r="CJQ2" s="60"/>
      <c r="CJR2" s="60"/>
      <c r="CJS2" s="60"/>
      <c r="CJT2" s="60"/>
      <c r="CJU2" s="60"/>
      <c r="CJV2" s="60"/>
      <c r="CJW2" s="60"/>
      <c r="CJX2" s="60"/>
      <c r="CJY2" s="60"/>
      <c r="CJZ2" s="60"/>
      <c r="CKA2" s="60"/>
      <c r="CKB2" s="60"/>
      <c r="CKC2" s="60"/>
      <c r="CKD2" s="60"/>
      <c r="CKE2" s="60"/>
      <c r="CKF2" s="60"/>
      <c r="CKG2" s="60"/>
      <c r="CKH2" s="60"/>
      <c r="CKI2" s="60"/>
      <c r="CKJ2" s="60"/>
      <c r="CKK2" s="60"/>
      <c r="CKL2" s="60"/>
      <c r="CKM2" s="60"/>
      <c r="CKN2" s="60"/>
      <c r="CKO2" s="60"/>
      <c r="CKP2" s="60"/>
      <c r="CKQ2" s="60"/>
      <c r="CKR2" s="60"/>
      <c r="CKS2" s="60"/>
      <c r="CKT2" s="60"/>
      <c r="CKU2" s="60"/>
      <c r="CKV2" s="60"/>
      <c r="CKW2" s="60"/>
      <c r="CKX2" s="60"/>
      <c r="CKY2" s="60"/>
      <c r="CKZ2" s="60"/>
      <c r="CLA2" s="60"/>
      <c r="CLB2" s="60"/>
      <c r="CLC2" s="60"/>
      <c r="CLD2" s="60"/>
      <c r="CLE2" s="60"/>
      <c r="CLF2" s="60"/>
      <c r="CLG2" s="60"/>
      <c r="CLH2" s="60"/>
      <c r="CLI2" s="60"/>
      <c r="CLJ2" s="60"/>
      <c r="CLK2" s="60"/>
      <c r="CLL2" s="60"/>
      <c r="CLM2" s="60"/>
      <c r="CLN2" s="60"/>
      <c r="CLO2" s="60"/>
      <c r="CLP2" s="60"/>
      <c r="CLQ2" s="60"/>
      <c r="CLR2" s="60"/>
      <c r="CLS2" s="60"/>
      <c r="CLT2" s="60"/>
      <c r="CLU2" s="60"/>
      <c r="CLV2" s="60"/>
      <c r="CLW2" s="60"/>
      <c r="CLX2" s="60"/>
      <c r="CLY2" s="60"/>
      <c r="CLZ2" s="60"/>
      <c r="CMA2" s="60"/>
      <c r="CMB2" s="60"/>
      <c r="CMC2" s="60"/>
      <c r="CMD2" s="60"/>
      <c r="CME2" s="60"/>
      <c r="CMF2" s="60"/>
      <c r="CMG2" s="60"/>
      <c r="CMH2" s="60"/>
      <c r="CMI2" s="60"/>
      <c r="CMJ2" s="60"/>
      <c r="CMK2" s="60"/>
      <c r="CML2" s="60"/>
      <c r="CMM2" s="60"/>
      <c r="CMN2" s="60"/>
      <c r="CMO2" s="60"/>
      <c r="CMP2" s="60"/>
      <c r="CMQ2" s="60"/>
      <c r="CMR2" s="60"/>
      <c r="CMS2" s="60"/>
      <c r="CMT2" s="60"/>
      <c r="CMU2" s="60"/>
      <c r="CMV2" s="60"/>
      <c r="CMW2" s="60"/>
      <c r="CMX2" s="60"/>
      <c r="CMY2" s="60"/>
      <c r="CMZ2" s="60"/>
      <c r="CNA2" s="60"/>
      <c r="CNB2" s="60"/>
      <c r="CNC2" s="60"/>
      <c r="CND2" s="60"/>
      <c r="CNE2" s="60"/>
      <c r="CNF2" s="60"/>
      <c r="CNG2" s="60"/>
      <c r="CNH2" s="60"/>
      <c r="CNI2" s="60"/>
      <c r="CNJ2" s="60"/>
      <c r="CNK2" s="60"/>
      <c r="CNL2" s="60"/>
      <c r="CNM2" s="60"/>
      <c r="CNN2" s="60"/>
      <c r="CNO2" s="60"/>
      <c r="CNP2" s="60"/>
      <c r="CNQ2" s="60"/>
      <c r="CNR2" s="60"/>
      <c r="CNS2" s="60"/>
      <c r="CNT2" s="60"/>
      <c r="CNU2" s="60"/>
      <c r="CNV2" s="60"/>
      <c r="CNW2" s="60"/>
      <c r="CNX2" s="60"/>
      <c r="CNY2" s="60"/>
      <c r="CNZ2" s="60"/>
      <c r="COA2" s="60"/>
      <c r="COB2" s="60"/>
      <c r="COC2" s="60"/>
      <c r="COD2" s="60"/>
      <c r="COE2" s="60"/>
      <c r="COF2" s="60"/>
      <c r="COG2" s="60"/>
      <c r="COH2" s="60"/>
      <c r="COI2" s="60"/>
      <c r="COJ2" s="60"/>
      <c r="COK2" s="60"/>
      <c r="COL2" s="60"/>
      <c r="COM2" s="60"/>
      <c r="CON2" s="60"/>
      <c r="COO2" s="60"/>
      <c r="COP2" s="60"/>
      <c r="COQ2" s="60"/>
      <c r="COR2" s="60"/>
      <c r="COS2" s="60"/>
      <c r="COT2" s="60"/>
      <c r="COU2" s="60"/>
      <c r="COV2" s="60"/>
      <c r="COW2" s="60"/>
      <c r="COX2" s="60"/>
      <c r="COY2" s="60"/>
      <c r="COZ2" s="60"/>
      <c r="CPA2" s="60"/>
      <c r="CPB2" s="60"/>
      <c r="CPC2" s="60"/>
      <c r="CPD2" s="60"/>
      <c r="CPE2" s="60"/>
      <c r="CPF2" s="60"/>
      <c r="CPG2" s="60"/>
      <c r="CPH2" s="60"/>
      <c r="CPI2" s="60"/>
      <c r="CPJ2" s="60"/>
      <c r="CPK2" s="60"/>
      <c r="CPL2" s="60"/>
      <c r="CPM2" s="60"/>
      <c r="CPN2" s="60"/>
      <c r="CPO2" s="60"/>
      <c r="CPP2" s="60"/>
      <c r="CPQ2" s="60"/>
      <c r="CPR2" s="60"/>
      <c r="CPS2" s="60"/>
      <c r="CPT2" s="60"/>
      <c r="CPU2" s="60"/>
      <c r="CPV2" s="60"/>
      <c r="CPW2" s="60"/>
      <c r="CPX2" s="60"/>
      <c r="CPY2" s="60"/>
      <c r="CPZ2" s="60"/>
      <c r="CQA2" s="60"/>
      <c r="CQB2" s="60"/>
      <c r="CQC2" s="60"/>
      <c r="CQD2" s="60"/>
      <c r="CQE2" s="60"/>
      <c r="CQF2" s="60"/>
      <c r="CQG2" s="60"/>
      <c r="CQH2" s="60"/>
      <c r="CQI2" s="60"/>
      <c r="CQJ2" s="60"/>
      <c r="CQK2" s="60"/>
      <c r="CQL2" s="60"/>
      <c r="CQM2" s="60"/>
      <c r="CQN2" s="60"/>
      <c r="CQO2" s="60"/>
      <c r="CQP2" s="60"/>
      <c r="CQQ2" s="60"/>
      <c r="CQR2" s="60"/>
      <c r="CQS2" s="60"/>
      <c r="CQT2" s="60"/>
      <c r="CQU2" s="60"/>
      <c r="CQV2" s="60"/>
      <c r="CQW2" s="60"/>
      <c r="CQX2" s="60"/>
      <c r="CQY2" s="60"/>
      <c r="CQZ2" s="60"/>
      <c r="CRA2" s="60"/>
      <c r="CRB2" s="60"/>
      <c r="CRC2" s="60"/>
      <c r="CRD2" s="60"/>
      <c r="CRE2" s="60"/>
      <c r="CRF2" s="60"/>
      <c r="CRG2" s="60"/>
      <c r="CRH2" s="60"/>
      <c r="CRI2" s="60"/>
      <c r="CRJ2" s="60"/>
      <c r="CRK2" s="60"/>
      <c r="CRL2" s="60"/>
      <c r="CRM2" s="60"/>
      <c r="CRN2" s="60"/>
      <c r="CRO2" s="60"/>
      <c r="CRP2" s="60"/>
      <c r="CRQ2" s="60"/>
      <c r="CRR2" s="60"/>
      <c r="CRS2" s="60"/>
      <c r="CRT2" s="60"/>
      <c r="CRU2" s="60"/>
      <c r="CRV2" s="60"/>
      <c r="CRW2" s="60"/>
      <c r="CRX2" s="60"/>
      <c r="CRY2" s="60"/>
      <c r="CRZ2" s="60"/>
      <c r="CSA2" s="60"/>
      <c r="CSB2" s="60"/>
      <c r="CSC2" s="60"/>
      <c r="CSD2" s="60"/>
      <c r="CSE2" s="60"/>
      <c r="CSF2" s="60"/>
      <c r="CSG2" s="60"/>
      <c r="CSH2" s="60"/>
      <c r="CSI2" s="60"/>
      <c r="CSJ2" s="60"/>
      <c r="CSK2" s="60"/>
      <c r="CSL2" s="60"/>
      <c r="CSM2" s="60"/>
      <c r="CSN2" s="60"/>
      <c r="CSO2" s="60"/>
      <c r="CSP2" s="60"/>
      <c r="CSQ2" s="60"/>
      <c r="CSR2" s="60"/>
      <c r="CSS2" s="60"/>
      <c r="CST2" s="60"/>
      <c r="CSU2" s="60"/>
      <c r="CSV2" s="60"/>
      <c r="CSW2" s="60"/>
      <c r="CSX2" s="60"/>
      <c r="CSY2" s="60"/>
      <c r="CSZ2" s="60"/>
      <c r="CTA2" s="60"/>
      <c r="CTB2" s="60"/>
      <c r="CTC2" s="60"/>
      <c r="CTD2" s="60"/>
      <c r="CTE2" s="60"/>
      <c r="CTF2" s="60"/>
      <c r="CTG2" s="60"/>
      <c r="CTH2" s="60"/>
      <c r="CTI2" s="60"/>
      <c r="CTJ2" s="60"/>
      <c r="CTK2" s="60"/>
      <c r="CTL2" s="60"/>
      <c r="CTM2" s="60"/>
      <c r="CTN2" s="60"/>
      <c r="CTO2" s="60"/>
      <c r="CTP2" s="60"/>
      <c r="CTQ2" s="60"/>
      <c r="CTR2" s="60"/>
      <c r="CTS2" s="60"/>
      <c r="CTT2" s="60"/>
      <c r="CTU2" s="60"/>
      <c r="CTV2" s="60"/>
      <c r="CTW2" s="60"/>
      <c r="CTX2" s="60"/>
      <c r="CTY2" s="60"/>
      <c r="CTZ2" s="60"/>
      <c r="CUA2" s="60"/>
      <c r="CUB2" s="60"/>
      <c r="CUC2" s="60"/>
      <c r="CUD2" s="60"/>
      <c r="CUE2" s="60"/>
      <c r="CUF2" s="60"/>
      <c r="CUG2" s="60"/>
      <c r="CUH2" s="60"/>
      <c r="CUI2" s="60"/>
      <c r="CUJ2" s="60"/>
      <c r="CUK2" s="60"/>
      <c r="CUL2" s="60"/>
      <c r="CUM2" s="60"/>
      <c r="CUN2" s="60"/>
      <c r="CUO2" s="60"/>
      <c r="CUP2" s="60"/>
      <c r="CUQ2" s="60"/>
      <c r="CUR2" s="60"/>
      <c r="CUS2" s="60"/>
      <c r="CUT2" s="60"/>
      <c r="CUU2" s="60"/>
      <c r="CUV2" s="60"/>
      <c r="CUW2" s="60"/>
      <c r="CUX2" s="60"/>
      <c r="CUY2" s="60"/>
      <c r="CUZ2" s="60"/>
      <c r="CVA2" s="60"/>
      <c r="CVB2" s="60"/>
      <c r="CVC2" s="60"/>
      <c r="CVD2" s="60"/>
      <c r="CVE2" s="60"/>
      <c r="CVF2" s="60"/>
      <c r="CVG2" s="60"/>
      <c r="CVH2" s="60"/>
      <c r="CVI2" s="60"/>
      <c r="CVJ2" s="60"/>
      <c r="CVK2" s="60"/>
      <c r="CVL2" s="60"/>
      <c r="CVM2" s="60"/>
      <c r="CVN2" s="60"/>
      <c r="CVO2" s="60"/>
      <c r="CVP2" s="60"/>
      <c r="CVQ2" s="60"/>
      <c r="CVR2" s="60"/>
      <c r="CVS2" s="60"/>
      <c r="CVT2" s="60"/>
      <c r="CVU2" s="60"/>
      <c r="CVV2" s="60"/>
      <c r="CVW2" s="60"/>
      <c r="CVX2" s="60"/>
      <c r="CVY2" s="60"/>
      <c r="CVZ2" s="60"/>
      <c r="CWA2" s="60"/>
      <c r="CWB2" s="60"/>
      <c r="CWC2" s="60"/>
      <c r="CWD2" s="60"/>
      <c r="CWE2" s="60"/>
      <c r="CWF2" s="60"/>
      <c r="CWG2" s="60"/>
      <c r="CWH2" s="60"/>
      <c r="CWI2" s="60"/>
      <c r="CWJ2" s="60"/>
      <c r="CWK2" s="60"/>
      <c r="CWL2" s="60"/>
      <c r="CWM2" s="60"/>
      <c r="CWN2" s="60"/>
      <c r="CWO2" s="60"/>
      <c r="CWP2" s="60"/>
      <c r="CWQ2" s="60"/>
      <c r="CWR2" s="60"/>
      <c r="CWS2" s="60"/>
      <c r="CWT2" s="60"/>
      <c r="CWU2" s="60"/>
      <c r="CWV2" s="60"/>
      <c r="CWW2" s="60"/>
      <c r="CWX2" s="60"/>
      <c r="CWY2" s="60"/>
      <c r="CWZ2" s="60"/>
      <c r="CXA2" s="60"/>
      <c r="CXB2" s="60"/>
      <c r="CXC2" s="60"/>
      <c r="CXD2" s="60"/>
      <c r="CXE2" s="60"/>
      <c r="CXF2" s="60"/>
      <c r="CXG2" s="60"/>
      <c r="CXH2" s="60"/>
      <c r="CXI2" s="60"/>
      <c r="CXJ2" s="60"/>
      <c r="CXK2" s="60"/>
      <c r="CXL2" s="60"/>
      <c r="CXM2" s="60"/>
      <c r="CXN2" s="60"/>
      <c r="CXO2" s="60"/>
      <c r="CXP2" s="60"/>
      <c r="CXQ2" s="60"/>
      <c r="CXR2" s="60"/>
      <c r="CXS2" s="60"/>
      <c r="CXT2" s="60"/>
      <c r="CXU2" s="60"/>
      <c r="CXV2" s="60"/>
      <c r="CXW2" s="60"/>
      <c r="CXX2" s="60"/>
      <c r="CXY2" s="60"/>
      <c r="CXZ2" s="60"/>
      <c r="CYA2" s="60"/>
      <c r="CYB2" s="60"/>
      <c r="CYC2" s="60"/>
      <c r="CYD2" s="60"/>
      <c r="CYE2" s="60"/>
      <c r="CYF2" s="60"/>
      <c r="CYG2" s="60"/>
      <c r="CYH2" s="60"/>
      <c r="CYI2" s="60"/>
      <c r="CYJ2" s="60"/>
      <c r="CYK2" s="60"/>
      <c r="CYL2" s="60"/>
      <c r="CYM2" s="60"/>
      <c r="CYN2" s="60"/>
      <c r="CYO2" s="60"/>
      <c r="CYP2" s="60"/>
      <c r="CYQ2" s="60"/>
      <c r="CYR2" s="60"/>
      <c r="CYS2" s="60"/>
      <c r="CYT2" s="60"/>
      <c r="CYU2" s="60"/>
      <c r="CYV2" s="60"/>
      <c r="CYW2" s="60"/>
      <c r="CYX2" s="60"/>
      <c r="CYY2" s="60"/>
      <c r="CYZ2" s="60"/>
      <c r="CZA2" s="60"/>
      <c r="CZB2" s="60"/>
      <c r="CZC2" s="60"/>
      <c r="CZD2" s="60"/>
      <c r="CZE2" s="60"/>
      <c r="CZF2" s="60"/>
      <c r="CZG2" s="60"/>
      <c r="CZH2" s="60"/>
      <c r="CZI2" s="60"/>
      <c r="CZJ2" s="60"/>
      <c r="CZK2" s="60"/>
      <c r="CZL2" s="60"/>
      <c r="CZM2" s="60"/>
      <c r="CZN2" s="60"/>
      <c r="CZO2" s="60"/>
      <c r="CZP2" s="60"/>
      <c r="CZQ2" s="60"/>
      <c r="CZR2" s="60"/>
      <c r="CZS2" s="60"/>
      <c r="CZT2" s="60"/>
      <c r="CZU2" s="60"/>
      <c r="CZV2" s="60"/>
      <c r="CZW2" s="60"/>
      <c r="CZX2" s="60"/>
      <c r="CZY2" s="60"/>
      <c r="CZZ2" s="60"/>
      <c r="DAA2" s="60"/>
      <c r="DAB2" s="60"/>
      <c r="DAC2" s="60"/>
      <c r="DAD2" s="60"/>
      <c r="DAE2" s="60"/>
      <c r="DAF2" s="60"/>
      <c r="DAG2" s="60"/>
      <c r="DAH2" s="60"/>
      <c r="DAI2" s="60"/>
      <c r="DAJ2" s="60"/>
      <c r="DAK2" s="60"/>
      <c r="DAL2" s="60"/>
      <c r="DAM2" s="60"/>
      <c r="DAN2" s="60"/>
      <c r="DAO2" s="60"/>
      <c r="DAP2" s="60"/>
      <c r="DAQ2" s="60"/>
      <c r="DAR2" s="60"/>
      <c r="DAS2" s="60"/>
      <c r="DAT2" s="60"/>
      <c r="DAU2" s="60"/>
      <c r="DAV2" s="60"/>
      <c r="DAW2" s="60"/>
      <c r="DAX2" s="60"/>
      <c r="DAY2" s="60"/>
      <c r="DAZ2" s="60"/>
      <c r="DBA2" s="60"/>
      <c r="DBB2" s="60"/>
      <c r="DBC2" s="60"/>
      <c r="DBD2" s="60"/>
      <c r="DBE2" s="60"/>
      <c r="DBF2" s="60"/>
      <c r="DBG2" s="60"/>
      <c r="DBH2" s="60"/>
      <c r="DBI2" s="60"/>
      <c r="DBJ2" s="60"/>
      <c r="DBK2" s="60"/>
      <c r="DBL2" s="60"/>
      <c r="DBM2" s="60"/>
      <c r="DBN2" s="60"/>
      <c r="DBO2" s="60"/>
      <c r="DBP2" s="60"/>
      <c r="DBQ2" s="60"/>
      <c r="DBR2" s="60"/>
      <c r="DBS2" s="60"/>
      <c r="DBT2" s="60"/>
      <c r="DBU2" s="60"/>
      <c r="DBV2" s="60"/>
      <c r="DBW2" s="60"/>
      <c r="DBX2" s="60"/>
      <c r="DBY2" s="60"/>
      <c r="DBZ2" s="60"/>
      <c r="DCA2" s="60"/>
      <c r="DCB2" s="60"/>
      <c r="DCC2" s="60"/>
      <c r="DCD2" s="60"/>
      <c r="DCE2" s="60"/>
      <c r="DCF2" s="60"/>
      <c r="DCG2" s="60"/>
      <c r="DCH2" s="60"/>
      <c r="DCI2" s="60"/>
      <c r="DCJ2" s="60"/>
      <c r="DCK2" s="60"/>
      <c r="DCL2" s="60"/>
      <c r="DCM2" s="60"/>
      <c r="DCN2" s="60"/>
      <c r="DCO2" s="60"/>
      <c r="DCP2" s="60"/>
      <c r="DCQ2" s="60"/>
      <c r="DCR2" s="60"/>
      <c r="DCS2" s="60"/>
      <c r="DCT2" s="60"/>
      <c r="DCU2" s="60"/>
      <c r="DCV2" s="60"/>
      <c r="DCW2" s="60"/>
      <c r="DCX2" s="60"/>
      <c r="DCY2" s="60"/>
      <c r="DCZ2" s="60"/>
      <c r="DDA2" s="60"/>
      <c r="DDB2" s="60"/>
      <c r="DDC2" s="60"/>
      <c r="DDD2" s="60"/>
      <c r="DDE2" s="60"/>
      <c r="DDF2" s="60"/>
      <c r="DDG2" s="60"/>
      <c r="DDH2" s="60"/>
      <c r="DDI2" s="60"/>
      <c r="DDJ2" s="60"/>
      <c r="DDK2" s="60"/>
      <c r="DDL2" s="60"/>
      <c r="DDM2" s="60"/>
      <c r="DDN2" s="60"/>
      <c r="DDO2" s="60"/>
      <c r="DDP2" s="60"/>
      <c r="DDQ2" s="60"/>
      <c r="DDR2" s="60"/>
      <c r="DDS2" s="60"/>
      <c r="DDT2" s="60"/>
      <c r="DDU2" s="60"/>
      <c r="DDV2" s="60"/>
      <c r="DDW2" s="60"/>
      <c r="DDX2" s="60"/>
      <c r="DDY2" s="60"/>
      <c r="DDZ2" s="60"/>
      <c r="DEA2" s="60"/>
      <c r="DEB2" s="60"/>
      <c r="DEC2" s="60"/>
      <c r="DED2" s="60"/>
      <c r="DEE2" s="60"/>
      <c r="DEF2" s="60"/>
      <c r="DEG2" s="60"/>
      <c r="DEH2" s="60"/>
      <c r="DEI2" s="60"/>
      <c r="DEJ2" s="60"/>
      <c r="DEK2" s="60"/>
      <c r="DEL2" s="60"/>
      <c r="DEM2" s="60"/>
      <c r="DEN2" s="60"/>
      <c r="DEO2" s="60"/>
      <c r="DEP2" s="60"/>
      <c r="DEQ2" s="60"/>
      <c r="DER2" s="60"/>
      <c r="DES2" s="60"/>
      <c r="DET2" s="60"/>
      <c r="DEU2" s="60"/>
      <c r="DEV2" s="60"/>
      <c r="DEW2" s="60"/>
      <c r="DEX2" s="60"/>
      <c r="DEY2" s="60"/>
      <c r="DEZ2" s="60"/>
      <c r="DFA2" s="60"/>
      <c r="DFB2" s="60"/>
      <c r="DFC2" s="60"/>
      <c r="DFD2" s="60"/>
      <c r="DFE2" s="60"/>
      <c r="DFF2" s="60"/>
      <c r="DFG2" s="60"/>
      <c r="DFH2" s="60"/>
      <c r="DFI2" s="60"/>
      <c r="DFJ2" s="60"/>
      <c r="DFK2" s="60"/>
      <c r="DFL2" s="60"/>
      <c r="DFM2" s="60"/>
      <c r="DFN2" s="60"/>
      <c r="DFO2" s="60"/>
      <c r="DFP2" s="60"/>
      <c r="DFQ2" s="60"/>
      <c r="DFR2" s="60"/>
      <c r="DFS2" s="60"/>
      <c r="DFT2" s="60"/>
      <c r="DFU2" s="60"/>
      <c r="DFV2" s="60"/>
      <c r="DFW2" s="60"/>
      <c r="DFX2" s="60"/>
      <c r="DFY2" s="60"/>
      <c r="DFZ2" s="60"/>
      <c r="DGA2" s="60"/>
      <c r="DGB2" s="60"/>
      <c r="DGC2" s="60"/>
      <c r="DGD2" s="60"/>
      <c r="DGE2" s="60"/>
      <c r="DGF2" s="60"/>
      <c r="DGG2" s="60"/>
      <c r="DGH2" s="60"/>
      <c r="DGI2" s="60"/>
      <c r="DGJ2" s="60"/>
      <c r="DGK2" s="60"/>
      <c r="DGL2" s="60"/>
      <c r="DGM2" s="60"/>
      <c r="DGN2" s="60"/>
      <c r="DGO2" s="60"/>
      <c r="DGP2" s="60"/>
      <c r="DGQ2" s="60"/>
      <c r="DGR2" s="60"/>
      <c r="DGS2" s="60"/>
      <c r="DGT2" s="60"/>
      <c r="DGU2" s="60"/>
      <c r="DGV2" s="60"/>
      <c r="DGW2" s="60"/>
      <c r="DGX2" s="60"/>
      <c r="DGY2" s="60"/>
      <c r="DGZ2" s="60"/>
      <c r="DHA2" s="60"/>
      <c r="DHB2" s="60"/>
      <c r="DHC2" s="60"/>
      <c r="DHD2" s="60"/>
      <c r="DHE2" s="60"/>
      <c r="DHF2" s="60"/>
      <c r="DHG2" s="60"/>
      <c r="DHH2" s="60"/>
      <c r="DHI2" s="60"/>
      <c r="DHJ2" s="60"/>
      <c r="DHK2" s="60"/>
      <c r="DHL2" s="60"/>
      <c r="DHM2" s="60"/>
      <c r="DHN2" s="60"/>
      <c r="DHO2" s="60"/>
      <c r="DHP2" s="60"/>
      <c r="DHQ2" s="60"/>
      <c r="DHR2" s="60"/>
      <c r="DHS2" s="60"/>
      <c r="DHT2" s="60"/>
      <c r="DHU2" s="60"/>
      <c r="DHV2" s="60"/>
      <c r="DHW2" s="60"/>
      <c r="DHX2" s="60"/>
      <c r="DHY2" s="60"/>
      <c r="DHZ2" s="60"/>
      <c r="DIA2" s="60"/>
      <c r="DIB2" s="60"/>
      <c r="DIC2" s="60"/>
      <c r="DID2" s="60"/>
      <c r="DIE2" s="60"/>
      <c r="DIF2" s="60"/>
      <c r="DIG2" s="60"/>
      <c r="DIH2" s="60"/>
      <c r="DII2" s="60"/>
      <c r="DIJ2" s="60"/>
      <c r="DIK2" s="60"/>
      <c r="DIL2" s="60"/>
      <c r="DIM2" s="60"/>
      <c r="DIN2" s="60"/>
      <c r="DIO2" s="60"/>
      <c r="DIP2" s="60"/>
      <c r="DIQ2" s="60"/>
      <c r="DIR2" s="60"/>
      <c r="DIS2" s="60"/>
      <c r="DIT2" s="60"/>
      <c r="DIU2" s="60"/>
      <c r="DIV2" s="60"/>
      <c r="DIW2" s="60"/>
      <c r="DIX2" s="60"/>
      <c r="DIY2" s="60"/>
      <c r="DIZ2" s="60"/>
      <c r="DJA2" s="60"/>
      <c r="DJB2" s="60"/>
      <c r="DJC2" s="60"/>
      <c r="DJD2" s="60"/>
      <c r="DJE2" s="60"/>
      <c r="DJF2" s="60"/>
      <c r="DJG2" s="60"/>
      <c r="DJH2" s="60"/>
      <c r="DJI2" s="60"/>
      <c r="DJJ2" s="60"/>
      <c r="DJK2" s="60"/>
      <c r="DJL2" s="60"/>
      <c r="DJM2" s="60"/>
      <c r="DJN2" s="60"/>
      <c r="DJO2" s="60"/>
      <c r="DJP2" s="60"/>
      <c r="DJQ2" s="60"/>
      <c r="DJR2" s="60"/>
      <c r="DJS2" s="60"/>
      <c r="DJT2" s="60"/>
      <c r="DJU2" s="60"/>
      <c r="DJV2" s="60"/>
      <c r="DJW2" s="60"/>
      <c r="DJX2" s="60"/>
      <c r="DJY2" s="60"/>
      <c r="DJZ2" s="60"/>
      <c r="DKA2" s="60"/>
      <c r="DKB2" s="60"/>
      <c r="DKC2" s="60"/>
      <c r="DKD2" s="60"/>
      <c r="DKE2" s="60"/>
      <c r="DKF2" s="60"/>
      <c r="DKG2" s="60"/>
      <c r="DKH2" s="60"/>
      <c r="DKI2" s="60"/>
      <c r="DKJ2" s="60"/>
      <c r="DKK2" s="60"/>
      <c r="DKL2" s="60"/>
      <c r="DKM2" s="60"/>
      <c r="DKN2" s="60"/>
      <c r="DKO2" s="60"/>
      <c r="DKP2" s="60"/>
      <c r="DKQ2" s="60"/>
      <c r="DKR2" s="60"/>
      <c r="DKS2" s="60"/>
      <c r="DKT2" s="60"/>
      <c r="DKU2" s="60"/>
      <c r="DKV2" s="60"/>
      <c r="DKW2" s="60"/>
      <c r="DKX2" s="60"/>
      <c r="DKY2" s="60"/>
      <c r="DKZ2" s="60"/>
      <c r="DLA2" s="60"/>
      <c r="DLB2" s="60"/>
      <c r="DLC2" s="60"/>
      <c r="DLD2" s="60"/>
      <c r="DLE2" s="60"/>
      <c r="DLF2" s="60"/>
      <c r="DLG2" s="60"/>
      <c r="DLH2" s="60"/>
      <c r="DLI2" s="60"/>
      <c r="DLJ2" s="60"/>
      <c r="DLK2" s="60"/>
      <c r="DLL2" s="60"/>
      <c r="DLM2" s="60"/>
      <c r="DLN2" s="60"/>
      <c r="DLO2" s="60"/>
      <c r="DLP2" s="60"/>
      <c r="DLQ2" s="60"/>
      <c r="DLR2" s="60"/>
      <c r="DLS2" s="60"/>
      <c r="DLT2" s="60"/>
      <c r="DLU2" s="60"/>
      <c r="DLV2" s="60"/>
      <c r="DLW2" s="60"/>
      <c r="DLX2" s="60"/>
      <c r="DLY2" s="60"/>
      <c r="DLZ2" s="60"/>
      <c r="DMA2" s="60"/>
      <c r="DMB2" s="60"/>
      <c r="DMC2" s="60"/>
      <c r="DMD2" s="60"/>
      <c r="DME2" s="60"/>
      <c r="DMF2" s="60"/>
      <c r="DMG2" s="60"/>
      <c r="DMH2" s="60"/>
      <c r="DMI2" s="60"/>
      <c r="DMJ2" s="60"/>
      <c r="DMK2" s="60"/>
      <c r="DML2" s="60"/>
      <c r="DMM2" s="60"/>
      <c r="DMN2" s="60"/>
      <c r="DMO2" s="60"/>
      <c r="DMP2" s="60"/>
      <c r="DMQ2" s="60"/>
      <c r="DMR2" s="60"/>
      <c r="DMS2" s="60"/>
      <c r="DMT2" s="60"/>
      <c r="DMU2" s="60"/>
      <c r="DMV2" s="60"/>
      <c r="DMW2" s="60"/>
      <c r="DMX2" s="60"/>
      <c r="DMY2" s="60"/>
      <c r="DMZ2" s="60"/>
      <c r="DNA2" s="60"/>
      <c r="DNB2" s="60"/>
      <c r="DNC2" s="60"/>
      <c r="DND2" s="60"/>
      <c r="DNE2" s="60"/>
      <c r="DNF2" s="60"/>
      <c r="DNG2" s="60"/>
      <c r="DNH2" s="60"/>
      <c r="DNI2" s="60"/>
      <c r="DNJ2" s="60"/>
      <c r="DNK2" s="60"/>
      <c r="DNL2" s="60"/>
      <c r="DNM2" s="60"/>
      <c r="DNN2" s="60"/>
      <c r="DNO2" s="60"/>
      <c r="DNP2" s="60"/>
      <c r="DNQ2" s="60"/>
      <c r="DNR2" s="60"/>
      <c r="DNS2" s="60"/>
      <c r="DNT2" s="60"/>
      <c r="DNU2" s="60"/>
      <c r="DNV2" s="60"/>
      <c r="DNW2" s="60"/>
      <c r="DNX2" s="60"/>
      <c r="DNY2" s="60"/>
      <c r="DNZ2" s="60"/>
      <c r="DOA2" s="60"/>
      <c r="DOB2" s="60"/>
      <c r="DOC2" s="60"/>
      <c r="DOD2" s="60"/>
      <c r="DOE2" s="60"/>
      <c r="DOF2" s="60"/>
      <c r="DOG2" s="60"/>
      <c r="DOH2" s="60"/>
      <c r="DOI2" s="60"/>
      <c r="DOJ2" s="60"/>
      <c r="DOK2" s="60"/>
      <c r="DOL2" s="60"/>
      <c r="DOM2" s="60"/>
      <c r="DON2" s="60"/>
      <c r="DOO2" s="60"/>
      <c r="DOP2" s="60"/>
      <c r="DOQ2" s="60"/>
      <c r="DOR2" s="60"/>
      <c r="DOS2" s="60"/>
      <c r="DOT2" s="60"/>
      <c r="DOU2" s="60"/>
      <c r="DOV2" s="60"/>
      <c r="DOW2" s="60"/>
      <c r="DOX2" s="60"/>
      <c r="DOY2" s="60"/>
      <c r="DOZ2" s="60"/>
      <c r="DPA2" s="60"/>
      <c r="DPB2" s="60"/>
      <c r="DPC2" s="60"/>
      <c r="DPD2" s="60"/>
      <c r="DPE2" s="60"/>
      <c r="DPF2" s="60"/>
      <c r="DPG2" s="60"/>
      <c r="DPH2" s="60"/>
      <c r="DPI2" s="60"/>
      <c r="DPJ2" s="60"/>
      <c r="DPK2" s="60"/>
      <c r="DPL2" s="60"/>
      <c r="DPM2" s="60"/>
      <c r="DPN2" s="60"/>
      <c r="DPO2" s="60"/>
      <c r="DPP2" s="60"/>
      <c r="DPQ2" s="60"/>
      <c r="DPR2" s="60"/>
      <c r="DPS2" s="60"/>
      <c r="DPT2" s="60"/>
      <c r="DPU2" s="60"/>
      <c r="DPV2" s="60"/>
      <c r="DPW2" s="60"/>
      <c r="DPX2" s="60"/>
      <c r="DPY2" s="60"/>
      <c r="DPZ2" s="60"/>
      <c r="DQA2" s="60"/>
      <c r="DQB2" s="60"/>
      <c r="DQC2" s="60"/>
      <c r="DQD2" s="60"/>
      <c r="DQE2" s="60"/>
      <c r="DQF2" s="60"/>
      <c r="DQG2" s="60"/>
      <c r="DQH2" s="60"/>
      <c r="DQI2" s="60"/>
      <c r="DQJ2" s="60"/>
      <c r="DQK2" s="60"/>
      <c r="DQL2" s="60"/>
      <c r="DQM2" s="60"/>
      <c r="DQN2" s="60"/>
      <c r="DQO2" s="60"/>
      <c r="DQP2" s="60"/>
      <c r="DQQ2" s="60"/>
      <c r="DQR2" s="60"/>
      <c r="DQS2" s="60"/>
      <c r="DQT2" s="60"/>
      <c r="DQU2" s="60"/>
      <c r="DQV2" s="60"/>
      <c r="DQW2" s="60"/>
      <c r="DQX2" s="60"/>
      <c r="DQY2" s="60"/>
      <c r="DQZ2" s="60"/>
      <c r="DRA2" s="60"/>
      <c r="DRB2" s="60"/>
      <c r="DRC2" s="60"/>
      <c r="DRD2" s="60"/>
      <c r="DRE2" s="60"/>
      <c r="DRF2" s="60"/>
      <c r="DRG2" s="60"/>
      <c r="DRH2" s="60"/>
      <c r="DRI2" s="60"/>
      <c r="DRJ2" s="60"/>
      <c r="DRK2" s="60"/>
      <c r="DRL2" s="60"/>
      <c r="DRM2" s="60"/>
      <c r="DRN2" s="60"/>
      <c r="DRO2" s="60"/>
      <c r="DRP2" s="60"/>
      <c r="DRQ2" s="60"/>
      <c r="DRR2" s="60"/>
      <c r="DRS2" s="60"/>
      <c r="DRT2" s="60"/>
      <c r="DRU2" s="60"/>
      <c r="DRV2" s="60"/>
      <c r="DRW2" s="60"/>
      <c r="DRX2" s="60"/>
      <c r="DRY2" s="60"/>
      <c r="DRZ2" s="60"/>
      <c r="DSA2" s="60"/>
      <c r="DSB2" s="60"/>
      <c r="DSC2" s="60"/>
      <c r="DSD2" s="60"/>
      <c r="DSE2" s="60"/>
      <c r="DSF2" s="60"/>
      <c r="DSG2" s="60"/>
      <c r="DSH2" s="60"/>
      <c r="DSI2" s="60"/>
      <c r="DSJ2" s="60"/>
      <c r="DSK2" s="60"/>
      <c r="DSL2" s="60"/>
      <c r="DSM2" s="60"/>
      <c r="DSN2" s="60"/>
      <c r="DSO2" s="60"/>
      <c r="DSP2" s="60"/>
      <c r="DSQ2" s="60"/>
      <c r="DSR2" s="60"/>
      <c r="DSS2" s="60"/>
      <c r="DST2" s="60"/>
      <c r="DSU2" s="60"/>
      <c r="DSV2" s="60"/>
      <c r="DSW2" s="60"/>
      <c r="DSX2" s="60"/>
      <c r="DSY2" s="60"/>
      <c r="DSZ2" s="60"/>
      <c r="DTA2" s="60"/>
      <c r="DTB2" s="60"/>
      <c r="DTC2" s="60"/>
      <c r="DTD2" s="60"/>
      <c r="DTE2" s="60"/>
      <c r="DTF2" s="60"/>
      <c r="DTG2" s="60"/>
      <c r="DTH2" s="60"/>
      <c r="DTI2" s="60"/>
      <c r="DTJ2" s="60"/>
      <c r="DTK2" s="60"/>
      <c r="DTL2" s="60"/>
      <c r="DTM2" s="60"/>
      <c r="DTN2" s="60"/>
      <c r="DTO2" s="60"/>
      <c r="DTP2" s="60"/>
      <c r="DTQ2" s="60"/>
      <c r="DTR2" s="60"/>
      <c r="DTS2" s="60"/>
      <c r="DTT2" s="60"/>
      <c r="DTU2" s="60"/>
      <c r="DTV2" s="60"/>
      <c r="DTW2" s="60"/>
      <c r="DTX2" s="60"/>
      <c r="DTY2" s="60"/>
      <c r="DTZ2" s="60"/>
      <c r="DUA2" s="60"/>
      <c r="DUB2" s="60"/>
      <c r="DUC2" s="60"/>
      <c r="DUD2" s="60"/>
      <c r="DUE2" s="60"/>
      <c r="DUF2" s="60"/>
      <c r="DUG2" s="60"/>
      <c r="DUH2" s="60"/>
      <c r="DUI2" s="60"/>
      <c r="DUJ2" s="60"/>
      <c r="DUK2" s="60"/>
      <c r="DUL2" s="60"/>
      <c r="DUM2" s="60"/>
      <c r="DUN2" s="60"/>
      <c r="DUO2" s="60"/>
      <c r="DUP2" s="60"/>
      <c r="DUQ2" s="60"/>
      <c r="DUR2" s="60"/>
      <c r="DUS2" s="60"/>
      <c r="DUT2" s="60"/>
      <c r="DUU2" s="60"/>
      <c r="DUV2" s="60"/>
      <c r="DUW2" s="60"/>
      <c r="DUX2" s="60"/>
      <c r="DUY2" s="60"/>
      <c r="DUZ2" s="60"/>
      <c r="DVA2" s="60"/>
      <c r="DVB2" s="60"/>
      <c r="DVC2" s="60"/>
      <c r="DVD2" s="60"/>
      <c r="DVE2" s="60"/>
      <c r="DVF2" s="60"/>
      <c r="DVG2" s="60"/>
      <c r="DVH2" s="60"/>
      <c r="DVI2" s="60"/>
      <c r="DVJ2" s="60"/>
      <c r="DVK2" s="60"/>
      <c r="DVL2" s="60"/>
      <c r="DVM2" s="60"/>
      <c r="DVN2" s="60"/>
      <c r="DVO2" s="60"/>
      <c r="DVP2" s="60"/>
      <c r="DVQ2" s="60"/>
      <c r="DVR2" s="60"/>
      <c r="DVS2" s="60"/>
      <c r="DVT2" s="60"/>
      <c r="DVU2" s="60"/>
      <c r="DVV2" s="60"/>
      <c r="DVW2" s="60"/>
      <c r="DVX2" s="60"/>
      <c r="DVY2" s="60"/>
      <c r="DVZ2" s="60"/>
      <c r="DWA2" s="60"/>
      <c r="DWB2" s="60"/>
      <c r="DWC2" s="60"/>
      <c r="DWD2" s="60"/>
      <c r="DWE2" s="60"/>
      <c r="DWF2" s="60"/>
      <c r="DWG2" s="60"/>
      <c r="DWH2" s="60"/>
      <c r="DWI2" s="60"/>
      <c r="DWJ2" s="60"/>
      <c r="DWK2" s="60"/>
      <c r="DWL2" s="60"/>
      <c r="DWM2" s="60"/>
      <c r="DWN2" s="60"/>
      <c r="DWO2" s="60"/>
      <c r="DWP2" s="60"/>
      <c r="DWQ2" s="60"/>
      <c r="DWR2" s="60"/>
      <c r="DWS2" s="60"/>
      <c r="DWT2" s="60"/>
      <c r="DWU2" s="60"/>
      <c r="DWV2" s="60"/>
      <c r="DWW2" s="60"/>
      <c r="DWX2" s="60"/>
      <c r="DWY2" s="60"/>
      <c r="DWZ2" s="60"/>
      <c r="DXA2" s="60"/>
      <c r="DXB2" s="60"/>
      <c r="DXC2" s="60"/>
      <c r="DXD2" s="60"/>
      <c r="DXE2" s="60"/>
      <c r="DXF2" s="60"/>
      <c r="DXG2" s="60"/>
      <c r="DXH2" s="60"/>
      <c r="DXI2" s="60"/>
      <c r="DXJ2" s="60"/>
      <c r="DXK2" s="60"/>
      <c r="DXL2" s="60"/>
      <c r="DXM2" s="60"/>
      <c r="DXN2" s="60"/>
      <c r="DXO2" s="60"/>
      <c r="DXP2" s="60"/>
      <c r="DXQ2" s="60"/>
      <c r="DXR2" s="60"/>
      <c r="DXS2" s="60"/>
      <c r="DXT2" s="60"/>
      <c r="DXU2" s="60"/>
      <c r="DXV2" s="60"/>
      <c r="DXW2" s="60"/>
      <c r="DXX2" s="60"/>
      <c r="DXY2" s="60"/>
      <c r="DXZ2" s="60"/>
      <c r="DYA2" s="60"/>
      <c r="DYB2" s="60"/>
      <c r="DYC2" s="60"/>
      <c r="DYD2" s="60"/>
      <c r="DYE2" s="60"/>
      <c r="DYF2" s="60"/>
      <c r="DYG2" s="60"/>
      <c r="DYH2" s="60"/>
      <c r="DYI2" s="60"/>
      <c r="DYJ2" s="60"/>
      <c r="DYK2" s="60"/>
      <c r="DYL2" s="60"/>
      <c r="DYM2" s="60"/>
      <c r="DYN2" s="60"/>
      <c r="DYO2" s="60"/>
      <c r="DYP2" s="60"/>
      <c r="DYQ2" s="60"/>
      <c r="DYR2" s="60"/>
      <c r="DYS2" s="60"/>
      <c r="DYT2" s="60"/>
      <c r="DYU2" s="60"/>
      <c r="DYV2" s="60"/>
      <c r="DYW2" s="60"/>
      <c r="DYX2" s="60"/>
      <c r="DYY2" s="60"/>
      <c r="DYZ2" s="60"/>
      <c r="DZA2" s="60"/>
      <c r="DZB2" s="60"/>
      <c r="DZC2" s="60"/>
      <c r="DZD2" s="60"/>
      <c r="DZE2" s="60"/>
      <c r="DZF2" s="60"/>
      <c r="DZG2" s="60"/>
      <c r="DZH2" s="60"/>
      <c r="DZI2" s="60"/>
      <c r="DZJ2" s="60"/>
      <c r="DZK2" s="60"/>
      <c r="DZL2" s="60"/>
      <c r="DZM2" s="60"/>
      <c r="DZN2" s="60"/>
      <c r="DZO2" s="60"/>
      <c r="DZP2" s="60"/>
      <c r="DZQ2" s="60"/>
      <c r="DZR2" s="60"/>
      <c r="DZS2" s="60"/>
      <c r="DZT2" s="60"/>
      <c r="DZU2" s="60"/>
      <c r="DZV2" s="60"/>
      <c r="DZW2" s="60"/>
      <c r="DZX2" s="60"/>
      <c r="DZY2" s="60"/>
      <c r="DZZ2" s="60"/>
      <c r="EAA2" s="60"/>
      <c r="EAB2" s="60"/>
      <c r="EAC2" s="60"/>
      <c r="EAD2" s="60"/>
      <c r="EAE2" s="60"/>
      <c r="EAF2" s="60"/>
      <c r="EAG2" s="60"/>
      <c r="EAH2" s="60"/>
      <c r="EAI2" s="60"/>
      <c r="EAJ2" s="60"/>
      <c r="EAK2" s="60"/>
      <c r="EAL2" s="60"/>
      <c r="EAM2" s="60"/>
      <c r="EAN2" s="60"/>
      <c r="EAO2" s="60"/>
      <c r="EAP2" s="60"/>
      <c r="EAQ2" s="60"/>
      <c r="EAR2" s="60"/>
      <c r="EAS2" s="60"/>
      <c r="EAT2" s="60"/>
      <c r="EAU2" s="60"/>
      <c r="EAV2" s="60"/>
      <c r="EAW2" s="60"/>
      <c r="EAX2" s="60"/>
      <c r="EAY2" s="60"/>
      <c r="EAZ2" s="60"/>
      <c r="EBA2" s="60"/>
      <c r="EBB2" s="60"/>
      <c r="EBC2" s="60"/>
      <c r="EBD2" s="60"/>
      <c r="EBE2" s="60"/>
      <c r="EBF2" s="60"/>
      <c r="EBG2" s="60"/>
      <c r="EBH2" s="60"/>
      <c r="EBI2" s="60"/>
      <c r="EBJ2" s="60"/>
      <c r="EBK2" s="60"/>
      <c r="EBL2" s="60"/>
      <c r="EBM2" s="60"/>
      <c r="EBN2" s="60"/>
      <c r="EBO2" s="60"/>
      <c r="EBP2" s="60"/>
      <c r="EBQ2" s="60"/>
      <c r="EBR2" s="60"/>
      <c r="EBS2" s="60"/>
      <c r="EBT2" s="60"/>
      <c r="EBU2" s="60"/>
      <c r="EBV2" s="60"/>
      <c r="EBW2" s="60"/>
      <c r="EBX2" s="60"/>
      <c r="EBY2" s="60"/>
      <c r="EBZ2" s="60"/>
      <c r="ECA2" s="60"/>
      <c r="ECB2" s="60"/>
      <c r="ECC2" s="60"/>
      <c r="ECD2" s="60"/>
      <c r="ECE2" s="60"/>
      <c r="ECF2" s="60"/>
      <c r="ECG2" s="60"/>
      <c r="ECH2" s="60"/>
      <c r="ECI2" s="60"/>
      <c r="ECJ2" s="60"/>
      <c r="ECK2" s="60"/>
      <c r="ECL2" s="60"/>
      <c r="ECM2" s="60"/>
      <c r="ECN2" s="60"/>
      <c r="ECO2" s="60"/>
      <c r="ECP2" s="60"/>
      <c r="ECQ2" s="60"/>
      <c r="ECR2" s="60"/>
      <c r="ECS2" s="60"/>
      <c r="ECT2" s="60"/>
      <c r="ECU2" s="60"/>
      <c r="ECV2" s="60"/>
      <c r="ECW2" s="60"/>
      <c r="ECX2" s="60"/>
      <c r="ECY2" s="60"/>
      <c r="ECZ2" s="60"/>
      <c r="EDA2" s="60"/>
      <c r="EDB2" s="60"/>
      <c r="EDC2" s="60"/>
      <c r="EDD2" s="60"/>
      <c r="EDE2" s="60"/>
      <c r="EDF2" s="60"/>
      <c r="EDG2" s="60"/>
      <c r="EDH2" s="60"/>
      <c r="EDI2" s="60"/>
      <c r="EDJ2" s="60"/>
      <c r="EDK2" s="60"/>
      <c r="EDL2" s="60"/>
      <c r="EDM2" s="60"/>
      <c r="EDN2" s="60"/>
      <c r="EDO2" s="60"/>
      <c r="EDP2" s="60"/>
      <c r="EDQ2" s="60"/>
      <c r="EDR2" s="60"/>
      <c r="EDS2" s="60"/>
      <c r="EDT2" s="60"/>
      <c r="EDU2" s="60"/>
      <c r="EDV2" s="60"/>
      <c r="EDW2" s="60"/>
      <c r="EDX2" s="60"/>
      <c r="EDY2" s="60"/>
      <c r="EDZ2" s="60"/>
      <c r="EEA2" s="60"/>
      <c r="EEB2" s="60"/>
      <c r="EEC2" s="60"/>
      <c r="EED2" s="60"/>
      <c r="EEE2" s="60"/>
      <c r="EEF2" s="60"/>
      <c r="EEG2" s="60"/>
      <c r="EEH2" s="60"/>
      <c r="EEI2" s="60"/>
      <c r="EEJ2" s="60"/>
      <c r="EEK2" s="60"/>
      <c r="EEL2" s="60"/>
      <c r="EEM2" s="60"/>
      <c r="EEN2" s="60"/>
      <c r="EEO2" s="60"/>
      <c r="EEP2" s="60"/>
      <c r="EEQ2" s="60"/>
      <c r="EER2" s="60"/>
      <c r="EES2" s="60"/>
      <c r="EET2" s="60"/>
      <c r="EEU2" s="60"/>
      <c r="EEV2" s="60"/>
      <c r="EEW2" s="60"/>
      <c r="EEX2" s="60"/>
      <c r="EEY2" s="60"/>
      <c r="EEZ2" s="60"/>
      <c r="EFA2" s="60"/>
      <c r="EFB2" s="60"/>
      <c r="EFC2" s="60"/>
      <c r="EFD2" s="60"/>
      <c r="EFE2" s="60"/>
      <c r="EFF2" s="60"/>
      <c r="EFG2" s="60"/>
      <c r="EFH2" s="60"/>
      <c r="EFI2" s="60"/>
      <c r="EFJ2" s="60"/>
      <c r="EFK2" s="60"/>
      <c r="EFL2" s="60"/>
      <c r="EFM2" s="60"/>
      <c r="EFN2" s="60"/>
      <c r="EFO2" s="60"/>
      <c r="EFP2" s="60"/>
      <c r="EFQ2" s="60"/>
      <c r="EFR2" s="60"/>
      <c r="EFS2" s="60"/>
      <c r="EFT2" s="60"/>
      <c r="EFU2" s="60"/>
      <c r="EFV2" s="60"/>
      <c r="EFW2" s="60"/>
      <c r="EFX2" s="60"/>
      <c r="EFY2" s="60"/>
      <c r="EFZ2" s="60"/>
      <c r="EGA2" s="60"/>
      <c r="EGB2" s="60"/>
      <c r="EGC2" s="60"/>
      <c r="EGD2" s="60"/>
      <c r="EGE2" s="60"/>
      <c r="EGF2" s="60"/>
      <c r="EGG2" s="60"/>
      <c r="EGH2" s="60"/>
      <c r="EGI2" s="60"/>
      <c r="EGJ2" s="60"/>
      <c r="EGK2" s="60"/>
      <c r="EGL2" s="60"/>
      <c r="EGM2" s="60"/>
      <c r="EGN2" s="60"/>
      <c r="EGO2" s="60"/>
      <c r="EGP2" s="60"/>
      <c r="EGQ2" s="60"/>
      <c r="EGR2" s="60"/>
      <c r="EGS2" s="60"/>
      <c r="EGT2" s="60"/>
      <c r="EGU2" s="60"/>
      <c r="EGV2" s="60"/>
      <c r="EGW2" s="60"/>
      <c r="EGX2" s="60"/>
      <c r="EGY2" s="60"/>
      <c r="EGZ2" s="60"/>
      <c r="EHA2" s="60"/>
      <c r="EHB2" s="60"/>
      <c r="EHC2" s="60"/>
      <c r="EHD2" s="60"/>
      <c r="EHE2" s="60"/>
      <c r="EHF2" s="60"/>
      <c r="EHG2" s="60"/>
      <c r="EHH2" s="60"/>
      <c r="EHI2" s="60"/>
      <c r="EHJ2" s="60"/>
      <c r="EHK2" s="60"/>
      <c r="EHL2" s="60"/>
      <c r="EHM2" s="60"/>
      <c r="EHN2" s="60"/>
      <c r="EHO2" s="60"/>
      <c r="EHP2" s="60"/>
      <c r="EHQ2" s="60"/>
      <c r="EHR2" s="60"/>
      <c r="EHS2" s="60"/>
      <c r="EHT2" s="60"/>
      <c r="EHU2" s="60"/>
      <c r="EHV2" s="60"/>
      <c r="EHW2" s="60"/>
      <c r="EHX2" s="60"/>
      <c r="EHY2" s="60"/>
      <c r="EHZ2" s="60"/>
      <c r="EIA2" s="60"/>
      <c r="EIB2" s="60"/>
      <c r="EIC2" s="60"/>
      <c r="EID2" s="60"/>
      <c r="EIE2" s="60"/>
      <c r="EIF2" s="60"/>
      <c r="EIG2" s="60"/>
      <c r="EIH2" s="60"/>
      <c r="EII2" s="60"/>
      <c r="EIJ2" s="60"/>
      <c r="EIK2" s="60"/>
      <c r="EIL2" s="60"/>
      <c r="EIM2" s="60"/>
      <c r="EIN2" s="60"/>
      <c r="EIO2" s="60"/>
      <c r="EIP2" s="60"/>
      <c r="EIQ2" s="60"/>
      <c r="EIR2" s="60"/>
      <c r="EIS2" s="60"/>
      <c r="EIT2" s="60"/>
      <c r="EIU2" s="60"/>
      <c r="EIV2" s="60"/>
      <c r="EIW2" s="60"/>
      <c r="EIX2" s="60"/>
      <c r="EIY2" s="60"/>
      <c r="EIZ2" s="60"/>
      <c r="EJA2" s="60"/>
      <c r="EJB2" s="60"/>
      <c r="EJC2" s="60"/>
      <c r="EJD2" s="60"/>
      <c r="EJE2" s="60"/>
      <c r="EJF2" s="60"/>
      <c r="EJG2" s="60"/>
      <c r="EJH2" s="60"/>
      <c r="EJI2" s="60"/>
      <c r="EJJ2" s="60"/>
      <c r="EJK2" s="60"/>
      <c r="EJL2" s="60"/>
      <c r="EJM2" s="60"/>
      <c r="EJN2" s="60"/>
      <c r="EJO2" s="60"/>
      <c r="EJP2" s="60"/>
      <c r="EJQ2" s="60"/>
      <c r="EJR2" s="60"/>
      <c r="EJS2" s="60"/>
      <c r="EJT2" s="60"/>
      <c r="EJU2" s="60"/>
      <c r="EJV2" s="60"/>
      <c r="EJW2" s="60"/>
      <c r="EJX2" s="60"/>
      <c r="EJY2" s="60"/>
      <c r="EJZ2" s="60"/>
      <c r="EKA2" s="60"/>
      <c r="EKB2" s="60"/>
      <c r="EKC2" s="60"/>
      <c r="EKD2" s="60"/>
      <c r="EKE2" s="60"/>
      <c r="EKF2" s="60"/>
      <c r="EKG2" s="60"/>
      <c r="EKH2" s="60"/>
      <c r="EKI2" s="60"/>
      <c r="EKJ2" s="60"/>
      <c r="EKK2" s="60"/>
      <c r="EKL2" s="60"/>
      <c r="EKM2" s="60"/>
      <c r="EKN2" s="60"/>
      <c r="EKO2" s="60"/>
      <c r="EKP2" s="60"/>
      <c r="EKQ2" s="60"/>
      <c r="EKR2" s="60"/>
      <c r="EKS2" s="60"/>
      <c r="EKT2" s="60"/>
      <c r="EKU2" s="60"/>
      <c r="EKV2" s="60"/>
      <c r="EKW2" s="60"/>
      <c r="EKX2" s="60"/>
      <c r="EKY2" s="60"/>
      <c r="EKZ2" s="60"/>
      <c r="ELA2" s="60"/>
      <c r="ELB2" s="60"/>
      <c r="ELC2" s="60"/>
      <c r="ELD2" s="60"/>
      <c r="ELE2" s="60"/>
      <c r="ELF2" s="60"/>
      <c r="ELG2" s="60"/>
      <c r="ELH2" s="60"/>
      <c r="ELI2" s="60"/>
      <c r="ELJ2" s="60"/>
      <c r="ELK2" s="60"/>
      <c r="ELL2" s="60"/>
      <c r="ELM2" s="60"/>
      <c r="ELN2" s="60"/>
      <c r="ELO2" s="60"/>
      <c r="ELP2" s="60"/>
      <c r="ELQ2" s="60"/>
      <c r="ELR2" s="60"/>
      <c r="ELS2" s="60"/>
      <c r="ELT2" s="60"/>
      <c r="ELU2" s="60"/>
      <c r="ELV2" s="60"/>
      <c r="ELW2" s="60"/>
      <c r="ELX2" s="60"/>
      <c r="ELY2" s="60"/>
      <c r="ELZ2" s="60"/>
      <c r="EMA2" s="60"/>
      <c r="EMB2" s="60"/>
      <c r="EMC2" s="60"/>
      <c r="EMD2" s="60"/>
      <c r="EME2" s="60"/>
      <c r="EMF2" s="60"/>
      <c r="EMG2" s="60"/>
      <c r="EMH2" s="60"/>
      <c r="EMI2" s="60"/>
      <c r="EMJ2" s="60"/>
      <c r="EMK2" s="60"/>
      <c r="EML2" s="60"/>
      <c r="EMM2" s="60"/>
      <c r="EMN2" s="60"/>
      <c r="EMO2" s="60"/>
      <c r="EMP2" s="60"/>
      <c r="EMQ2" s="60"/>
      <c r="EMR2" s="60"/>
      <c r="EMS2" s="60"/>
      <c r="EMT2" s="60"/>
      <c r="EMU2" s="60"/>
      <c r="EMV2" s="60"/>
      <c r="EMW2" s="60"/>
      <c r="EMX2" s="60"/>
      <c r="EMY2" s="60"/>
      <c r="EMZ2" s="60"/>
      <c r="ENA2" s="60"/>
      <c r="ENB2" s="60"/>
      <c r="ENC2" s="60"/>
      <c r="END2" s="60"/>
      <c r="ENE2" s="60"/>
      <c r="ENF2" s="60"/>
      <c r="ENG2" s="60"/>
      <c r="ENH2" s="60"/>
      <c r="ENI2" s="60"/>
      <c r="ENJ2" s="60"/>
      <c r="ENK2" s="60"/>
      <c r="ENL2" s="60"/>
      <c r="ENM2" s="60"/>
      <c r="ENN2" s="60"/>
      <c r="ENO2" s="60"/>
      <c r="ENP2" s="60"/>
      <c r="ENQ2" s="60"/>
      <c r="ENR2" s="60"/>
      <c r="ENS2" s="60"/>
      <c r="ENT2" s="60"/>
      <c r="ENU2" s="60"/>
      <c r="ENV2" s="60"/>
      <c r="ENW2" s="60"/>
      <c r="ENX2" s="60"/>
      <c r="ENY2" s="60"/>
      <c r="ENZ2" s="60"/>
      <c r="EOA2" s="60"/>
      <c r="EOB2" s="60"/>
      <c r="EOC2" s="60"/>
      <c r="EOD2" s="60"/>
      <c r="EOE2" s="60"/>
      <c r="EOF2" s="60"/>
      <c r="EOG2" s="60"/>
      <c r="EOH2" s="60"/>
      <c r="EOI2" s="60"/>
      <c r="EOJ2" s="60"/>
      <c r="EOK2" s="60"/>
      <c r="EOL2" s="60"/>
      <c r="EOM2" s="60"/>
      <c r="EON2" s="60"/>
      <c r="EOO2" s="60"/>
      <c r="EOP2" s="60"/>
      <c r="EOQ2" s="60"/>
      <c r="EOR2" s="60"/>
      <c r="EOS2" s="60"/>
      <c r="EOT2" s="60"/>
      <c r="EOU2" s="60"/>
      <c r="EOV2" s="60"/>
      <c r="EOW2" s="60"/>
      <c r="EOX2" s="60"/>
      <c r="EOY2" s="60"/>
      <c r="EOZ2" s="60"/>
      <c r="EPA2" s="60"/>
      <c r="EPB2" s="60"/>
      <c r="EPC2" s="60"/>
      <c r="EPD2" s="60"/>
      <c r="EPE2" s="60"/>
      <c r="EPF2" s="60"/>
      <c r="EPG2" s="60"/>
      <c r="EPH2" s="60"/>
      <c r="EPI2" s="60"/>
      <c r="EPJ2" s="60"/>
      <c r="EPK2" s="60"/>
      <c r="EPL2" s="60"/>
      <c r="EPM2" s="60"/>
      <c r="EPN2" s="60"/>
      <c r="EPO2" s="60"/>
      <c r="EPP2" s="60"/>
      <c r="EPQ2" s="60"/>
      <c r="EPR2" s="60"/>
      <c r="EPS2" s="60"/>
      <c r="EPT2" s="60"/>
      <c r="EPU2" s="60"/>
      <c r="EPV2" s="60"/>
      <c r="EPW2" s="60"/>
      <c r="EPX2" s="60"/>
      <c r="EPY2" s="60"/>
      <c r="EPZ2" s="60"/>
      <c r="EQA2" s="60"/>
      <c r="EQB2" s="60"/>
      <c r="EQC2" s="60"/>
      <c r="EQD2" s="60"/>
      <c r="EQE2" s="60"/>
      <c r="EQF2" s="60"/>
      <c r="EQG2" s="60"/>
      <c r="EQH2" s="60"/>
      <c r="EQI2" s="60"/>
      <c r="EQJ2" s="60"/>
      <c r="EQK2" s="60"/>
      <c r="EQL2" s="60"/>
      <c r="EQM2" s="60"/>
      <c r="EQN2" s="60"/>
      <c r="EQO2" s="60"/>
      <c r="EQP2" s="60"/>
      <c r="EQQ2" s="60"/>
      <c r="EQR2" s="60"/>
      <c r="EQS2" s="60"/>
      <c r="EQT2" s="60"/>
      <c r="EQU2" s="60"/>
      <c r="EQV2" s="60"/>
      <c r="EQW2" s="60"/>
      <c r="EQX2" s="60"/>
      <c r="EQY2" s="60"/>
      <c r="EQZ2" s="60"/>
      <c r="ERA2" s="60"/>
      <c r="ERB2" s="60"/>
      <c r="ERC2" s="60"/>
      <c r="ERD2" s="60"/>
      <c r="ERE2" s="60"/>
      <c r="ERF2" s="60"/>
      <c r="ERG2" s="60"/>
      <c r="ERH2" s="60"/>
      <c r="ERI2" s="60"/>
      <c r="ERJ2" s="60"/>
      <c r="ERK2" s="60"/>
      <c r="ERL2" s="60"/>
      <c r="ERM2" s="60"/>
      <c r="ERN2" s="60"/>
      <c r="ERO2" s="60"/>
      <c r="ERP2" s="60"/>
      <c r="ERQ2" s="60"/>
      <c r="ERR2" s="60"/>
      <c r="ERS2" s="60"/>
      <c r="ERT2" s="60"/>
      <c r="ERU2" s="60"/>
      <c r="ERV2" s="60"/>
      <c r="ERW2" s="60"/>
      <c r="ERX2" s="60"/>
      <c r="ERY2" s="60"/>
      <c r="ERZ2" s="60"/>
      <c r="ESA2" s="60"/>
      <c r="ESB2" s="60"/>
      <c r="ESC2" s="60"/>
      <c r="ESD2" s="60"/>
      <c r="ESE2" s="60"/>
      <c r="ESF2" s="60"/>
      <c r="ESG2" s="60"/>
      <c r="ESH2" s="60"/>
      <c r="ESI2" s="60"/>
      <c r="ESJ2" s="60"/>
      <c r="ESK2" s="60"/>
      <c r="ESL2" s="60"/>
      <c r="ESM2" s="60"/>
      <c r="ESN2" s="60"/>
      <c r="ESO2" s="60"/>
      <c r="ESP2" s="60"/>
      <c r="ESQ2" s="60"/>
      <c r="ESR2" s="60"/>
      <c r="ESS2" s="60"/>
      <c r="EST2" s="60"/>
      <c r="ESU2" s="60"/>
      <c r="ESV2" s="60"/>
      <c r="ESW2" s="60"/>
      <c r="ESX2" s="60"/>
      <c r="ESY2" s="60"/>
      <c r="ESZ2" s="60"/>
      <c r="ETA2" s="60"/>
      <c r="ETB2" s="60"/>
      <c r="ETC2" s="60"/>
      <c r="ETD2" s="60"/>
      <c r="ETE2" s="60"/>
      <c r="ETF2" s="60"/>
      <c r="ETG2" s="60"/>
      <c r="ETH2" s="60"/>
      <c r="ETI2" s="60"/>
      <c r="ETJ2" s="60"/>
      <c r="ETK2" s="60"/>
      <c r="ETL2" s="60"/>
      <c r="ETM2" s="60"/>
      <c r="ETN2" s="60"/>
      <c r="ETO2" s="60"/>
      <c r="ETP2" s="60"/>
      <c r="ETQ2" s="60"/>
      <c r="ETR2" s="60"/>
      <c r="ETS2" s="60"/>
      <c r="ETT2" s="60"/>
      <c r="ETU2" s="60"/>
      <c r="ETV2" s="60"/>
      <c r="ETW2" s="60"/>
      <c r="ETX2" s="60"/>
      <c r="ETY2" s="60"/>
      <c r="ETZ2" s="60"/>
      <c r="EUA2" s="60"/>
      <c r="EUB2" s="60"/>
      <c r="EUC2" s="60"/>
      <c r="EUD2" s="60"/>
      <c r="EUE2" s="60"/>
      <c r="EUF2" s="60"/>
      <c r="EUG2" s="60"/>
      <c r="EUH2" s="60"/>
      <c r="EUI2" s="60"/>
      <c r="EUJ2" s="60"/>
      <c r="EUK2" s="60"/>
      <c r="EUL2" s="60"/>
      <c r="EUM2" s="60"/>
      <c r="EUN2" s="60"/>
      <c r="EUO2" s="60"/>
      <c r="EUP2" s="60"/>
      <c r="EUQ2" s="60"/>
      <c r="EUR2" s="60"/>
      <c r="EUS2" s="60"/>
      <c r="EUT2" s="60"/>
      <c r="EUU2" s="60"/>
      <c r="EUV2" s="60"/>
      <c r="EUW2" s="60"/>
      <c r="EUX2" s="60"/>
      <c r="EUY2" s="60"/>
      <c r="EUZ2" s="60"/>
      <c r="EVA2" s="60"/>
      <c r="EVB2" s="60"/>
      <c r="EVC2" s="60"/>
      <c r="EVD2" s="60"/>
      <c r="EVE2" s="60"/>
      <c r="EVF2" s="60"/>
      <c r="EVG2" s="60"/>
      <c r="EVH2" s="60"/>
      <c r="EVI2" s="60"/>
      <c r="EVJ2" s="60"/>
      <c r="EVK2" s="60"/>
      <c r="EVL2" s="60"/>
      <c r="EVM2" s="60"/>
      <c r="EVN2" s="60"/>
      <c r="EVO2" s="60"/>
      <c r="EVP2" s="60"/>
      <c r="EVQ2" s="60"/>
      <c r="EVR2" s="60"/>
      <c r="EVS2" s="60"/>
      <c r="EVT2" s="60"/>
      <c r="EVU2" s="60"/>
      <c r="EVV2" s="60"/>
      <c r="EVW2" s="60"/>
      <c r="EVX2" s="60"/>
      <c r="EVY2" s="60"/>
      <c r="EVZ2" s="60"/>
      <c r="EWA2" s="60"/>
      <c r="EWB2" s="60"/>
      <c r="EWC2" s="60"/>
      <c r="EWD2" s="60"/>
      <c r="EWE2" s="60"/>
      <c r="EWF2" s="60"/>
      <c r="EWG2" s="60"/>
      <c r="EWH2" s="60"/>
      <c r="EWI2" s="60"/>
      <c r="EWJ2" s="60"/>
      <c r="EWK2" s="60"/>
      <c r="EWL2" s="60"/>
      <c r="EWM2" s="60"/>
      <c r="EWN2" s="60"/>
      <c r="EWO2" s="60"/>
      <c r="EWP2" s="60"/>
      <c r="EWQ2" s="60"/>
      <c r="EWR2" s="60"/>
      <c r="EWS2" s="60"/>
      <c r="EWT2" s="60"/>
      <c r="EWU2" s="60"/>
      <c r="EWV2" s="60"/>
      <c r="EWW2" s="60"/>
      <c r="EWX2" s="60"/>
      <c r="EWY2" s="60"/>
      <c r="EWZ2" s="60"/>
      <c r="EXA2" s="60"/>
      <c r="EXB2" s="60"/>
      <c r="EXC2" s="60"/>
      <c r="EXD2" s="60"/>
      <c r="EXE2" s="60"/>
      <c r="EXF2" s="60"/>
      <c r="EXG2" s="60"/>
      <c r="EXH2" s="60"/>
      <c r="EXI2" s="60"/>
      <c r="EXJ2" s="60"/>
      <c r="EXK2" s="60"/>
      <c r="EXL2" s="60"/>
      <c r="EXM2" s="60"/>
      <c r="EXN2" s="60"/>
      <c r="EXO2" s="60"/>
      <c r="EXP2" s="60"/>
      <c r="EXQ2" s="60"/>
      <c r="EXR2" s="60"/>
      <c r="EXS2" s="60"/>
      <c r="EXT2" s="60"/>
      <c r="EXU2" s="60"/>
      <c r="EXV2" s="60"/>
      <c r="EXW2" s="60"/>
      <c r="EXX2" s="60"/>
      <c r="EXY2" s="60"/>
      <c r="EXZ2" s="60"/>
      <c r="EYA2" s="60"/>
      <c r="EYB2" s="60"/>
      <c r="EYC2" s="60"/>
      <c r="EYD2" s="60"/>
      <c r="EYE2" s="60"/>
      <c r="EYF2" s="60"/>
      <c r="EYG2" s="60"/>
      <c r="EYH2" s="60"/>
      <c r="EYI2" s="60"/>
      <c r="EYJ2" s="60"/>
      <c r="EYK2" s="60"/>
      <c r="EYL2" s="60"/>
      <c r="EYM2" s="60"/>
      <c r="EYN2" s="60"/>
      <c r="EYO2" s="60"/>
      <c r="EYP2" s="60"/>
      <c r="EYQ2" s="60"/>
      <c r="EYR2" s="60"/>
      <c r="EYS2" s="60"/>
      <c r="EYT2" s="60"/>
      <c r="EYU2" s="60"/>
      <c r="EYV2" s="60"/>
      <c r="EYW2" s="60"/>
      <c r="EYX2" s="60"/>
      <c r="EYY2" s="60"/>
      <c r="EYZ2" s="60"/>
      <c r="EZA2" s="60"/>
      <c r="EZB2" s="60"/>
      <c r="EZC2" s="60"/>
      <c r="EZD2" s="60"/>
      <c r="EZE2" s="60"/>
      <c r="EZF2" s="60"/>
      <c r="EZG2" s="60"/>
      <c r="EZH2" s="60"/>
      <c r="EZI2" s="60"/>
      <c r="EZJ2" s="60"/>
      <c r="EZK2" s="60"/>
      <c r="EZL2" s="60"/>
      <c r="EZM2" s="60"/>
      <c r="EZN2" s="60"/>
      <c r="EZO2" s="60"/>
      <c r="EZP2" s="60"/>
      <c r="EZQ2" s="60"/>
      <c r="EZR2" s="60"/>
      <c r="EZS2" s="60"/>
      <c r="EZT2" s="60"/>
      <c r="EZU2" s="60"/>
      <c r="EZV2" s="60"/>
      <c r="EZW2" s="60"/>
      <c r="EZX2" s="60"/>
      <c r="EZY2" s="60"/>
      <c r="EZZ2" s="60"/>
      <c r="FAA2" s="60"/>
      <c r="FAB2" s="60"/>
      <c r="FAC2" s="60"/>
      <c r="FAD2" s="60"/>
      <c r="FAE2" s="60"/>
      <c r="FAF2" s="60"/>
      <c r="FAG2" s="60"/>
      <c r="FAH2" s="60"/>
      <c r="FAI2" s="60"/>
      <c r="FAJ2" s="60"/>
      <c r="FAK2" s="60"/>
      <c r="FAL2" s="60"/>
      <c r="FAM2" s="60"/>
      <c r="FAN2" s="60"/>
      <c r="FAO2" s="60"/>
      <c r="FAP2" s="60"/>
      <c r="FAQ2" s="60"/>
      <c r="FAR2" s="60"/>
      <c r="FAS2" s="60"/>
      <c r="FAT2" s="60"/>
      <c r="FAU2" s="60"/>
      <c r="FAV2" s="60"/>
      <c r="FAW2" s="60"/>
      <c r="FAX2" s="60"/>
      <c r="FAY2" s="60"/>
      <c r="FAZ2" s="60"/>
      <c r="FBA2" s="60"/>
      <c r="FBB2" s="60"/>
      <c r="FBC2" s="60"/>
      <c r="FBD2" s="60"/>
      <c r="FBE2" s="60"/>
      <c r="FBF2" s="60"/>
      <c r="FBG2" s="60"/>
      <c r="FBH2" s="60"/>
      <c r="FBI2" s="60"/>
      <c r="FBJ2" s="60"/>
      <c r="FBK2" s="60"/>
      <c r="FBL2" s="60"/>
      <c r="FBM2" s="60"/>
      <c r="FBN2" s="60"/>
      <c r="FBO2" s="60"/>
      <c r="FBP2" s="60"/>
      <c r="FBQ2" s="60"/>
      <c r="FBR2" s="60"/>
      <c r="FBS2" s="60"/>
      <c r="FBT2" s="60"/>
      <c r="FBU2" s="60"/>
      <c r="FBV2" s="60"/>
      <c r="FBW2" s="60"/>
      <c r="FBX2" s="60"/>
      <c r="FBY2" s="60"/>
      <c r="FBZ2" s="60"/>
      <c r="FCA2" s="60"/>
      <c r="FCB2" s="60"/>
      <c r="FCC2" s="60"/>
      <c r="FCD2" s="60"/>
      <c r="FCE2" s="60"/>
      <c r="FCF2" s="60"/>
      <c r="FCG2" s="60"/>
      <c r="FCH2" s="60"/>
      <c r="FCI2" s="60"/>
      <c r="FCJ2" s="60"/>
      <c r="FCK2" s="60"/>
      <c r="FCL2" s="60"/>
      <c r="FCM2" s="60"/>
      <c r="FCN2" s="60"/>
      <c r="FCO2" s="60"/>
      <c r="FCP2" s="60"/>
      <c r="FCQ2" s="60"/>
      <c r="FCR2" s="60"/>
      <c r="FCS2" s="60"/>
      <c r="FCT2" s="60"/>
      <c r="FCU2" s="60"/>
      <c r="FCV2" s="60"/>
      <c r="FCW2" s="60"/>
      <c r="FCX2" s="60"/>
      <c r="FCY2" s="60"/>
      <c r="FCZ2" s="60"/>
      <c r="FDA2" s="60"/>
      <c r="FDB2" s="60"/>
      <c r="FDC2" s="60"/>
      <c r="FDD2" s="60"/>
      <c r="FDE2" s="60"/>
      <c r="FDF2" s="60"/>
      <c r="FDG2" s="60"/>
      <c r="FDH2" s="60"/>
      <c r="FDI2" s="60"/>
      <c r="FDJ2" s="60"/>
      <c r="FDK2" s="60"/>
      <c r="FDL2" s="60"/>
      <c r="FDM2" s="60"/>
      <c r="FDN2" s="60"/>
      <c r="FDO2" s="60"/>
      <c r="FDP2" s="60"/>
      <c r="FDQ2" s="60"/>
      <c r="FDR2" s="60"/>
      <c r="FDS2" s="60"/>
      <c r="FDT2" s="60"/>
      <c r="FDU2" s="60"/>
      <c r="FDV2" s="60"/>
      <c r="FDW2" s="60"/>
      <c r="FDX2" s="60"/>
      <c r="FDY2" s="60"/>
      <c r="FDZ2" s="60"/>
      <c r="FEA2" s="60"/>
      <c r="FEB2" s="60"/>
      <c r="FEC2" s="60"/>
      <c r="FED2" s="60"/>
      <c r="FEE2" s="60"/>
      <c r="FEF2" s="60"/>
      <c r="FEG2" s="60"/>
      <c r="FEH2" s="60"/>
      <c r="FEI2" s="60"/>
      <c r="FEJ2" s="60"/>
      <c r="FEK2" s="60"/>
      <c r="FEL2" s="60"/>
      <c r="FEM2" s="60"/>
      <c r="FEN2" s="60"/>
      <c r="FEO2" s="60"/>
      <c r="FEP2" s="60"/>
      <c r="FEQ2" s="60"/>
      <c r="FER2" s="60"/>
      <c r="FES2" s="60"/>
      <c r="FET2" s="60"/>
      <c r="FEU2" s="60"/>
      <c r="FEV2" s="60"/>
      <c r="FEW2" s="60"/>
      <c r="FEX2" s="60"/>
      <c r="FEY2" s="60"/>
      <c r="FEZ2" s="60"/>
      <c r="FFA2" s="60"/>
      <c r="FFB2" s="60"/>
      <c r="FFC2" s="60"/>
      <c r="FFD2" s="60"/>
      <c r="FFE2" s="60"/>
      <c r="FFF2" s="60"/>
      <c r="FFG2" s="60"/>
      <c r="FFH2" s="60"/>
      <c r="FFI2" s="60"/>
      <c r="FFJ2" s="60"/>
      <c r="FFK2" s="60"/>
      <c r="FFL2" s="60"/>
      <c r="FFM2" s="60"/>
      <c r="FFN2" s="60"/>
      <c r="FFO2" s="60"/>
      <c r="FFP2" s="60"/>
      <c r="FFQ2" s="60"/>
      <c r="FFR2" s="60"/>
      <c r="FFS2" s="60"/>
      <c r="FFT2" s="60"/>
      <c r="FFU2" s="60"/>
      <c r="FFV2" s="60"/>
      <c r="FFW2" s="60"/>
      <c r="FFX2" s="60"/>
      <c r="FFY2" s="60"/>
      <c r="FFZ2" s="60"/>
      <c r="FGA2" s="60"/>
      <c r="FGB2" s="60"/>
      <c r="FGC2" s="60"/>
      <c r="FGD2" s="60"/>
      <c r="FGE2" s="60"/>
      <c r="FGF2" s="60"/>
      <c r="FGG2" s="60"/>
      <c r="FGH2" s="60"/>
      <c r="FGI2" s="60"/>
      <c r="FGJ2" s="60"/>
      <c r="FGK2" s="60"/>
      <c r="FGL2" s="60"/>
      <c r="FGM2" s="60"/>
      <c r="FGN2" s="60"/>
      <c r="FGO2" s="60"/>
      <c r="FGP2" s="60"/>
      <c r="FGQ2" s="60"/>
      <c r="FGR2" s="60"/>
      <c r="FGS2" s="60"/>
      <c r="FGT2" s="60"/>
      <c r="FGU2" s="60"/>
      <c r="FGV2" s="60"/>
      <c r="FGW2" s="60"/>
      <c r="FGX2" s="60"/>
      <c r="FGY2" s="60"/>
      <c r="FGZ2" s="60"/>
      <c r="FHA2" s="60"/>
      <c r="FHB2" s="60"/>
      <c r="FHC2" s="60"/>
      <c r="FHD2" s="60"/>
      <c r="FHE2" s="60"/>
      <c r="FHF2" s="60"/>
      <c r="FHG2" s="60"/>
      <c r="FHH2" s="60"/>
      <c r="FHI2" s="60"/>
      <c r="FHJ2" s="60"/>
      <c r="FHK2" s="60"/>
      <c r="FHL2" s="60"/>
      <c r="FHM2" s="60"/>
      <c r="FHN2" s="60"/>
      <c r="FHO2" s="60"/>
      <c r="FHP2" s="60"/>
      <c r="FHQ2" s="60"/>
      <c r="FHR2" s="60"/>
      <c r="FHS2" s="60"/>
      <c r="FHT2" s="60"/>
      <c r="FHU2" s="60"/>
      <c r="FHV2" s="60"/>
      <c r="FHW2" s="60"/>
      <c r="FHX2" s="60"/>
      <c r="FHY2" s="60"/>
      <c r="FHZ2" s="60"/>
      <c r="FIA2" s="60"/>
      <c r="FIB2" s="60"/>
      <c r="FIC2" s="60"/>
      <c r="FID2" s="60"/>
      <c r="FIE2" s="60"/>
      <c r="FIF2" s="60"/>
      <c r="FIG2" s="60"/>
      <c r="FIH2" s="60"/>
      <c r="FII2" s="60"/>
      <c r="FIJ2" s="60"/>
      <c r="FIK2" s="60"/>
      <c r="FIL2" s="60"/>
      <c r="FIM2" s="60"/>
      <c r="FIN2" s="60"/>
      <c r="FIO2" s="60"/>
      <c r="FIP2" s="60"/>
      <c r="FIQ2" s="60"/>
      <c r="FIR2" s="60"/>
      <c r="FIS2" s="60"/>
      <c r="FIT2" s="60"/>
      <c r="FIU2" s="60"/>
      <c r="FIV2" s="60"/>
      <c r="FIW2" s="60"/>
      <c r="FIX2" s="60"/>
      <c r="FIY2" s="60"/>
      <c r="FIZ2" s="60"/>
      <c r="FJA2" s="60"/>
      <c r="FJB2" s="60"/>
      <c r="FJC2" s="60"/>
      <c r="FJD2" s="60"/>
      <c r="FJE2" s="60"/>
      <c r="FJF2" s="60"/>
      <c r="FJG2" s="60"/>
      <c r="FJH2" s="60"/>
      <c r="FJI2" s="60"/>
      <c r="FJJ2" s="60"/>
      <c r="FJK2" s="60"/>
      <c r="FJL2" s="60"/>
      <c r="FJM2" s="60"/>
      <c r="FJN2" s="60"/>
      <c r="FJO2" s="60"/>
      <c r="FJP2" s="60"/>
      <c r="FJQ2" s="60"/>
      <c r="FJR2" s="60"/>
      <c r="FJS2" s="60"/>
      <c r="FJT2" s="60"/>
      <c r="FJU2" s="60"/>
      <c r="FJV2" s="60"/>
      <c r="FJW2" s="60"/>
      <c r="FJX2" s="60"/>
      <c r="FJY2" s="60"/>
      <c r="FJZ2" s="60"/>
      <c r="FKA2" s="60"/>
      <c r="FKB2" s="60"/>
      <c r="FKC2" s="60"/>
      <c r="FKD2" s="60"/>
      <c r="FKE2" s="60"/>
      <c r="FKF2" s="60"/>
      <c r="FKG2" s="60"/>
      <c r="FKH2" s="60"/>
      <c r="FKI2" s="60"/>
      <c r="FKJ2" s="60"/>
      <c r="FKK2" s="60"/>
      <c r="FKL2" s="60"/>
      <c r="FKM2" s="60"/>
      <c r="FKN2" s="60"/>
      <c r="FKO2" s="60"/>
      <c r="FKP2" s="60"/>
      <c r="FKQ2" s="60"/>
      <c r="FKR2" s="60"/>
      <c r="FKS2" s="60"/>
      <c r="FKT2" s="60"/>
      <c r="FKU2" s="60"/>
      <c r="FKV2" s="60"/>
      <c r="FKW2" s="60"/>
      <c r="FKX2" s="60"/>
      <c r="FKY2" s="60"/>
      <c r="FKZ2" s="60"/>
      <c r="FLA2" s="60"/>
      <c r="FLB2" s="60"/>
      <c r="FLC2" s="60"/>
      <c r="FLD2" s="60"/>
      <c r="FLE2" s="60"/>
      <c r="FLF2" s="60"/>
      <c r="FLG2" s="60"/>
      <c r="FLH2" s="60"/>
      <c r="FLI2" s="60"/>
      <c r="FLJ2" s="60"/>
      <c r="FLK2" s="60"/>
      <c r="FLL2" s="60"/>
      <c r="FLM2" s="60"/>
      <c r="FLN2" s="60"/>
      <c r="FLO2" s="60"/>
      <c r="FLP2" s="60"/>
      <c r="FLQ2" s="60"/>
      <c r="FLR2" s="60"/>
      <c r="FLS2" s="60"/>
      <c r="FLT2" s="60"/>
      <c r="FLU2" s="60"/>
      <c r="FLV2" s="60"/>
      <c r="FLW2" s="60"/>
      <c r="FLX2" s="60"/>
      <c r="FLY2" s="60"/>
      <c r="FLZ2" s="60"/>
      <c r="FMA2" s="60"/>
      <c r="FMB2" s="60"/>
      <c r="FMC2" s="60"/>
      <c r="FMD2" s="60"/>
      <c r="FME2" s="60"/>
      <c r="FMF2" s="60"/>
      <c r="FMG2" s="60"/>
      <c r="FMH2" s="60"/>
      <c r="FMI2" s="60"/>
      <c r="FMJ2" s="60"/>
      <c r="FMK2" s="60"/>
      <c r="FML2" s="60"/>
      <c r="FMM2" s="60"/>
      <c r="FMN2" s="60"/>
      <c r="FMO2" s="60"/>
      <c r="FMP2" s="60"/>
      <c r="FMQ2" s="60"/>
      <c r="FMR2" s="60"/>
      <c r="FMS2" s="60"/>
      <c r="FMT2" s="60"/>
      <c r="FMU2" s="60"/>
      <c r="FMV2" s="60"/>
      <c r="FMW2" s="60"/>
      <c r="FMX2" s="60"/>
      <c r="FMY2" s="60"/>
      <c r="FMZ2" s="60"/>
      <c r="FNA2" s="60"/>
      <c r="FNB2" s="60"/>
      <c r="FNC2" s="60"/>
      <c r="FND2" s="60"/>
      <c r="FNE2" s="60"/>
      <c r="FNF2" s="60"/>
      <c r="FNG2" s="60"/>
      <c r="FNH2" s="60"/>
      <c r="FNI2" s="60"/>
      <c r="FNJ2" s="60"/>
      <c r="FNK2" s="60"/>
      <c r="FNL2" s="60"/>
      <c r="FNM2" s="60"/>
      <c r="FNN2" s="60"/>
      <c r="FNO2" s="60"/>
      <c r="FNP2" s="60"/>
      <c r="FNQ2" s="60"/>
      <c r="FNR2" s="60"/>
      <c r="FNS2" s="60"/>
      <c r="FNT2" s="60"/>
      <c r="FNU2" s="60"/>
      <c r="FNV2" s="60"/>
      <c r="FNW2" s="60"/>
      <c r="FNX2" s="60"/>
      <c r="FNY2" s="60"/>
      <c r="FNZ2" s="60"/>
      <c r="FOA2" s="60"/>
      <c r="FOB2" s="60"/>
      <c r="FOC2" s="60"/>
      <c r="FOD2" s="60"/>
      <c r="FOE2" s="60"/>
      <c r="FOF2" s="60"/>
      <c r="FOG2" s="60"/>
      <c r="FOH2" s="60"/>
      <c r="FOI2" s="60"/>
      <c r="FOJ2" s="60"/>
      <c r="FOK2" s="60"/>
      <c r="FOL2" s="60"/>
      <c r="FOM2" s="60"/>
      <c r="FON2" s="60"/>
      <c r="FOO2" s="60"/>
      <c r="FOP2" s="60"/>
      <c r="FOQ2" s="60"/>
      <c r="FOR2" s="60"/>
      <c r="FOS2" s="60"/>
      <c r="FOT2" s="60"/>
      <c r="FOU2" s="60"/>
      <c r="FOV2" s="60"/>
      <c r="FOW2" s="60"/>
      <c r="FOX2" s="60"/>
      <c r="FOY2" s="60"/>
      <c r="FOZ2" s="60"/>
      <c r="FPA2" s="60"/>
      <c r="FPB2" s="60"/>
      <c r="FPC2" s="60"/>
      <c r="FPD2" s="60"/>
      <c r="FPE2" s="60"/>
      <c r="FPF2" s="60"/>
      <c r="FPG2" s="60"/>
      <c r="FPH2" s="60"/>
      <c r="FPI2" s="60"/>
      <c r="FPJ2" s="60"/>
      <c r="FPK2" s="60"/>
      <c r="FPL2" s="60"/>
      <c r="FPM2" s="60"/>
      <c r="FPN2" s="60"/>
      <c r="FPO2" s="60"/>
      <c r="FPP2" s="60"/>
      <c r="FPQ2" s="60"/>
      <c r="FPR2" s="60"/>
      <c r="FPS2" s="60"/>
      <c r="FPT2" s="60"/>
      <c r="FPU2" s="60"/>
      <c r="FPV2" s="60"/>
      <c r="FPW2" s="60"/>
      <c r="FPX2" s="60"/>
      <c r="FPY2" s="60"/>
      <c r="FPZ2" s="60"/>
      <c r="FQA2" s="60"/>
      <c r="FQB2" s="60"/>
      <c r="FQC2" s="60"/>
      <c r="FQD2" s="60"/>
      <c r="FQE2" s="60"/>
      <c r="FQF2" s="60"/>
      <c r="FQG2" s="60"/>
      <c r="FQH2" s="60"/>
      <c r="FQI2" s="60"/>
      <c r="FQJ2" s="60"/>
      <c r="FQK2" s="60"/>
      <c r="FQL2" s="60"/>
      <c r="FQM2" s="60"/>
      <c r="FQN2" s="60"/>
      <c r="FQO2" s="60"/>
      <c r="FQP2" s="60"/>
      <c r="FQQ2" s="60"/>
      <c r="FQR2" s="60"/>
      <c r="FQS2" s="60"/>
      <c r="FQT2" s="60"/>
      <c r="FQU2" s="60"/>
      <c r="FQV2" s="60"/>
      <c r="FQW2" s="60"/>
      <c r="FQX2" s="60"/>
      <c r="FQY2" s="60"/>
      <c r="FQZ2" s="60"/>
      <c r="FRA2" s="60"/>
      <c r="FRB2" s="60"/>
      <c r="FRC2" s="60"/>
      <c r="FRD2" s="60"/>
      <c r="FRE2" s="60"/>
      <c r="FRF2" s="60"/>
      <c r="FRG2" s="60"/>
      <c r="FRH2" s="60"/>
      <c r="FRI2" s="60"/>
      <c r="FRJ2" s="60"/>
      <c r="FRK2" s="60"/>
      <c r="FRL2" s="60"/>
      <c r="FRM2" s="60"/>
      <c r="FRN2" s="60"/>
      <c r="FRO2" s="60"/>
      <c r="FRP2" s="60"/>
      <c r="FRQ2" s="60"/>
      <c r="FRR2" s="60"/>
      <c r="FRS2" s="60"/>
      <c r="FRT2" s="60"/>
      <c r="FRU2" s="60"/>
      <c r="FRV2" s="60"/>
      <c r="FRW2" s="60"/>
      <c r="FRX2" s="60"/>
      <c r="FRY2" s="60"/>
      <c r="FRZ2" s="60"/>
      <c r="FSA2" s="60"/>
      <c r="FSB2" s="60"/>
      <c r="FSC2" s="60"/>
      <c r="FSD2" s="60"/>
      <c r="FSE2" s="60"/>
      <c r="FSF2" s="60"/>
      <c r="FSG2" s="60"/>
      <c r="FSH2" s="60"/>
      <c r="FSI2" s="60"/>
      <c r="FSJ2" s="60"/>
      <c r="FSK2" s="60"/>
      <c r="FSL2" s="60"/>
      <c r="FSM2" s="60"/>
      <c r="FSN2" s="60"/>
      <c r="FSO2" s="60"/>
      <c r="FSP2" s="60"/>
      <c r="FSQ2" s="60"/>
      <c r="FSR2" s="60"/>
      <c r="FSS2" s="60"/>
      <c r="FST2" s="60"/>
      <c r="FSU2" s="60"/>
      <c r="FSV2" s="60"/>
      <c r="FSW2" s="60"/>
      <c r="FSX2" s="60"/>
      <c r="FSY2" s="60"/>
      <c r="FSZ2" s="60"/>
      <c r="FTA2" s="60"/>
      <c r="FTB2" s="60"/>
      <c r="FTC2" s="60"/>
      <c r="FTD2" s="60"/>
      <c r="FTE2" s="60"/>
      <c r="FTF2" s="60"/>
      <c r="FTG2" s="60"/>
      <c r="FTH2" s="60"/>
      <c r="FTI2" s="60"/>
      <c r="FTJ2" s="60"/>
      <c r="FTK2" s="60"/>
      <c r="FTL2" s="60"/>
      <c r="FTM2" s="60"/>
      <c r="FTN2" s="60"/>
      <c r="FTO2" s="60"/>
      <c r="FTP2" s="60"/>
      <c r="FTQ2" s="60"/>
      <c r="FTR2" s="60"/>
      <c r="FTS2" s="60"/>
      <c r="FTT2" s="60"/>
      <c r="FTU2" s="60"/>
      <c r="FTV2" s="60"/>
      <c r="FTW2" s="60"/>
      <c r="FTX2" s="60"/>
      <c r="FTY2" s="60"/>
      <c r="FTZ2" s="60"/>
      <c r="FUA2" s="60"/>
      <c r="FUB2" s="60"/>
      <c r="FUC2" s="60"/>
      <c r="FUD2" s="60"/>
      <c r="FUE2" s="60"/>
      <c r="FUF2" s="60"/>
      <c r="FUG2" s="60"/>
      <c r="FUH2" s="60"/>
      <c r="FUI2" s="60"/>
      <c r="FUJ2" s="60"/>
      <c r="FUK2" s="60"/>
      <c r="FUL2" s="60"/>
      <c r="FUM2" s="60"/>
      <c r="FUN2" s="60"/>
      <c r="FUO2" s="60"/>
      <c r="FUP2" s="60"/>
      <c r="FUQ2" s="60"/>
      <c r="FUR2" s="60"/>
      <c r="FUS2" s="60"/>
      <c r="FUT2" s="60"/>
      <c r="FUU2" s="60"/>
      <c r="FUV2" s="60"/>
      <c r="FUW2" s="60"/>
      <c r="FUX2" s="60"/>
      <c r="FUY2" s="60"/>
      <c r="FUZ2" s="60"/>
      <c r="FVA2" s="60"/>
      <c r="FVB2" s="60"/>
      <c r="FVC2" s="60"/>
      <c r="FVD2" s="60"/>
      <c r="FVE2" s="60"/>
      <c r="FVF2" s="60"/>
      <c r="FVG2" s="60"/>
      <c r="FVH2" s="60"/>
      <c r="FVI2" s="60"/>
      <c r="FVJ2" s="60"/>
      <c r="FVK2" s="60"/>
      <c r="FVL2" s="60"/>
      <c r="FVM2" s="60"/>
      <c r="FVN2" s="60"/>
      <c r="FVO2" s="60"/>
      <c r="FVP2" s="60"/>
      <c r="FVQ2" s="60"/>
      <c r="FVR2" s="60"/>
      <c r="FVS2" s="60"/>
      <c r="FVT2" s="60"/>
      <c r="FVU2" s="60"/>
      <c r="FVV2" s="60"/>
      <c r="FVW2" s="60"/>
      <c r="FVX2" s="60"/>
      <c r="FVY2" s="60"/>
      <c r="FVZ2" s="60"/>
      <c r="FWA2" s="60"/>
      <c r="FWB2" s="60"/>
      <c r="FWC2" s="60"/>
      <c r="FWD2" s="60"/>
      <c r="FWE2" s="60"/>
      <c r="FWF2" s="60"/>
      <c r="FWG2" s="60"/>
      <c r="FWH2" s="60"/>
      <c r="FWI2" s="60"/>
      <c r="FWJ2" s="60"/>
      <c r="FWK2" s="60"/>
      <c r="FWL2" s="60"/>
      <c r="FWM2" s="60"/>
      <c r="FWN2" s="60"/>
      <c r="FWO2" s="60"/>
      <c r="FWP2" s="60"/>
      <c r="FWQ2" s="60"/>
      <c r="FWR2" s="60"/>
      <c r="FWS2" s="60"/>
      <c r="FWT2" s="60"/>
      <c r="FWU2" s="60"/>
      <c r="FWV2" s="60"/>
      <c r="FWW2" s="60"/>
      <c r="FWX2" s="60"/>
      <c r="FWY2" s="60"/>
      <c r="FWZ2" s="60"/>
      <c r="FXA2" s="60"/>
      <c r="FXB2" s="60"/>
      <c r="FXC2" s="60"/>
      <c r="FXD2" s="60"/>
      <c r="FXE2" s="60"/>
      <c r="FXF2" s="60"/>
      <c r="FXG2" s="60"/>
      <c r="FXH2" s="60"/>
      <c r="FXI2" s="60"/>
      <c r="FXJ2" s="60"/>
      <c r="FXK2" s="60"/>
      <c r="FXL2" s="60"/>
      <c r="FXM2" s="60"/>
      <c r="FXN2" s="60"/>
      <c r="FXO2" s="60"/>
      <c r="FXP2" s="60"/>
      <c r="FXQ2" s="60"/>
      <c r="FXR2" s="60"/>
      <c r="FXS2" s="60"/>
      <c r="FXT2" s="60"/>
      <c r="FXU2" s="60"/>
      <c r="FXV2" s="60"/>
      <c r="FXW2" s="60"/>
      <c r="FXX2" s="60"/>
      <c r="FXY2" s="60"/>
      <c r="FXZ2" s="60"/>
      <c r="FYA2" s="60"/>
      <c r="FYB2" s="60"/>
      <c r="FYC2" s="60"/>
      <c r="FYD2" s="60"/>
      <c r="FYE2" s="60"/>
      <c r="FYF2" s="60"/>
      <c r="FYG2" s="60"/>
      <c r="FYH2" s="60"/>
      <c r="FYI2" s="60"/>
      <c r="FYJ2" s="60"/>
      <c r="FYK2" s="60"/>
      <c r="FYL2" s="60"/>
      <c r="FYM2" s="60"/>
      <c r="FYN2" s="60"/>
      <c r="FYO2" s="60"/>
      <c r="FYP2" s="60"/>
      <c r="FYQ2" s="60"/>
      <c r="FYR2" s="60"/>
      <c r="FYS2" s="60"/>
      <c r="FYT2" s="60"/>
      <c r="FYU2" s="60"/>
      <c r="FYV2" s="60"/>
      <c r="FYW2" s="60"/>
      <c r="FYX2" s="60"/>
      <c r="FYY2" s="60"/>
      <c r="FYZ2" s="60"/>
      <c r="FZA2" s="60"/>
      <c r="FZB2" s="60"/>
      <c r="FZC2" s="60"/>
      <c r="FZD2" s="60"/>
      <c r="FZE2" s="60"/>
      <c r="FZF2" s="60"/>
      <c r="FZG2" s="60"/>
      <c r="FZH2" s="60"/>
      <c r="FZI2" s="60"/>
      <c r="FZJ2" s="60"/>
      <c r="FZK2" s="60"/>
      <c r="FZL2" s="60"/>
      <c r="FZM2" s="60"/>
      <c r="FZN2" s="60"/>
      <c r="FZO2" s="60"/>
      <c r="FZP2" s="60"/>
      <c r="FZQ2" s="60"/>
      <c r="FZR2" s="60"/>
      <c r="FZS2" s="60"/>
      <c r="FZT2" s="60"/>
      <c r="FZU2" s="60"/>
      <c r="FZV2" s="60"/>
      <c r="FZW2" s="60"/>
      <c r="FZX2" s="60"/>
      <c r="FZY2" s="60"/>
      <c r="FZZ2" s="60"/>
      <c r="GAA2" s="60"/>
      <c r="GAB2" s="60"/>
      <c r="GAC2" s="60"/>
      <c r="GAD2" s="60"/>
      <c r="GAE2" s="60"/>
      <c r="GAF2" s="60"/>
      <c r="GAG2" s="60"/>
      <c r="GAH2" s="60"/>
      <c r="GAI2" s="60"/>
      <c r="GAJ2" s="60"/>
      <c r="GAK2" s="60"/>
      <c r="GAL2" s="60"/>
      <c r="GAM2" s="60"/>
      <c r="GAN2" s="60"/>
      <c r="GAO2" s="60"/>
      <c r="GAP2" s="60"/>
      <c r="GAQ2" s="60"/>
      <c r="GAR2" s="60"/>
      <c r="GAS2" s="60"/>
      <c r="GAT2" s="60"/>
      <c r="GAU2" s="60"/>
      <c r="GAV2" s="60"/>
      <c r="GAW2" s="60"/>
      <c r="GAX2" s="60"/>
      <c r="GAY2" s="60"/>
      <c r="GAZ2" s="60"/>
      <c r="GBA2" s="60"/>
      <c r="GBB2" s="60"/>
      <c r="GBC2" s="60"/>
      <c r="GBD2" s="60"/>
      <c r="GBE2" s="60"/>
      <c r="GBF2" s="60"/>
      <c r="GBG2" s="60"/>
      <c r="GBH2" s="60"/>
      <c r="GBI2" s="60"/>
      <c r="GBJ2" s="60"/>
      <c r="GBK2" s="60"/>
      <c r="GBL2" s="60"/>
      <c r="GBM2" s="60"/>
      <c r="GBN2" s="60"/>
      <c r="GBO2" s="60"/>
      <c r="GBP2" s="60"/>
      <c r="GBQ2" s="60"/>
      <c r="GBR2" s="60"/>
      <c r="GBS2" s="60"/>
      <c r="GBT2" s="60"/>
      <c r="GBU2" s="60"/>
      <c r="GBV2" s="60"/>
      <c r="GBW2" s="60"/>
      <c r="GBX2" s="60"/>
      <c r="GBY2" s="60"/>
      <c r="GBZ2" s="60"/>
      <c r="GCA2" s="60"/>
      <c r="GCB2" s="60"/>
      <c r="GCC2" s="60"/>
      <c r="GCD2" s="60"/>
      <c r="GCE2" s="60"/>
      <c r="GCF2" s="60"/>
      <c r="GCG2" s="60"/>
      <c r="GCH2" s="60"/>
      <c r="GCI2" s="60"/>
      <c r="GCJ2" s="60"/>
      <c r="GCK2" s="60"/>
      <c r="GCL2" s="60"/>
      <c r="GCM2" s="60"/>
      <c r="GCN2" s="60"/>
      <c r="GCO2" s="60"/>
      <c r="GCP2" s="60"/>
      <c r="GCQ2" s="60"/>
      <c r="GCR2" s="60"/>
      <c r="GCS2" s="60"/>
      <c r="GCT2" s="60"/>
      <c r="GCU2" s="60"/>
      <c r="GCV2" s="60"/>
      <c r="GCW2" s="60"/>
      <c r="GCX2" s="60"/>
      <c r="GCY2" s="60"/>
      <c r="GCZ2" s="60"/>
      <c r="GDA2" s="60"/>
      <c r="GDB2" s="60"/>
      <c r="GDC2" s="60"/>
      <c r="GDD2" s="60"/>
      <c r="GDE2" s="60"/>
      <c r="GDF2" s="60"/>
      <c r="GDG2" s="60"/>
      <c r="GDH2" s="60"/>
      <c r="GDI2" s="60"/>
      <c r="GDJ2" s="60"/>
      <c r="GDK2" s="60"/>
      <c r="GDL2" s="60"/>
      <c r="GDM2" s="60"/>
      <c r="GDN2" s="60"/>
      <c r="GDO2" s="60"/>
      <c r="GDP2" s="60"/>
      <c r="GDQ2" s="60"/>
      <c r="GDR2" s="60"/>
      <c r="GDS2" s="60"/>
      <c r="GDT2" s="60"/>
      <c r="GDU2" s="60"/>
      <c r="GDV2" s="60"/>
      <c r="GDW2" s="60"/>
      <c r="GDX2" s="60"/>
      <c r="GDY2" s="60"/>
      <c r="GDZ2" s="60"/>
      <c r="GEA2" s="60"/>
      <c r="GEB2" s="60"/>
      <c r="GEC2" s="60"/>
      <c r="GED2" s="60"/>
      <c r="GEE2" s="60"/>
      <c r="GEF2" s="60"/>
      <c r="GEG2" s="60"/>
      <c r="GEH2" s="60"/>
      <c r="GEI2" s="60"/>
      <c r="GEJ2" s="60"/>
      <c r="GEK2" s="60"/>
      <c r="GEL2" s="60"/>
      <c r="GEM2" s="60"/>
      <c r="GEN2" s="60"/>
      <c r="GEO2" s="60"/>
      <c r="GEP2" s="60"/>
      <c r="GEQ2" s="60"/>
      <c r="GER2" s="60"/>
      <c r="GES2" s="60"/>
      <c r="GET2" s="60"/>
      <c r="GEU2" s="60"/>
      <c r="GEV2" s="60"/>
      <c r="GEW2" s="60"/>
      <c r="GEX2" s="60"/>
      <c r="GEY2" s="60"/>
      <c r="GEZ2" s="60"/>
      <c r="GFA2" s="60"/>
      <c r="GFB2" s="60"/>
      <c r="GFC2" s="60"/>
      <c r="GFD2" s="60"/>
      <c r="GFE2" s="60"/>
      <c r="GFF2" s="60"/>
      <c r="GFG2" s="60"/>
      <c r="GFH2" s="60"/>
      <c r="GFI2" s="60"/>
      <c r="GFJ2" s="60"/>
      <c r="GFK2" s="60"/>
      <c r="GFL2" s="60"/>
      <c r="GFM2" s="60"/>
      <c r="GFN2" s="60"/>
      <c r="GFO2" s="60"/>
      <c r="GFP2" s="60"/>
      <c r="GFQ2" s="60"/>
      <c r="GFR2" s="60"/>
      <c r="GFS2" s="60"/>
      <c r="GFT2" s="60"/>
      <c r="GFU2" s="60"/>
      <c r="GFV2" s="60"/>
      <c r="GFW2" s="60"/>
      <c r="GFX2" s="60"/>
      <c r="GFY2" s="60"/>
      <c r="GFZ2" s="60"/>
      <c r="GGA2" s="60"/>
      <c r="GGB2" s="60"/>
      <c r="GGC2" s="60"/>
      <c r="GGD2" s="60"/>
      <c r="GGE2" s="60"/>
      <c r="GGF2" s="60"/>
      <c r="GGG2" s="60"/>
      <c r="GGH2" s="60"/>
      <c r="GGI2" s="60"/>
      <c r="GGJ2" s="60"/>
      <c r="GGK2" s="60"/>
      <c r="GGL2" s="60"/>
      <c r="GGM2" s="60"/>
      <c r="GGN2" s="60"/>
      <c r="GGO2" s="60"/>
      <c r="GGP2" s="60"/>
      <c r="GGQ2" s="60"/>
      <c r="GGR2" s="60"/>
      <c r="GGS2" s="60"/>
      <c r="GGT2" s="60"/>
      <c r="GGU2" s="60"/>
      <c r="GGV2" s="60"/>
      <c r="GGW2" s="60"/>
      <c r="GGX2" s="60"/>
      <c r="GGY2" s="60"/>
      <c r="GGZ2" s="60"/>
      <c r="GHA2" s="60"/>
      <c r="GHB2" s="60"/>
      <c r="GHC2" s="60"/>
      <c r="GHD2" s="60"/>
      <c r="GHE2" s="60"/>
      <c r="GHF2" s="60"/>
      <c r="GHG2" s="60"/>
      <c r="GHH2" s="60"/>
      <c r="GHI2" s="60"/>
      <c r="GHJ2" s="60"/>
      <c r="GHK2" s="60"/>
      <c r="GHL2" s="60"/>
      <c r="GHM2" s="60"/>
      <c r="GHN2" s="60"/>
      <c r="GHO2" s="60"/>
      <c r="GHP2" s="60"/>
      <c r="GHQ2" s="60"/>
      <c r="GHR2" s="60"/>
      <c r="GHS2" s="60"/>
      <c r="GHT2" s="60"/>
      <c r="GHU2" s="60"/>
      <c r="GHV2" s="60"/>
      <c r="GHW2" s="60"/>
      <c r="GHX2" s="60"/>
      <c r="GHY2" s="60"/>
      <c r="GHZ2" s="60"/>
      <c r="GIA2" s="60"/>
      <c r="GIB2" s="60"/>
      <c r="GIC2" s="60"/>
      <c r="GID2" s="60"/>
      <c r="GIE2" s="60"/>
      <c r="GIF2" s="60"/>
      <c r="GIG2" s="60"/>
      <c r="GIH2" s="60"/>
      <c r="GII2" s="60"/>
      <c r="GIJ2" s="60"/>
      <c r="GIK2" s="60"/>
      <c r="GIL2" s="60"/>
      <c r="GIM2" s="60"/>
      <c r="GIN2" s="60"/>
      <c r="GIO2" s="60"/>
      <c r="GIP2" s="60"/>
      <c r="GIQ2" s="60"/>
      <c r="GIR2" s="60"/>
      <c r="GIS2" s="60"/>
      <c r="GIT2" s="60"/>
      <c r="GIU2" s="60"/>
      <c r="GIV2" s="60"/>
      <c r="GIW2" s="60"/>
      <c r="GIX2" s="60"/>
      <c r="GIY2" s="60"/>
      <c r="GIZ2" s="60"/>
      <c r="GJA2" s="60"/>
      <c r="GJB2" s="60"/>
      <c r="GJC2" s="60"/>
      <c r="GJD2" s="60"/>
      <c r="GJE2" s="60"/>
      <c r="GJF2" s="60"/>
      <c r="GJG2" s="60"/>
      <c r="GJH2" s="60"/>
      <c r="GJI2" s="60"/>
      <c r="GJJ2" s="60"/>
      <c r="GJK2" s="60"/>
      <c r="GJL2" s="60"/>
      <c r="GJM2" s="60"/>
      <c r="GJN2" s="60"/>
      <c r="GJO2" s="60"/>
      <c r="GJP2" s="60"/>
      <c r="GJQ2" s="60"/>
      <c r="GJR2" s="60"/>
      <c r="GJS2" s="60"/>
      <c r="GJT2" s="60"/>
      <c r="GJU2" s="60"/>
      <c r="GJV2" s="60"/>
      <c r="GJW2" s="60"/>
      <c r="GJX2" s="60"/>
      <c r="GJY2" s="60"/>
      <c r="GJZ2" s="60"/>
      <c r="GKA2" s="60"/>
      <c r="GKB2" s="60"/>
      <c r="GKC2" s="60"/>
      <c r="GKD2" s="60"/>
      <c r="GKE2" s="60"/>
      <c r="GKF2" s="60"/>
      <c r="GKG2" s="60"/>
      <c r="GKH2" s="60"/>
      <c r="GKI2" s="60"/>
      <c r="GKJ2" s="60"/>
      <c r="GKK2" s="60"/>
      <c r="GKL2" s="60"/>
      <c r="GKM2" s="60"/>
      <c r="GKN2" s="60"/>
      <c r="GKO2" s="60"/>
      <c r="GKP2" s="60"/>
      <c r="GKQ2" s="60"/>
      <c r="GKR2" s="60"/>
      <c r="GKS2" s="60"/>
      <c r="GKT2" s="60"/>
      <c r="GKU2" s="60"/>
      <c r="GKV2" s="60"/>
      <c r="GKW2" s="60"/>
      <c r="GKX2" s="60"/>
      <c r="GKY2" s="60"/>
      <c r="GKZ2" s="60"/>
      <c r="GLA2" s="60"/>
      <c r="GLB2" s="60"/>
      <c r="GLC2" s="60"/>
      <c r="GLD2" s="60"/>
      <c r="GLE2" s="60"/>
      <c r="GLF2" s="60"/>
      <c r="GLG2" s="60"/>
      <c r="GLH2" s="60"/>
      <c r="GLI2" s="60"/>
      <c r="GLJ2" s="60"/>
      <c r="GLK2" s="60"/>
      <c r="GLL2" s="60"/>
      <c r="GLM2" s="60"/>
      <c r="GLN2" s="60"/>
      <c r="GLO2" s="60"/>
      <c r="GLP2" s="60"/>
      <c r="GLQ2" s="60"/>
      <c r="GLR2" s="60"/>
      <c r="GLS2" s="60"/>
      <c r="GLT2" s="60"/>
      <c r="GLU2" s="60"/>
      <c r="GLV2" s="60"/>
      <c r="GLW2" s="60"/>
      <c r="GLX2" s="60"/>
      <c r="GLY2" s="60"/>
      <c r="GLZ2" s="60"/>
      <c r="GMA2" s="60"/>
      <c r="GMB2" s="60"/>
      <c r="GMC2" s="60"/>
      <c r="GMD2" s="60"/>
      <c r="GME2" s="60"/>
      <c r="GMF2" s="60"/>
      <c r="GMG2" s="60"/>
      <c r="GMH2" s="60"/>
      <c r="GMI2" s="60"/>
      <c r="GMJ2" s="60"/>
      <c r="GMK2" s="60"/>
      <c r="GML2" s="60"/>
      <c r="GMM2" s="60"/>
      <c r="GMN2" s="60"/>
      <c r="GMO2" s="60"/>
      <c r="GMP2" s="60"/>
      <c r="GMQ2" s="60"/>
      <c r="GMR2" s="60"/>
      <c r="GMS2" s="60"/>
      <c r="GMT2" s="60"/>
      <c r="GMU2" s="60"/>
      <c r="GMV2" s="60"/>
      <c r="GMW2" s="60"/>
      <c r="GMX2" s="60"/>
      <c r="GMY2" s="60"/>
      <c r="GMZ2" s="60"/>
      <c r="GNA2" s="60"/>
      <c r="GNB2" s="60"/>
      <c r="GNC2" s="60"/>
      <c r="GND2" s="60"/>
      <c r="GNE2" s="60"/>
      <c r="GNF2" s="60"/>
      <c r="GNG2" s="60"/>
      <c r="GNH2" s="60"/>
      <c r="GNI2" s="60"/>
      <c r="GNJ2" s="60"/>
      <c r="GNK2" s="60"/>
      <c r="GNL2" s="60"/>
      <c r="GNM2" s="60"/>
      <c r="GNN2" s="60"/>
      <c r="GNO2" s="60"/>
      <c r="GNP2" s="60"/>
      <c r="GNQ2" s="60"/>
      <c r="GNR2" s="60"/>
      <c r="GNS2" s="60"/>
      <c r="GNT2" s="60"/>
      <c r="GNU2" s="60"/>
      <c r="GNV2" s="60"/>
      <c r="GNW2" s="60"/>
      <c r="GNX2" s="60"/>
      <c r="GNY2" s="60"/>
      <c r="GNZ2" s="60"/>
      <c r="GOA2" s="60"/>
      <c r="GOB2" s="60"/>
      <c r="GOC2" s="60"/>
      <c r="GOD2" s="60"/>
      <c r="GOE2" s="60"/>
      <c r="GOF2" s="60"/>
      <c r="GOG2" s="60"/>
      <c r="GOH2" s="60"/>
      <c r="GOI2" s="60"/>
      <c r="GOJ2" s="60"/>
      <c r="GOK2" s="60"/>
      <c r="GOL2" s="60"/>
      <c r="GOM2" s="60"/>
      <c r="GON2" s="60"/>
      <c r="GOO2" s="60"/>
      <c r="GOP2" s="60"/>
      <c r="GOQ2" s="60"/>
      <c r="GOR2" s="60"/>
      <c r="GOS2" s="60"/>
      <c r="GOT2" s="60"/>
      <c r="GOU2" s="60"/>
      <c r="GOV2" s="60"/>
      <c r="GOW2" s="60"/>
      <c r="GOX2" s="60"/>
      <c r="GOY2" s="60"/>
      <c r="GOZ2" s="60"/>
      <c r="GPA2" s="60"/>
      <c r="GPB2" s="60"/>
      <c r="GPC2" s="60"/>
      <c r="GPD2" s="60"/>
      <c r="GPE2" s="60"/>
      <c r="GPF2" s="60"/>
      <c r="GPG2" s="60"/>
      <c r="GPH2" s="60"/>
      <c r="GPI2" s="60"/>
      <c r="GPJ2" s="60"/>
      <c r="GPK2" s="60"/>
      <c r="GPL2" s="60"/>
      <c r="GPM2" s="60"/>
      <c r="GPN2" s="60"/>
      <c r="GPO2" s="60"/>
      <c r="GPP2" s="60"/>
      <c r="GPQ2" s="60"/>
      <c r="GPR2" s="60"/>
      <c r="GPS2" s="60"/>
      <c r="GPT2" s="60"/>
      <c r="GPU2" s="60"/>
      <c r="GPV2" s="60"/>
      <c r="GPW2" s="60"/>
      <c r="GPX2" s="60"/>
      <c r="GPY2" s="60"/>
      <c r="GPZ2" s="60"/>
      <c r="GQA2" s="60"/>
      <c r="GQB2" s="60"/>
      <c r="GQC2" s="60"/>
      <c r="GQD2" s="60"/>
      <c r="GQE2" s="60"/>
      <c r="GQF2" s="60"/>
      <c r="GQG2" s="60"/>
      <c r="GQH2" s="60"/>
      <c r="GQI2" s="60"/>
      <c r="GQJ2" s="60"/>
      <c r="GQK2" s="60"/>
      <c r="GQL2" s="60"/>
      <c r="GQM2" s="60"/>
      <c r="GQN2" s="60"/>
      <c r="GQO2" s="60"/>
      <c r="GQP2" s="60"/>
      <c r="GQQ2" s="60"/>
      <c r="GQR2" s="60"/>
      <c r="GQS2" s="60"/>
      <c r="GQT2" s="60"/>
      <c r="GQU2" s="60"/>
      <c r="GQV2" s="60"/>
      <c r="GQW2" s="60"/>
      <c r="GQX2" s="60"/>
      <c r="GQY2" s="60"/>
      <c r="GQZ2" s="60"/>
      <c r="GRA2" s="60"/>
      <c r="GRB2" s="60"/>
      <c r="GRC2" s="60"/>
      <c r="GRD2" s="60"/>
      <c r="GRE2" s="60"/>
      <c r="GRF2" s="60"/>
      <c r="GRG2" s="60"/>
      <c r="GRH2" s="60"/>
      <c r="GRI2" s="60"/>
      <c r="GRJ2" s="60"/>
      <c r="GRK2" s="60"/>
      <c r="GRL2" s="60"/>
      <c r="GRM2" s="60"/>
      <c r="GRN2" s="60"/>
      <c r="GRO2" s="60"/>
      <c r="GRP2" s="60"/>
      <c r="GRQ2" s="60"/>
      <c r="GRR2" s="60"/>
      <c r="GRS2" s="60"/>
      <c r="GRT2" s="60"/>
      <c r="GRU2" s="60"/>
      <c r="GRV2" s="60"/>
      <c r="GRW2" s="60"/>
      <c r="GRX2" s="60"/>
      <c r="GRY2" s="60"/>
      <c r="GRZ2" s="60"/>
      <c r="GSA2" s="60"/>
      <c r="GSB2" s="60"/>
      <c r="GSC2" s="60"/>
      <c r="GSD2" s="60"/>
      <c r="GSE2" s="60"/>
      <c r="GSF2" s="60"/>
      <c r="GSG2" s="60"/>
      <c r="GSH2" s="60"/>
      <c r="GSI2" s="60"/>
      <c r="GSJ2" s="60"/>
      <c r="GSK2" s="60"/>
      <c r="GSL2" s="60"/>
      <c r="GSM2" s="60"/>
      <c r="GSN2" s="60"/>
      <c r="GSO2" s="60"/>
      <c r="GSP2" s="60"/>
      <c r="GSQ2" s="60"/>
      <c r="GSR2" s="60"/>
      <c r="GSS2" s="60"/>
      <c r="GST2" s="60"/>
      <c r="GSU2" s="60"/>
      <c r="GSV2" s="60"/>
      <c r="GSW2" s="60"/>
      <c r="GSX2" s="60"/>
      <c r="GSY2" s="60"/>
      <c r="GSZ2" s="60"/>
      <c r="GTA2" s="60"/>
      <c r="GTB2" s="60"/>
      <c r="GTC2" s="60"/>
      <c r="GTD2" s="60"/>
      <c r="GTE2" s="60"/>
      <c r="GTF2" s="60"/>
      <c r="GTG2" s="60"/>
      <c r="GTH2" s="60"/>
      <c r="GTI2" s="60"/>
      <c r="GTJ2" s="60"/>
      <c r="GTK2" s="60"/>
      <c r="GTL2" s="60"/>
      <c r="GTM2" s="60"/>
      <c r="GTN2" s="60"/>
      <c r="GTO2" s="60"/>
      <c r="GTP2" s="60"/>
      <c r="GTQ2" s="60"/>
      <c r="GTR2" s="60"/>
      <c r="GTS2" s="60"/>
      <c r="GTT2" s="60"/>
      <c r="GTU2" s="60"/>
      <c r="GTV2" s="60"/>
      <c r="GTW2" s="60"/>
      <c r="GTX2" s="60"/>
      <c r="GTY2" s="60"/>
      <c r="GTZ2" s="60"/>
      <c r="GUA2" s="60"/>
      <c r="GUB2" s="60"/>
      <c r="GUC2" s="60"/>
      <c r="GUD2" s="60"/>
      <c r="GUE2" s="60"/>
      <c r="GUF2" s="60"/>
      <c r="GUG2" s="60"/>
      <c r="GUH2" s="60"/>
      <c r="GUI2" s="60"/>
      <c r="GUJ2" s="60"/>
      <c r="GUK2" s="60"/>
      <c r="GUL2" s="60"/>
      <c r="GUM2" s="60"/>
      <c r="GUN2" s="60"/>
      <c r="GUO2" s="60"/>
      <c r="GUP2" s="60"/>
      <c r="GUQ2" s="60"/>
      <c r="GUR2" s="60"/>
      <c r="GUS2" s="60"/>
      <c r="GUT2" s="60"/>
      <c r="GUU2" s="60"/>
      <c r="GUV2" s="60"/>
      <c r="GUW2" s="60"/>
      <c r="GUX2" s="60"/>
      <c r="GUY2" s="60"/>
      <c r="GUZ2" s="60"/>
      <c r="GVA2" s="60"/>
      <c r="GVB2" s="60"/>
      <c r="GVC2" s="60"/>
      <c r="GVD2" s="60"/>
      <c r="GVE2" s="60"/>
      <c r="GVF2" s="60"/>
      <c r="GVG2" s="60"/>
      <c r="GVH2" s="60"/>
      <c r="GVI2" s="60"/>
      <c r="GVJ2" s="60"/>
      <c r="GVK2" s="60"/>
      <c r="GVL2" s="60"/>
      <c r="GVM2" s="60"/>
      <c r="GVN2" s="60"/>
      <c r="GVO2" s="60"/>
      <c r="GVP2" s="60"/>
      <c r="GVQ2" s="60"/>
      <c r="GVR2" s="60"/>
      <c r="GVS2" s="60"/>
      <c r="GVT2" s="60"/>
      <c r="GVU2" s="60"/>
      <c r="GVV2" s="60"/>
      <c r="GVW2" s="60"/>
      <c r="GVX2" s="60"/>
      <c r="GVY2" s="60"/>
      <c r="GVZ2" s="60"/>
      <c r="GWA2" s="60"/>
      <c r="GWB2" s="60"/>
      <c r="GWC2" s="60"/>
      <c r="GWD2" s="60"/>
      <c r="GWE2" s="60"/>
      <c r="GWF2" s="60"/>
      <c r="GWG2" s="60"/>
      <c r="GWH2" s="60"/>
      <c r="GWI2" s="60"/>
      <c r="GWJ2" s="60"/>
      <c r="GWK2" s="60"/>
      <c r="GWL2" s="60"/>
      <c r="GWM2" s="60"/>
      <c r="GWN2" s="60"/>
      <c r="GWO2" s="60"/>
      <c r="GWP2" s="60"/>
      <c r="GWQ2" s="60"/>
      <c r="GWR2" s="60"/>
      <c r="GWS2" s="60"/>
      <c r="GWT2" s="60"/>
      <c r="GWU2" s="60"/>
      <c r="GWV2" s="60"/>
      <c r="GWW2" s="60"/>
      <c r="GWX2" s="60"/>
      <c r="GWY2" s="60"/>
      <c r="GWZ2" s="60"/>
      <c r="GXA2" s="60"/>
      <c r="GXB2" s="60"/>
      <c r="GXC2" s="60"/>
      <c r="GXD2" s="60"/>
      <c r="GXE2" s="60"/>
      <c r="GXF2" s="60"/>
      <c r="GXG2" s="60"/>
      <c r="GXH2" s="60"/>
      <c r="GXI2" s="60"/>
      <c r="GXJ2" s="60"/>
      <c r="GXK2" s="60"/>
      <c r="GXL2" s="60"/>
      <c r="GXM2" s="60"/>
      <c r="GXN2" s="60"/>
      <c r="GXO2" s="60"/>
      <c r="GXP2" s="60"/>
      <c r="GXQ2" s="60"/>
      <c r="GXR2" s="60"/>
      <c r="GXS2" s="60"/>
      <c r="GXT2" s="60"/>
      <c r="GXU2" s="60"/>
      <c r="GXV2" s="60"/>
      <c r="GXW2" s="60"/>
      <c r="GXX2" s="60"/>
      <c r="GXY2" s="60"/>
      <c r="GXZ2" s="60"/>
      <c r="GYA2" s="60"/>
      <c r="GYB2" s="60"/>
      <c r="GYC2" s="60"/>
      <c r="GYD2" s="60"/>
      <c r="GYE2" s="60"/>
      <c r="GYF2" s="60"/>
      <c r="GYG2" s="60"/>
      <c r="GYH2" s="60"/>
      <c r="GYI2" s="60"/>
      <c r="GYJ2" s="60"/>
      <c r="GYK2" s="60"/>
      <c r="GYL2" s="60"/>
      <c r="GYM2" s="60"/>
      <c r="GYN2" s="60"/>
      <c r="GYO2" s="60"/>
      <c r="GYP2" s="60"/>
      <c r="GYQ2" s="60"/>
      <c r="GYR2" s="60"/>
      <c r="GYS2" s="60"/>
      <c r="GYT2" s="60"/>
      <c r="GYU2" s="60"/>
      <c r="GYV2" s="60"/>
      <c r="GYW2" s="60"/>
      <c r="GYX2" s="60"/>
      <c r="GYY2" s="60"/>
      <c r="GYZ2" s="60"/>
      <c r="GZA2" s="60"/>
      <c r="GZB2" s="60"/>
      <c r="GZC2" s="60"/>
      <c r="GZD2" s="60"/>
      <c r="GZE2" s="60"/>
      <c r="GZF2" s="60"/>
      <c r="GZG2" s="60"/>
      <c r="GZH2" s="60"/>
      <c r="GZI2" s="60"/>
      <c r="GZJ2" s="60"/>
      <c r="GZK2" s="60"/>
      <c r="GZL2" s="60"/>
      <c r="GZM2" s="60"/>
      <c r="GZN2" s="60"/>
      <c r="GZO2" s="60"/>
      <c r="GZP2" s="60"/>
      <c r="GZQ2" s="60"/>
      <c r="GZR2" s="60"/>
      <c r="GZS2" s="60"/>
      <c r="GZT2" s="60"/>
      <c r="GZU2" s="60"/>
      <c r="GZV2" s="60"/>
      <c r="GZW2" s="60"/>
      <c r="GZX2" s="60"/>
      <c r="GZY2" s="60"/>
      <c r="GZZ2" s="60"/>
      <c r="HAA2" s="60"/>
      <c r="HAB2" s="60"/>
      <c r="HAC2" s="60"/>
      <c r="HAD2" s="60"/>
      <c r="HAE2" s="60"/>
      <c r="HAF2" s="60"/>
      <c r="HAG2" s="60"/>
      <c r="HAH2" s="60"/>
      <c r="HAI2" s="60"/>
      <c r="HAJ2" s="60"/>
      <c r="HAK2" s="60"/>
      <c r="HAL2" s="60"/>
      <c r="HAM2" s="60"/>
      <c r="HAN2" s="60"/>
      <c r="HAO2" s="60"/>
      <c r="HAP2" s="60"/>
      <c r="HAQ2" s="60"/>
      <c r="HAR2" s="60"/>
      <c r="HAS2" s="60"/>
      <c r="HAT2" s="60"/>
      <c r="HAU2" s="60"/>
      <c r="HAV2" s="60"/>
      <c r="HAW2" s="60"/>
      <c r="HAX2" s="60"/>
      <c r="HAY2" s="60"/>
      <c r="HAZ2" s="60"/>
      <c r="HBA2" s="60"/>
      <c r="HBB2" s="60"/>
      <c r="HBC2" s="60"/>
      <c r="HBD2" s="60"/>
      <c r="HBE2" s="60"/>
      <c r="HBF2" s="60"/>
      <c r="HBG2" s="60"/>
      <c r="HBH2" s="60"/>
      <c r="HBI2" s="60"/>
      <c r="HBJ2" s="60"/>
      <c r="HBK2" s="60"/>
      <c r="HBL2" s="60"/>
      <c r="HBM2" s="60"/>
      <c r="HBN2" s="60"/>
      <c r="HBO2" s="60"/>
      <c r="HBP2" s="60"/>
      <c r="HBQ2" s="60"/>
      <c r="HBR2" s="60"/>
      <c r="HBS2" s="60"/>
      <c r="HBT2" s="60"/>
      <c r="HBU2" s="60"/>
      <c r="HBV2" s="60"/>
      <c r="HBW2" s="60"/>
      <c r="HBX2" s="60"/>
      <c r="HBY2" s="60"/>
      <c r="HBZ2" s="60"/>
      <c r="HCA2" s="60"/>
      <c r="HCB2" s="60"/>
      <c r="HCC2" s="60"/>
      <c r="HCD2" s="60"/>
      <c r="HCE2" s="60"/>
      <c r="HCF2" s="60"/>
      <c r="HCG2" s="60"/>
      <c r="HCH2" s="60"/>
      <c r="HCI2" s="60"/>
      <c r="HCJ2" s="60"/>
      <c r="HCK2" s="60"/>
      <c r="HCL2" s="60"/>
      <c r="HCM2" s="60"/>
      <c r="HCN2" s="60"/>
      <c r="HCO2" s="60"/>
      <c r="HCP2" s="60"/>
      <c r="HCQ2" s="60"/>
      <c r="HCR2" s="60"/>
      <c r="HCS2" s="60"/>
      <c r="HCT2" s="60"/>
      <c r="HCU2" s="60"/>
      <c r="HCV2" s="60"/>
      <c r="HCW2" s="60"/>
      <c r="HCX2" s="60"/>
      <c r="HCY2" s="60"/>
      <c r="HCZ2" s="60"/>
      <c r="HDA2" s="60"/>
      <c r="HDB2" s="60"/>
      <c r="HDC2" s="60"/>
      <c r="HDD2" s="60"/>
      <c r="HDE2" s="60"/>
      <c r="HDF2" s="60"/>
      <c r="HDG2" s="60"/>
      <c r="HDH2" s="60"/>
      <c r="HDI2" s="60"/>
      <c r="HDJ2" s="60"/>
      <c r="HDK2" s="60"/>
      <c r="HDL2" s="60"/>
      <c r="HDM2" s="60"/>
      <c r="HDN2" s="60"/>
      <c r="HDO2" s="60"/>
      <c r="HDP2" s="60"/>
      <c r="HDQ2" s="60"/>
      <c r="HDR2" s="60"/>
      <c r="HDS2" s="60"/>
      <c r="HDT2" s="60"/>
      <c r="HDU2" s="60"/>
      <c r="HDV2" s="60"/>
      <c r="HDW2" s="60"/>
      <c r="HDX2" s="60"/>
      <c r="HDY2" s="60"/>
      <c r="HDZ2" s="60"/>
      <c r="HEA2" s="60"/>
      <c r="HEB2" s="60"/>
      <c r="HEC2" s="60"/>
      <c r="HED2" s="60"/>
      <c r="HEE2" s="60"/>
      <c r="HEF2" s="60"/>
      <c r="HEG2" s="60"/>
      <c r="HEH2" s="60"/>
      <c r="HEI2" s="60"/>
      <c r="HEJ2" s="60"/>
      <c r="HEK2" s="60"/>
      <c r="HEL2" s="60"/>
      <c r="HEM2" s="60"/>
      <c r="HEN2" s="60"/>
      <c r="HEO2" s="60"/>
      <c r="HEP2" s="60"/>
      <c r="HEQ2" s="60"/>
      <c r="HER2" s="60"/>
      <c r="HES2" s="60"/>
      <c r="HET2" s="60"/>
      <c r="HEU2" s="60"/>
      <c r="HEV2" s="60"/>
      <c r="HEW2" s="60"/>
      <c r="HEX2" s="60"/>
      <c r="HEY2" s="60"/>
      <c r="HEZ2" s="60"/>
      <c r="HFA2" s="60"/>
      <c r="HFB2" s="60"/>
      <c r="HFC2" s="60"/>
      <c r="HFD2" s="60"/>
      <c r="HFE2" s="60"/>
      <c r="HFF2" s="60"/>
      <c r="HFG2" s="60"/>
      <c r="HFH2" s="60"/>
      <c r="HFI2" s="60"/>
      <c r="HFJ2" s="60"/>
      <c r="HFK2" s="60"/>
      <c r="HFL2" s="60"/>
      <c r="HFM2" s="60"/>
      <c r="HFN2" s="60"/>
      <c r="HFO2" s="60"/>
      <c r="HFP2" s="60"/>
      <c r="HFQ2" s="60"/>
      <c r="HFR2" s="60"/>
      <c r="HFS2" s="60"/>
      <c r="HFT2" s="60"/>
      <c r="HFU2" s="60"/>
      <c r="HFV2" s="60"/>
      <c r="HFW2" s="60"/>
      <c r="HFX2" s="60"/>
      <c r="HFY2" s="60"/>
      <c r="HFZ2" s="60"/>
      <c r="HGA2" s="60"/>
      <c r="HGB2" s="60"/>
      <c r="HGC2" s="60"/>
      <c r="HGD2" s="60"/>
      <c r="HGE2" s="60"/>
      <c r="HGF2" s="60"/>
      <c r="HGG2" s="60"/>
      <c r="HGH2" s="60"/>
      <c r="HGI2" s="60"/>
      <c r="HGJ2" s="60"/>
      <c r="HGK2" s="60"/>
      <c r="HGL2" s="60"/>
      <c r="HGM2" s="60"/>
      <c r="HGN2" s="60"/>
      <c r="HGO2" s="60"/>
      <c r="HGP2" s="60"/>
      <c r="HGQ2" s="60"/>
      <c r="HGR2" s="60"/>
      <c r="HGS2" s="60"/>
      <c r="HGT2" s="60"/>
      <c r="HGU2" s="60"/>
      <c r="HGV2" s="60"/>
      <c r="HGW2" s="60"/>
      <c r="HGX2" s="60"/>
      <c r="HGY2" s="60"/>
      <c r="HGZ2" s="60"/>
      <c r="HHA2" s="60"/>
      <c r="HHB2" s="60"/>
      <c r="HHC2" s="60"/>
      <c r="HHD2" s="60"/>
      <c r="HHE2" s="60"/>
      <c r="HHF2" s="60"/>
      <c r="HHG2" s="60"/>
      <c r="HHH2" s="60"/>
      <c r="HHI2" s="60"/>
      <c r="HHJ2" s="60"/>
      <c r="HHK2" s="60"/>
      <c r="HHL2" s="60"/>
      <c r="HHM2" s="60"/>
      <c r="HHN2" s="60"/>
      <c r="HHO2" s="60"/>
      <c r="HHP2" s="60"/>
      <c r="HHQ2" s="60"/>
      <c r="HHR2" s="60"/>
      <c r="HHS2" s="60"/>
      <c r="HHT2" s="60"/>
      <c r="HHU2" s="60"/>
      <c r="HHV2" s="60"/>
      <c r="HHW2" s="60"/>
      <c r="HHX2" s="60"/>
      <c r="HHY2" s="60"/>
      <c r="HHZ2" s="60"/>
      <c r="HIA2" s="60"/>
      <c r="HIB2" s="60"/>
      <c r="HIC2" s="60"/>
      <c r="HID2" s="60"/>
      <c r="HIE2" s="60"/>
      <c r="HIF2" s="60"/>
      <c r="HIG2" s="60"/>
      <c r="HIH2" s="60"/>
      <c r="HII2" s="60"/>
      <c r="HIJ2" s="60"/>
      <c r="HIK2" s="60"/>
      <c r="HIL2" s="60"/>
      <c r="HIM2" s="60"/>
      <c r="HIN2" s="60"/>
      <c r="HIO2" s="60"/>
      <c r="HIP2" s="60"/>
      <c r="HIQ2" s="60"/>
      <c r="HIR2" s="60"/>
      <c r="HIS2" s="60"/>
      <c r="HIT2" s="60"/>
      <c r="HIU2" s="60"/>
      <c r="HIV2" s="60"/>
      <c r="HIW2" s="60"/>
      <c r="HIX2" s="60"/>
      <c r="HIY2" s="60"/>
      <c r="HIZ2" s="60"/>
      <c r="HJA2" s="60"/>
      <c r="HJB2" s="60"/>
      <c r="HJC2" s="60"/>
      <c r="HJD2" s="60"/>
      <c r="HJE2" s="60"/>
      <c r="HJF2" s="60"/>
      <c r="HJG2" s="60"/>
      <c r="HJH2" s="60"/>
      <c r="HJI2" s="60"/>
      <c r="HJJ2" s="60"/>
      <c r="HJK2" s="60"/>
      <c r="HJL2" s="60"/>
      <c r="HJM2" s="60"/>
      <c r="HJN2" s="60"/>
      <c r="HJO2" s="60"/>
      <c r="HJP2" s="60"/>
      <c r="HJQ2" s="60"/>
      <c r="HJR2" s="60"/>
      <c r="HJS2" s="60"/>
      <c r="HJT2" s="60"/>
      <c r="HJU2" s="60"/>
      <c r="HJV2" s="60"/>
      <c r="HJW2" s="60"/>
      <c r="HJX2" s="60"/>
      <c r="HJY2" s="60"/>
      <c r="HJZ2" s="60"/>
      <c r="HKA2" s="60"/>
      <c r="HKB2" s="60"/>
      <c r="HKC2" s="60"/>
      <c r="HKD2" s="60"/>
      <c r="HKE2" s="60"/>
      <c r="HKF2" s="60"/>
      <c r="HKG2" s="60"/>
      <c r="HKH2" s="60"/>
      <c r="HKI2" s="60"/>
      <c r="HKJ2" s="60"/>
      <c r="HKK2" s="60"/>
      <c r="HKL2" s="60"/>
      <c r="HKM2" s="60"/>
      <c r="HKN2" s="60"/>
      <c r="HKO2" s="60"/>
      <c r="HKP2" s="60"/>
      <c r="HKQ2" s="60"/>
      <c r="HKR2" s="60"/>
      <c r="HKS2" s="60"/>
      <c r="HKT2" s="60"/>
      <c r="HKU2" s="60"/>
      <c r="HKV2" s="60"/>
      <c r="HKW2" s="60"/>
      <c r="HKX2" s="60"/>
      <c r="HKY2" s="60"/>
      <c r="HKZ2" s="60"/>
      <c r="HLA2" s="60"/>
      <c r="HLB2" s="60"/>
      <c r="HLC2" s="60"/>
      <c r="HLD2" s="60"/>
      <c r="HLE2" s="60"/>
      <c r="HLF2" s="60"/>
      <c r="HLG2" s="60"/>
      <c r="HLH2" s="60"/>
      <c r="HLI2" s="60"/>
      <c r="HLJ2" s="60"/>
      <c r="HLK2" s="60"/>
      <c r="HLL2" s="60"/>
      <c r="HLM2" s="60"/>
      <c r="HLN2" s="60"/>
      <c r="HLO2" s="60"/>
      <c r="HLP2" s="60"/>
      <c r="HLQ2" s="60"/>
      <c r="HLR2" s="60"/>
      <c r="HLS2" s="60"/>
      <c r="HLT2" s="60"/>
      <c r="HLU2" s="60"/>
      <c r="HLV2" s="60"/>
      <c r="HLW2" s="60"/>
      <c r="HLX2" s="60"/>
      <c r="HLY2" s="60"/>
      <c r="HLZ2" s="60"/>
      <c r="HMA2" s="60"/>
      <c r="HMB2" s="60"/>
      <c r="HMC2" s="60"/>
      <c r="HMD2" s="60"/>
      <c r="HME2" s="60"/>
      <c r="HMF2" s="60"/>
      <c r="HMG2" s="60"/>
      <c r="HMH2" s="60"/>
      <c r="HMI2" s="60"/>
      <c r="HMJ2" s="60"/>
      <c r="HMK2" s="60"/>
      <c r="HML2" s="60"/>
      <c r="HMM2" s="60"/>
      <c r="HMN2" s="60"/>
      <c r="HMO2" s="60"/>
      <c r="HMP2" s="60"/>
      <c r="HMQ2" s="60"/>
      <c r="HMR2" s="60"/>
      <c r="HMS2" s="60"/>
      <c r="HMT2" s="60"/>
      <c r="HMU2" s="60"/>
      <c r="HMV2" s="60"/>
      <c r="HMW2" s="60"/>
      <c r="HMX2" s="60"/>
      <c r="HMY2" s="60"/>
      <c r="HMZ2" s="60"/>
      <c r="HNA2" s="60"/>
      <c r="HNB2" s="60"/>
      <c r="HNC2" s="60"/>
      <c r="HND2" s="60"/>
      <c r="HNE2" s="60"/>
      <c r="HNF2" s="60"/>
      <c r="HNG2" s="60"/>
      <c r="HNH2" s="60"/>
      <c r="HNI2" s="60"/>
      <c r="HNJ2" s="60"/>
      <c r="HNK2" s="60"/>
      <c r="HNL2" s="60"/>
      <c r="HNM2" s="60"/>
      <c r="HNN2" s="60"/>
      <c r="HNO2" s="60"/>
      <c r="HNP2" s="60"/>
      <c r="HNQ2" s="60"/>
      <c r="HNR2" s="60"/>
      <c r="HNS2" s="60"/>
      <c r="HNT2" s="60"/>
      <c r="HNU2" s="60"/>
      <c r="HNV2" s="60"/>
      <c r="HNW2" s="60"/>
      <c r="HNX2" s="60"/>
      <c r="HNY2" s="60"/>
      <c r="HNZ2" s="60"/>
      <c r="HOA2" s="60"/>
      <c r="HOB2" s="60"/>
      <c r="HOC2" s="60"/>
      <c r="HOD2" s="60"/>
      <c r="HOE2" s="60"/>
      <c r="HOF2" s="60"/>
      <c r="HOG2" s="60"/>
      <c r="HOH2" s="60"/>
      <c r="HOI2" s="60"/>
      <c r="HOJ2" s="60"/>
      <c r="HOK2" s="60"/>
      <c r="HOL2" s="60"/>
      <c r="HOM2" s="60"/>
      <c r="HON2" s="60"/>
      <c r="HOO2" s="60"/>
      <c r="HOP2" s="60"/>
      <c r="HOQ2" s="60"/>
      <c r="HOR2" s="60"/>
      <c r="HOS2" s="60"/>
      <c r="HOT2" s="60"/>
      <c r="HOU2" s="60"/>
      <c r="HOV2" s="60"/>
      <c r="HOW2" s="60"/>
      <c r="HOX2" s="60"/>
      <c r="HOY2" s="60"/>
      <c r="HOZ2" s="60"/>
      <c r="HPA2" s="60"/>
      <c r="HPB2" s="60"/>
      <c r="HPC2" s="60"/>
      <c r="HPD2" s="60"/>
      <c r="HPE2" s="60"/>
      <c r="HPF2" s="60"/>
      <c r="HPG2" s="60"/>
      <c r="HPH2" s="60"/>
      <c r="HPI2" s="60"/>
      <c r="HPJ2" s="60"/>
      <c r="HPK2" s="60"/>
      <c r="HPL2" s="60"/>
      <c r="HPM2" s="60"/>
      <c r="HPN2" s="60"/>
      <c r="HPO2" s="60"/>
      <c r="HPP2" s="60"/>
      <c r="HPQ2" s="60"/>
      <c r="HPR2" s="60"/>
      <c r="HPS2" s="60"/>
      <c r="HPT2" s="60"/>
      <c r="HPU2" s="60"/>
      <c r="HPV2" s="60"/>
      <c r="HPW2" s="60"/>
      <c r="HPX2" s="60"/>
      <c r="HPY2" s="60"/>
      <c r="HPZ2" s="60"/>
      <c r="HQA2" s="60"/>
      <c r="HQB2" s="60"/>
      <c r="HQC2" s="60"/>
      <c r="HQD2" s="60"/>
      <c r="HQE2" s="60"/>
      <c r="HQF2" s="60"/>
      <c r="HQG2" s="60"/>
      <c r="HQH2" s="60"/>
      <c r="HQI2" s="60"/>
      <c r="HQJ2" s="60"/>
      <c r="HQK2" s="60"/>
      <c r="HQL2" s="60"/>
      <c r="HQM2" s="60"/>
      <c r="HQN2" s="60"/>
      <c r="HQO2" s="60"/>
      <c r="HQP2" s="60"/>
      <c r="HQQ2" s="60"/>
      <c r="HQR2" s="60"/>
      <c r="HQS2" s="60"/>
      <c r="HQT2" s="60"/>
      <c r="HQU2" s="60"/>
      <c r="HQV2" s="60"/>
      <c r="HQW2" s="60"/>
      <c r="HQX2" s="60"/>
      <c r="HQY2" s="60"/>
      <c r="HQZ2" s="60"/>
      <c r="HRA2" s="60"/>
      <c r="HRB2" s="60"/>
      <c r="HRC2" s="60"/>
      <c r="HRD2" s="60"/>
      <c r="HRE2" s="60"/>
      <c r="HRF2" s="60"/>
      <c r="HRG2" s="60"/>
      <c r="HRH2" s="60"/>
      <c r="HRI2" s="60"/>
      <c r="HRJ2" s="60"/>
      <c r="HRK2" s="60"/>
      <c r="HRL2" s="60"/>
      <c r="HRM2" s="60"/>
      <c r="HRN2" s="60"/>
      <c r="HRO2" s="60"/>
      <c r="HRP2" s="60"/>
      <c r="HRQ2" s="60"/>
      <c r="HRR2" s="60"/>
      <c r="HRS2" s="60"/>
      <c r="HRT2" s="60"/>
      <c r="HRU2" s="60"/>
      <c r="HRV2" s="60"/>
      <c r="HRW2" s="60"/>
      <c r="HRX2" s="60"/>
      <c r="HRY2" s="60"/>
      <c r="HRZ2" s="60"/>
      <c r="HSA2" s="60"/>
      <c r="HSB2" s="60"/>
      <c r="HSC2" s="60"/>
      <c r="HSD2" s="60"/>
      <c r="HSE2" s="60"/>
      <c r="HSF2" s="60"/>
      <c r="HSG2" s="60"/>
      <c r="HSH2" s="60"/>
      <c r="HSI2" s="60"/>
      <c r="HSJ2" s="60"/>
      <c r="HSK2" s="60"/>
      <c r="HSL2" s="60"/>
      <c r="HSM2" s="60"/>
      <c r="HSN2" s="60"/>
      <c r="HSO2" s="60"/>
      <c r="HSP2" s="60"/>
      <c r="HSQ2" s="60"/>
      <c r="HSR2" s="60"/>
      <c r="HSS2" s="60"/>
      <c r="HST2" s="60"/>
      <c r="HSU2" s="60"/>
      <c r="HSV2" s="60"/>
      <c r="HSW2" s="60"/>
      <c r="HSX2" s="60"/>
      <c r="HSY2" s="60"/>
      <c r="HSZ2" s="60"/>
      <c r="HTA2" s="60"/>
      <c r="HTB2" s="60"/>
      <c r="HTC2" s="60"/>
      <c r="HTD2" s="60"/>
      <c r="HTE2" s="60"/>
      <c r="HTF2" s="60"/>
      <c r="HTG2" s="60"/>
      <c r="HTH2" s="60"/>
      <c r="HTI2" s="60"/>
      <c r="HTJ2" s="60"/>
      <c r="HTK2" s="60"/>
      <c r="HTL2" s="60"/>
      <c r="HTM2" s="60"/>
      <c r="HTN2" s="60"/>
      <c r="HTO2" s="60"/>
      <c r="HTP2" s="60"/>
      <c r="HTQ2" s="60"/>
      <c r="HTR2" s="60"/>
      <c r="HTS2" s="60"/>
      <c r="HTT2" s="60"/>
      <c r="HTU2" s="60"/>
      <c r="HTV2" s="60"/>
      <c r="HTW2" s="60"/>
      <c r="HTX2" s="60"/>
      <c r="HTY2" s="60"/>
      <c r="HTZ2" s="60"/>
      <c r="HUA2" s="60"/>
      <c r="HUB2" s="60"/>
      <c r="HUC2" s="60"/>
      <c r="HUD2" s="60"/>
      <c r="HUE2" s="60"/>
      <c r="HUF2" s="60"/>
      <c r="HUG2" s="60"/>
      <c r="HUH2" s="60"/>
      <c r="HUI2" s="60"/>
      <c r="HUJ2" s="60"/>
      <c r="HUK2" s="60"/>
      <c r="HUL2" s="60"/>
      <c r="HUM2" s="60"/>
      <c r="HUN2" s="60"/>
      <c r="HUO2" s="60"/>
      <c r="HUP2" s="60"/>
      <c r="HUQ2" s="60"/>
      <c r="HUR2" s="60"/>
      <c r="HUS2" s="60"/>
      <c r="HUT2" s="60"/>
      <c r="HUU2" s="60"/>
      <c r="HUV2" s="60"/>
      <c r="HUW2" s="60"/>
      <c r="HUX2" s="60"/>
      <c r="HUY2" s="60"/>
      <c r="HUZ2" s="60"/>
      <c r="HVA2" s="60"/>
      <c r="HVB2" s="60"/>
      <c r="HVC2" s="60"/>
      <c r="HVD2" s="60"/>
      <c r="HVE2" s="60"/>
      <c r="HVF2" s="60"/>
      <c r="HVG2" s="60"/>
      <c r="HVH2" s="60"/>
      <c r="HVI2" s="60"/>
      <c r="HVJ2" s="60"/>
      <c r="HVK2" s="60"/>
      <c r="HVL2" s="60"/>
      <c r="HVM2" s="60"/>
      <c r="HVN2" s="60"/>
      <c r="HVO2" s="60"/>
      <c r="HVP2" s="60"/>
      <c r="HVQ2" s="60"/>
      <c r="HVR2" s="60"/>
      <c r="HVS2" s="60"/>
      <c r="HVT2" s="60"/>
      <c r="HVU2" s="60"/>
      <c r="HVV2" s="60"/>
      <c r="HVW2" s="60"/>
      <c r="HVX2" s="60"/>
      <c r="HVY2" s="60"/>
      <c r="HVZ2" s="60"/>
      <c r="HWA2" s="60"/>
      <c r="HWB2" s="60"/>
      <c r="HWC2" s="60"/>
      <c r="HWD2" s="60"/>
      <c r="HWE2" s="60"/>
      <c r="HWF2" s="60"/>
      <c r="HWG2" s="60"/>
      <c r="HWH2" s="60"/>
      <c r="HWI2" s="60"/>
      <c r="HWJ2" s="60"/>
      <c r="HWK2" s="60"/>
      <c r="HWL2" s="60"/>
      <c r="HWM2" s="60"/>
      <c r="HWN2" s="60"/>
      <c r="HWO2" s="60"/>
      <c r="HWP2" s="60"/>
      <c r="HWQ2" s="60"/>
      <c r="HWR2" s="60"/>
      <c r="HWS2" s="60"/>
      <c r="HWT2" s="60"/>
      <c r="HWU2" s="60"/>
      <c r="HWV2" s="60"/>
      <c r="HWW2" s="60"/>
      <c r="HWX2" s="60"/>
      <c r="HWY2" s="60"/>
      <c r="HWZ2" s="60"/>
      <c r="HXA2" s="60"/>
      <c r="HXB2" s="60"/>
      <c r="HXC2" s="60"/>
      <c r="HXD2" s="60"/>
      <c r="HXE2" s="60"/>
      <c r="HXF2" s="60"/>
      <c r="HXG2" s="60"/>
      <c r="HXH2" s="60"/>
      <c r="HXI2" s="60"/>
      <c r="HXJ2" s="60"/>
      <c r="HXK2" s="60"/>
      <c r="HXL2" s="60"/>
      <c r="HXM2" s="60"/>
      <c r="HXN2" s="60"/>
      <c r="HXO2" s="60"/>
      <c r="HXP2" s="60"/>
      <c r="HXQ2" s="60"/>
      <c r="HXR2" s="60"/>
      <c r="HXS2" s="60"/>
      <c r="HXT2" s="60"/>
      <c r="HXU2" s="60"/>
      <c r="HXV2" s="60"/>
      <c r="HXW2" s="60"/>
      <c r="HXX2" s="60"/>
      <c r="HXY2" s="60"/>
      <c r="HXZ2" s="60"/>
      <c r="HYA2" s="60"/>
      <c r="HYB2" s="60"/>
      <c r="HYC2" s="60"/>
      <c r="HYD2" s="60"/>
      <c r="HYE2" s="60"/>
      <c r="HYF2" s="60"/>
      <c r="HYG2" s="60"/>
      <c r="HYH2" s="60"/>
      <c r="HYI2" s="60"/>
      <c r="HYJ2" s="60"/>
      <c r="HYK2" s="60"/>
      <c r="HYL2" s="60"/>
      <c r="HYM2" s="60"/>
      <c r="HYN2" s="60"/>
      <c r="HYO2" s="60"/>
      <c r="HYP2" s="60"/>
      <c r="HYQ2" s="60"/>
      <c r="HYR2" s="60"/>
      <c r="HYS2" s="60"/>
      <c r="HYT2" s="60"/>
      <c r="HYU2" s="60"/>
      <c r="HYV2" s="60"/>
      <c r="HYW2" s="60"/>
      <c r="HYX2" s="60"/>
      <c r="HYY2" s="60"/>
      <c r="HYZ2" s="60"/>
      <c r="HZA2" s="60"/>
      <c r="HZB2" s="60"/>
      <c r="HZC2" s="60"/>
      <c r="HZD2" s="60"/>
      <c r="HZE2" s="60"/>
      <c r="HZF2" s="60"/>
      <c r="HZG2" s="60"/>
      <c r="HZH2" s="60"/>
      <c r="HZI2" s="60"/>
      <c r="HZJ2" s="60"/>
      <c r="HZK2" s="60"/>
      <c r="HZL2" s="60"/>
      <c r="HZM2" s="60"/>
      <c r="HZN2" s="60"/>
      <c r="HZO2" s="60"/>
      <c r="HZP2" s="60"/>
      <c r="HZQ2" s="60"/>
      <c r="HZR2" s="60"/>
      <c r="HZS2" s="60"/>
      <c r="HZT2" s="60"/>
      <c r="HZU2" s="60"/>
      <c r="HZV2" s="60"/>
      <c r="HZW2" s="60"/>
      <c r="HZX2" s="60"/>
      <c r="HZY2" s="60"/>
      <c r="HZZ2" s="60"/>
      <c r="IAA2" s="60"/>
      <c r="IAB2" s="60"/>
      <c r="IAC2" s="60"/>
      <c r="IAD2" s="60"/>
      <c r="IAE2" s="60"/>
      <c r="IAF2" s="60"/>
      <c r="IAG2" s="60"/>
      <c r="IAH2" s="60"/>
      <c r="IAI2" s="60"/>
      <c r="IAJ2" s="60"/>
      <c r="IAK2" s="60"/>
      <c r="IAL2" s="60"/>
      <c r="IAM2" s="60"/>
      <c r="IAN2" s="60"/>
      <c r="IAO2" s="60"/>
      <c r="IAP2" s="60"/>
      <c r="IAQ2" s="60"/>
      <c r="IAR2" s="60"/>
      <c r="IAS2" s="60"/>
      <c r="IAT2" s="60"/>
      <c r="IAU2" s="60"/>
      <c r="IAV2" s="60"/>
      <c r="IAW2" s="60"/>
      <c r="IAX2" s="60"/>
      <c r="IAY2" s="60"/>
      <c r="IAZ2" s="60"/>
      <c r="IBA2" s="60"/>
      <c r="IBB2" s="60"/>
      <c r="IBC2" s="60"/>
      <c r="IBD2" s="60"/>
      <c r="IBE2" s="60"/>
      <c r="IBF2" s="60"/>
      <c r="IBG2" s="60"/>
      <c r="IBH2" s="60"/>
      <c r="IBI2" s="60"/>
      <c r="IBJ2" s="60"/>
      <c r="IBK2" s="60"/>
      <c r="IBL2" s="60"/>
      <c r="IBM2" s="60"/>
      <c r="IBN2" s="60"/>
      <c r="IBO2" s="60"/>
      <c r="IBP2" s="60"/>
      <c r="IBQ2" s="60"/>
      <c r="IBR2" s="60"/>
      <c r="IBS2" s="60"/>
      <c r="IBT2" s="60"/>
      <c r="IBU2" s="60"/>
      <c r="IBV2" s="60"/>
      <c r="IBW2" s="60"/>
      <c r="IBX2" s="60"/>
      <c r="IBY2" s="60"/>
      <c r="IBZ2" s="60"/>
      <c r="ICA2" s="60"/>
      <c r="ICB2" s="60"/>
      <c r="ICC2" s="60"/>
      <c r="ICD2" s="60"/>
      <c r="ICE2" s="60"/>
      <c r="ICF2" s="60"/>
      <c r="ICG2" s="60"/>
      <c r="ICH2" s="60"/>
      <c r="ICI2" s="60"/>
      <c r="ICJ2" s="60"/>
      <c r="ICK2" s="60"/>
      <c r="ICL2" s="60"/>
      <c r="ICM2" s="60"/>
      <c r="ICN2" s="60"/>
      <c r="ICO2" s="60"/>
      <c r="ICP2" s="60"/>
      <c r="ICQ2" s="60"/>
      <c r="ICR2" s="60"/>
      <c r="ICS2" s="60"/>
      <c r="ICT2" s="60"/>
      <c r="ICU2" s="60"/>
      <c r="ICV2" s="60"/>
      <c r="ICW2" s="60"/>
      <c r="ICX2" s="60"/>
      <c r="ICY2" s="60"/>
      <c r="ICZ2" s="60"/>
      <c r="IDA2" s="60"/>
      <c r="IDB2" s="60"/>
      <c r="IDC2" s="60"/>
      <c r="IDD2" s="60"/>
      <c r="IDE2" s="60"/>
      <c r="IDF2" s="60"/>
      <c r="IDG2" s="60"/>
      <c r="IDH2" s="60"/>
      <c r="IDI2" s="60"/>
      <c r="IDJ2" s="60"/>
      <c r="IDK2" s="60"/>
      <c r="IDL2" s="60"/>
      <c r="IDM2" s="60"/>
      <c r="IDN2" s="60"/>
      <c r="IDO2" s="60"/>
      <c r="IDP2" s="60"/>
      <c r="IDQ2" s="60"/>
      <c r="IDR2" s="60"/>
      <c r="IDS2" s="60"/>
      <c r="IDT2" s="60"/>
      <c r="IDU2" s="60"/>
      <c r="IDV2" s="60"/>
      <c r="IDW2" s="60"/>
      <c r="IDX2" s="60"/>
      <c r="IDY2" s="60"/>
      <c r="IDZ2" s="60"/>
      <c r="IEA2" s="60"/>
      <c r="IEB2" s="60"/>
      <c r="IEC2" s="60"/>
      <c r="IED2" s="60"/>
      <c r="IEE2" s="60"/>
      <c r="IEF2" s="60"/>
      <c r="IEG2" s="60"/>
      <c r="IEH2" s="60"/>
      <c r="IEI2" s="60"/>
      <c r="IEJ2" s="60"/>
      <c r="IEK2" s="60"/>
      <c r="IEL2" s="60"/>
      <c r="IEM2" s="60"/>
      <c r="IEN2" s="60"/>
      <c r="IEO2" s="60"/>
      <c r="IEP2" s="60"/>
      <c r="IEQ2" s="60"/>
      <c r="IER2" s="60"/>
      <c r="IES2" s="60"/>
      <c r="IET2" s="60"/>
      <c r="IEU2" s="60"/>
      <c r="IEV2" s="60"/>
      <c r="IEW2" s="60"/>
      <c r="IEX2" s="60"/>
      <c r="IEY2" s="60"/>
      <c r="IEZ2" s="60"/>
      <c r="IFA2" s="60"/>
      <c r="IFB2" s="60"/>
      <c r="IFC2" s="60"/>
      <c r="IFD2" s="60"/>
      <c r="IFE2" s="60"/>
      <c r="IFF2" s="60"/>
      <c r="IFG2" s="60"/>
      <c r="IFH2" s="60"/>
      <c r="IFI2" s="60"/>
      <c r="IFJ2" s="60"/>
      <c r="IFK2" s="60"/>
      <c r="IFL2" s="60"/>
      <c r="IFM2" s="60"/>
      <c r="IFN2" s="60"/>
      <c r="IFO2" s="60"/>
      <c r="IFP2" s="60"/>
      <c r="IFQ2" s="60"/>
      <c r="IFR2" s="60"/>
      <c r="IFS2" s="60"/>
      <c r="IFT2" s="60"/>
      <c r="IFU2" s="60"/>
      <c r="IFV2" s="60"/>
      <c r="IFW2" s="60"/>
      <c r="IFX2" s="60"/>
      <c r="IFY2" s="60"/>
      <c r="IFZ2" s="60"/>
      <c r="IGA2" s="60"/>
      <c r="IGB2" s="60"/>
      <c r="IGC2" s="60"/>
      <c r="IGD2" s="60"/>
      <c r="IGE2" s="60"/>
      <c r="IGF2" s="60"/>
      <c r="IGG2" s="60"/>
      <c r="IGH2" s="60"/>
      <c r="IGI2" s="60"/>
      <c r="IGJ2" s="60"/>
      <c r="IGK2" s="60"/>
      <c r="IGL2" s="60"/>
      <c r="IGM2" s="60"/>
      <c r="IGN2" s="60"/>
      <c r="IGO2" s="60"/>
      <c r="IGP2" s="60"/>
      <c r="IGQ2" s="60"/>
      <c r="IGR2" s="60"/>
      <c r="IGS2" s="60"/>
      <c r="IGT2" s="60"/>
      <c r="IGU2" s="60"/>
      <c r="IGV2" s="60"/>
      <c r="IGW2" s="60"/>
      <c r="IGX2" s="60"/>
      <c r="IGY2" s="60"/>
      <c r="IGZ2" s="60"/>
      <c r="IHA2" s="60"/>
      <c r="IHB2" s="60"/>
      <c r="IHC2" s="60"/>
      <c r="IHD2" s="60"/>
      <c r="IHE2" s="60"/>
      <c r="IHF2" s="60"/>
      <c r="IHG2" s="60"/>
      <c r="IHH2" s="60"/>
      <c r="IHI2" s="60"/>
      <c r="IHJ2" s="60"/>
      <c r="IHK2" s="60"/>
      <c r="IHL2" s="60"/>
      <c r="IHM2" s="60"/>
      <c r="IHN2" s="60"/>
      <c r="IHO2" s="60"/>
      <c r="IHP2" s="60"/>
      <c r="IHQ2" s="60"/>
      <c r="IHR2" s="60"/>
      <c r="IHS2" s="60"/>
      <c r="IHT2" s="60"/>
      <c r="IHU2" s="60"/>
      <c r="IHV2" s="60"/>
      <c r="IHW2" s="60"/>
      <c r="IHX2" s="60"/>
      <c r="IHY2" s="60"/>
      <c r="IHZ2" s="60"/>
      <c r="IIA2" s="60"/>
      <c r="IIB2" s="60"/>
      <c r="IIC2" s="60"/>
      <c r="IID2" s="60"/>
      <c r="IIE2" s="60"/>
      <c r="IIF2" s="60"/>
      <c r="IIG2" s="60"/>
      <c r="IIH2" s="60"/>
      <c r="III2" s="60"/>
      <c r="IIJ2" s="60"/>
      <c r="IIK2" s="60"/>
      <c r="IIL2" s="60"/>
      <c r="IIM2" s="60"/>
      <c r="IIN2" s="60"/>
      <c r="IIO2" s="60"/>
      <c r="IIP2" s="60"/>
      <c r="IIQ2" s="60"/>
      <c r="IIR2" s="60"/>
      <c r="IIS2" s="60"/>
      <c r="IIT2" s="60"/>
      <c r="IIU2" s="60"/>
      <c r="IIV2" s="60"/>
      <c r="IIW2" s="60"/>
      <c r="IIX2" s="60"/>
      <c r="IIY2" s="60"/>
      <c r="IIZ2" s="60"/>
      <c r="IJA2" s="60"/>
      <c r="IJB2" s="60"/>
      <c r="IJC2" s="60"/>
      <c r="IJD2" s="60"/>
      <c r="IJE2" s="60"/>
      <c r="IJF2" s="60"/>
      <c r="IJG2" s="60"/>
      <c r="IJH2" s="60"/>
      <c r="IJI2" s="60"/>
      <c r="IJJ2" s="60"/>
      <c r="IJK2" s="60"/>
      <c r="IJL2" s="60"/>
      <c r="IJM2" s="60"/>
      <c r="IJN2" s="60"/>
      <c r="IJO2" s="60"/>
      <c r="IJP2" s="60"/>
      <c r="IJQ2" s="60"/>
      <c r="IJR2" s="60"/>
      <c r="IJS2" s="60"/>
      <c r="IJT2" s="60"/>
      <c r="IJU2" s="60"/>
      <c r="IJV2" s="60"/>
      <c r="IJW2" s="60"/>
      <c r="IJX2" s="60"/>
      <c r="IJY2" s="60"/>
      <c r="IJZ2" s="60"/>
      <c r="IKA2" s="60"/>
      <c r="IKB2" s="60"/>
      <c r="IKC2" s="60"/>
      <c r="IKD2" s="60"/>
      <c r="IKE2" s="60"/>
      <c r="IKF2" s="60"/>
      <c r="IKG2" s="60"/>
      <c r="IKH2" s="60"/>
      <c r="IKI2" s="60"/>
      <c r="IKJ2" s="60"/>
      <c r="IKK2" s="60"/>
      <c r="IKL2" s="60"/>
      <c r="IKM2" s="60"/>
      <c r="IKN2" s="60"/>
      <c r="IKO2" s="60"/>
      <c r="IKP2" s="60"/>
      <c r="IKQ2" s="60"/>
      <c r="IKR2" s="60"/>
      <c r="IKS2" s="60"/>
      <c r="IKT2" s="60"/>
      <c r="IKU2" s="60"/>
      <c r="IKV2" s="60"/>
      <c r="IKW2" s="60"/>
      <c r="IKX2" s="60"/>
      <c r="IKY2" s="60"/>
      <c r="IKZ2" s="60"/>
      <c r="ILA2" s="60"/>
      <c r="ILB2" s="60"/>
      <c r="ILC2" s="60"/>
      <c r="ILD2" s="60"/>
      <c r="ILE2" s="60"/>
      <c r="ILF2" s="60"/>
      <c r="ILG2" s="60"/>
      <c r="ILH2" s="60"/>
      <c r="ILI2" s="60"/>
      <c r="ILJ2" s="60"/>
      <c r="ILK2" s="60"/>
      <c r="ILL2" s="60"/>
      <c r="ILM2" s="60"/>
      <c r="ILN2" s="60"/>
      <c r="ILO2" s="60"/>
      <c r="ILP2" s="60"/>
      <c r="ILQ2" s="60"/>
      <c r="ILR2" s="60"/>
      <c r="ILS2" s="60"/>
      <c r="ILT2" s="60"/>
      <c r="ILU2" s="60"/>
      <c r="ILV2" s="60"/>
      <c r="ILW2" s="60"/>
      <c r="ILX2" s="60"/>
      <c r="ILY2" s="60"/>
      <c r="ILZ2" s="60"/>
      <c r="IMA2" s="60"/>
      <c r="IMB2" s="60"/>
      <c r="IMC2" s="60"/>
      <c r="IMD2" s="60"/>
      <c r="IME2" s="60"/>
      <c r="IMF2" s="60"/>
      <c r="IMG2" s="60"/>
      <c r="IMH2" s="60"/>
      <c r="IMI2" s="60"/>
      <c r="IMJ2" s="60"/>
      <c r="IMK2" s="60"/>
      <c r="IML2" s="60"/>
      <c r="IMM2" s="60"/>
      <c r="IMN2" s="60"/>
      <c r="IMO2" s="60"/>
      <c r="IMP2" s="60"/>
      <c r="IMQ2" s="60"/>
      <c r="IMR2" s="60"/>
      <c r="IMS2" s="60"/>
      <c r="IMT2" s="60"/>
      <c r="IMU2" s="60"/>
      <c r="IMV2" s="60"/>
      <c r="IMW2" s="60"/>
      <c r="IMX2" s="60"/>
      <c r="IMY2" s="60"/>
      <c r="IMZ2" s="60"/>
      <c r="INA2" s="60"/>
      <c r="INB2" s="60"/>
      <c r="INC2" s="60"/>
      <c r="IND2" s="60"/>
      <c r="INE2" s="60"/>
      <c r="INF2" s="60"/>
      <c r="ING2" s="60"/>
      <c r="INH2" s="60"/>
      <c r="INI2" s="60"/>
      <c r="INJ2" s="60"/>
      <c r="INK2" s="60"/>
      <c r="INL2" s="60"/>
      <c r="INM2" s="60"/>
      <c r="INN2" s="60"/>
      <c r="INO2" s="60"/>
      <c r="INP2" s="60"/>
      <c r="INQ2" s="60"/>
      <c r="INR2" s="60"/>
      <c r="INS2" s="60"/>
      <c r="INT2" s="60"/>
      <c r="INU2" s="60"/>
      <c r="INV2" s="60"/>
      <c r="INW2" s="60"/>
      <c r="INX2" s="60"/>
      <c r="INY2" s="60"/>
      <c r="INZ2" s="60"/>
      <c r="IOA2" s="60"/>
      <c r="IOB2" s="60"/>
      <c r="IOC2" s="60"/>
      <c r="IOD2" s="60"/>
      <c r="IOE2" s="60"/>
      <c r="IOF2" s="60"/>
      <c r="IOG2" s="60"/>
      <c r="IOH2" s="60"/>
      <c r="IOI2" s="60"/>
      <c r="IOJ2" s="60"/>
      <c r="IOK2" s="60"/>
      <c r="IOL2" s="60"/>
      <c r="IOM2" s="60"/>
      <c r="ION2" s="60"/>
      <c r="IOO2" s="60"/>
      <c r="IOP2" s="60"/>
      <c r="IOQ2" s="60"/>
      <c r="IOR2" s="60"/>
      <c r="IOS2" s="60"/>
      <c r="IOT2" s="60"/>
      <c r="IOU2" s="60"/>
      <c r="IOV2" s="60"/>
      <c r="IOW2" s="60"/>
      <c r="IOX2" s="60"/>
      <c r="IOY2" s="60"/>
      <c r="IOZ2" s="60"/>
      <c r="IPA2" s="60"/>
      <c r="IPB2" s="60"/>
      <c r="IPC2" s="60"/>
      <c r="IPD2" s="60"/>
      <c r="IPE2" s="60"/>
      <c r="IPF2" s="60"/>
      <c r="IPG2" s="60"/>
      <c r="IPH2" s="60"/>
      <c r="IPI2" s="60"/>
      <c r="IPJ2" s="60"/>
      <c r="IPK2" s="60"/>
      <c r="IPL2" s="60"/>
      <c r="IPM2" s="60"/>
      <c r="IPN2" s="60"/>
      <c r="IPO2" s="60"/>
      <c r="IPP2" s="60"/>
      <c r="IPQ2" s="60"/>
      <c r="IPR2" s="60"/>
      <c r="IPS2" s="60"/>
      <c r="IPT2" s="60"/>
      <c r="IPU2" s="60"/>
      <c r="IPV2" s="60"/>
      <c r="IPW2" s="60"/>
      <c r="IPX2" s="60"/>
      <c r="IPY2" s="60"/>
      <c r="IPZ2" s="60"/>
      <c r="IQA2" s="60"/>
      <c r="IQB2" s="60"/>
      <c r="IQC2" s="60"/>
      <c r="IQD2" s="60"/>
      <c r="IQE2" s="60"/>
      <c r="IQF2" s="60"/>
      <c r="IQG2" s="60"/>
      <c r="IQH2" s="60"/>
      <c r="IQI2" s="60"/>
      <c r="IQJ2" s="60"/>
      <c r="IQK2" s="60"/>
      <c r="IQL2" s="60"/>
      <c r="IQM2" s="60"/>
      <c r="IQN2" s="60"/>
      <c r="IQO2" s="60"/>
      <c r="IQP2" s="60"/>
      <c r="IQQ2" s="60"/>
      <c r="IQR2" s="60"/>
      <c r="IQS2" s="60"/>
      <c r="IQT2" s="60"/>
      <c r="IQU2" s="60"/>
      <c r="IQV2" s="60"/>
      <c r="IQW2" s="60"/>
      <c r="IQX2" s="60"/>
      <c r="IQY2" s="60"/>
      <c r="IQZ2" s="60"/>
      <c r="IRA2" s="60"/>
      <c r="IRB2" s="60"/>
      <c r="IRC2" s="60"/>
      <c r="IRD2" s="60"/>
      <c r="IRE2" s="60"/>
      <c r="IRF2" s="60"/>
      <c r="IRG2" s="60"/>
      <c r="IRH2" s="60"/>
      <c r="IRI2" s="60"/>
      <c r="IRJ2" s="60"/>
      <c r="IRK2" s="60"/>
      <c r="IRL2" s="60"/>
      <c r="IRM2" s="60"/>
      <c r="IRN2" s="60"/>
      <c r="IRO2" s="60"/>
      <c r="IRP2" s="60"/>
      <c r="IRQ2" s="60"/>
      <c r="IRR2" s="60"/>
      <c r="IRS2" s="60"/>
      <c r="IRT2" s="60"/>
      <c r="IRU2" s="60"/>
      <c r="IRV2" s="60"/>
      <c r="IRW2" s="60"/>
      <c r="IRX2" s="60"/>
      <c r="IRY2" s="60"/>
      <c r="IRZ2" s="60"/>
      <c r="ISA2" s="60"/>
      <c r="ISB2" s="60"/>
      <c r="ISC2" s="60"/>
      <c r="ISD2" s="60"/>
      <c r="ISE2" s="60"/>
      <c r="ISF2" s="60"/>
      <c r="ISG2" s="60"/>
      <c r="ISH2" s="60"/>
      <c r="ISI2" s="60"/>
      <c r="ISJ2" s="60"/>
      <c r="ISK2" s="60"/>
      <c r="ISL2" s="60"/>
      <c r="ISM2" s="60"/>
      <c r="ISN2" s="60"/>
      <c r="ISO2" s="60"/>
      <c r="ISP2" s="60"/>
      <c r="ISQ2" s="60"/>
      <c r="ISR2" s="60"/>
      <c r="ISS2" s="60"/>
      <c r="IST2" s="60"/>
      <c r="ISU2" s="60"/>
      <c r="ISV2" s="60"/>
      <c r="ISW2" s="60"/>
      <c r="ISX2" s="60"/>
      <c r="ISY2" s="60"/>
      <c r="ISZ2" s="60"/>
      <c r="ITA2" s="60"/>
      <c r="ITB2" s="60"/>
      <c r="ITC2" s="60"/>
      <c r="ITD2" s="60"/>
      <c r="ITE2" s="60"/>
      <c r="ITF2" s="60"/>
      <c r="ITG2" s="60"/>
      <c r="ITH2" s="60"/>
      <c r="ITI2" s="60"/>
      <c r="ITJ2" s="60"/>
      <c r="ITK2" s="60"/>
      <c r="ITL2" s="60"/>
      <c r="ITM2" s="60"/>
      <c r="ITN2" s="60"/>
      <c r="ITO2" s="60"/>
      <c r="ITP2" s="60"/>
      <c r="ITQ2" s="60"/>
      <c r="ITR2" s="60"/>
      <c r="ITS2" s="60"/>
      <c r="ITT2" s="60"/>
      <c r="ITU2" s="60"/>
      <c r="ITV2" s="60"/>
      <c r="ITW2" s="60"/>
      <c r="ITX2" s="60"/>
      <c r="ITY2" s="60"/>
      <c r="ITZ2" s="60"/>
      <c r="IUA2" s="60"/>
      <c r="IUB2" s="60"/>
      <c r="IUC2" s="60"/>
      <c r="IUD2" s="60"/>
      <c r="IUE2" s="60"/>
      <c r="IUF2" s="60"/>
      <c r="IUG2" s="60"/>
      <c r="IUH2" s="60"/>
      <c r="IUI2" s="60"/>
      <c r="IUJ2" s="60"/>
      <c r="IUK2" s="60"/>
      <c r="IUL2" s="60"/>
      <c r="IUM2" s="60"/>
      <c r="IUN2" s="60"/>
      <c r="IUO2" s="60"/>
      <c r="IUP2" s="60"/>
      <c r="IUQ2" s="60"/>
      <c r="IUR2" s="60"/>
      <c r="IUS2" s="60"/>
      <c r="IUT2" s="60"/>
      <c r="IUU2" s="60"/>
      <c r="IUV2" s="60"/>
      <c r="IUW2" s="60"/>
      <c r="IUX2" s="60"/>
      <c r="IUY2" s="60"/>
      <c r="IUZ2" s="60"/>
      <c r="IVA2" s="60"/>
      <c r="IVB2" s="60"/>
      <c r="IVC2" s="60"/>
      <c r="IVD2" s="60"/>
      <c r="IVE2" s="60"/>
      <c r="IVF2" s="60"/>
      <c r="IVG2" s="60"/>
      <c r="IVH2" s="60"/>
      <c r="IVI2" s="60"/>
      <c r="IVJ2" s="60"/>
      <c r="IVK2" s="60"/>
      <c r="IVL2" s="60"/>
      <c r="IVM2" s="60"/>
      <c r="IVN2" s="60"/>
      <c r="IVO2" s="60"/>
      <c r="IVP2" s="60"/>
      <c r="IVQ2" s="60"/>
      <c r="IVR2" s="60"/>
      <c r="IVS2" s="60"/>
      <c r="IVT2" s="60"/>
      <c r="IVU2" s="60"/>
      <c r="IVV2" s="60"/>
      <c r="IVW2" s="60"/>
      <c r="IVX2" s="60"/>
      <c r="IVY2" s="60"/>
      <c r="IVZ2" s="60"/>
      <c r="IWA2" s="60"/>
      <c r="IWB2" s="60"/>
      <c r="IWC2" s="60"/>
      <c r="IWD2" s="60"/>
      <c r="IWE2" s="60"/>
      <c r="IWF2" s="60"/>
      <c r="IWG2" s="60"/>
      <c r="IWH2" s="60"/>
      <c r="IWI2" s="60"/>
      <c r="IWJ2" s="60"/>
      <c r="IWK2" s="60"/>
      <c r="IWL2" s="60"/>
      <c r="IWM2" s="60"/>
      <c r="IWN2" s="60"/>
      <c r="IWO2" s="60"/>
      <c r="IWP2" s="60"/>
      <c r="IWQ2" s="60"/>
      <c r="IWR2" s="60"/>
      <c r="IWS2" s="60"/>
      <c r="IWT2" s="60"/>
      <c r="IWU2" s="60"/>
      <c r="IWV2" s="60"/>
      <c r="IWW2" s="60"/>
      <c r="IWX2" s="60"/>
      <c r="IWY2" s="60"/>
      <c r="IWZ2" s="60"/>
      <c r="IXA2" s="60"/>
      <c r="IXB2" s="60"/>
      <c r="IXC2" s="60"/>
      <c r="IXD2" s="60"/>
      <c r="IXE2" s="60"/>
      <c r="IXF2" s="60"/>
      <c r="IXG2" s="60"/>
      <c r="IXH2" s="60"/>
      <c r="IXI2" s="60"/>
      <c r="IXJ2" s="60"/>
      <c r="IXK2" s="60"/>
      <c r="IXL2" s="60"/>
      <c r="IXM2" s="60"/>
      <c r="IXN2" s="60"/>
      <c r="IXO2" s="60"/>
      <c r="IXP2" s="60"/>
      <c r="IXQ2" s="60"/>
      <c r="IXR2" s="60"/>
      <c r="IXS2" s="60"/>
      <c r="IXT2" s="60"/>
      <c r="IXU2" s="60"/>
      <c r="IXV2" s="60"/>
      <c r="IXW2" s="60"/>
      <c r="IXX2" s="60"/>
      <c r="IXY2" s="60"/>
      <c r="IXZ2" s="60"/>
      <c r="IYA2" s="60"/>
      <c r="IYB2" s="60"/>
      <c r="IYC2" s="60"/>
      <c r="IYD2" s="60"/>
      <c r="IYE2" s="60"/>
      <c r="IYF2" s="60"/>
      <c r="IYG2" s="60"/>
      <c r="IYH2" s="60"/>
      <c r="IYI2" s="60"/>
      <c r="IYJ2" s="60"/>
      <c r="IYK2" s="60"/>
      <c r="IYL2" s="60"/>
      <c r="IYM2" s="60"/>
      <c r="IYN2" s="60"/>
      <c r="IYO2" s="60"/>
      <c r="IYP2" s="60"/>
      <c r="IYQ2" s="60"/>
      <c r="IYR2" s="60"/>
      <c r="IYS2" s="60"/>
      <c r="IYT2" s="60"/>
      <c r="IYU2" s="60"/>
      <c r="IYV2" s="60"/>
      <c r="IYW2" s="60"/>
      <c r="IYX2" s="60"/>
      <c r="IYY2" s="60"/>
      <c r="IYZ2" s="60"/>
      <c r="IZA2" s="60"/>
      <c r="IZB2" s="60"/>
      <c r="IZC2" s="60"/>
      <c r="IZD2" s="60"/>
      <c r="IZE2" s="60"/>
      <c r="IZF2" s="60"/>
      <c r="IZG2" s="60"/>
      <c r="IZH2" s="60"/>
      <c r="IZI2" s="60"/>
      <c r="IZJ2" s="60"/>
      <c r="IZK2" s="60"/>
      <c r="IZL2" s="60"/>
      <c r="IZM2" s="60"/>
      <c r="IZN2" s="60"/>
      <c r="IZO2" s="60"/>
      <c r="IZP2" s="60"/>
      <c r="IZQ2" s="60"/>
      <c r="IZR2" s="60"/>
      <c r="IZS2" s="60"/>
      <c r="IZT2" s="60"/>
      <c r="IZU2" s="60"/>
      <c r="IZV2" s="60"/>
      <c r="IZW2" s="60"/>
      <c r="IZX2" s="60"/>
      <c r="IZY2" s="60"/>
      <c r="IZZ2" s="60"/>
      <c r="JAA2" s="60"/>
      <c r="JAB2" s="60"/>
      <c r="JAC2" s="60"/>
      <c r="JAD2" s="60"/>
      <c r="JAE2" s="60"/>
      <c r="JAF2" s="60"/>
      <c r="JAG2" s="60"/>
      <c r="JAH2" s="60"/>
      <c r="JAI2" s="60"/>
      <c r="JAJ2" s="60"/>
      <c r="JAK2" s="60"/>
      <c r="JAL2" s="60"/>
      <c r="JAM2" s="60"/>
      <c r="JAN2" s="60"/>
      <c r="JAO2" s="60"/>
      <c r="JAP2" s="60"/>
      <c r="JAQ2" s="60"/>
      <c r="JAR2" s="60"/>
      <c r="JAS2" s="60"/>
      <c r="JAT2" s="60"/>
      <c r="JAU2" s="60"/>
      <c r="JAV2" s="60"/>
      <c r="JAW2" s="60"/>
      <c r="JAX2" s="60"/>
      <c r="JAY2" s="60"/>
      <c r="JAZ2" s="60"/>
      <c r="JBA2" s="60"/>
      <c r="JBB2" s="60"/>
      <c r="JBC2" s="60"/>
      <c r="JBD2" s="60"/>
      <c r="JBE2" s="60"/>
      <c r="JBF2" s="60"/>
      <c r="JBG2" s="60"/>
      <c r="JBH2" s="60"/>
      <c r="JBI2" s="60"/>
      <c r="JBJ2" s="60"/>
      <c r="JBK2" s="60"/>
      <c r="JBL2" s="60"/>
      <c r="JBM2" s="60"/>
      <c r="JBN2" s="60"/>
      <c r="JBO2" s="60"/>
      <c r="JBP2" s="60"/>
      <c r="JBQ2" s="60"/>
      <c r="JBR2" s="60"/>
      <c r="JBS2" s="60"/>
      <c r="JBT2" s="60"/>
      <c r="JBU2" s="60"/>
      <c r="JBV2" s="60"/>
      <c r="JBW2" s="60"/>
      <c r="JBX2" s="60"/>
      <c r="JBY2" s="60"/>
      <c r="JBZ2" s="60"/>
      <c r="JCA2" s="60"/>
      <c r="JCB2" s="60"/>
      <c r="JCC2" s="60"/>
      <c r="JCD2" s="60"/>
      <c r="JCE2" s="60"/>
      <c r="JCF2" s="60"/>
      <c r="JCG2" s="60"/>
      <c r="JCH2" s="60"/>
      <c r="JCI2" s="60"/>
      <c r="JCJ2" s="60"/>
      <c r="JCK2" s="60"/>
      <c r="JCL2" s="60"/>
      <c r="JCM2" s="60"/>
      <c r="JCN2" s="60"/>
      <c r="JCO2" s="60"/>
      <c r="JCP2" s="60"/>
      <c r="JCQ2" s="60"/>
      <c r="JCR2" s="60"/>
      <c r="JCS2" s="60"/>
      <c r="JCT2" s="60"/>
      <c r="JCU2" s="60"/>
      <c r="JCV2" s="60"/>
      <c r="JCW2" s="60"/>
      <c r="JCX2" s="60"/>
      <c r="JCY2" s="60"/>
      <c r="JCZ2" s="60"/>
      <c r="JDA2" s="60"/>
      <c r="JDB2" s="60"/>
      <c r="JDC2" s="60"/>
      <c r="JDD2" s="60"/>
      <c r="JDE2" s="60"/>
      <c r="JDF2" s="60"/>
      <c r="JDG2" s="60"/>
      <c r="JDH2" s="60"/>
      <c r="JDI2" s="60"/>
      <c r="JDJ2" s="60"/>
      <c r="JDK2" s="60"/>
      <c r="JDL2" s="60"/>
      <c r="JDM2" s="60"/>
      <c r="JDN2" s="60"/>
      <c r="JDO2" s="60"/>
      <c r="JDP2" s="60"/>
      <c r="JDQ2" s="60"/>
      <c r="JDR2" s="60"/>
      <c r="JDS2" s="60"/>
      <c r="JDT2" s="60"/>
      <c r="JDU2" s="60"/>
      <c r="JDV2" s="60"/>
      <c r="JDW2" s="60"/>
      <c r="JDX2" s="60"/>
      <c r="JDY2" s="60"/>
      <c r="JDZ2" s="60"/>
      <c r="JEA2" s="60"/>
      <c r="JEB2" s="60"/>
      <c r="JEC2" s="60"/>
      <c r="JED2" s="60"/>
      <c r="JEE2" s="60"/>
      <c r="JEF2" s="60"/>
      <c r="JEG2" s="60"/>
      <c r="JEH2" s="60"/>
      <c r="JEI2" s="60"/>
      <c r="JEJ2" s="60"/>
      <c r="JEK2" s="60"/>
      <c r="JEL2" s="60"/>
      <c r="JEM2" s="60"/>
      <c r="JEN2" s="60"/>
      <c r="JEO2" s="60"/>
      <c r="JEP2" s="60"/>
      <c r="JEQ2" s="60"/>
      <c r="JER2" s="60"/>
      <c r="JES2" s="60"/>
      <c r="JET2" s="60"/>
      <c r="JEU2" s="60"/>
      <c r="JEV2" s="60"/>
      <c r="JEW2" s="60"/>
      <c r="JEX2" s="60"/>
      <c r="JEY2" s="60"/>
      <c r="JEZ2" s="60"/>
      <c r="JFA2" s="60"/>
      <c r="JFB2" s="60"/>
      <c r="JFC2" s="60"/>
      <c r="JFD2" s="60"/>
      <c r="JFE2" s="60"/>
      <c r="JFF2" s="60"/>
      <c r="JFG2" s="60"/>
      <c r="JFH2" s="60"/>
      <c r="JFI2" s="60"/>
      <c r="JFJ2" s="60"/>
      <c r="JFK2" s="60"/>
      <c r="JFL2" s="60"/>
      <c r="JFM2" s="60"/>
      <c r="JFN2" s="60"/>
      <c r="JFO2" s="60"/>
      <c r="JFP2" s="60"/>
      <c r="JFQ2" s="60"/>
      <c r="JFR2" s="60"/>
      <c r="JFS2" s="60"/>
      <c r="JFT2" s="60"/>
      <c r="JFU2" s="60"/>
      <c r="JFV2" s="60"/>
      <c r="JFW2" s="60"/>
      <c r="JFX2" s="60"/>
      <c r="JFY2" s="60"/>
      <c r="JFZ2" s="60"/>
      <c r="JGA2" s="60"/>
      <c r="JGB2" s="60"/>
      <c r="JGC2" s="60"/>
      <c r="JGD2" s="60"/>
      <c r="JGE2" s="60"/>
      <c r="JGF2" s="60"/>
      <c r="JGG2" s="60"/>
      <c r="JGH2" s="60"/>
      <c r="JGI2" s="60"/>
      <c r="JGJ2" s="60"/>
      <c r="JGK2" s="60"/>
      <c r="JGL2" s="60"/>
      <c r="JGM2" s="60"/>
      <c r="JGN2" s="60"/>
      <c r="JGO2" s="60"/>
      <c r="JGP2" s="60"/>
      <c r="JGQ2" s="60"/>
      <c r="JGR2" s="60"/>
      <c r="JGS2" s="60"/>
      <c r="JGT2" s="60"/>
      <c r="JGU2" s="60"/>
      <c r="JGV2" s="60"/>
      <c r="JGW2" s="60"/>
      <c r="JGX2" s="60"/>
      <c r="JGY2" s="60"/>
      <c r="JGZ2" s="60"/>
      <c r="JHA2" s="60"/>
      <c r="JHB2" s="60"/>
      <c r="JHC2" s="60"/>
      <c r="JHD2" s="60"/>
      <c r="JHE2" s="60"/>
      <c r="JHF2" s="60"/>
      <c r="JHG2" s="60"/>
      <c r="JHH2" s="60"/>
      <c r="JHI2" s="60"/>
      <c r="JHJ2" s="60"/>
      <c r="JHK2" s="60"/>
      <c r="JHL2" s="60"/>
      <c r="JHM2" s="60"/>
      <c r="JHN2" s="60"/>
      <c r="JHO2" s="60"/>
      <c r="JHP2" s="60"/>
      <c r="JHQ2" s="60"/>
      <c r="JHR2" s="60"/>
      <c r="JHS2" s="60"/>
      <c r="JHT2" s="60"/>
      <c r="JHU2" s="60"/>
      <c r="JHV2" s="60"/>
      <c r="JHW2" s="60"/>
      <c r="JHX2" s="60"/>
      <c r="JHY2" s="60"/>
      <c r="JHZ2" s="60"/>
      <c r="JIA2" s="60"/>
      <c r="JIB2" s="60"/>
      <c r="JIC2" s="60"/>
      <c r="JID2" s="60"/>
      <c r="JIE2" s="60"/>
      <c r="JIF2" s="60"/>
      <c r="JIG2" s="60"/>
      <c r="JIH2" s="60"/>
      <c r="JII2" s="60"/>
      <c r="JIJ2" s="60"/>
      <c r="JIK2" s="60"/>
      <c r="JIL2" s="60"/>
      <c r="JIM2" s="60"/>
      <c r="JIN2" s="60"/>
      <c r="JIO2" s="60"/>
      <c r="JIP2" s="60"/>
      <c r="JIQ2" s="60"/>
      <c r="JIR2" s="60"/>
      <c r="JIS2" s="60"/>
      <c r="JIT2" s="60"/>
      <c r="JIU2" s="60"/>
      <c r="JIV2" s="60"/>
      <c r="JIW2" s="60"/>
      <c r="JIX2" s="60"/>
      <c r="JIY2" s="60"/>
      <c r="JIZ2" s="60"/>
      <c r="JJA2" s="60"/>
      <c r="JJB2" s="60"/>
      <c r="JJC2" s="60"/>
      <c r="JJD2" s="60"/>
      <c r="JJE2" s="60"/>
      <c r="JJF2" s="60"/>
      <c r="JJG2" s="60"/>
      <c r="JJH2" s="60"/>
      <c r="JJI2" s="60"/>
      <c r="JJJ2" s="60"/>
      <c r="JJK2" s="60"/>
      <c r="JJL2" s="60"/>
      <c r="JJM2" s="60"/>
      <c r="JJN2" s="60"/>
      <c r="JJO2" s="60"/>
      <c r="JJP2" s="60"/>
      <c r="JJQ2" s="60"/>
      <c r="JJR2" s="60"/>
      <c r="JJS2" s="60"/>
      <c r="JJT2" s="60"/>
      <c r="JJU2" s="60"/>
      <c r="JJV2" s="60"/>
      <c r="JJW2" s="60"/>
      <c r="JJX2" s="60"/>
      <c r="JJY2" s="60"/>
      <c r="JJZ2" s="60"/>
      <c r="JKA2" s="60"/>
      <c r="JKB2" s="60"/>
      <c r="JKC2" s="60"/>
      <c r="JKD2" s="60"/>
      <c r="JKE2" s="60"/>
      <c r="JKF2" s="60"/>
      <c r="JKG2" s="60"/>
      <c r="JKH2" s="60"/>
      <c r="JKI2" s="60"/>
      <c r="JKJ2" s="60"/>
      <c r="JKK2" s="60"/>
      <c r="JKL2" s="60"/>
      <c r="JKM2" s="60"/>
      <c r="JKN2" s="60"/>
      <c r="JKO2" s="60"/>
      <c r="JKP2" s="60"/>
      <c r="JKQ2" s="60"/>
      <c r="JKR2" s="60"/>
      <c r="JKS2" s="60"/>
      <c r="JKT2" s="60"/>
      <c r="JKU2" s="60"/>
      <c r="JKV2" s="60"/>
      <c r="JKW2" s="60"/>
      <c r="JKX2" s="60"/>
      <c r="JKY2" s="60"/>
      <c r="JKZ2" s="60"/>
      <c r="JLA2" s="60"/>
      <c r="JLB2" s="60"/>
      <c r="JLC2" s="60"/>
      <c r="JLD2" s="60"/>
      <c r="JLE2" s="60"/>
      <c r="JLF2" s="60"/>
      <c r="JLG2" s="60"/>
      <c r="JLH2" s="60"/>
      <c r="JLI2" s="60"/>
      <c r="JLJ2" s="60"/>
      <c r="JLK2" s="60"/>
      <c r="JLL2" s="60"/>
      <c r="JLM2" s="60"/>
      <c r="JLN2" s="60"/>
      <c r="JLO2" s="60"/>
      <c r="JLP2" s="60"/>
      <c r="JLQ2" s="60"/>
      <c r="JLR2" s="60"/>
      <c r="JLS2" s="60"/>
      <c r="JLT2" s="60"/>
      <c r="JLU2" s="60"/>
      <c r="JLV2" s="60"/>
      <c r="JLW2" s="60"/>
      <c r="JLX2" s="60"/>
      <c r="JLY2" s="60"/>
      <c r="JLZ2" s="60"/>
      <c r="JMA2" s="60"/>
      <c r="JMB2" s="60"/>
      <c r="JMC2" s="60"/>
      <c r="JMD2" s="60"/>
      <c r="JME2" s="60"/>
      <c r="JMF2" s="60"/>
      <c r="JMG2" s="60"/>
      <c r="JMH2" s="60"/>
      <c r="JMI2" s="60"/>
      <c r="JMJ2" s="60"/>
      <c r="JMK2" s="60"/>
      <c r="JML2" s="60"/>
      <c r="JMM2" s="60"/>
      <c r="JMN2" s="60"/>
      <c r="JMO2" s="60"/>
      <c r="JMP2" s="60"/>
      <c r="JMQ2" s="60"/>
      <c r="JMR2" s="60"/>
      <c r="JMS2" s="60"/>
      <c r="JMT2" s="60"/>
      <c r="JMU2" s="60"/>
      <c r="JMV2" s="60"/>
      <c r="JMW2" s="60"/>
      <c r="JMX2" s="60"/>
      <c r="JMY2" s="60"/>
      <c r="JMZ2" s="60"/>
      <c r="JNA2" s="60"/>
      <c r="JNB2" s="60"/>
      <c r="JNC2" s="60"/>
      <c r="JND2" s="60"/>
      <c r="JNE2" s="60"/>
      <c r="JNF2" s="60"/>
      <c r="JNG2" s="60"/>
      <c r="JNH2" s="60"/>
      <c r="JNI2" s="60"/>
      <c r="JNJ2" s="60"/>
      <c r="JNK2" s="60"/>
      <c r="JNL2" s="60"/>
      <c r="JNM2" s="60"/>
      <c r="JNN2" s="60"/>
      <c r="JNO2" s="60"/>
      <c r="JNP2" s="60"/>
      <c r="JNQ2" s="60"/>
      <c r="JNR2" s="60"/>
      <c r="JNS2" s="60"/>
      <c r="JNT2" s="60"/>
      <c r="JNU2" s="60"/>
      <c r="JNV2" s="60"/>
      <c r="JNW2" s="60"/>
      <c r="JNX2" s="60"/>
      <c r="JNY2" s="60"/>
      <c r="JNZ2" s="60"/>
      <c r="JOA2" s="60"/>
      <c r="JOB2" s="60"/>
      <c r="JOC2" s="60"/>
      <c r="JOD2" s="60"/>
      <c r="JOE2" s="60"/>
      <c r="JOF2" s="60"/>
      <c r="JOG2" s="60"/>
      <c r="JOH2" s="60"/>
      <c r="JOI2" s="60"/>
      <c r="JOJ2" s="60"/>
      <c r="JOK2" s="60"/>
      <c r="JOL2" s="60"/>
      <c r="JOM2" s="60"/>
      <c r="JON2" s="60"/>
      <c r="JOO2" s="60"/>
      <c r="JOP2" s="60"/>
      <c r="JOQ2" s="60"/>
      <c r="JOR2" s="60"/>
      <c r="JOS2" s="60"/>
      <c r="JOT2" s="60"/>
      <c r="JOU2" s="60"/>
      <c r="JOV2" s="60"/>
      <c r="JOW2" s="60"/>
      <c r="JOX2" s="60"/>
      <c r="JOY2" s="60"/>
      <c r="JOZ2" s="60"/>
      <c r="JPA2" s="60"/>
      <c r="JPB2" s="60"/>
      <c r="JPC2" s="60"/>
      <c r="JPD2" s="60"/>
      <c r="JPE2" s="60"/>
      <c r="JPF2" s="60"/>
      <c r="JPG2" s="60"/>
      <c r="JPH2" s="60"/>
      <c r="JPI2" s="60"/>
      <c r="JPJ2" s="60"/>
      <c r="JPK2" s="60"/>
      <c r="JPL2" s="60"/>
      <c r="JPM2" s="60"/>
      <c r="JPN2" s="60"/>
      <c r="JPO2" s="60"/>
      <c r="JPP2" s="60"/>
      <c r="JPQ2" s="60"/>
      <c r="JPR2" s="60"/>
      <c r="JPS2" s="60"/>
      <c r="JPT2" s="60"/>
      <c r="JPU2" s="60"/>
      <c r="JPV2" s="60"/>
      <c r="JPW2" s="60"/>
      <c r="JPX2" s="60"/>
      <c r="JPY2" s="60"/>
      <c r="JPZ2" s="60"/>
      <c r="JQA2" s="60"/>
      <c r="JQB2" s="60"/>
      <c r="JQC2" s="60"/>
      <c r="JQD2" s="60"/>
      <c r="JQE2" s="60"/>
      <c r="JQF2" s="60"/>
      <c r="JQG2" s="60"/>
      <c r="JQH2" s="60"/>
      <c r="JQI2" s="60"/>
      <c r="JQJ2" s="60"/>
      <c r="JQK2" s="60"/>
      <c r="JQL2" s="60"/>
      <c r="JQM2" s="60"/>
      <c r="JQN2" s="60"/>
      <c r="JQO2" s="60"/>
      <c r="JQP2" s="60"/>
      <c r="JQQ2" s="60"/>
      <c r="JQR2" s="60"/>
      <c r="JQS2" s="60"/>
      <c r="JQT2" s="60"/>
      <c r="JQU2" s="60"/>
      <c r="JQV2" s="60"/>
      <c r="JQW2" s="60"/>
      <c r="JQX2" s="60"/>
      <c r="JQY2" s="60"/>
      <c r="JQZ2" s="60"/>
      <c r="JRA2" s="60"/>
      <c r="JRB2" s="60"/>
      <c r="JRC2" s="60"/>
      <c r="JRD2" s="60"/>
      <c r="JRE2" s="60"/>
      <c r="JRF2" s="60"/>
      <c r="JRG2" s="60"/>
      <c r="JRH2" s="60"/>
      <c r="JRI2" s="60"/>
      <c r="JRJ2" s="60"/>
      <c r="JRK2" s="60"/>
      <c r="JRL2" s="60"/>
      <c r="JRM2" s="60"/>
      <c r="JRN2" s="60"/>
      <c r="JRO2" s="60"/>
      <c r="JRP2" s="60"/>
      <c r="JRQ2" s="60"/>
      <c r="JRR2" s="60"/>
      <c r="JRS2" s="60"/>
      <c r="JRT2" s="60"/>
      <c r="JRU2" s="60"/>
      <c r="JRV2" s="60"/>
      <c r="JRW2" s="60"/>
      <c r="JRX2" s="60"/>
      <c r="JRY2" s="60"/>
      <c r="JRZ2" s="60"/>
      <c r="JSA2" s="60"/>
      <c r="JSB2" s="60"/>
      <c r="JSC2" s="60"/>
      <c r="JSD2" s="60"/>
      <c r="JSE2" s="60"/>
      <c r="JSF2" s="60"/>
      <c r="JSG2" s="60"/>
      <c r="JSH2" s="60"/>
      <c r="JSI2" s="60"/>
      <c r="JSJ2" s="60"/>
      <c r="JSK2" s="60"/>
      <c r="JSL2" s="60"/>
      <c r="JSM2" s="60"/>
      <c r="JSN2" s="60"/>
      <c r="JSO2" s="60"/>
      <c r="JSP2" s="60"/>
      <c r="JSQ2" s="60"/>
      <c r="JSR2" s="60"/>
      <c r="JSS2" s="60"/>
      <c r="JST2" s="60"/>
      <c r="JSU2" s="60"/>
      <c r="JSV2" s="60"/>
      <c r="JSW2" s="60"/>
      <c r="JSX2" s="60"/>
      <c r="JSY2" s="60"/>
      <c r="JSZ2" s="60"/>
      <c r="JTA2" s="60"/>
      <c r="JTB2" s="60"/>
      <c r="JTC2" s="60"/>
      <c r="JTD2" s="60"/>
      <c r="JTE2" s="60"/>
      <c r="JTF2" s="60"/>
      <c r="JTG2" s="60"/>
      <c r="JTH2" s="60"/>
      <c r="JTI2" s="60"/>
      <c r="JTJ2" s="60"/>
      <c r="JTK2" s="60"/>
      <c r="JTL2" s="60"/>
      <c r="JTM2" s="60"/>
      <c r="JTN2" s="60"/>
      <c r="JTO2" s="60"/>
      <c r="JTP2" s="60"/>
      <c r="JTQ2" s="60"/>
      <c r="JTR2" s="60"/>
      <c r="JTS2" s="60"/>
      <c r="JTT2" s="60"/>
      <c r="JTU2" s="60"/>
      <c r="JTV2" s="60"/>
      <c r="JTW2" s="60"/>
      <c r="JTX2" s="60"/>
      <c r="JTY2" s="60"/>
      <c r="JTZ2" s="60"/>
      <c r="JUA2" s="60"/>
      <c r="JUB2" s="60"/>
      <c r="JUC2" s="60"/>
      <c r="JUD2" s="60"/>
      <c r="JUE2" s="60"/>
      <c r="JUF2" s="60"/>
      <c r="JUG2" s="60"/>
      <c r="JUH2" s="60"/>
      <c r="JUI2" s="60"/>
      <c r="JUJ2" s="60"/>
      <c r="JUK2" s="60"/>
      <c r="JUL2" s="60"/>
      <c r="JUM2" s="60"/>
      <c r="JUN2" s="60"/>
      <c r="JUO2" s="60"/>
      <c r="JUP2" s="60"/>
      <c r="JUQ2" s="60"/>
      <c r="JUR2" s="60"/>
      <c r="JUS2" s="60"/>
      <c r="JUT2" s="60"/>
      <c r="JUU2" s="60"/>
      <c r="JUV2" s="60"/>
      <c r="JUW2" s="60"/>
      <c r="JUX2" s="60"/>
      <c r="JUY2" s="60"/>
      <c r="JUZ2" s="60"/>
      <c r="JVA2" s="60"/>
      <c r="JVB2" s="60"/>
      <c r="JVC2" s="60"/>
      <c r="JVD2" s="60"/>
      <c r="JVE2" s="60"/>
      <c r="JVF2" s="60"/>
      <c r="JVG2" s="60"/>
      <c r="JVH2" s="60"/>
      <c r="JVI2" s="60"/>
      <c r="JVJ2" s="60"/>
      <c r="JVK2" s="60"/>
      <c r="JVL2" s="60"/>
      <c r="JVM2" s="60"/>
      <c r="JVN2" s="60"/>
      <c r="JVO2" s="60"/>
      <c r="JVP2" s="60"/>
      <c r="JVQ2" s="60"/>
      <c r="JVR2" s="60"/>
      <c r="JVS2" s="60"/>
      <c r="JVT2" s="60"/>
      <c r="JVU2" s="60"/>
      <c r="JVV2" s="60"/>
      <c r="JVW2" s="60"/>
      <c r="JVX2" s="60"/>
      <c r="JVY2" s="60"/>
      <c r="JVZ2" s="60"/>
      <c r="JWA2" s="60"/>
      <c r="JWB2" s="60"/>
      <c r="JWC2" s="60"/>
      <c r="JWD2" s="60"/>
      <c r="JWE2" s="60"/>
      <c r="JWF2" s="60"/>
      <c r="JWG2" s="60"/>
      <c r="JWH2" s="60"/>
      <c r="JWI2" s="60"/>
      <c r="JWJ2" s="60"/>
      <c r="JWK2" s="60"/>
      <c r="JWL2" s="60"/>
      <c r="JWM2" s="60"/>
      <c r="JWN2" s="60"/>
      <c r="JWO2" s="60"/>
      <c r="JWP2" s="60"/>
      <c r="JWQ2" s="60"/>
      <c r="JWR2" s="60"/>
      <c r="JWS2" s="60"/>
      <c r="JWT2" s="60"/>
      <c r="JWU2" s="60"/>
      <c r="JWV2" s="60"/>
      <c r="JWW2" s="60"/>
      <c r="JWX2" s="60"/>
      <c r="JWY2" s="60"/>
      <c r="JWZ2" s="60"/>
      <c r="JXA2" s="60"/>
      <c r="JXB2" s="60"/>
      <c r="JXC2" s="60"/>
      <c r="JXD2" s="60"/>
      <c r="JXE2" s="60"/>
      <c r="JXF2" s="60"/>
      <c r="JXG2" s="60"/>
      <c r="JXH2" s="60"/>
      <c r="JXI2" s="60"/>
      <c r="JXJ2" s="60"/>
      <c r="JXK2" s="60"/>
      <c r="JXL2" s="60"/>
      <c r="JXM2" s="60"/>
      <c r="JXN2" s="60"/>
      <c r="JXO2" s="60"/>
      <c r="JXP2" s="60"/>
      <c r="JXQ2" s="60"/>
      <c r="JXR2" s="60"/>
      <c r="JXS2" s="60"/>
      <c r="JXT2" s="60"/>
      <c r="JXU2" s="60"/>
      <c r="JXV2" s="60"/>
      <c r="JXW2" s="60"/>
      <c r="JXX2" s="60"/>
      <c r="JXY2" s="60"/>
      <c r="JXZ2" s="60"/>
      <c r="JYA2" s="60"/>
      <c r="JYB2" s="60"/>
      <c r="JYC2" s="60"/>
      <c r="JYD2" s="60"/>
      <c r="JYE2" s="60"/>
      <c r="JYF2" s="60"/>
      <c r="JYG2" s="60"/>
      <c r="JYH2" s="60"/>
      <c r="JYI2" s="60"/>
      <c r="JYJ2" s="60"/>
      <c r="JYK2" s="60"/>
      <c r="JYL2" s="60"/>
      <c r="JYM2" s="60"/>
      <c r="JYN2" s="60"/>
      <c r="JYO2" s="60"/>
      <c r="JYP2" s="60"/>
      <c r="JYQ2" s="60"/>
      <c r="JYR2" s="60"/>
      <c r="JYS2" s="60"/>
      <c r="JYT2" s="60"/>
      <c r="JYU2" s="60"/>
      <c r="JYV2" s="60"/>
      <c r="JYW2" s="60"/>
      <c r="JYX2" s="60"/>
      <c r="JYY2" s="60"/>
      <c r="JYZ2" s="60"/>
      <c r="JZA2" s="60"/>
      <c r="JZB2" s="60"/>
      <c r="JZC2" s="60"/>
      <c r="JZD2" s="60"/>
      <c r="JZE2" s="60"/>
      <c r="JZF2" s="60"/>
      <c r="JZG2" s="60"/>
      <c r="JZH2" s="60"/>
      <c r="JZI2" s="60"/>
      <c r="JZJ2" s="60"/>
      <c r="JZK2" s="60"/>
      <c r="JZL2" s="60"/>
      <c r="JZM2" s="60"/>
      <c r="JZN2" s="60"/>
      <c r="JZO2" s="60"/>
      <c r="JZP2" s="60"/>
      <c r="JZQ2" s="60"/>
      <c r="JZR2" s="60"/>
      <c r="JZS2" s="60"/>
      <c r="JZT2" s="60"/>
      <c r="JZU2" s="60"/>
      <c r="JZV2" s="60"/>
      <c r="JZW2" s="60"/>
      <c r="JZX2" s="60"/>
      <c r="JZY2" s="60"/>
      <c r="JZZ2" s="60"/>
      <c r="KAA2" s="60"/>
      <c r="KAB2" s="60"/>
      <c r="KAC2" s="60"/>
      <c r="KAD2" s="60"/>
      <c r="KAE2" s="60"/>
      <c r="KAF2" s="60"/>
      <c r="KAG2" s="60"/>
      <c r="KAH2" s="60"/>
      <c r="KAI2" s="60"/>
      <c r="KAJ2" s="60"/>
      <c r="KAK2" s="60"/>
      <c r="KAL2" s="60"/>
      <c r="KAM2" s="60"/>
      <c r="KAN2" s="60"/>
      <c r="KAO2" s="60"/>
      <c r="KAP2" s="60"/>
      <c r="KAQ2" s="60"/>
      <c r="KAR2" s="60"/>
      <c r="KAS2" s="60"/>
      <c r="KAT2" s="60"/>
      <c r="KAU2" s="60"/>
      <c r="KAV2" s="60"/>
      <c r="KAW2" s="60"/>
      <c r="KAX2" s="60"/>
      <c r="KAY2" s="60"/>
      <c r="KAZ2" s="60"/>
      <c r="KBA2" s="60"/>
      <c r="KBB2" s="60"/>
      <c r="KBC2" s="60"/>
      <c r="KBD2" s="60"/>
      <c r="KBE2" s="60"/>
      <c r="KBF2" s="60"/>
      <c r="KBG2" s="60"/>
      <c r="KBH2" s="60"/>
      <c r="KBI2" s="60"/>
      <c r="KBJ2" s="60"/>
      <c r="KBK2" s="60"/>
      <c r="KBL2" s="60"/>
      <c r="KBM2" s="60"/>
      <c r="KBN2" s="60"/>
      <c r="KBO2" s="60"/>
      <c r="KBP2" s="60"/>
      <c r="KBQ2" s="60"/>
      <c r="KBR2" s="60"/>
      <c r="KBS2" s="60"/>
      <c r="KBT2" s="60"/>
      <c r="KBU2" s="60"/>
      <c r="KBV2" s="60"/>
      <c r="KBW2" s="60"/>
      <c r="KBX2" s="60"/>
      <c r="KBY2" s="60"/>
      <c r="KBZ2" s="60"/>
      <c r="KCA2" s="60"/>
      <c r="KCB2" s="60"/>
      <c r="KCC2" s="60"/>
      <c r="KCD2" s="60"/>
      <c r="KCE2" s="60"/>
      <c r="KCF2" s="60"/>
      <c r="KCG2" s="60"/>
      <c r="KCH2" s="60"/>
      <c r="KCI2" s="60"/>
      <c r="KCJ2" s="60"/>
      <c r="KCK2" s="60"/>
      <c r="KCL2" s="60"/>
      <c r="KCM2" s="60"/>
      <c r="KCN2" s="60"/>
      <c r="KCO2" s="60"/>
      <c r="KCP2" s="60"/>
      <c r="KCQ2" s="60"/>
      <c r="KCR2" s="60"/>
      <c r="KCS2" s="60"/>
      <c r="KCT2" s="60"/>
      <c r="KCU2" s="60"/>
      <c r="KCV2" s="60"/>
      <c r="KCW2" s="60"/>
      <c r="KCX2" s="60"/>
      <c r="KCY2" s="60"/>
      <c r="KCZ2" s="60"/>
      <c r="KDA2" s="60"/>
      <c r="KDB2" s="60"/>
      <c r="KDC2" s="60"/>
      <c r="KDD2" s="60"/>
      <c r="KDE2" s="60"/>
      <c r="KDF2" s="60"/>
      <c r="KDG2" s="60"/>
      <c r="KDH2" s="60"/>
      <c r="KDI2" s="60"/>
      <c r="KDJ2" s="60"/>
      <c r="KDK2" s="60"/>
      <c r="KDL2" s="60"/>
      <c r="KDM2" s="60"/>
      <c r="KDN2" s="60"/>
      <c r="KDO2" s="60"/>
      <c r="KDP2" s="60"/>
      <c r="KDQ2" s="60"/>
      <c r="KDR2" s="60"/>
      <c r="KDS2" s="60"/>
      <c r="KDT2" s="60"/>
      <c r="KDU2" s="60"/>
      <c r="KDV2" s="60"/>
      <c r="KDW2" s="60"/>
      <c r="KDX2" s="60"/>
      <c r="KDY2" s="60"/>
      <c r="KDZ2" s="60"/>
      <c r="KEA2" s="60"/>
      <c r="KEB2" s="60"/>
      <c r="KEC2" s="60"/>
      <c r="KED2" s="60"/>
      <c r="KEE2" s="60"/>
      <c r="KEF2" s="60"/>
      <c r="KEG2" s="60"/>
      <c r="KEH2" s="60"/>
      <c r="KEI2" s="60"/>
      <c r="KEJ2" s="60"/>
      <c r="KEK2" s="60"/>
      <c r="KEL2" s="60"/>
      <c r="KEM2" s="60"/>
      <c r="KEN2" s="60"/>
      <c r="KEO2" s="60"/>
      <c r="KEP2" s="60"/>
      <c r="KEQ2" s="60"/>
      <c r="KER2" s="60"/>
      <c r="KES2" s="60"/>
      <c r="KET2" s="60"/>
      <c r="KEU2" s="60"/>
      <c r="KEV2" s="60"/>
      <c r="KEW2" s="60"/>
      <c r="KEX2" s="60"/>
      <c r="KEY2" s="60"/>
      <c r="KEZ2" s="60"/>
      <c r="KFA2" s="60"/>
      <c r="KFB2" s="60"/>
      <c r="KFC2" s="60"/>
      <c r="KFD2" s="60"/>
      <c r="KFE2" s="60"/>
      <c r="KFF2" s="60"/>
      <c r="KFG2" s="60"/>
      <c r="KFH2" s="60"/>
      <c r="KFI2" s="60"/>
      <c r="KFJ2" s="60"/>
      <c r="KFK2" s="60"/>
      <c r="KFL2" s="60"/>
      <c r="KFM2" s="60"/>
      <c r="KFN2" s="60"/>
      <c r="KFO2" s="60"/>
      <c r="KFP2" s="60"/>
      <c r="KFQ2" s="60"/>
      <c r="KFR2" s="60"/>
      <c r="KFS2" s="60"/>
      <c r="KFT2" s="60"/>
    </row>
    <row r="3" spans="1:7612" s="62" customFormat="1" ht="21" customHeight="1">
      <c r="A3" s="284" t="s">
        <v>57</v>
      </c>
      <c r="B3" s="285"/>
      <c r="C3" s="285"/>
      <c r="D3" s="285"/>
      <c r="E3" s="285"/>
      <c r="F3" s="285"/>
      <c r="G3" s="285"/>
      <c r="H3" s="285"/>
      <c r="I3" s="286"/>
      <c r="J3" s="281" t="s">
        <v>58</v>
      </c>
      <c r="K3" s="282"/>
      <c r="L3" s="282"/>
      <c r="M3" s="282"/>
      <c r="N3" s="282"/>
      <c r="O3" s="282"/>
      <c r="P3" s="283"/>
      <c r="Q3" s="287" t="s">
        <v>59</v>
      </c>
      <c r="R3" s="287"/>
      <c r="S3" s="287"/>
      <c r="T3" s="287"/>
      <c r="U3" s="287"/>
      <c r="V3" s="287"/>
      <c r="W3" s="287"/>
      <c r="X3" s="287"/>
      <c r="Y3" s="287"/>
      <c r="Z3" s="287"/>
      <c r="AA3" s="60"/>
      <c r="AB3" s="276" t="s">
        <v>60</v>
      </c>
      <c r="AC3" s="277"/>
      <c r="AD3" s="277"/>
      <c r="AE3" s="277"/>
      <c r="AF3" s="277"/>
      <c r="AG3" s="277"/>
      <c r="AH3" s="277"/>
      <c r="AI3" s="277"/>
      <c r="AJ3" s="63"/>
      <c r="AK3" s="278" t="s">
        <v>61</v>
      </c>
      <c r="AL3" s="279"/>
      <c r="AM3" s="279"/>
      <c r="AN3" s="279"/>
      <c r="AO3" s="279"/>
      <c r="AP3" s="279"/>
      <c r="AQ3" s="279"/>
      <c r="AR3" s="279"/>
      <c r="AS3" s="63"/>
      <c r="AT3" s="276" t="s">
        <v>62</v>
      </c>
      <c r="AU3" s="277"/>
      <c r="AV3" s="277"/>
      <c r="AW3" s="277"/>
      <c r="AX3" s="277"/>
      <c r="AY3" s="277"/>
      <c r="AZ3" s="277"/>
      <c r="BA3" s="277"/>
      <c r="BB3" s="63"/>
      <c r="BC3" s="274" t="s">
        <v>3236</v>
      </c>
      <c r="BD3" s="275"/>
      <c r="BE3" s="275"/>
      <c r="BF3" s="275"/>
      <c r="BG3" s="275"/>
      <c r="BH3" s="275"/>
      <c r="BI3" s="275"/>
      <c r="BJ3" s="275"/>
      <c r="BK3" s="261"/>
      <c r="BM3" s="77"/>
      <c r="BN3" s="78"/>
      <c r="BO3" s="79"/>
      <c r="BP3" s="79"/>
      <c r="BQ3" s="79"/>
      <c r="BR3" s="79"/>
      <c r="BS3" s="64"/>
      <c r="BT3" s="60"/>
      <c r="BU3" s="60"/>
      <c r="BV3" s="60"/>
      <c r="BW3" s="60"/>
      <c r="BX3" s="60"/>
      <c r="BY3" s="60"/>
      <c r="BZ3" s="60"/>
      <c r="CA3" s="60"/>
      <c r="CB3" s="60"/>
      <c r="CC3" s="60"/>
      <c r="CD3" s="60"/>
      <c r="CE3" s="60"/>
      <c r="CF3" s="60"/>
      <c r="CG3" s="60"/>
      <c r="CH3" s="60"/>
      <c r="CI3" s="60"/>
      <c r="CJ3" s="60"/>
      <c r="CK3" s="60"/>
      <c r="CL3" s="60"/>
      <c r="CM3" s="60"/>
      <c r="CN3" s="60"/>
      <c r="CO3" s="60"/>
      <c r="CP3" s="60"/>
      <c r="CQ3" s="60"/>
      <c r="CR3" s="60"/>
      <c r="CS3" s="60"/>
      <c r="CT3" s="60"/>
      <c r="CU3" s="60"/>
      <c r="CV3" s="60"/>
      <c r="CW3" s="60"/>
      <c r="CX3" s="60"/>
      <c r="CY3" s="60"/>
      <c r="CZ3" s="60"/>
      <c r="DA3" s="60"/>
      <c r="DB3" s="60"/>
      <c r="DC3" s="60"/>
      <c r="DD3" s="60"/>
      <c r="DE3" s="60"/>
      <c r="DF3" s="60"/>
      <c r="DG3" s="60"/>
      <c r="DH3" s="60"/>
      <c r="DI3" s="60"/>
      <c r="DJ3" s="60"/>
      <c r="DK3" s="60"/>
      <c r="DL3" s="60"/>
      <c r="DM3" s="60"/>
      <c r="DN3" s="60"/>
      <c r="DO3" s="60"/>
      <c r="DP3" s="60"/>
      <c r="DQ3" s="60"/>
      <c r="DR3" s="60"/>
      <c r="DS3" s="60"/>
      <c r="DT3" s="60"/>
      <c r="DU3" s="60"/>
      <c r="DV3" s="60"/>
      <c r="DW3" s="60"/>
      <c r="DX3" s="60"/>
      <c r="DY3" s="60"/>
      <c r="DZ3" s="60"/>
      <c r="EA3" s="60"/>
      <c r="EB3" s="60"/>
      <c r="EC3" s="60"/>
      <c r="ED3" s="60"/>
      <c r="EE3" s="60"/>
      <c r="EF3" s="60"/>
      <c r="EG3" s="60"/>
      <c r="EH3" s="60"/>
      <c r="EI3" s="60"/>
      <c r="EJ3" s="60"/>
      <c r="EK3" s="60"/>
      <c r="EL3" s="60"/>
      <c r="EM3" s="60"/>
      <c r="EN3" s="60"/>
      <c r="EO3" s="60"/>
      <c r="EP3" s="60"/>
      <c r="EQ3" s="60"/>
      <c r="ER3" s="60"/>
      <c r="ES3" s="60"/>
      <c r="ET3" s="60"/>
      <c r="EU3" s="60"/>
      <c r="EV3" s="60"/>
      <c r="EW3" s="60"/>
      <c r="EX3" s="60"/>
      <c r="EY3" s="60"/>
      <c r="EZ3" s="60"/>
      <c r="FA3" s="60"/>
      <c r="FB3" s="60"/>
      <c r="FC3" s="60"/>
      <c r="FD3" s="60"/>
      <c r="FE3" s="60"/>
      <c r="FF3" s="60"/>
      <c r="FG3" s="60"/>
      <c r="FH3" s="60"/>
      <c r="FI3" s="60"/>
      <c r="FJ3" s="60"/>
      <c r="FK3" s="60"/>
      <c r="FL3" s="60"/>
      <c r="FM3" s="60"/>
      <c r="FN3" s="60"/>
      <c r="FO3" s="60"/>
      <c r="FP3" s="60"/>
      <c r="FQ3" s="60"/>
      <c r="FR3" s="60"/>
      <c r="FS3" s="60"/>
      <c r="FT3" s="60"/>
      <c r="FU3" s="60"/>
      <c r="FV3" s="60"/>
      <c r="FW3" s="60"/>
      <c r="FX3" s="60"/>
      <c r="FY3" s="60"/>
      <c r="FZ3" s="60"/>
      <c r="GA3" s="60"/>
      <c r="GB3" s="60"/>
      <c r="GC3" s="60"/>
      <c r="GD3" s="60"/>
      <c r="GE3" s="60"/>
      <c r="GF3" s="60"/>
      <c r="GG3" s="60"/>
      <c r="GH3" s="60"/>
      <c r="GI3" s="60"/>
      <c r="GJ3" s="60"/>
      <c r="GK3" s="60"/>
      <c r="GL3" s="60"/>
      <c r="GM3" s="60"/>
      <c r="GN3" s="60"/>
      <c r="GO3" s="60"/>
      <c r="GP3" s="60"/>
      <c r="GQ3" s="60"/>
      <c r="GR3" s="60"/>
      <c r="GS3" s="60"/>
      <c r="GT3" s="60"/>
      <c r="GU3" s="60"/>
      <c r="GV3" s="60"/>
      <c r="GW3" s="60"/>
      <c r="GX3" s="60"/>
      <c r="GY3" s="60"/>
      <c r="GZ3" s="60"/>
      <c r="HA3" s="60"/>
      <c r="HB3" s="60"/>
      <c r="HC3" s="60"/>
      <c r="HD3" s="60"/>
      <c r="HE3" s="60"/>
      <c r="HF3" s="60"/>
      <c r="HG3" s="60"/>
      <c r="HH3" s="60"/>
      <c r="HI3" s="60"/>
      <c r="HJ3" s="60"/>
      <c r="HK3" s="60"/>
      <c r="HL3" s="60"/>
      <c r="HM3" s="60"/>
      <c r="HN3" s="60"/>
      <c r="HO3" s="60"/>
      <c r="HP3" s="60"/>
      <c r="HQ3" s="60"/>
      <c r="HR3" s="60"/>
      <c r="HS3" s="60"/>
      <c r="HT3" s="60"/>
      <c r="HU3" s="60"/>
      <c r="HV3" s="60"/>
      <c r="HW3" s="60"/>
      <c r="HX3" s="60"/>
      <c r="HY3" s="60"/>
      <c r="HZ3" s="60"/>
      <c r="IA3" s="60"/>
      <c r="IB3" s="60"/>
      <c r="IC3" s="60"/>
      <c r="ID3" s="60"/>
      <c r="IE3" s="60"/>
      <c r="IF3" s="60"/>
      <c r="IG3" s="60"/>
      <c r="IH3" s="60"/>
      <c r="II3" s="60"/>
      <c r="IJ3" s="60"/>
      <c r="IK3" s="60"/>
      <c r="IL3" s="60"/>
      <c r="IM3" s="60"/>
      <c r="IN3" s="60"/>
      <c r="IO3" s="60"/>
      <c r="IP3" s="60"/>
      <c r="IQ3" s="60"/>
      <c r="IR3" s="60"/>
      <c r="IS3" s="60"/>
      <c r="IT3" s="60"/>
      <c r="IU3" s="60"/>
      <c r="IV3" s="60"/>
      <c r="IW3" s="60"/>
      <c r="IX3" s="60"/>
      <c r="IY3" s="60"/>
      <c r="IZ3" s="60"/>
      <c r="JA3" s="60"/>
      <c r="JB3" s="60"/>
      <c r="JC3" s="60"/>
      <c r="JD3" s="60"/>
      <c r="JE3" s="60"/>
      <c r="JF3" s="60"/>
      <c r="JG3" s="60"/>
      <c r="JH3" s="60"/>
      <c r="JI3" s="60"/>
      <c r="JJ3" s="60"/>
      <c r="JK3" s="60"/>
      <c r="JL3" s="60"/>
      <c r="JM3" s="60"/>
      <c r="JN3" s="60"/>
      <c r="JO3" s="60"/>
      <c r="JP3" s="60"/>
      <c r="JQ3" s="60"/>
      <c r="JR3" s="60"/>
      <c r="JS3" s="60"/>
      <c r="JT3" s="60"/>
      <c r="JU3" s="60"/>
      <c r="JV3" s="60"/>
      <c r="JW3" s="60"/>
      <c r="JX3" s="60"/>
      <c r="JY3" s="60"/>
      <c r="JZ3" s="60"/>
      <c r="KA3" s="60"/>
      <c r="KB3" s="60"/>
      <c r="KC3" s="60"/>
      <c r="KD3" s="60"/>
      <c r="KE3" s="60"/>
      <c r="KF3" s="60"/>
      <c r="KG3" s="60"/>
      <c r="KH3" s="60"/>
      <c r="KI3" s="60"/>
      <c r="KJ3" s="60"/>
      <c r="KK3" s="60"/>
      <c r="KL3" s="60"/>
      <c r="KM3" s="60"/>
      <c r="KN3" s="60"/>
      <c r="KO3" s="60"/>
      <c r="KP3" s="60"/>
      <c r="KQ3" s="60"/>
      <c r="KR3" s="60"/>
      <c r="KS3" s="60"/>
      <c r="KT3" s="60"/>
      <c r="KU3" s="60"/>
      <c r="KV3" s="60"/>
      <c r="KW3" s="60"/>
      <c r="KX3" s="60"/>
      <c r="KY3" s="60"/>
      <c r="KZ3" s="60"/>
      <c r="LA3" s="60"/>
      <c r="LB3" s="60"/>
      <c r="LC3" s="60"/>
      <c r="LD3" s="60"/>
      <c r="LE3" s="60"/>
      <c r="LF3" s="60"/>
      <c r="LG3" s="60"/>
      <c r="LH3" s="60"/>
      <c r="LI3" s="60"/>
      <c r="LJ3" s="60"/>
      <c r="LK3" s="60"/>
      <c r="LL3" s="60"/>
      <c r="LM3" s="60"/>
      <c r="LN3" s="60"/>
      <c r="LO3" s="60"/>
      <c r="LP3" s="60"/>
      <c r="LQ3" s="60"/>
      <c r="LR3" s="60"/>
      <c r="LS3" s="60"/>
      <c r="LT3" s="60"/>
      <c r="LU3" s="60"/>
      <c r="LV3" s="60"/>
      <c r="LW3" s="60"/>
      <c r="LX3" s="60"/>
      <c r="LY3" s="60"/>
      <c r="LZ3" s="60"/>
      <c r="MA3" s="60"/>
      <c r="MB3" s="60"/>
      <c r="MC3" s="60"/>
      <c r="MD3" s="60"/>
      <c r="ME3" s="60"/>
      <c r="MF3" s="60"/>
      <c r="MG3" s="60"/>
      <c r="MH3" s="60"/>
      <c r="MI3" s="60"/>
      <c r="MJ3" s="60"/>
      <c r="MK3" s="60"/>
      <c r="ML3" s="60"/>
      <c r="MM3" s="60"/>
      <c r="MN3" s="60"/>
      <c r="MO3" s="60"/>
      <c r="MP3" s="60"/>
      <c r="MQ3" s="60"/>
      <c r="MR3" s="60"/>
      <c r="MS3" s="60"/>
      <c r="MT3" s="60"/>
      <c r="MU3" s="60"/>
      <c r="MV3" s="60"/>
      <c r="MW3" s="60"/>
      <c r="MX3" s="60"/>
      <c r="MY3" s="60"/>
      <c r="MZ3" s="60"/>
      <c r="NA3" s="60"/>
      <c r="NB3" s="60"/>
      <c r="NC3" s="60"/>
      <c r="ND3" s="60"/>
      <c r="NE3" s="60"/>
      <c r="NF3" s="60"/>
      <c r="NG3" s="60"/>
      <c r="NH3" s="60"/>
      <c r="NI3" s="60"/>
      <c r="NJ3" s="60"/>
      <c r="NK3" s="60"/>
      <c r="NL3" s="60"/>
      <c r="NM3" s="60"/>
      <c r="NN3" s="60"/>
      <c r="NO3" s="60"/>
      <c r="NP3" s="60"/>
      <c r="NQ3" s="60"/>
      <c r="NR3" s="60"/>
      <c r="NS3" s="60"/>
      <c r="NT3" s="60"/>
      <c r="NU3" s="60"/>
      <c r="NV3" s="60"/>
      <c r="NW3" s="60"/>
      <c r="NX3" s="60"/>
      <c r="NY3" s="60"/>
      <c r="NZ3" s="60"/>
      <c r="OA3" s="60"/>
      <c r="OB3" s="60"/>
      <c r="OC3" s="60"/>
      <c r="OD3" s="60"/>
      <c r="OE3" s="60"/>
      <c r="OF3" s="60"/>
      <c r="OG3" s="60"/>
      <c r="OH3" s="60"/>
      <c r="OI3" s="60"/>
      <c r="OJ3" s="60"/>
      <c r="OK3" s="60"/>
      <c r="OL3" s="60"/>
      <c r="OM3" s="60"/>
      <c r="ON3" s="60"/>
      <c r="OO3" s="60"/>
      <c r="OP3" s="60"/>
      <c r="OQ3" s="60"/>
      <c r="OR3" s="60"/>
      <c r="OS3" s="60"/>
      <c r="OT3" s="60"/>
      <c r="OU3" s="60"/>
      <c r="OV3" s="60"/>
      <c r="OW3" s="60"/>
      <c r="OX3" s="60"/>
      <c r="OY3" s="60"/>
      <c r="OZ3" s="60"/>
      <c r="PA3" s="60"/>
      <c r="PB3" s="60"/>
      <c r="PC3" s="60"/>
      <c r="PD3" s="60"/>
      <c r="PE3" s="60"/>
      <c r="PF3" s="60"/>
      <c r="PG3" s="60"/>
      <c r="PH3" s="60"/>
      <c r="PI3" s="60"/>
      <c r="PJ3" s="60"/>
      <c r="PK3" s="60"/>
      <c r="PL3" s="60"/>
      <c r="PM3" s="60"/>
      <c r="PN3" s="60"/>
      <c r="PO3" s="60"/>
      <c r="PP3" s="60"/>
      <c r="PQ3" s="60"/>
      <c r="PR3" s="60"/>
      <c r="PS3" s="60"/>
      <c r="PT3" s="60"/>
      <c r="PU3" s="60"/>
      <c r="PV3" s="60"/>
      <c r="PW3" s="60"/>
      <c r="PX3" s="60"/>
      <c r="PY3" s="60"/>
      <c r="PZ3" s="60"/>
      <c r="QA3" s="60"/>
      <c r="QB3" s="60"/>
      <c r="QC3" s="60"/>
      <c r="QD3" s="60"/>
      <c r="QE3" s="60"/>
      <c r="QF3" s="60"/>
      <c r="QG3" s="60"/>
      <c r="QH3" s="60"/>
      <c r="QI3" s="60"/>
      <c r="QJ3" s="60"/>
      <c r="QK3" s="60"/>
      <c r="QL3" s="60"/>
      <c r="QM3" s="60"/>
      <c r="QN3" s="60"/>
      <c r="QO3" s="60"/>
      <c r="QP3" s="60"/>
      <c r="QQ3" s="60"/>
      <c r="QR3" s="60"/>
      <c r="QS3" s="60"/>
      <c r="QT3" s="60"/>
      <c r="QU3" s="60"/>
      <c r="QV3" s="60"/>
      <c r="QW3" s="60"/>
      <c r="QX3" s="60"/>
      <c r="QY3" s="60"/>
      <c r="QZ3" s="60"/>
      <c r="RA3" s="60"/>
      <c r="RB3" s="60"/>
      <c r="RC3" s="60"/>
      <c r="RD3" s="60"/>
      <c r="RE3" s="60"/>
      <c r="RF3" s="60"/>
      <c r="RG3" s="60"/>
      <c r="RH3" s="60"/>
      <c r="RI3" s="60"/>
      <c r="RJ3" s="60"/>
      <c r="RK3" s="60"/>
      <c r="RL3" s="60"/>
      <c r="RM3" s="60"/>
      <c r="RN3" s="60"/>
      <c r="RO3" s="60"/>
      <c r="RP3" s="60"/>
      <c r="RQ3" s="60"/>
      <c r="RR3" s="60"/>
      <c r="RS3" s="60"/>
      <c r="RT3" s="60"/>
      <c r="RU3" s="60"/>
      <c r="RV3" s="60"/>
      <c r="RW3" s="60"/>
      <c r="RX3" s="60"/>
      <c r="RY3" s="60"/>
      <c r="RZ3" s="60"/>
      <c r="SA3" s="60"/>
      <c r="SB3" s="60"/>
      <c r="SC3" s="60"/>
      <c r="SD3" s="60"/>
      <c r="SE3" s="60"/>
      <c r="SF3" s="60"/>
      <c r="SG3" s="60"/>
      <c r="SH3" s="60"/>
      <c r="SI3" s="60"/>
      <c r="SJ3" s="60"/>
      <c r="SK3" s="60"/>
      <c r="SL3" s="60"/>
      <c r="SM3" s="60"/>
      <c r="SN3" s="60"/>
      <c r="SO3" s="60"/>
      <c r="SP3" s="60"/>
      <c r="SQ3" s="60"/>
      <c r="SR3" s="60"/>
      <c r="SS3" s="60"/>
      <c r="ST3" s="60"/>
      <c r="SU3" s="60"/>
      <c r="SV3" s="60"/>
      <c r="SW3" s="60"/>
      <c r="SX3" s="60"/>
      <c r="SY3" s="60"/>
      <c r="SZ3" s="60"/>
      <c r="TA3" s="60"/>
      <c r="TB3" s="60"/>
      <c r="TC3" s="60"/>
      <c r="TD3" s="60"/>
      <c r="TE3" s="60"/>
      <c r="TF3" s="60"/>
      <c r="TG3" s="60"/>
      <c r="TH3" s="60"/>
      <c r="TI3" s="60"/>
      <c r="TJ3" s="60"/>
      <c r="TK3" s="60"/>
      <c r="TL3" s="60"/>
      <c r="TM3" s="60"/>
      <c r="TN3" s="60"/>
      <c r="TO3" s="60"/>
      <c r="TP3" s="60"/>
      <c r="TQ3" s="60"/>
      <c r="TR3" s="60"/>
      <c r="TS3" s="60"/>
      <c r="TT3" s="60"/>
      <c r="TU3" s="60"/>
      <c r="TV3" s="60"/>
      <c r="TW3" s="60"/>
      <c r="TX3" s="60"/>
      <c r="TY3" s="60"/>
      <c r="TZ3" s="60"/>
      <c r="UA3" s="60"/>
      <c r="UB3" s="60"/>
      <c r="UC3" s="60"/>
      <c r="UD3" s="60"/>
      <c r="UE3" s="60"/>
      <c r="UF3" s="60"/>
      <c r="UG3" s="60"/>
      <c r="UH3" s="60"/>
      <c r="UI3" s="60"/>
      <c r="UJ3" s="60"/>
      <c r="UK3" s="60"/>
      <c r="UL3" s="60"/>
      <c r="UM3" s="60"/>
      <c r="UN3" s="60"/>
      <c r="UO3" s="60"/>
      <c r="UP3" s="60"/>
      <c r="UQ3" s="60"/>
      <c r="UR3" s="60"/>
      <c r="US3" s="60"/>
      <c r="UT3" s="60"/>
      <c r="UU3" s="60"/>
      <c r="UV3" s="60"/>
      <c r="UW3" s="60"/>
      <c r="UX3" s="60"/>
      <c r="UY3" s="60"/>
      <c r="UZ3" s="60"/>
      <c r="VA3" s="60"/>
      <c r="VB3" s="60"/>
      <c r="VC3" s="60"/>
      <c r="VD3" s="60"/>
      <c r="VE3" s="60"/>
      <c r="VF3" s="60"/>
      <c r="VG3" s="60"/>
      <c r="VH3" s="60"/>
      <c r="VI3" s="60"/>
      <c r="VJ3" s="60"/>
      <c r="VK3" s="60"/>
      <c r="VL3" s="60"/>
      <c r="VM3" s="60"/>
      <c r="VN3" s="60"/>
      <c r="VO3" s="60"/>
      <c r="VP3" s="60"/>
      <c r="VQ3" s="60"/>
      <c r="VR3" s="60"/>
      <c r="VS3" s="60"/>
      <c r="VT3" s="60"/>
      <c r="VU3" s="60"/>
      <c r="VV3" s="60"/>
      <c r="VW3" s="60"/>
      <c r="VX3" s="60"/>
      <c r="VY3" s="60"/>
      <c r="VZ3" s="60"/>
      <c r="WA3" s="60"/>
      <c r="WB3" s="60"/>
      <c r="WC3" s="60"/>
      <c r="WD3" s="60"/>
      <c r="WE3" s="60"/>
      <c r="WF3" s="60"/>
      <c r="WG3" s="60"/>
      <c r="WH3" s="60"/>
      <c r="WI3" s="60"/>
      <c r="WJ3" s="60"/>
      <c r="WK3" s="60"/>
      <c r="WL3" s="60"/>
      <c r="WM3" s="60"/>
      <c r="WN3" s="60"/>
      <c r="WO3" s="60"/>
      <c r="WP3" s="60"/>
      <c r="WQ3" s="60"/>
      <c r="WR3" s="60"/>
      <c r="WS3" s="60"/>
      <c r="WT3" s="60"/>
      <c r="WU3" s="60"/>
      <c r="WV3" s="60"/>
      <c r="WW3" s="60"/>
      <c r="WX3" s="60"/>
      <c r="WY3" s="60"/>
      <c r="WZ3" s="60"/>
      <c r="XA3" s="60"/>
      <c r="XB3" s="60"/>
      <c r="XC3" s="60"/>
      <c r="XD3" s="60"/>
      <c r="XE3" s="60"/>
      <c r="XF3" s="60"/>
      <c r="XG3" s="60"/>
      <c r="XH3" s="60"/>
      <c r="XI3" s="60"/>
      <c r="XJ3" s="60"/>
      <c r="XK3" s="60"/>
      <c r="XL3" s="60"/>
      <c r="XM3" s="60"/>
      <c r="XN3" s="60"/>
      <c r="XO3" s="60"/>
      <c r="XP3" s="60"/>
      <c r="XQ3" s="60"/>
      <c r="XR3" s="60"/>
      <c r="XS3" s="60"/>
      <c r="XT3" s="60"/>
      <c r="XU3" s="60"/>
      <c r="XV3" s="60"/>
      <c r="XW3" s="60"/>
      <c r="XX3" s="60"/>
      <c r="XY3" s="60"/>
      <c r="XZ3" s="60"/>
      <c r="YA3" s="60"/>
      <c r="YB3" s="60"/>
      <c r="YC3" s="60"/>
      <c r="YD3" s="60"/>
      <c r="YE3" s="60"/>
      <c r="YF3" s="60"/>
      <c r="YG3" s="60"/>
      <c r="YH3" s="60"/>
      <c r="YI3" s="60"/>
      <c r="YJ3" s="60"/>
      <c r="YK3" s="60"/>
      <c r="YL3" s="60"/>
      <c r="YM3" s="60"/>
      <c r="YN3" s="60"/>
      <c r="YO3" s="60"/>
      <c r="YP3" s="60"/>
      <c r="YQ3" s="60"/>
      <c r="YR3" s="60"/>
      <c r="YS3" s="60"/>
      <c r="YT3" s="60"/>
      <c r="YU3" s="60"/>
      <c r="YV3" s="60"/>
      <c r="YW3" s="60"/>
      <c r="YX3" s="60"/>
      <c r="YY3" s="60"/>
      <c r="YZ3" s="60"/>
      <c r="ZA3" s="60"/>
      <c r="ZB3" s="60"/>
      <c r="ZC3" s="60"/>
      <c r="ZD3" s="60"/>
      <c r="ZE3" s="60"/>
      <c r="ZF3" s="60"/>
      <c r="ZG3" s="60"/>
      <c r="ZH3" s="60"/>
      <c r="ZI3" s="60"/>
      <c r="ZJ3" s="60"/>
      <c r="ZK3" s="60"/>
      <c r="ZL3" s="60"/>
      <c r="ZM3" s="60"/>
      <c r="ZN3" s="60"/>
      <c r="ZO3" s="60"/>
      <c r="ZP3" s="60"/>
      <c r="ZQ3" s="60"/>
      <c r="ZR3" s="60"/>
      <c r="ZS3" s="60"/>
      <c r="ZT3" s="60"/>
      <c r="ZU3" s="60"/>
      <c r="ZV3" s="60"/>
      <c r="ZW3" s="60"/>
      <c r="ZX3" s="60"/>
      <c r="ZY3" s="60"/>
      <c r="ZZ3" s="60"/>
      <c r="AAA3" s="60"/>
      <c r="AAB3" s="60"/>
      <c r="AAC3" s="60"/>
      <c r="AAD3" s="60"/>
      <c r="AAE3" s="60"/>
      <c r="AAF3" s="60"/>
      <c r="AAG3" s="60"/>
      <c r="AAH3" s="60"/>
      <c r="AAI3" s="60"/>
      <c r="AAJ3" s="60"/>
      <c r="AAK3" s="60"/>
      <c r="AAL3" s="60"/>
      <c r="AAM3" s="60"/>
      <c r="AAN3" s="60"/>
      <c r="AAO3" s="60"/>
      <c r="AAP3" s="60"/>
      <c r="AAQ3" s="60"/>
      <c r="AAR3" s="60"/>
      <c r="AAS3" s="60"/>
      <c r="AAT3" s="60"/>
      <c r="AAU3" s="60"/>
      <c r="AAV3" s="60"/>
      <c r="AAW3" s="60"/>
      <c r="AAX3" s="60"/>
      <c r="AAY3" s="60"/>
      <c r="AAZ3" s="60"/>
      <c r="ABA3" s="60"/>
      <c r="ABB3" s="60"/>
      <c r="ABC3" s="60"/>
      <c r="ABD3" s="60"/>
      <c r="ABE3" s="60"/>
      <c r="ABF3" s="60"/>
      <c r="ABG3" s="60"/>
      <c r="ABH3" s="60"/>
      <c r="ABI3" s="60"/>
      <c r="ABJ3" s="60"/>
      <c r="ABK3" s="60"/>
      <c r="ABL3" s="60"/>
      <c r="ABM3" s="60"/>
      <c r="ABN3" s="60"/>
      <c r="ABO3" s="60"/>
      <c r="ABP3" s="60"/>
      <c r="ABQ3" s="60"/>
      <c r="ABR3" s="60"/>
      <c r="ABS3" s="60"/>
      <c r="ABT3" s="60"/>
      <c r="ABU3" s="60"/>
      <c r="ABV3" s="60"/>
      <c r="ABW3" s="60"/>
      <c r="ABX3" s="60"/>
      <c r="ABY3" s="60"/>
      <c r="ABZ3" s="60"/>
      <c r="ACA3" s="60"/>
      <c r="ACB3" s="60"/>
      <c r="ACC3" s="60"/>
      <c r="ACD3" s="60"/>
      <c r="ACE3" s="60"/>
      <c r="ACF3" s="60"/>
      <c r="ACG3" s="60"/>
      <c r="ACH3" s="60"/>
      <c r="ACI3" s="60"/>
      <c r="ACJ3" s="60"/>
      <c r="ACK3" s="60"/>
      <c r="ACL3" s="60"/>
      <c r="ACM3" s="60"/>
      <c r="ACN3" s="60"/>
      <c r="ACO3" s="60"/>
      <c r="ACP3" s="60"/>
      <c r="ACQ3" s="60"/>
      <c r="ACR3" s="60"/>
      <c r="ACS3" s="60"/>
      <c r="ACT3" s="60"/>
      <c r="ACU3" s="60"/>
      <c r="ACV3" s="60"/>
      <c r="ACW3" s="60"/>
      <c r="ACX3" s="60"/>
      <c r="ACY3" s="60"/>
      <c r="ACZ3" s="60"/>
      <c r="ADA3" s="60"/>
      <c r="ADB3" s="60"/>
      <c r="ADC3" s="60"/>
      <c r="ADD3" s="60"/>
      <c r="ADE3" s="60"/>
      <c r="ADF3" s="60"/>
      <c r="ADG3" s="60"/>
      <c r="ADH3" s="60"/>
      <c r="ADI3" s="60"/>
      <c r="ADJ3" s="60"/>
      <c r="ADK3" s="60"/>
      <c r="ADL3" s="60"/>
      <c r="ADM3" s="60"/>
      <c r="ADN3" s="60"/>
      <c r="ADO3" s="60"/>
      <c r="ADP3" s="60"/>
      <c r="ADQ3" s="60"/>
      <c r="ADR3" s="60"/>
      <c r="ADS3" s="60"/>
      <c r="ADT3" s="60"/>
      <c r="ADU3" s="60"/>
      <c r="ADV3" s="60"/>
      <c r="ADW3" s="60"/>
      <c r="ADX3" s="60"/>
      <c r="ADY3" s="60"/>
      <c r="ADZ3" s="60"/>
      <c r="AEA3" s="60"/>
      <c r="AEB3" s="60"/>
      <c r="AEC3" s="60"/>
      <c r="AED3" s="60"/>
      <c r="AEE3" s="60"/>
      <c r="AEF3" s="60"/>
      <c r="AEG3" s="60"/>
      <c r="AEH3" s="60"/>
      <c r="AEI3" s="60"/>
      <c r="AEJ3" s="60"/>
      <c r="AEK3" s="60"/>
      <c r="AEL3" s="60"/>
      <c r="AEM3" s="60"/>
      <c r="AEN3" s="60"/>
      <c r="AEO3" s="60"/>
      <c r="AEP3" s="60"/>
      <c r="AEQ3" s="60"/>
      <c r="AER3" s="60"/>
      <c r="AES3" s="60"/>
      <c r="AET3" s="60"/>
      <c r="AEU3" s="60"/>
      <c r="AEV3" s="60"/>
      <c r="AEW3" s="60"/>
      <c r="AEX3" s="60"/>
      <c r="AEY3" s="60"/>
      <c r="AEZ3" s="60"/>
      <c r="AFA3" s="60"/>
      <c r="AFB3" s="60"/>
      <c r="AFC3" s="60"/>
      <c r="AFD3" s="60"/>
      <c r="AFE3" s="60"/>
      <c r="AFF3" s="60"/>
      <c r="AFG3" s="60"/>
      <c r="AFH3" s="60"/>
      <c r="AFI3" s="60"/>
      <c r="AFJ3" s="60"/>
      <c r="AFK3" s="60"/>
      <c r="AFL3" s="60"/>
      <c r="AFM3" s="60"/>
      <c r="AFN3" s="60"/>
      <c r="AFO3" s="60"/>
      <c r="AFP3" s="60"/>
      <c r="AFQ3" s="60"/>
      <c r="AFR3" s="60"/>
      <c r="AFS3" s="60"/>
      <c r="AFT3" s="60"/>
      <c r="AFU3" s="60"/>
      <c r="AFV3" s="60"/>
      <c r="AFW3" s="60"/>
      <c r="AFX3" s="60"/>
      <c r="AFY3" s="60"/>
      <c r="AFZ3" s="60"/>
      <c r="AGA3" s="60"/>
      <c r="AGB3" s="60"/>
      <c r="AGC3" s="60"/>
      <c r="AGD3" s="60"/>
      <c r="AGE3" s="60"/>
      <c r="AGF3" s="60"/>
      <c r="AGG3" s="60"/>
      <c r="AGH3" s="60"/>
      <c r="AGI3" s="60"/>
      <c r="AGJ3" s="60"/>
      <c r="AGK3" s="60"/>
      <c r="AGL3" s="60"/>
      <c r="AGM3" s="60"/>
      <c r="AGN3" s="60"/>
      <c r="AGO3" s="60"/>
      <c r="AGP3" s="60"/>
      <c r="AGQ3" s="60"/>
      <c r="AGR3" s="60"/>
      <c r="AGS3" s="60"/>
      <c r="AGT3" s="60"/>
      <c r="AGU3" s="60"/>
      <c r="AGV3" s="60"/>
      <c r="AGW3" s="60"/>
      <c r="AGX3" s="60"/>
      <c r="AGY3" s="60"/>
      <c r="AGZ3" s="60"/>
      <c r="AHA3" s="60"/>
      <c r="AHB3" s="60"/>
      <c r="AHC3" s="60"/>
      <c r="AHD3" s="60"/>
      <c r="AHE3" s="60"/>
      <c r="AHF3" s="60"/>
      <c r="AHG3" s="60"/>
      <c r="AHH3" s="60"/>
      <c r="AHI3" s="60"/>
      <c r="AHJ3" s="60"/>
      <c r="AHK3" s="60"/>
      <c r="AHL3" s="60"/>
      <c r="AHM3" s="60"/>
      <c r="AHN3" s="60"/>
      <c r="AHO3" s="60"/>
      <c r="AHP3" s="60"/>
      <c r="AHQ3" s="60"/>
      <c r="AHR3" s="60"/>
      <c r="AHS3" s="60"/>
      <c r="AHT3" s="60"/>
      <c r="AHU3" s="60"/>
      <c r="AHV3" s="60"/>
      <c r="AHW3" s="60"/>
      <c r="AHX3" s="60"/>
      <c r="AHY3" s="60"/>
      <c r="AHZ3" s="60"/>
      <c r="AIA3" s="60"/>
      <c r="AIB3" s="60"/>
      <c r="AIC3" s="60"/>
      <c r="AID3" s="60"/>
      <c r="AIE3" s="60"/>
      <c r="AIF3" s="60"/>
      <c r="AIG3" s="60"/>
      <c r="AIH3" s="60"/>
      <c r="AII3" s="60"/>
      <c r="AIJ3" s="60"/>
      <c r="AIK3" s="60"/>
      <c r="AIL3" s="60"/>
      <c r="AIM3" s="60"/>
      <c r="AIN3" s="60"/>
      <c r="AIO3" s="60"/>
      <c r="AIP3" s="60"/>
      <c r="AIQ3" s="60"/>
      <c r="AIR3" s="60"/>
      <c r="AIS3" s="60"/>
      <c r="AIT3" s="60"/>
      <c r="AIU3" s="60"/>
      <c r="AIV3" s="60"/>
      <c r="AIW3" s="60"/>
      <c r="AIX3" s="60"/>
      <c r="AIY3" s="60"/>
      <c r="AIZ3" s="60"/>
      <c r="AJA3" s="60"/>
      <c r="AJB3" s="60"/>
      <c r="AJC3" s="60"/>
      <c r="AJD3" s="60"/>
      <c r="AJE3" s="60"/>
      <c r="AJF3" s="60"/>
      <c r="AJG3" s="60"/>
      <c r="AJH3" s="60"/>
      <c r="AJI3" s="60"/>
      <c r="AJJ3" s="60"/>
      <c r="AJK3" s="60"/>
      <c r="AJL3" s="60"/>
      <c r="AJM3" s="60"/>
      <c r="AJN3" s="60"/>
      <c r="AJO3" s="60"/>
      <c r="AJP3" s="60"/>
      <c r="AJQ3" s="60"/>
      <c r="AJR3" s="60"/>
      <c r="AJS3" s="60"/>
      <c r="AJT3" s="60"/>
      <c r="AJU3" s="60"/>
      <c r="AJV3" s="60"/>
      <c r="AJW3" s="60"/>
      <c r="AJX3" s="60"/>
      <c r="AJY3" s="60"/>
      <c r="AJZ3" s="60"/>
      <c r="AKA3" s="60"/>
      <c r="AKB3" s="60"/>
      <c r="AKC3" s="60"/>
      <c r="AKD3" s="60"/>
      <c r="AKE3" s="60"/>
      <c r="AKF3" s="60"/>
      <c r="AKG3" s="60"/>
      <c r="AKH3" s="60"/>
      <c r="AKI3" s="60"/>
      <c r="AKJ3" s="60"/>
      <c r="AKK3" s="60"/>
      <c r="AKL3" s="60"/>
      <c r="AKM3" s="60"/>
      <c r="AKN3" s="60"/>
      <c r="AKO3" s="60"/>
      <c r="AKP3" s="60"/>
      <c r="AKQ3" s="60"/>
      <c r="AKR3" s="60"/>
      <c r="AKS3" s="60"/>
      <c r="AKT3" s="60"/>
      <c r="AKU3" s="60"/>
      <c r="AKV3" s="60"/>
      <c r="AKW3" s="60"/>
      <c r="AKX3" s="60"/>
      <c r="AKY3" s="60"/>
      <c r="AKZ3" s="60"/>
      <c r="ALA3" s="60"/>
      <c r="ALB3" s="60"/>
      <c r="ALC3" s="60"/>
      <c r="ALD3" s="60"/>
      <c r="ALE3" s="60"/>
      <c r="ALF3" s="60"/>
      <c r="ALG3" s="60"/>
      <c r="ALH3" s="60"/>
      <c r="ALI3" s="60"/>
      <c r="ALJ3" s="60"/>
      <c r="ALK3" s="60"/>
      <c r="ALL3" s="60"/>
      <c r="ALM3" s="60"/>
      <c r="ALN3" s="60"/>
      <c r="ALO3" s="60"/>
      <c r="ALP3" s="60"/>
      <c r="ALQ3" s="60"/>
      <c r="ALR3" s="60"/>
      <c r="ALS3" s="60"/>
      <c r="ALT3" s="60"/>
      <c r="ALU3" s="60"/>
      <c r="ALV3" s="60"/>
      <c r="ALW3" s="60"/>
      <c r="ALX3" s="60"/>
      <c r="ALY3" s="60"/>
      <c r="ALZ3" s="60"/>
      <c r="AMA3" s="60"/>
      <c r="AMB3" s="60"/>
      <c r="AMC3" s="60"/>
      <c r="AMD3" s="60"/>
      <c r="AME3" s="60"/>
      <c r="AMF3" s="60"/>
      <c r="AMG3" s="60"/>
      <c r="AMH3" s="60"/>
      <c r="AMI3" s="60"/>
      <c r="AMJ3" s="60"/>
      <c r="AMK3" s="60"/>
      <c r="AML3" s="60"/>
      <c r="AMM3" s="60"/>
      <c r="AMN3" s="60"/>
      <c r="AMO3" s="60"/>
      <c r="AMP3" s="60"/>
      <c r="AMQ3" s="60"/>
      <c r="AMR3" s="60"/>
      <c r="AMS3" s="60"/>
      <c r="AMT3" s="60"/>
      <c r="AMU3" s="60"/>
      <c r="AMV3" s="60"/>
      <c r="AMW3" s="60"/>
      <c r="AMX3" s="60"/>
      <c r="AMY3" s="60"/>
      <c r="AMZ3" s="60"/>
      <c r="ANA3" s="60"/>
      <c r="ANB3" s="60"/>
      <c r="ANC3" s="60"/>
      <c r="AND3" s="60"/>
      <c r="ANE3" s="60"/>
      <c r="ANF3" s="60"/>
      <c r="ANG3" s="60"/>
      <c r="ANH3" s="60"/>
      <c r="ANI3" s="60"/>
      <c r="ANJ3" s="60"/>
      <c r="ANK3" s="60"/>
      <c r="ANL3" s="60"/>
      <c r="ANM3" s="60"/>
      <c r="ANN3" s="60"/>
      <c r="ANO3" s="60"/>
      <c r="ANP3" s="60"/>
      <c r="ANQ3" s="60"/>
      <c r="ANR3" s="60"/>
      <c r="ANS3" s="60"/>
      <c r="ANT3" s="60"/>
      <c r="ANU3" s="60"/>
      <c r="ANV3" s="60"/>
      <c r="ANW3" s="60"/>
      <c r="ANX3" s="60"/>
      <c r="ANY3" s="60"/>
      <c r="ANZ3" s="60"/>
      <c r="AOA3" s="60"/>
      <c r="AOB3" s="60"/>
      <c r="AOC3" s="60"/>
      <c r="AOD3" s="60"/>
      <c r="AOE3" s="60"/>
      <c r="AOF3" s="60"/>
      <c r="AOG3" s="60"/>
      <c r="AOH3" s="60"/>
      <c r="AOI3" s="60"/>
      <c r="AOJ3" s="60"/>
      <c r="AOK3" s="60"/>
      <c r="AOL3" s="60"/>
      <c r="AOM3" s="60"/>
      <c r="AON3" s="60"/>
      <c r="AOO3" s="60"/>
      <c r="AOP3" s="60"/>
      <c r="AOQ3" s="60"/>
      <c r="AOR3" s="60"/>
      <c r="AOS3" s="60"/>
      <c r="AOT3" s="60"/>
      <c r="AOU3" s="60"/>
      <c r="AOV3" s="60"/>
      <c r="AOW3" s="60"/>
      <c r="AOX3" s="60"/>
      <c r="AOY3" s="60"/>
      <c r="AOZ3" s="60"/>
      <c r="APA3" s="60"/>
      <c r="APB3" s="60"/>
      <c r="APC3" s="60"/>
      <c r="APD3" s="60"/>
      <c r="APE3" s="60"/>
      <c r="APF3" s="60"/>
      <c r="APG3" s="60"/>
      <c r="APH3" s="60"/>
      <c r="API3" s="60"/>
      <c r="APJ3" s="60"/>
      <c r="APK3" s="60"/>
      <c r="APL3" s="60"/>
      <c r="APM3" s="60"/>
      <c r="APN3" s="60"/>
      <c r="APO3" s="60"/>
      <c r="APP3" s="60"/>
      <c r="APQ3" s="60"/>
      <c r="APR3" s="60"/>
      <c r="APS3" s="60"/>
      <c r="APT3" s="60"/>
      <c r="APU3" s="60"/>
      <c r="APV3" s="60"/>
      <c r="APW3" s="60"/>
      <c r="APX3" s="60"/>
      <c r="APY3" s="60"/>
      <c r="APZ3" s="60"/>
      <c r="AQA3" s="60"/>
      <c r="AQB3" s="60"/>
      <c r="AQC3" s="60"/>
      <c r="AQD3" s="60"/>
      <c r="AQE3" s="60"/>
      <c r="AQF3" s="60"/>
      <c r="AQG3" s="60"/>
      <c r="AQH3" s="60"/>
      <c r="AQI3" s="60"/>
      <c r="AQJ3" s="60"/>
      <c r="AQK3" s="60"/>
      <c r="AQL3" s="60"/>
      <c r="AQM3" s="60"/>
      <c r="AQN3" s="60"/>
      <c r="AQO3" s="60"/>
      <c r="AQP3" s="60"/>
      <c r="AQQ3" s="60"/>
      <c r="AQR3" s="60"/>
      <c r="AQS3" s="60"/>
      <c r="AQT3" s="60"/>
      <c r="AQU3" s="60"/>
      <c r="AQV3" s="60"/>
      <c r="AQW3" s="60"/>
      <c r="AQX3" s="60"/>
      <c r="AQY3" s="60"/>
      <c r="AQZ3" s="60"/>
      <c r="ARA3" s="60"/>
      <c r="ARB3" s="60"/>
      <c r="ARC3" s="60"/>
      <c r="ARD3" s="60"/>
      <c r="ARE3" s="60"/>
      <c r="ARF3" s="60"/>
      <c r="ARG3" s="60"/>
      <c r="ARH3" s="60"/>
      <c r="ARI3" s="60"/>
      <c r="ARJ3" s="60"/>
      <c r="ARK3" s="60"/>
      <c r="ARL3" s="60"/>
      <c r="ARM3" s="60"/>
      <c r="ARN3" s="60"/>
      <c r="ARO3" s="60"/>
      <c r="ARP3" s="60"/>
      <c r="ARQ3" s="60"/>
      <c r="ARR3" s="60"/>
      <c r="ARS3" s="60"/>
      <c r="ART3" s="60"/>
      <c r="ARU3" s="60"/>
      <c r="ARV3" s="60"/>
      <c r="ARW3" s="60"/>
      <c r="ARX3" s="60"/>
      <c r="ARY3" s="60"/>
      <c r="ARZ3" s="60"/>
      <c r="ASA3" s="60"/>
      <c r="ASB3" s="60"/>
      <c r="ASC3" s="60"/>
      <c r="ASD3" s="60"/>
      <c r="ASE3" s="60"/>
      <c r="ASF3" s="60"/>
      <c r="ASG3" s="60"/>
      <c r="ASH3" s="60"/>
      <c r="ASI3" s="60"/>
      <c r="ASJ3" s="60"/>
      <c r="ASK3" s="60"/>
      <c r="ASL3" s="60"/>
      <c r="ASM3" s="60"/>
      <c r="ASN3" s="60"/>
      <c r="ASO3" s="60"/>
      <c r="ASP3" s="60"/>
      <c r="ASQ3" s="60"/>
      <c r="ASR3" s="60"/>
      <c r="ASS3" s="60"/>
      <c r="AST3" s="60"/>
      <c r="ASU3" s="60"/>
      <c r="ASV3" s="60"/>
      <c r="ASW3" s="60"/>
      <c r="ASX3" s="60"/>
      <c r="ASY3" s="60"/>
      <c r="ASZ3" s="60"/>
      <c r="ATA3" s="60"/>
      <c r="ATB3" s="60"/>
      <c r="ATC3" s="60"/>
      <c r="ATD3" s="60"/>
      <c r="ATE3" s="60"/>
      <c r="ATF3" s="60"/>
      <c r="ATG3" s="60"/>
      <c r="ATH3" s="60"/>
      <c r="ATI3" s="60"/>
      <c r="ATJ3" s="60"/>
      <c r="ATK3" s="60"/>
      <c r="ATL3" s="60"/>
      <c r="ATM3" s="60"/>
      <c r="ATN3" s="60"/>
      <c r="ATO3" s="60"/>
      <c r="ATP3" s="60"/>
      <c r="ATQ3" s="60"/>
      <c r="ATR3" s="60"/>
      <c r="ATS3" s="60"/>
      <c r="ATT3" s="60"/>
      <c r="ATU3" s="60"/>
      <c r="ATV3" s="60"/>
      <c r="ATW3" s="60"/>
      <c r="ATX3" s="60"/>
      <c r="ATY3" s="60"/>
      <c r="ATZ3" s="60"/>
      <c r="AUA3" s="60"/>
      <c r="AUB3" s="60"/>
      <c r="AUC3" s="60"/>
      <c r="AUD3" s="60"/>
      <c r="AUE3" s="60"/>
      <c r="AUF3" s="60"/>
      <c r="AUG3" s="60"/>
      <c r="AUH3" s="60"/>
      <c r="AUI3" s="60"/>
      <c r="AUJ3" s="60"/>
      <c r="AUK3" s="60"/>
      <c r="AUL3" s="60"/>
      <c r="AUM3" s="60"/>
      <c r="AUN3" s="60"/>
      <c r="AUO3" s="60"/>
      <c r="AUP3" s="60"/>
      <c r="AUQ3" s="60"/>
      <c r="AUR3" s="60"/>
      <c r="AUS3" s="60"/>
      <c r="AUT3" s="60"/>
      <c r="AUU3" s="60"/>
      <c r="AUV3" s="60"/>
      <c r="AUW3" s="60"/>
      <c r="AUX3" s="60"/>
      <c r="AUY3" s="60"/>
      <c r="AUZ3" s="60"/>
      <c r="AVA3" s="60"/>
      <c r="AVB3" s="60"/>
      <c r="AVC3" s="60"/>
      <c r="AVD3" s="60"/>
      <c r="AVE3" s="60"/>
      <c r="AVF3" s="60"/>
      <c r="AVG3" s="60"/>
      <c r="AVH3" s="60"/>
      <c r="AVI3" s="60"/>
      <c r="AVJ3" s="60"/>
      <c r="AVK3" s="60"/>
      <c r="AVL3" s="60"/>
      <c r="AVM3" s="60"/>
      <c r="AVN3" s="60"/>
      <c r="AVO3" s="60"/>
      <c r="AVP3" s="60"/>
      <c r="AVQ3" s="60"/>
      <c r="AVR3" s="60"/>
      <c r="AVS3" s="60"/>
      <c r="AVT3" s="60"/>
      <c r="AVU3" s="60"/>
      <c r="AVV3" s="60"/>
      <c r="AVW3" s="60"/>
      <c r="AVX3" s="60"/>
      <c r="AVY3" s="60"/>
      <c r="AVZ3" s="60"/>
      <c r="AWA3" s="60"/>
      <c r="AWB3" s="60"/>
      <c r="AWC3" s="60"/>
      <c r="AWD3" s="60"/>
      <c r="AWE3" s="60"/>
      <c r="AWF3" s="60"/>
      <c r="AWG3" s="60"/>
      <c r="AWH3" s="60"/>
      <c r="AWI3" s="60"/>
      <c r="AWJ3" s="60"/>
      <c r="AWK3" s="60"/>
      <c r="AWL3" s="60"/>
      <c r="AWM3" s="60"/>
      <c r="AWN3" s="60"/>
      <c r="AWO3" s="60"/>
      <c r="AWP3" s="60"/>
      <c r="AWQ3" s="60"/>
      <c r="AWR3" s="60"/>
      <c r="AWS3" s="60"/>
      <c r="AWT3" s="60"/>
      <c r="AWU3" s="60"/>
      <c r="AWV3" s="60"/>
      <c r="AWW3" s="60"/>
      <c r="AWX3" s="60"/>
      <c r="AWY3" s="60"/>
      <c r="AWZ3" s="60"/>
      <c r="AXA3" s="60"/>
      <c r="AXB3" s="60"/>
      <c r="AXC3" s="60"/>
      <c r="AXD3" s="60"/>
      <c r="AXE3" s="60"/>
      <c r="AXF3" s="60"/>
      <c r="AXG3" s="60"/>
      <c r="AXH3" s="60"/>
      <c r="AXI3" s="60"/>
      <c r="AXJ3" s="60"/>
      <c r="AXK3" s="60"/>
      <c r="AXL3" s="60"/>
      <c r="AXM3" s="60"/>
      <c r="AXN3" s="60"/>
      <c r="AXO3" s="60"/>
      <c r="AXP3" s="60"/>
      <c r="AXQ3" s="60"/>
      <c r="AXR3" s="60"/>
      <c r="AXS3" s="60"/>
      <c r="AXT3" s="60"/>
      <c r="AXU3" s="60"/>
      <c r="AXV3" s="60"/>
      <c r="AXW3" s="60"/>
      <c r="AXX3" s="60"/>
      <c r="AXY3" s="60"/>
      <c r="AXZ3" s="60"/>
      <c r="AYA3" s="60"/>
      <c r="AYB3" s="60"/>
      <c r="AYC3" s="60"/>
      <c r="AYD3" s="60"/>
      <c r="AYE3" s="60"/>
      <c r="AYF3" s="60"/>
      <c r="AYG3" s="60"/>
      <c r="AYH3" s="60"/>
      <c r="AYI3" s="60"/>
      <c r="AYJ3" s="60"/>
      <c r="AYK3" s="60"/>
      <c r="AYL3" s="60"/>
      <c r="AYM3" s="60"/>
      <c r="AYN3" s="60"/>
      <c r="AYO3" s="60"/>
      <c r="AYP3" s="60"/>
      <c r="AYQ3" s="60"/>
      <c r="AYR3" s="60"/>
      <c r="AYS3" s="60"/>
      <c r="AYT3" s="60"/>
      <c r="AYU3" s="60"/>
      <c r="AYV3" s="60"/>
      <c r="AYW3" s="60"/>
      <c r="AYX3" s="60"/>
      <c r="AYY3" s="60"/>
      <c r="AYZ3" s="60"/>
      <c r="AZA3" s="60"/>
      <c r="AZB3" s="60"/>
      <c r="AZC3" s="60"/>
      <c r="AZD3" s="60"/>
      <c r="AZE3" s="60"/>
      <c r="AZF3" s="60"/>
      <c r="AZG3" s="60"/>
      <c r="AZH3" s="60"/>
      <c r="AZI3" s="60"/>
      <c r="AZJ3" s="60"/>
      <c r="AZK3" s="60"/>
      <c r="AZL3" s="60"/>
      <c r="AZM3" s="60"/>
      <c r="AZN3" s="60"/>
      <c r="AZO3" s="60"/>
      <c r="AZP3" s="60"/>
      <c r="AZQ3" s="60"/>
      <c r="AZR3" s="60"/>
      <c r="AZS3" s="60"/>
      <c r="AZT3" s="60"/>
      <c r="AZU3" s="60"/>
      <c r="AZV3" s="60"/>
      <c r="AZW3" s="60"/>
      <c r="AZX3" s="60"/>
      <c r="AZY3" s="60"/>
      <c r="AZZ3" s="60"/>
      <c r="BAA3" s="60"/>
      <c r="BAB3" s="60"/>
      <c r="BAC3" s="60"/>
      <c r="BAD3" s="60"/>
      <c r="BAE3" s="60"/>
      <c r="BAF3" s="60"/>
      <c r="BAG3" s="60"/>
      <c r="BAH3" s="60"/>
      <c r="BAI3" s="60"/>
      <c r="BAJ3" s="60"/>
      <c r="BAK3" s="60"/>
      <c r="BAL3" s="60"/>
      <c r="BAM3" s="60"/>
      <c r="BAN3" s="60"/>
      <c r="BAO3" s="60"/>
      <c r="BAP3" s="60"/>
      <c r="BAQ3" s="60"/>
      <c r="BAR3" s="60"/>
      <c r="BAS3" s="60"/>
      <c r="BAT3" s="60"/>
      <c r="BAU3" s="60"/>
      <c r="BAV3" s="60"/>
      <c r="BAW3" s="60"/>
      <c r="BAX3" s="60"/>
      <c r="BAY3" s="60"/>
      <c r="BAZ3" s="60"/>
      <c r="BBA3" s="60"/>
      <c r="BBB3" s="60"/>
      <c r="BBC3" s="60"/>
      <c r="BBD3" s="60"/>
      <c r="BBE3" s="60"/>
      <c r="BBF3" s="60"/>
      <c r="BBG3" s="60"/>
      <c r="BBH3" s="60"/>
      <c r="BBI3" s="60"/>
      <c r="BBJ3" s="60"/>
      <c r="BBK3" s="60"/>
      <c r="BBL3" s="60"/>
      <c r="BBM3" s="60"/>
      <c r="BBN3" s="60"/>
      <c r="BBO3" s="60"/>
      <c r="BBP3" s="60"/>
      <c r="BBQ3" s="60"/>
      <c r="BBR3" s="60"/>
      <c r="BBS3" s="60"/>
      <c r="BBT3" s="60"/>
      <c r="BBU3" s="60"/>
      <c r="BBV3" s="60"/>
      <c r="BBW3" s="60"/>
      <c r="BBX3" s="60"/>
      <c r="BBY3" s="60"/>
      <c r="BBZ3" s="60"/>
      <c r="BCA3" s="60"/>
      <c r="BCB3" s="60"/>
      <c r="BCC3" s="60"/>
      <c r="BCD3" s="60"/>
      <c r="BCE3" s="60"/>
      <c r="BCF3" s="60"/>
      <c r="BCG3" s="60"/>
      <c r="BCH3" s="60"/>
      <c r="BCI3" s="60"/>
      <c r="BCJ3" s="60"/>
      <c r="BCK3" s="60"/>
      <c r="BCL3" s="60"/>
      <c r="BCM3" s="60"/>
      <c r="BCN3" s="60"/>
      <c r="BCO3" s="60"/>
      <c r="BCP3" s="60"/>
      <c r="BCQ3" s="60"/>
      <c r="BCR3" s="60"/>
      <c r="BCS3" s="60"/>
      <c r="BCT3" s="60"/>
      <c r="BCU3" s="60"/>
      <c r="BCV3" s="60"/>
      <c r="BCW3" s="60"/>
      <c r="BCX3" s="60"/>
      <c r="BCY3" s="60"/>
      <c r="BCZ3" s="60"/>
      <c r="BDA3" s="60"/>
      <c r="BDB3" s="60"/>
      <c r="BDC3" s="60"/>
      <c r="BDD3" s="60"/>
      <c r="BDE3" s="60"/>
      <c r="BDF3" s="60"/>
      <c r="BDG3" s="60"/>
      <c r="BDH3" s="60"/>
      <c r="BDI3" s="60"/>
      <c r="BDJ3" s="60"/>
      <c r="BDK3" s="60"/>
      <c r="BDL3" s="60"/>
      <c r="BDM3" s="60"/>
      <c r="BDN3" s="60"/>
      <c r="BDO3" s="60"/>
      <c r="BDP3" s="60"/>
      <c r="BDQ3" s="60"/>
      <c r="BDR3" s="60"/>
      <c r="BDS3" s="60"/>
      <c r="BDT3" s="60"/>
      <c r="BDU3" s="60"/>
      <c r="BDV3" s="60"/>
      <c r="BDW3" s="60"/>
      <c r="BDX3" s="60"/>
      <c r="BDY3" s="60"/>
      <c r="BDZ3" s="60"/>
      <c r="BEA3" s="60"/>
      <c r="BEB3" s="60"/>
      <c r="BEC3" s="60"/>
      <c r="BED3" s="60"/>
      <c r="BEE3" s="60"/>
      <c r="BEF3" s="60"/>
      <c r="BEG3" s="60"/>
      <c r="BEH3" s="60"/>
      <c r="BEI3" s="60"/>
      <c r="BEJ3" s="60"/>
      <c r="BEK3" s="60"/>
      <c r="BEL3" s="60"/>
      <c r="BEM3" s="60"/>
      <c r="BEN3" s="60"/>
      <c r="BEO3" s="60"/>
      <c r="BEP3" s="60"/>
      <c r="BEQ3" s="60"/>
      <c r="BER3" s="60"/>
      <c r="BES3" s="60"/>
      <c r="BET3" s="60"/>
      <c r="BEU3" s="60"/>
      <c r="BEV3" s="60"/>
      <c r="BEW3" s="60"/>
      <c r="BEX3" s="60"/>
      <c r="BEY3" s="60"/>
      <c r="BEZ3" s="60"/>
      <c r="BFA3" s="60"/>
      <c r="BFB3" s="60"/>
      <c r="BFC3" s="60"/>
      <c r="BFD3" s="60"/>
      <c r="BFE3" s="60"/>
      <c r="BFF3" s="60"/>
      <c r="BFG3" s="60"/>
      <c r="BFH3" s="60"/>
      <c r="BFI3" s="60"/>
      <c r="BFJ3" s="60"/>
      <c r="BFK3" s="60"/>
      <c r="BFL3" s="60"/>
      <c r="BFM3" s="60"/>
      <c r="BFN3" s="60"/>
      <c r="BFO3" s="60"/>
      <c r="BFP3" s="60"/>
      <c r="BFQ3" s="60"/>
      <c r="BFR3" s="60"/>
      <c r="BFS3" s="60"/>
      <c r="BFT3" s="60"/>
      <c r="BFU3" s="60"/>
      <c r="BFV3" s="60"/>
      <c r="BFW3" s="60"/>
      <c r="BFX3" s="60"/>
      <c r="BFY3" s="60"/>
      <c r="BFZ3" s="60"/>
      <c r="BGA3" s="60"/>
      <c r="BGB3" s="60"/>
      <c r="BGC3" s="60"/>
      <c r="BGD3" s="60"/>
      <c r="BGE3" s="60"/>
      <c r="BGF3" s="60"/>
      <c r="BGG3" s="60"/>
      <c r="BGH3" s="60"/>
      <c r="BGI3" s="60"/>
      <c r="BGJ3" s="60"/>
      <c r="BGK3" s="60"/>
      <c r="BGL3" s="60"/>
      <c r="BGM3" s="60"/>
      <c r="BGN3" s="60"/>
      <c r="BGO3" s="60"/>
      <c r="BGP3" s="60"/>
      <c r="BGQ3" s="60"/>
      <c r="BGR3" s="60"/>
      <c r="BGS3" s="60"/>
      <c r="BGT3" s="60"/>
      <c r="BGU3" s="60"/>
      <c r="BGV3" s="60"/>
      <c r="BGW3" s="60"/>
      <c r="BGX3" s="60"/>
      <c r="BGY3" s="60"/>
      <c r="BGZ3" s="60"/>
      <c r="BHA3" s="60"/>
      <c r="BHB3" s="60"/>
      <c r="BHC3" s="60"/>
      <c r="BHD3" s="60"/>
      <c r="BHE3" s="60"/>
      <c r="BHF3" s="60"/>
      <c r="BHG3" s="60"/>
      <c r="BHH3" s="60"/>
      <c r="BHI3" s="60"/>
      <c r="BHJ3" s="60"/>
      <c r="BHK3" s="60"/>
      <c r="BHL3" s="60"/>
      <c r="BHM3" s="60"/>
      <c r="BHN3" s="60"/>
      <c r="BHO3" s="60"/>
      <c r="BHP3" s="60"/>
      <c r="BHQ3" s="60"/>
      <c r="BHR3" s="60"/>
      <c r="BHS3" s="60"/>
      <c r="BHT3" s="60"/>
      <c r="BHU3" s="60"/>
      <c r="BHV3" s="60"/>
      <c r="BHW3" s="60"/>
      <c r="BHX3" s="60"/>
      <c r="BHY3" s="60"/>
      <c r="BHZ3" s="60"/>
      <c r="BIA3" s="60"/>
      <c r="BIB3" s="60"/>
      <c r="BIC3" s="60"/>
      <c r="BID3" s="60"/>
      <c r="BIE3" s="60"/>
      <c r="BIF3" s="60"/>
      <c r="BIG3" s="60"/>
      <c r="BIH3" s="60"/>
      <c r="BII3" s="60"/>
      <c r="BIJ3" s="60"/>
      <c r="BIK3" s="60"/>
      <c r="BIL3" s="60"/>
      <c r="BIM3" s="60"/>
      <c r="BIN3" s="60"/>
      <c r="BIO3" s="60"/>
      <c r="BIP3" s="60"/>
      <c r="BIQ3" s="60"/>
      <c r="BIR3" s="60"/>
      <c r="BIS3" s="60"/>
      <c r="BIT3" s="60"/>
      <c r="BIU3" s="60"/>
      <c r="BIV3" s="60"/>
      <c r="BIW3" s="60"/>
      <c r="BIX3" s="60"/>
      <c r="BIY3" s="60"/>
      <c r="BIZ3" s="60"/>
      <c r="BJA3" s="60"/>
      <c r="BJB3" s="60"/>
      <c r="BJC3" s="60"/>
      <c r="BJD3" s="60"/>
      <c r="BJE3" s="60"/>
      <c r="BJF3" s="60"/>
      <c r="BJG3" s="60"/>
      <c r="BJH3" s="60"/>
      <c r="BJI3" s="60"/>
      <c r="BJJ3" s="60"/>
      <c r="BJK3" s="60"/>
      <c r="BJL3" s="60"/>
      <c r="BJM3" s="60"/>
      <c r="BJN3" s="60"/>
      <c r="BJO3" s="60"/>
      <c r="BJP3" s="60"/>
      <c r="BJQ3" s="60"/>
      <c r="BJR3" s="60"/>
      <c r="BJS3" s="60"/>
      <c r="BJT3" s="60"/>
      <c r="BJU3" s="60"/>
      <c r="BJV3" s="60"/>
      <c r="BJW3" s="60"/>
      <c r="BJX3" s="60"/>
      <c r="BJY3" s="60"/>
      <c r="BJZ3" s="60"/>
      <c r="BKA3" s="60"/>
      <c r="BKB3" s="60"/>
      <c r="BKC3" s="60"/>
      <c r="BKD3" s="60"/>
      <c r="BKE3" s="60"/>
      <c r="BKF3" s="60"/>
      <c r="BKG3" s="60"/>
      <c r="BKH3" s="60"/>
      <c r="BKI3" s="60"/>
      <c r="BKJ3" s="60"/>
      <c r="BKK3" s="60"/>
      <c r="BKL3" s="60"/>
      <c r="BKM3" s="60"/>
      <c r="BKN3" s="60"/>
      <c r="BKO3" s="60"/>
      <c r="BKP3" s="60"/>
      <c r="BKQ3" s="60"/>
      <c r="BKR3" s="60"/>
      <c r="BKS3" s="60"/>
      <c r="BKT3" s="60"/>
      <c r="BKU3" s="60"/>
      <c r="BKV3" s="60"/>
      <c r="BKW3" s="60"/>
      <c r="BKX3" s="60"/>
      <c r="BKY3" s="60"/>
      <c r="BKZ3" s="60"/>
      <c r="BLA3" s="60"/>
      <c r="BLB3" s="60"/>
      <c r="BLC3" s="60"/>
      <c r="BLD3" s="60"/>
      <c r="BLE3" s="60"/>
      <c r="BLF3" s="60"/>
      <c r="BLG3" s="60"/>
      <c r="BLH3" s="60"/>
      <c r="BLI3" s="60"/>
      <c r="BLJ3" s="60"/>
      <c r="BLK3" s="60"/>
      <c r="BLL3" s="60"/>
      <c r="BLM3" s="60"/>
      <c r="BLN3" s="60"/>
      <c r="BLO3" s="60"/>
      <c r="BLP3" s="60"/>
      <c r="BLQ3" s="60"/>
      <c r="BLR3" s="60"/>
      <c r="BLS3" s="60"/>
      <c r="BLT3" s="60"/>
      <c r="BLU3" s="60"/>
      <c r="BLV3" s="60"/>
      <c r="BLW3" s="60"/>
      <c r="BLX3" s="60"/>
      <c r="BLY3" s="60"/>
      <c r="BLZ3" s="60"/>
      <c r="BMA3" s="60"/>
      <c r="BMB3" s="60"/>
      <c r="BMC3" s="60"/>
      <c r="BMD3" s="60"/>
      <c r="BME3" s="60"/>
      <c r="BMF3" s="60"/>
      <c r="BMG3" s="60"/>
      <c r="BMH3" s="60"/>
      <c r="BMI3" s="60"/>
      <c r="BMJ3" s="60"/>
      <c r="BMK3" s="60"/>
      <c r="BML3" s="60"/>
      <c r="BMM3" s="60"/>
      <c r="BMN3" s="60"/>
      <c r="BMO3" s="60"/>
      <c r="BMP3" s="60"/>
      <c r="BMQ3" s="60"/>
      <c r="BMR3" s="60"/>
      <c r="BMS3" s="60"/>
      <c r="BMT3" s="60"/>
      <c r="BMU3" s="60"/>
      <c r="BMV3" s="60"/>
      <c r="BMW3" s="60"/>
      <c r="BMX3" s="60"/>
      <c r="BMY3" s="60"/>
      <c r="BMZ3" s="60"/>
      <c r="BNA3" s="60"/>
      <c r="BNB3" s="60"/>
      <c r="BNC3" s="60"/>
      <c r="BND3" s="60"/>
      <c r="BNE3" s="60"/>
      <c r="BNF3" s="60"/>
      <c r="BNG3" s="60"/>
      <c r="BNH3" s="60"/>
      <c r="BNI3" s="60"/>
      <c r="BNJ3" s="60"/>
      <c r="BNK3" s="60"/>
      <c r="BNL3" s="60"/>
      <c r="BNM3" s="60"/>
      <c r="BNN3" s="60"/>
      <c r="BNO3" s="60"/>
      <c r="BNP3" s="60"/>
      <c r="BNQ3" s="60"/>
      <c r="BNR3" s="60"/>
      <c r="BNS3" s="60"/>
      <c r="BNT3" s="60"/>
      <c r="BNU3" s="60"/>
      <c r="BNV3" s="60"/>
      <c r="BNW3" s="60"/>
      <c r="BNX3" s="60"/>
      <c r="BNY3" s="60"/>
      <c r="BNZ3" s="60"/>
      <c r="BOA3" s="60"/>
      <c r="BOB3" s="60"/>
      <c r="BOC3" s="60"/>
      <c r="BOD3" s="60"/>
      <c r="BOE3" s="60"/>
      <c r="BOF3" s="60"/>
      <c r="BOG3" s="60"/>
      <c r="BOH3" s="60"/>
      <c r="BOI3" s="60"/>
      <c r="BOJ3" s="60"/>
      <c r="BOK3" s="60"/>
      <c r="BOL3" s="60"/>
      <c r="BOM3" s="60"/>
      <c r="BON3" s="60"/>
      <c r="BOO3" s="60"/>
      <c r="BOP3" s="60"/>
      <c r="BOQ3" s="60"/>
      <c r="BOR3" s="60"/>
      <c r="BOS3" s="60"/>
      <c r="BOT3" s="60"/>
      <c r="BOU3" s="60"/>
      <c r="BOV3" s="60"/>
      <c r="BOW3" s="60"/>
      <c r="BOX3" s="60"/>
      <c r="BOY3" s="60"/>
      <c r="BOZ3" s="60"/>
      <c r="BPA3" s="60"/>
      <c r="BPB3" s="60"/>
      <c r="BPC3" s="60"/>
      <c r="BPD3" s="60"/>
      <c r="BPE3" s="60"/>
      <c r="BPF3" s="60"/>
      <c r="BPG3" s="60"/>
      <c r="BPH3" s="60"/>
      <c r="BPI3" s="60"/>
      <c r="BPJ3" s="60"/>
      <c r="BPK3" s="60"/>
      <c r="BPL3" s="60"/>
      <c r="BPM3" s="60"/>
      <c r="BPN3" s="60"/>
      <c r="BPO3" s="60"/>
      <c r="BPP3" s="60"/>
      <c r="BPQ3" s="60"/>
      <c r="BPR3" s="60"/>
      <c r="BPS3" s="60"/>
      <c r="BPT3" s="60"/>
      <c r="BPU3" s="60"/>
      <c r="BPV3" s="60"/>
      <c r="BPW3" s="60"/>
      <c r="BPX3" s="60"/>
      <c r="BPY3" s="60"/>
      <c r="BPZ3" s="60"/>
      <c r="BQA3" s="60"/>
      <c r="BQB3" s="60"/>
      <c r="BQC3" s="60"/>
      <c r="BQD3" s="60"/>
      <c r="BQE3" s="60"/>
      <c r="BQF3" s="60"/>
      <c r="BQG3" s="60"/>
      <c r="BQH3" s="60"/>
      <c r="BQI3" s="60"/>
      <c r="BQJ3" s="60"/>
      <c r="BQK3" s="60"/>
      <c r="BQL3" s="60"/>
      <c r="BQM3" s="60"/>
      <c r="BQN3" s="60"/>
      <c r="BQO3" s="60"/>
      <c r="BQP3" s="60"/>
      <c r="BQQ3" s="60"/>
      <c r="BQR3" s="60"/>
      <c r="BQS3" s="60"/>
      <c r="BQT3" s="60"/>
      <c r="BQU3" s="60"/>
      <c r="BQV3" s="60"/>
      <c r="BQW3" s="60"/>
      <c r="BQX3" s="60"/>
      <c r="BQY3" s="60"/>
      <c r="BQZ3" s="60"/>
      <c r="BRA3" s="60"/>
      <c r="BRB3" s="60"/>
      <c r="BRC3" s="60"/>
      <c r="BRD3" s="60"/>
      <c r="BRE3" s="60"/>
      <c r="BRF3" s="60"/>
      <c r="BRG3" s="60"/>
      <c r="BRH3" s="60"/>
      <c r="BRI3" s="60"/>
      <c r="BRJ3" s="60"/>
      <c r="BRK3" s="60"/>
      <c r="BRL3" s="60"/>
      <c r="BRM3" s="60"/>
      <c r="BRN3" s="60"/>
      <c r="BRO3" s="60"/>
      <c r="BRP3" s="60"/>
      <c r="BRQ3" s="60"/>
      <c r="BRR3" s="60"/>
      <c r="BRS3" s="60"/>
      <c r="BRT3" s="60"/>
      <c r="BRU3" s="60"/>
      <c r="BRV3" s="60"/>
      <c r="BRW3" s="60"/>
      <c r="BRX3" s="60"/>
      <c r="BRY3" s="60"/>
      <c r="BRZ3" s="60"/>
      <c r="BSA3" s="60"/>
      <c r="BSB3" s="60"/>
      <c r="BSC3" s="60"/>
      <c r="BSD3" s="60"/>
      <c r="BSE3" s="60"/>
      <c r="BSF3" s="60"/>
      <c r="BSG3" s="60"/>
      <c r="BSH3" s="60"/>
      <c r="BSI3" s="60"/>
      <c r="BSJ3" s="60"/>
      <c r="BSK3" s="60"/>
      <c r="BSL3" s="60"/>
      <c r="BSM3" s="60"/>
      <c r="BSN3" s="60"/>
      <c r="BSO3" s="60"/>
      <c r="BSP3" s="60"/>
      <c r="BSQ3" s="60"/>
      <c r="BSR3" s="60"/>
      <c r="BSS3" s="60"/>
      <c r="BST3" s="60"/>
      <c r="BSU3" s="60"/>
      <c r="BSV3" s="60"/>
      <c r="BSW3" s="60"/>
      <c r="BSX3" s="60"/>
      <c r="BSY3" s="60"/>
      <c r="BSZ3" s="60"/>
      <c r="BTA3" s="60"/>
      <c r="BTB3" s="60"/>
      <c r="BTC3" s="60"/>
      <c r="BTD3" s="60"/>
      <c r="BTE3" s="60"/>
      <c r="BTF3" s="60"/>
      <c r="BTG3" s="60"/>
      <c r="BTH3" s="60"/>
      <c r="BTI3" s="60"/>
      <c r="BTJ3" s="60"/>
      <c r="BTK3" s="60"/>
      <c r="BTL3" s="60"/>
      <c r="BTM3" s="60"/>
      <c r="BTN3" s="60"/>
      <c r="BTO3" s="60"/>
      <c r="BTP3" s="60"/>
      <c r="BTQ3" s="60"/>
      <c r="BTR3" s="60"/>
      <c r="BTS3" s="60"/>
      <c r="BTT3" s="60"/>
      <c r="BTU3" s="60"/>
      <c r="BTV3" s="60"/>
      <c r="BTW3" s="60"/>
      <c r="BTX3" s="60"/>
      <c r="BTY3" s="60"/>
      <c r="BTZ3" s="60"/>
      <c r="BUA3" s="60"/>
      <c r="BUB3" s="60"/>
      <c r="BUC3" s="60"/>
      <c r="BUD3" s="60"/>
      <c r="BUE3" s="60"/>
      <c r="BUF3" s="60"/>
      <c r="BUG3" s="60"/>
      <c r="BUH3" s="60"/>
      <c r="BUI3" s="60"/>
      <c r="BUJ3" s="60"/>
      <c r="BUK3" s="60"/>
      <c r="BUL3" s="60"/>
      <c r="BUM3" s="60"/>
      <c r="BUN3" s="60"/>
      <c r="BUO3" s="60"/>
      <c r="BUP3" s="60"/>
      <c r="BUQ3" s="60"/>
      <c r="BUR3" s="60"/>
      <c r="BUS3" s="60"/>
      <c r="BUT3" s="60"/>
      <c r="BUU3" s="60"/>
      <c r="BUV3" s="60"/>
      <c r="BUW3" s="60"/>
      <c r="BUX3" s="60"/>
      <c r="BUY3" s="60"/>
      <c r="BUZ3" s="60"/>
      <c r="BVA3" s="60"/>
      <c r="BVB3" s="60"/>
      <c r="BVC3" s="60"/>
      <c r="BVD3" s="60"/>
      <c r="BVE3" s="60"/>
      <c r="BVF3" s="60"/>
      <c r="BVG3" s="60"/>
      <c r="BVH3" s="60"/>
      <c r="BVI3" s="60"/>
      <c r="BVJ3" s="60"/>
      <c r="BVK3" s="60"/>
      <c r="BVL3" s="60"/>
      <c r="BVM3" s="60"/>
      <c r="BVN3" s="60"/>
      <c r="BVO3" s="60"/>
      <c r="BVP3" s="60"/>
      <c r="BVQ3" s="60"/>
      <c r="BVR3" s="60"/>
      <c r="BVS3" s="60"/>
      <c r="BVT3" s="60"/>
      <c r="BVU3" s="60"/>
      <c r="BVV3" s="60"/>
      <c r="BVW3" s="60"/>
      <c r="BVX3" s="60"/>
      <c r="BVY3" s="60"/>
      <c r="BVZ3" s="60"/>
      <c r="BWA3" s="60"/>
      <c r="BWB3" s="60"/>
      <c r="BWC3" s="60"/>
      <c r="BWD3" s="60"/>
      <c r="BWE3" s="60"/>
      <c r="BWF3" s="60"/>
      <c r="BWG3" s="60"/>
      <c r="BWH3" s="60"/>
      <c r="BWI3" s="60"/>
      <c r="BWJ3" s="60"/>
      <c r="BWK3" s="60"/>
      <c r="BWL3" s="60"/>
      <c r="BWM3" s="60"/>
      <c r="BWN3" s="60"/>
      <c r="BWO3" s="60"/>
      <c r="BWP3" s="60"/>
      <c r="BWQ3" s="60"/>
      <c r="BWR3" s="60"/>
      <c r="BWS3" s="60"/>
      <c r="BWT3" s="60"/>
      <c r="BWU3" s="60"/>
      <c r="BWV3" s="60"/>
      <c r="BWW3" s="60"/>
      <c r="BWX3" s="60"/>
      <c r="BWY3" s="60"/>
      <c r="BWZ3" s="60"/>
      <c r="BXA3" s="60"/>
      <c r="BXB3" s="60"/>
      <c r="BXC3" s="60"/>
      <c r="BXD3" s="60"/>
      <c r="BXE3" s="60"/>
      <c r="BXF3" s="60"/>
      <c r="BXG3" s="60"/>
      <c r="BXH3" s="60"/>
      <c r="BXI3" s="60"/>
      <c r="BXJ3" s="60"/>
      <c r="BXK3" s="60"/>
      <c r="BXL3" s="60"/>
      <c r="BXM3" s="60"/>
      <c r="BXN3" s="60"/>
      <c r="BXO3" s="60"/>
      <c r="BXP3" s="60"/>
      <c r="BXQ3" s="60"/>
      <c r="BXR3" s="60"/>
      <c r="BXS3" s="60"/>
      <c r="BXT3" s="60"/>
      <c r="BXU3" s="60"/>
      <c r="BXV3" s="60"/>
      <c r="BXW3" s="60"/>
      <c r="BXX3" s="60"/>
      <c r="BXY3" s="60"/>
      <c r="BXZ3" s="60"/>
      <c r="BYA3" s="60"/>
      <c r="BYB3" s="60"/>
      <c r="BYC3" s="60"/>
      <c r="BYD3" s="60"/>
      <c r="BYE3" s="60"/>
      <c r="BYF3" s="60"/>
      <c r="BYG3" s="60"/>
      <c r="BYH3" s="60"/>
      <c r="BYI3" s="60"/>
      <c r="BYJ3" s="60"/>
      <c r="BYK3" s="60"/>
      <c r="BYL3" s="60"/>
      <c r="BYM3" s="60"/>
      <c r="BYN3" s="60"/>
      <c r="BYO3" s="60"/>
      <c r="BYP3" s="60"/>
      <c r="BYQ3" s="60"/>
      <c r="BYR3" s="60"/>
      <c r="BYS3" s="60"/>
      <c r="BYT3" s="60"/>
      <c r="BYU3" s="60"/>
      <c r="BYV3" s="60"/>
      <c r="BYW3" s="60"/>
      <c r="BYX3" s="60"/>
      <c r="BYY3" s="60"/>
      <c r="BYZ3" s="60"/>
      <c r="BZA3" s="60"/>
      <c r="BZB3" s="60"/>
      <c r="BZC3" s="60"/>
      <c r="BZD3" s="60"/>
      <c r="BZE3" s="60"/>
      <c r="BZF3" s="60"/>
      <c r="BZG3" s="60"/>
      <c r="BZH3" s="60"/>
      <c r="BZI3" s="60"/>
      <c r="BZJ3" s="60"/>
      <c r="BZK3" s="60"/>
      <c r="BZL3" s="60"/>
      <c r="BZM3" s="60"/>
      <c r="BZN3" s="60"/>
      <c r="BZO3" s="60"/>
      <c r="BZP3" s="60"/>
      <c r="BZQ3" s="60"/>
      <c r="BZR3" s="60"/>
      <c r="BZS3" s="60"/>
      <c r="BZT3" s="60"/>
      <c r="BZU3" s="60"/>
      <c r="BZV3" s="60"/>
      <c r="BZW3" s="60"/>
      <c r="BZX3" s="60"/>
      <c r="BZY3" s="60"/>
      <c r="BZZ3" s="60"/>
      <c r="CAA3" s="60"/>
      <c r="CAB3" s="60"/>
      <c r="CAC3" s="60"/>
      <c r="CAD3" s="60"/>
      <c r="CAE3" s="60"/>
      <c r="CAF3" s="60"/>
      <c r="CAG3" s="60"/>
      <c r="CAH3" s="60"/>
      <c r="CAI3" s="60"/>
      <c r="CAJ3" s="60"/>
      <c r="CAK3" s="60"/>
      <c r="CAL3" s="60"/>
      <c r="CAM3" s="60"/>
      <c r="CAN3" s="60"/>
      <c r="CAO3" s="60"/>
      <c r="CAP3" s="60"/>
      <c r="CAQ3" s="60"/>
      <c r="CAR3" s="60"/>
      <c r="CAS3" s="60"/>
      <c r="CAT3" s="60"/>
      <c r="CAU3" s="60"/>
      <c r="CAV3" s="60"/>
      <c r="CAW3" s="60"/>
      <c r="CAX3" s="60"/>
      <c r="CAY3" s="60"/>
      <c r="CAZ3" s="60"/>
      <c r="CBA3" s="60"/>
      <c r="CBB3" s="60"/>
      <c r="CBC3" s="60"/>
      <c r="CBD3" s="60"/>
      <c r="CBE3" s="60"/>
      <c r="CBF3" s="60"/>
      <c r="CBG3" s="60"/>
      <c r="CBH3" s="60"/>
      <c r="CBI3" s="60"/>
      <c r="CBJ3" s="60"/>
      <c r="CBK3" s="60"/>
      <c r="CBL3" s="60"/>
      <c r="CBM3" s="60"/>
      <c r="CBN3" s="60"/>
      <c r="CBO3" s="60"/>
      <c r="CBP3" s="60"/>
      <c r="CBQ3" s="60"/>
      <c r="CBR3" s="60"/>
      <c r="CBS3" s="60"/>
      <c r="CBT3" s="60"/>
      <c r="CBU3" s="60"/>
      <c r="CBV3" s="60"/>
      <c r="CBW3" s="60"/>
      <c r="CBX3" s="60"/>
      <c r="CBY3" s="60"/>
      <c r="CBZ3" s="60"/>
      <c r="CCA3" s="60"/>
      <c r="CCB3" s="60"/>
      <c r="CCC3" s="60"/>
      <c r="CCD3" s="60"/>
      <c r="CCE3" s="60"/>
      <c r="CCF3" s="60"/>
      <c r="CCG3" s="60"/>
      <c r="CCH3" s="60"/>
      <c r="CCI3" s="60"/>
      <c r="CCJ3" s="60"/>
      <c r="CCK3" s="60"/>
      <c r="CCL3" s="60"/>
      <c r="CCM3" s="60"/>
      <c r="CCN3" s="60"/>
      <c r="CCO3" s="60"/>
      <c r="CCP3" s="60"/>
      <c r="CCQ3" s="60"/>
      <c r="CCR3" s="60"/>
      <c r="CCS3" s="60"/>
      <c r="CCT3" s="60"/>
      <c r="CCU3" s="60"/>
      <c r="CCV3" s="60"/>
      <c r="CCW3" s="60"/>
      <c r="CCX3" s="60"/>
      <c r="CCY3" s="60"/>
      <c r="CCZ3" s="60"/>
      <c r="CDA3" s="60"/>
      <c r="CDB3" s="60"/>
      <c r="CDC3" s="60"/>
      <c r="CDD3" s="60"/>
      <c r="CDE3" s="60"/>
      <c r="CDF3" s="60"/>
      <c r="CDG3" s="60"/>
      <c r="CDH3" s="60"/>
      <c r="CDI3" s="60"/>
      <c r="CDJ3" s="60"/>
      <c r="CDK3" s="60"/>
      <c r="CDL3" s="60"/>
      <c r="CDM3" s="60"/>
      <c r="CDN3" s="60"/>
      <c r="CDO3" s="60"/>
      <c r="CDP3" s="60"/>
      <c r="CDQ3" s="60"/>
      <c r="CDR3" s="60"/>
      <c r="CDS3" s="60"/>
      <c r="CDT3" s="60"/>
      <c r="CDU3" s="60"/>
      <c r="CDV3" s="60"/>
      <c r="CDW3" s="60"/>
      <c r="CDX3" s="60"/>
      <c r="CDY3" s="60"/>
      <c r="CDZ3" s="60"/>
      <c r="CEA3" s="60"/>
      <c r="CEB3" s="60"/>
      <c r="CEC3" s="60"/>
      <c r="CED3" s="60"/>
      <c r="CEE3" s="60"/>
      <c r="CEF3" s="60"/>
      <c r="CEG3" s="60"/>
      <c r="CEH3" s="60"/>
      <c r="CEI3" s="60"/>
      <c r="CEJ3" s="60"/>
      <c r="CEK3" s="60"/>
      <c r="CEL3" s="60"/>
      <c r="CEM3" s="60"/>
      <c r="CEN3" s="60"/>
      <c r="CEO3" s="60"/>
      <c r="CEP3" s="60"/>
      <c r="CEQ3" s="60"/>
      <c r="CER3" s="60"/>
      <c r="CES3" s="60"/>
      <c r="CET3" s="60"/>
      <c r="CEU3" s="60"/>
      <c r="CEV3" s="60"/>
      <c r="CEW3" s="60"/>
      <c r="CEX3" s="60"/>
      <c r="CEY3" s="60"/>
      <c r="CEZ3" s="60"/>
      <c r="CFA3" s="60"/>
      <c r="CFB3" s="60"/>
      <c r="CFC3" s="60"/>
      <c r="CFD3" s="60"/>
      <c r="CFE3" s="60"/>
      <c r="CFF3" s="60"/>
      <c r="CFG3" s="60"/>
      <c r="CFH3" s="60"/>
      <c r="CFI3" s="60"/>
      <c r="CFJ3" s="60"/>
      <c r="CFK3" s="60"/>
      <c r="CFL3" s="60"/>
      <c r="CFM3" s="60"/>
      <c r="CFN3" s="60"/>
      <c r="CFO3" s="60"/>
      <c r="CFP3" s="60"/>
      <c r="CFQ3" s="60"/>
      <c r="CFR3" s="60"/>
      <c r="CFS3" s="60"/>
      <c r="CFT3" s="60"/>
      <c r="CFU3" s="60"/>
      <c r="CFV3" s="60"/>
      <c r="CFW3" s="60"/>
      <c r="CFX3" s="60"/>
      <c r="CFY3" s="60"/>
      <c r="CFZ3" s="60"/>
      <c r="CGA3" s="60"/>
      <c r="CGB3" s="60"/>
      <c r="CGC3" s="60"/>
      <c r="CGD3" s="60"/>
      <c r="CGE3" s="60"/>
      <c r="CGF3" s="60"/>
      <c r="CGG3" s="60"/>
      <c r="CGH3" s="60"/>
      <c r="CGI3" s="60"/>
      <c r="CGJ3" s="60"/>
      <c r="CGK3" s="60"/>
      <c r="CGL3" s="60"/>
      <c r="CGM3" s="60"/>
      <c r="CGN3" s="60"/>
      <c r="CGO3" s="60"/>
      <c r="CGP3" s="60"/>
      <c r="CGQ3" s="60"/>
      <c r="CGR3" s="60"/>
      <c r="CGS3" s="60"/>
      <c r="CGT3" s="60"/>
      <c r="CGU3" s="60"/>
      <c r="CGV3" s="60"/>
      <c r="CGW3" s="60"/>
      <c r="CGX3" s="60"/>
      <c r="CGY3" s="60"/>
      <c r="CGZ3" s="60"/>
      <c r="CHA3" s="60"/>
      <c r="CHB3" s="60"/>
      <c r="CHC3" s="60"/>
      <c r="CHD3" s="60"/>
      <c r="CHE3" s="60"/>
      <c r="CHF3" s="60"/>
      <c r="CHG3" s="60"/>
      <c r="CHH3" s="60"/>
      <c r="CHI3" s="60"/>
      <c r="CHJ3" s="60"/>
      <c r="CHK3" s="60"/>
      <c r="CHL3" s="60"/>
      <c r="CHM3" s="60"/>
      <c r="CHN3" s="60"/>
      <c r="CHO3" s="60"/>
      <c r="CHP3" s="60"/>
      <c r="CHQ3" s="60"/>
      <c r="CHR3" s="60"/>
      <c r="CHS3" s="60"/>
      <c r="CHT3" s="60"/>
      <c r="CHU3" s="60"/>
      <c r="CHV3" s="60"/>
      <c r="CHW3" s="60"/>
      <c r="CHX3" s="60"/>
      <c r="CHY3" s="60"/>
      <c r="CHZ3" s="60"/>
      <c r="CIA3" s="60"/>
      <c r="CIB3" s="60"/>
      <c r="CIC3" s="60"/>
      <c r="CID3" s="60"/>
      <c r="CIE3" s="60"/>
      <c r="CIF3" s="60"/>
      <c r="CIG3" s="60"/>
      <c r="CIH3" s="60"/>
      <c r="CII3" s="60"/>
      <c r="CIJ3" s="60"/>
      <c r="CIK3" s="60"/>
      <c r="CIL3" s="60"/>
      <c r="CIM3" s="60"/>
      <c r="CIN3" s="60"/>
      <c r="CIO3" s="60"/>
      <c r="CIP3" s="60"/>
      <c r="CIQ3" s="60"/>
      <c r="CIR3" s="60"/>
      <c r="CIS3" s="60"/>
      <c r="CIT3" s="60"/>
      <c r="CIU3" s="60"/>
      <c r="CIV3" s="60"/>
      <c r="CIW3" s="60"/>
      <c r="CIX3" s="60"/>
      <c r="CIY3" s="60"/>
      <c r="CIZ3" s="60"/>
      <c r="CJA3" s="60"/>
      <c r="CJB3" s="60"/>
      <c r="CJC3" s="60"/>
      <c r="CJD3" s="60"/>
      <c r="CJE3" s="60"/>
      <c r="CJF3" s="60"/>
      <c r="CJG3" s="60"/>
      <c r="CJH3" s="60"/>
      <c r="CJI3" s="60"/>
      <c r="CJJ3" s="60"/>
      <c r="CJK3" s="60"/>
      <c r="CJL3" s="60"/>
      <c r="CJM3" s="60"/>
      <c r="CJN3" s="60"/>
      <c r="CJO3" s="60"/>
      <c r="CJP3" s="60"/>
      <c r="CJQ3" s="60"/>
      <c r="CJR3" s="60"/>
      <c r="CJS3" s="60"/>
      <c r="CJT3" s="60"/>
      <c r="CJU3" s="60"/>
      <c r="CJV3" s="60"/>
      <c r="CJW3" s="60"/>
      <c r="CJX3" s="60"/>
      <c r="CJY3" s="60"/>
      <c r="CJZ3" s="60"/>
      <c r="CKA3" s="60"/>
      <c r="CKB3" s="60"/>
      <c r="CKC3" s="60"/>
      <c r="CKD3" s="60"/>
      <c r="CKE3" s="60"/>
      <c r="CKF3" s="60"/>
      <c r="CKG3" s="60"/>
      <c r="CKH3" s="60"/>
      <c r="CKI3" s="60"/>
      <c r="CKJ3" s="60"/>
      <c r="CKK3" s="60"/>
      <c r="CKL3" s="60"/>
      <c r="CKM3" s="60"/>
      <c r="CKN3" s="60"/>
      <c r="CKO3" s="60"/>
      <c r="CKP3" s="60"/>
      <c r="CKQ3" s="60"/>
      <c r="CKR3" s="60"/>
      <c r="CKS3" s="60"/>
      <c r="CKT3" s="60"/>
      <c r="CKU3" s="60"/>
      <c r="CKV3" s="60"/>
      <c r="CKW3" s="60"/>
      <c r="CKX3" s="60"/>
      <c r="CKY3" s="60"/>
      <c r="CKZ3" s="60"/>
      <c r="CLA3" s="60"/>
      <c r="CLB3" s="60"/>
      <c r="CLC3" s="60"/>
      <c r="CLD3" s="60"/>
      <c r="CLE3" s="60"/>
      <c r="CLF3" s="60"/>
      <c r="CLG3" s="60"/>
      <c r="CLH3" s="60"/>
      <c r="CLI3" s="60"/>
      <c r="CLJ3" s="60"/>
      <c r="CLK3" s="60"/>
      <c r="CLL3" s="60"/>
      <c r="CLM3" s="60"/>
      <c r="CLN3" s="60"/>
      <c r="CLO3" s="60"/>
      <c r="CLP3" s="60"/>
      <c r="CLQ3" s="60"/>
      <c r="CLR3" s="60"/>
      <c r="CLS3" s="60"/>
      <c r="CLT3" s="60"/>
      <c r="CLU3" s="60"/>
      <c r="CLV3" s="60"/>
      <c r="CLW3" s="60"/>
      <c r="CLX3" s="60"/>
      <c r="CLY3" s="60"/>
      <c r="CLZ3" s="60"/>
      <c r="CMA3" s="60"/>
      <c r="CMB3" s="60"/>
      <c r="CMC3" s="60"/>
      <c r="CMD3" s="60"/>
      <c r="CME3" s="60"/>
      <c r="CMF3" s="60"/>
      <c r="CMG3" s="60"/>
      <c r="CMH3" s="60"/>
      <c r="CMI3" s="60"/>
      <c r="CMJ3" s="60"/>
      <c r="CMK3" s="60"/>
      <c r="CML3" s="60"/>
      <c r="CMM3" s="60"/>
      <c r="CMN3" s="60"/>
      <c r="CMO3" s="60"/>
      <c r="CMP3" s="60"/>
      <c r="CMQ3" s="60"/>
      <c r="CMR3" s="60"/>
      <c r="CMS3" s="60"/>
      <c r="CMT3" s="60"/>
      <c r="CMU3" s="60"/>
      <c r="CMV3" s="60"/>
      <c r="CMW3" s="60"/>
      <c r="CMX3" s="60"/>
      <c r="CMY3" s="60"/>
      <c r="CMZ3" s="60"/>
      <c r="CNA3" s="60"/>
      <c r="CNB3" s="60"/>
      <c r="CNC3" s="60"/>
      <c r="CND3" s="60"/>
      <c r="CNE3" s="60"/>
      <c r="CNF3" s="60"/>
      <c r="CNG3" s="60"/>
      <c r="CNH3" s="60"/>
      <c r="CNI3" s="60"/>
      <c r="CNJ3" s="60"/>
      <c r="CNK3" s="60"/>
      <c r="CNL3" s="60"/>
      <c r="CNM3" s="60"/>
      <c r="CNN3" s="60"/>
      <c r="CNO3" s="60"/>
      <c r="CNP3" s="60"/>
      <c r="CNQ3" s="60"/>
      <c r="CNR3" s="60"/>
      <c r="CNS3" s="60"/>
      <c r="CNT3" s="60"/>
      <c r="CNU3" s="60"/>
      <c r="CNV3" s="60"/>
      <c r="CNW3" s="60"/>
      <c r="CNX3" s="60"/>
      <c r="CNY3" s="60"/>
      <c r="CNZ3" s="60"/>
      <c r="COA3" s="60"/>
      <c r="COB3" s="60"/>
      <c r="COC3" s="60"/>
      <c r="COD3" s="60"/>
      <c r="COE3" s="60"/>
      <c r="COF3" s="60"/>
      <c r="COG3" s="60"/>
      <c r="COH3" s="60"/>
      <c r="COI3" s="60"/>
      <c r="COJ3" s="60"/>
      <c r="COK3" s="60"/>
      <c r="COL3" s="60"/>
      <c r="COM3" s="60"/>
      <c r="CON3" s="60"/>
      <c r="COO3" s="60"/>
      <c r="COP3" s="60"/>
      <c r="COQ3" s="60"/>
      <c r="COR3" s="60"/>
      <c r="COS3" s="60"/>
      <c r="COT3" s="60"/>
      <c r="COU3" s="60"/>
      <c r="COV3" s="60"/>
      <c r="COW3" s="60"/>
      <c r="COX3" s="60"/>
      <c r="COY3" s="60"/>
      <c r="COZ3" s="60"/>
      <c r="CPA3" s="60"/>
      <c r="CPB3" s="60"/>
      <c r="CPC3" s="60"/>
      <c r="CPD3" s="60"/>
      <c r="CPE3" s="60"/>
      <c r="CPF3" s="60"/>
      <c r="CPG3" s="60"/>
      <c r="CPH3" s="60"/>
      <c r="CPI3" s="60"/>
      <c r="CPJ3" s="60"/>
      <c r="CPK3" s="60"/>
      <c r="CPL3" s="60"/>
      <c r="CPM3" s="60"/>
      <c r="CPN3" s="60"/>
      <c r="CPO3" s="60"/>
      <c r="CPP3" s="60"/>
      <c r="CPQ3" s="60"/>
      <c r="CPR3" s="60"/>
      <c r="CPS3" s="60"/>
      <c r="CPT3" s="60"/>
      <c r="CPU3" s="60"/>
      <c r="CPV3" s="60"/>
      <c r="CPW3" s="60"/>
      <c r="CPX3" s="60"/>
      <c r="CPY3" s="60"/>
      <c r="CPZ3" s="60"/>
      <c r="CQA3" s="60"/>
      <c r="CQB3" s="60"/>
      <c r="CQC3" s="60"/>
      <c r="CQD3" s="60"/>
      <c r="CQE3" s="60"/>
      <c r="CQF3" s="60"/>
      <c r="CQG3" s="60"/>
      <c r="CQH3" s="60"/>
      <c r="CQI3" s="60"/>
      <c r="CQJ3" s="60"/>
      <c r="CQK3" s="60"/>
      <c r="CQL3" s="60"/>
      <c r="CQM3" s="60"/>
      <c r="CQN3" s="60"/>
      <c r="CQO3" s="60"/>
      <c r="CQP3" s="60"/>
      <c r="CQQ3" s="60"/>
      <c r="CQR3" s="60"/>
      <c r="CQS3" s="60"/>
      <c r="CQT3" s="60"/>
      <c r="CQU3" s="60"/>
      <c r="CQV3" s="60"/>
      <c r="CQW3" s="60"/>
      <c r="CQX3" s="60"/>
      <c r="CQY3" s="60"/>
      <c r="CQZ3" s="60"/>
      <c r="CRA3" s="60"/>
      <c r="CRB3" s="60"/>
      <c r="CRC3" s="60"/>
      <c r="CRD3" s="60"/>
      <c r="CRE3" s="60"/>
      <c r="CRF3" s="60"/>
      <c r="CRG3" s="60"/>
      <c r="CRH3" s="60"/>
      <c r="CRI3" s="60"/>
      <c r="CRJ3" s="60"/>
      <c r="CRK3" s="60"/>
      <c r="CRL3" s="60"/>
      <c r="CRM3" s="60"/>
      <c r="CRN3" s="60"/>
      <c r="CRO3" s="60"/>
      <c r="CRP3" s="60"/>
      <c r="CRQ3" s="60"/>
      <c r="CRR3" s="60"/>
      <c r="CRS3" s="60"/>
      <c r="CRT3" s="60"/>
      <c r="CRU3" s="60"/>
      <c r="CRV3" s="60"/>
      <c r="CRW3" s="60"/>
      <c r="CRX3" s="60"/>
      <c r="CRY3" s="60"/>
      <c r="CRZ3" s="60"/>
      <c r="CSA3" s="60"/>
      <c r="CSB3" s="60"/>
      <c r="CSC3" s="60"/>
      <c r="CSD3" s="60"/>
      <c r="CSE3" s="60"/>
      <c r="CSF3" s="60"/>
      <c r="CSG3" s="60"/>
      <c r="CSH3" s="60"/>
      <c r="CSI3" s="60"/>
      <c r="CSJ3" s="60"/>
      <c r="CSK3" s="60"/>
      <c r="CSL3" s="60"/>
      <c r="CSM3" s="60"/>
      <c r="CSN3" s="60"/>
      <c r="CSO3" s="60"/>
      <c r="CSP3" s="60"/>
      <c r="CSQ3" s="60"/>
      <c r="CSR3" s="60"/>
      <c r="CSS3" s="60"/>
      <c r="CST3" s="60"/>
      <c r="CSU3" s="60"/>
      <c r="CSV3" s="60"/>
      <c r="CSW3" s="60"/>
      <c r="CSX3" s="60"/>
      <c r="CSY3" s="60"/>
      <c r="CSZ3" s="60"/>
      <c r="CTA3" s="60"/>
      <c r="CTB3" s="60"/>
      <c r="CTC3" s="60"/>
      <c r="CTD3" s="60"/>
      <c r="CTE3" s="60"/>
      <c r="CTF3" s="60"/>
      <c r="CTG3" s="60"/>
      <c r="CTH3" s="60"/>
      <c r="CTI3" s="60"/>
      <c r="CTJ3" s="60"/>
      <c r="CTK3" s="60"/>
      <c r="CTL3" s="60"/>
      <c r="CTM3" s="60"/>
      <c r="CTN3" s="60"/>
      <c r="CTO3" s="60"/>
      <c r="CTP3" s="60"/>
      <c r="CTQ3" s="60"/>
      <c r="CTR3" s="60"/>
      <c r="CTS3" s="60"/>
      <c r="CTT3" s="60"/>
      <c r="CTU3" s="60"/>
      <c r="CTV3" s="60"/>
      <c r="CTW3" s="60"/>
      <c r="CTX3" s="60"/>
      <c r="CTY3" s="60"/>
      <c r="CTZ3" s="60"/>
      <c r="CUA3" s="60"/>
      <c r="CUB3" s="60"/>
      <c r="CUC3" s="60"/>
      <c r="CUD3" s="60"/>
      <c r="CUE3" s="60"/>
      <c r="CUF3" s="60"/>
      <c r="CUG3" s="60"/>
      <c r="CUH3" s="60"/>
      <c r="CUI3" s="60"/>
      <c r="CUJ3" s="60"/>
      <c r="CUK3" s="60"/>
      <c r="CUL3" s="60"/>
      <c r="CUM3" s="60"/>
      <c r="CUN3" s="60"/>
      <c r="CUO3" s="60"/>
      <c r="CUP3" s="60"/>
      <c r="CUQ3" s="60"/>
      <c r="CUR3" s="60"/>
      <c r="CUS3" s="60"/>
      <c r="CUT3" s="60"/>
      <c r="CUU3" s="60"/>
      <c r="CUV3" s="60"/>
      <c r="CUW3" s="60"/>
      <c r="CUX3" s="60"/>
      <c r="CUY3" s="60"/>
      <c r="CUZ3" s="60"/>
      <c r="CVA3" s="60"/>
      <c r="CVB3" s="60"/>
      <c r="CVC3" s="60"/>
      <c r="CVD3" s="60"/>
      <c r="CVE3" s="60"/>
      <c r="CVF3" s="60"/>
      <c r="CVG3" s="60"/>
      <c r="CVH3" s="60"/>
      <c r="CVI3" s="60"/>
      <c r="CVJ3" s="60"/>
      <c r="CVK3" s="60"/>
      <c r="CVL3" s="60"/>
      <c r="CVM3" s="60"/>
      <c r="CVN3" s="60"/>
      <c r="CVO3" s="60"/>
      <c r="CVP3" s="60"/>
      <c r="CVQ3" s="60"/>
      <c r="CVR3" s="60"/>
      <c r="CVS3" s="60"/>
      <c r="CVT3" s="60"/>
      <c r="CVU3" s="60"/>
      <c r="CVV3" s="60"/>
      <c r="CVW3" s="60"/>
      <c r="CVX3" s="60"/>
      <c r="CVY3" s="60"/>
      <c r="CVZ3" s="60"/>
      <c r="CWA3" s="60"/>
      <c r="CWB3" s="60"/>
      <c r="CWC3" s="60"/>
      <c r="CWD3" s="60"/>
      <c r="CWE3" s="60"/>
      <c r="CWF3" s="60"/>
      <c r="CWG3" s="60"/>
      <c r="CWH3" s="60"/>
      <c r="CWI3" s="60"/>
      <c r="CWJ3" s="60"/>
      <c r="CWK3" s="60"/>
      <c r="CWL3" s="60"/>
      <c r="CWM3" s="60"/>
      <c r="CWN3" s="60"/>
      <c r="CWO3" s="60"/>
      <c r="CWP3" s="60"/>
      <c r="CWQ3" s="60"/>
      <c r="CWR3" s="60"/>
      <c r="CWS3" s="60"/>
      <c r="CWT3" s="60"/>
      <c r="CWU3" s="60"/>
      <c r="CWV3" s="60"/>
      <c r="CWW3" s="60"/>
      <c r="CWX3" s="60"/>
      <c r="CWY3" s="60"/>
      <c r="CWZ3" s="60"/>
      <c r="CXA3" s="60"/>
      <c r="CXB3" s="60"/>
      <c r="CXC3" s="60"/>
      <c r="CXD3" s="60"/>
      <c r="CXE3" s="60"/>
      <c r="CXF3" s="60"/>
      <c r="CXG3" s="60"/>
      <c r="CXH3" s="60"/>
      <c r="CXI3" s="60"/>
      <c r="CXJ3" s="60"/>
      <c r="CXK3" s="60"/>
      <c r="CXL3" s="60"/>
      <c r="CXM3" s="60"/>
      <c r="CXN3" s="60"/>
      <c r="CXO3" s="60"/>
      <c r="CXP3" s="60"/>
      <c r="CXQ3" s="60"/>
      <c r="CXR3" s="60"/>
      <c r="CXS3" s="60"/>
      <c r="CXT3" s="60"/>
      <c r="CXU3" s="60"/>
      <c r="CXV3" s="60"/>
      <c r="CXW3" s="60"/>
      <c r="CXX3" s="60"/>
      <c r="CXY3" s="60"/>
      <c r="CXZ3" s="60"/>
      <c r="CYA3" s="60"/>
      <c r="CYB3" s="60"/>
      <c r="CYC3" s="60"/>
      <c r="CYD3" s="60"/>
      <c r="CYE3" s="60"/>
      <c r="CYF3" s="60"/>
      <c r="CYG3" s="60"/>
      <c r="CYH3" s="60"/>
      <c r="CYI3" s="60"/>
      <c r="CYJ3" s="60"/>
      <c r="CYK3" s="60"/>
      <c r="CYL3" s="60"/>
      <c r="CYM3" s="60"/>
      <c r="CYN3" s="60"/>
      <c r="CYO3" s="60"/>
      <c r="CYP3" s="60"/>
      <c r="CYQ3" s="60"/>
      <c r="CYR3" s="60"/>
      <c r="CYS3" s="60"/>
      <c r="CYT3" s="60"/>
      <c r="CYU3" s="60"/>
      <c r="CYV3" s="60"/>
      <c r="CYW3" s="60"/>
      <c r="CYX3" s="60"/>
      <c r="CYY3" s="60"/>
      <c r="CYZ3" s="60"/>
      <c r="CZA3" s="60"/>
      <c r="CZB3" s="60"/>
      <c r="CZC3" s="60"/>
      <c r="CZD3" s="60"/>
      <c r="CZE3" s="60"/>
      <c r="CZF3" s="60"/>
      <c r="CZG3" s="60"/>
      <c r="CZH3" s="60"/>
      <c r="CZI3" s="60"/>
      <c r="CZJ3" s="60"/>
      <c r="CZK3" s="60"/>
      <c r="CZL3" s="60"/>
      <c r="CZM3" s="60"/>
      <c r="CZN3" s="60"/>
      <c r="CZO3" s="60"/>
      <c r="CZP3" s="60"/>
      <c r="CZQ3" s="60"/>
      <c r="CZR3" s="60"/>
      <c r="CZS3" s="60"/>
      <c r="CZT3" s="60"/>
      <c r="CZU3" s="60"/>
      <c r="CZV3" s="60"/>
      <c r="CZW3" s="60"/>
      <c r="CZX3" s="60"/>
      <c r="CZY3" s="60"/>
      <c r="CZZ3" s="60"/>
      <c r="DAA3" s="60"/>
      <c r="DAB3" s="60"/>
      <c r="DAC3" s="60"/>
      <c r="DAD3" s="60"/>
      <c r="DAE3" s="60"/>
      <c r="DAF3" s="60"/>
      <c r="DAG3" s="60"/>
      <c r="DAH3" s="60"/>
      <c r="DAI3" s="60"/>
      <c r="DAJ3" s="60"/>
      <c r="DAK3" s="60"/>
      <c r="DAL3" s="60"/>
      <c r="DAM3" s="60"/>
      <c r="DAN3" s="60"/>
      <c r="DAO3" s="60"/>
      <c r="DAP3" s="60"/>
      <c r="DAQ3" s="60"/>
      <c r="DAR3" s="60"/>
      <c r="DAS3" s="60"/>
      <c r="DAT3" s="60"/>
      <c r="DAU3" s="60"/>
      <c r="DAV3" s="60"/>
      <c r="DAW3" s="60"/>
      <c r="DAX3" s="60"/>
      <c r="DAY3" s="60"/>
      <c r="DAZ3" s="60"/>
      <c r="DBA3" s="60"/>
      <c r="DBB3" s="60"/>
      <c r="DBC3" s="60"/>
      <c r="DBD3" s="60"/>
      <c r="DBE3" s="60"/>
      <c r="DBF3" s="60"/>
      <c r="DBG3" s="60"/>
      <c r="DBH3" s="60"/>
      <c r="DBI3" s="60"/>
      <c r="DBJ3" s="60"/>
      <c r="DBK3" s="60"/>
      <c r="DBL3" s="60"/>
      <c r="DBM3" s="60"/>
      <c r="DBN3" s="60"/>
      <c r="DBO3" s="60"/>
      <c r="DBP3" s="60"/>
      <c r="DBQ3" s="60"/>
      <c r="DBR3" s="60"/>
      <c r="DBS3" s="60"/>
      <c r="DBT3" s="60"/>
      <c r="DBU3" s="60"/>
      <c r="DBV3" s="60"/>
      <c r="DBW3" s="60"/>
      <c r="DBX3" s="60"/>
      <c r="DBY3" s="60"/>
      <c r="DBZ3" s="60"/>
      <c r="DCA3" s="60"/>
      <c r="DCB3" s="60"/>
      <c r="DCC3" s="60"/>
      <c r="DCD3" s="60"/>
      <c r="DCE3" s="60"/>
      <c r="DCF3" s="60"/>
      <c r="DCG3" s="60"/>
      <c r="DCH3" s="60"/>
      <c r="DCI3" s="60"/>
      <c r="DCJ3" s="60"/>
      <c r="DCK3" s="60"/>
      <c r="DCL3" s="60"/>
      <c r="DCM3" s="60"/>
      <c r="DCN3" s="60"/>
      <c r="DCO3" s="60"/>
      <c r="DCP3" s="60"/>
      <c r="DCQ3" s="60"/>
      <c r="DCR3" s="60"/>
      <c r="DCS3" s="60"/>
      <c r="DCT3" s="60"/>
      <c r="DCU3" s="60"/>
      <c r="DCV3" s="60"/>
      <c r="DCW3" s="60"/>
      <c r="DCX3" s="60"/>
      <c r="DCY3" s="60"/>
      <c r="DCZ3" s="60"/>
      <c r="DDA3" s="60"/>
      <c r="DDB3" s="60"/>
      <c r="DDC3" s="60"/>
      <c r="DDD3" s="60"/>
      <c r="DDE3" s="60"/>
      <c r="DDF3" s="60"/>
      <c r="DDG3" s="60"/>
      <c r="DDH3" s="60"/>
      <c r="DDI3" s="60"/>
      <c r="DDJ3" s="60"/>
      <c r="DDK3" s="60"/>
      <c r="DDL3" s="60"/>
      <c r="DDM3" s="60"/>
      <c r="DDN3" s="60"/>
      <c r="DDO3" s="60"/>
      <c r="DDP3" s="60"/>
      <c r="DDQ3" s="60"/>
      <c r="DDR3" s="60"/>
      <c r="DDS3" s="60"/>
      <c r="DDT3" s="60"/>
      <c r="DDU3" s="60"/>
      <c r="DDV3" s="60"/>
      <c r="DDW3" s="60"/>
      <c r="DDX3" s="60"/>
      <c r="DDY3" s="60"/>
      <c r="DDZ3" s="60"/>
      <c r="DEA3" s="60"/>
      <c r="DEB3" s="60"/>
      <c r="DEC3" s="60"/>
      <c r="DED3" s="60"/>
      <c r="DEE3" s="60"/>
      <c r="DEF3" s="60"/>
      <c r="DEG3" s="60"/>
      <c r="DEH3" s="60"/>
      <c r="DEI3" s="60"/>
      <c r="DEJ3" s="60"/>
      <c r="DEK3" s="60"/>
      <c r="DEL3" s="60"/>
      <c r="DEM3" s="60"/>
      <c r="DEN3" s="60"/>
      <c r="DEO3" s="60"/>
      <c r="DEP3" s="60"/>
      <c r="DEQ3" s="60"/>
      <c r="DER3" s="60"/>
      <c r="DES3" s="60"/>
      <c r="DET3" s="60"/>
      <c r="DEU3" s="60"/>
      <c r="DEV3" s="60"/>
      <c r="DEW3" s="60"/>
      <c r="DEX3" s="60"/>
      <c r="DEY3" s="60"/>
      <c r="DEZ3" s="60"/>
      <c r="DFA3" s="60"/>
      <c r="DFB3" s="60"/>
      <c r="DFC3" s="60"/>
      <c r="DFD3" s="60"/>
      <c r="DFE3" s="60"/>
      <c r="DFF3" s="60"/>
      <c r="DFG3" s="60"/>
      <c r="DFH3" s="60"/>
      <c r="DFI3" s="60"/>
      <c r="DFJ3" s="60"/>
      <c r="DFK3" s="60"/>
      <c r="DFL3" s="60"/>
      <c r="DFM3" s="60"/>
      <c r="DFN3" s="60"/>
      <c r="DFO3" s="60"/>
      <c r="DFP3" s="60"/>
      <c r="DFQ3" s="60"/>
      <c r="DFR3" s="60"/>
      <c r="DFS3" s="60"/>
      <c r="DFT3" s="60"/>
      <c r="DFU3" s="60"/>
      <c r="DFV3" s="60"/>
      <c r="DFW3" s="60"/>
      <c r="DFX3" s="60"/>
      <c r="DFY3" s="60"/>
      <c r="DFZ3" s="60"/>
      <c r="DGA3" s="60"/>
      <c r="DGB3" s="60"/>
      <c r="DGC3" s="60"/>
      <c r="DGD3" s="60"/>
      <c r="DGE3" s="60"/>
      <c r="DGF3" s="60"/>
      <c r="DGG3" s="60"/>
      <c r="DGH3" s="60"/>
      <c r="DGI3" s="60"/>
      <c r="DGJ3" s="60"/>
      <c r="DGK3" s="60"/>
      <c r="DGL3" s="60"/>
      <c r="DGM3" s="60"/>
      <c r="DGN3" s="60"/>
      <c r="DGO3" s="60"/>
      <c r="DGP3" s="60"/>
      <c r="DGQ3" s="60"/>
      <c r="DGR3" s="60"/>
      <c r="DGS3" s="60"/>
      <c r="DGT3" s="60"/>
      <c r="DGU3" s="60"/>
      <c r="DGV3" s="60"/>
      <c r="DGW3" s="60"/>
      <c r="DGX3" s="60"/>
      <c r="DGY3" s="60"/>
      <c r="DGZ3" s="60"/>
      <c r="DHA3" s="60"/>
      <c r="DHB3" s="60"/>
      <c r="DHC3" s="60"/>
      <c r="DHD3" s="60"/>
      <c r="DHE3" s="60"/>
      <c r="DHF3" s="60"/>
      <c r="DHG3" s="60"/>
      <c r="DHH3" s="60"/>
      <c r="DHI3" s="60"/>
      <c r="DHJ3" s="60"/>
      <c r="DHK3" s="60"/>
      <c r="DHL3" s="60"/>
      <c r="DHM3" s="60"/>
      <c r="DHN3" s="60"/>
      <c r="DHO3" s="60"/>
      <c r="DHP3" s="60"/>
      <c r="DHQ3" s="60"/>
      <c r="DHR3" s="60"/>
      <c r="DHS3" s="60"/>
      <c r="DHT3" s="60"/>
      <c r="DHU3" s="60"/>
      <c r="DHV3" s="60"/>
      <c r="DHW3" s="60"/>
      <c r="DHX3" s="60"/>
      <c r="DHY3" s="60"/>
      <c r="DHZ3" s="60"/>
      <c r="DIA3" s="60"/>
      <c r="DIB3" s="60"/>
      <c r="DIC3" s="60"/>
      <c r="DID3" s="60"/>
      <c r="DIE3" s="60"/>
      <c r="DIF3" s="60"/>
      <c r="DIG3" s="60"/>
      <c r="DIH3" s="60"/>
      <c r="DII3" s="60"/>
      <c r="DIJ3" s="60"/>
      <c r="DIK3" s="60"/>
      <c r="DIL3" s="60"/>
      <c r="DIM3" s="60"/>
      <c r="DIN3" s="60"/>
      <c r="DIO3" s="60"/>
      <c r="DIP3" s="60"/>
      <c r="DIQ3" s="60"/>
      <c r="DIR3" s="60"/>
      <c r="DIS3" s="60"/>
      <c r="DIT3" s="60"/>
      <c r="DIU3" s="60"/>
      <c r="DIV3" s="60"/>
      <c r="DIW3" s="60"/>
      <c r="DIX3" s="60"/>
      <c r="DIY3" s="60"/>
      <c r="DIZ3" s="60"/>
      <c r="DJA3" s="60"/>
      <c r="DJB3" s="60"/>
      <c r="DJC3" s="60"/>
      <c r="DJD3" s="60"/>
      <c r="DJE3" s="60"/>
      <c r="DJF3" s="60"/>
      <c r="DJG3" s="60"/>
      <c r="DJH3" s="60"/>
      <c r="DJI3" s="60"/>
      <c r="DJJ3" s="60"/>
      <c r="DJK3" s="60"/>
      <c r="DJL3" s="60"/>
      <c r="DJM3" s="60"/>
      <c r="DJN3" s="60"/>
      <c r="DJO3" s="60"/>
      <c r="DJP3" s="60"/>
      <c r="DJQ3" s="60"/>
      <c r="DJR3" s="60"/>
      <c r="DJS3" s="60"/>
      <c r="DJT3" s="60"/>
      <c r="DJU3" s="60"/>
      <c r="DJV3" s="60"/>
      <c r="DJW3" s="60"/>
      <c r="DJX3" s="60"/>
      <c r="DJY3" s="60"/>
      <c r="DJZ3" s="60"/>
      <c r="DKA3" s="60"/>
      <c r="DKB3" s="60"/>
      <c r="DKC3" s="60"/>
      <c r="DKD3" s="60"/>
      <c r="DKE3" s="60"/>
      <c r="DKF3" s="60"/>
      <c r="DKG3" s="60"/>
      <c r="DKH3" s="60"/>
      <c r="DKI3" s="60"/>
      <c r="DKJ3" s="60"/>
      <c r="DKK3" s="60"/>
      <c r="DKL3" s="60"/>
      <c r="DKM3" s="60"/>
      <c r="DKN3" s="60"/>
      <c r="DKO3" s="60"/>
      <c r="DKP3" s="60"/>
      <c r="DKQ3" s="60"/>
      <c r="DKR3" s="60"/>
      <c r="DKS3" s="60"/>
      <c r="DKT3" s="60"/>
      <c r="DKU3" s="60"/>
      <c r="DKV3" s="60"/>
      <c r="DKW3" s="60"/>
      <c r="DKX3" s="60"/>
      <c r="DKY3" s="60"/>
      <c r="DKZ3" s="60"/>
      <c r="DLA3" s="60"/>
      <c r="DLB3" s="60"/>
      <c r="DLC3" s="60"/>
      <c r="DLD3" s="60"/>
      <c r="DLE3" s="60"/>
      <c r="DLF3" s="60"/>
      <c r="DLG3" s="60"/>
      <c r="DLH3" s="60"/>
      <c r="DLI3" s="60"/>
      <c r="DLJ3" s="60"/>
      <c r="DLK3" s="60"/>
      <c r="DLL3" s="60"/>
      <c r="DLM3" s="60"/>
      <c r="DLN3" s="60"/>
      <c r="DLO3" s="60"/>
      <c r="DLP3" s="60"/>
      <c r="DLQ3" s="60"/>
      <c r="DLR3" s="60"/>
      <c r="DLS3" s="60"/>
      <c r="DLT3" s="60"/>
      <c r="DLU3" s="60"/>
      <c r="DLV3" s="60"/>
      <c r="DLW3" s="60"/>
      <c r="DLX3" s="60"/>
      <c r="DLY3" s="60"/>
      <c r="DLZ3" s="60"/>
      <c r="DMA3" s="60"/>
      <c r="DMB3" s="60"/>
      <c r="DMC3" s="60"/>
      <c r="DMD3" s="60"/>
      <c r="DME3" s="60"/>
      <c r="DMF3" s="60"/>
      <c r="DMG3" s="60"/>
      <c r="DMH3" s="60"/>
      <c r="DMI3" s="60"/>
      <c r="DMJ3" s="60"/>
      <c r="DMK3" s="60"/>
      <c r="DML3" s="60"/>
      <c r="DMM3" s="60"/>
      <c r="DMN3" s="60"/>
      <c r="DMO3" s="60"/>
      <c r="DMP3" s="60"/>
      <c r="DMQ3" s="60"/>
      <c r="DMR3" s="60"/>
      <c r="DMS3" s="60"/>
      <c r="DMT3" s="60"/>
      <c r="DMU3" s="60"/>
      <c r="DMV3" s="60"/>
      <c r="DMW3" s="60"/>
      <c r="DMX3" s="60"/>
      <c r="DMY3" s="60"/>
      <c r="DMZ3" s="60"/>
      <c r="DNA3" s="60"/>
      <c r="DNB3" s="60"/>
      <c r="DNC3" s="60"/>
      <c r="DND3" s="60"/>
      <c r="DNE3" s="60"/>
      <c r="DNF3" s="60"/>
      <c r="DNG3" s="60"/>
      <c r="DNH3" s="60"/>
      <c r="DNI3" s="60"/>
      <c r="DNJ3" s="60"/>
      <c r="DNK3" s="60"/>
      <c r="DNL3" s="60"/>
      <c r="DNM3" s="60"/>
      <c r="DNN3" s="60"/>
      <c r="DNO3" s="60"/>
      <c r="DNP3" s="60"/>
      <c r="DNQ3" s="60"/>
      <c r="DNR3" s="60"/>
      <c r="DNS3" s="60"/>
      <c r="DNT3" s="60"/>
      <c r="DNU3" s="60"/>
      <c r="DNV3" s="60"/>
      <c r="DNW3" s="60"/>
      <c r="DNX3" s="60"/>
      <c r="DNY3" s="60"/>
      <c r="DNZ3" s="60"/>
      <c r="DOA3" s="60"/>
      <c r="DOB3" s="60"/>
      <c r="DOC3" s="60"/>
      <c r="DOD3" s="60"/>
      <c r="DOE3" s="60"/>
      <c r="DOF3" s="60"/>
      <c r="DOG3" s="60"/>
      <c r="DOH3" s="60"/>
      <c r="DOI3" s="60"/>
      <c r="DOJ3" s="60"/>
      <c r="DOK3" s="60"/>
      <c r="DOL3" s="60"/>
      <c r="DOM3" s="60"/>
      <c r="DON3" s="60"/>
      <c r="DOO3" s="60"/>
      <c r="DOP3" s="60"/>
      <c r="DOQ3" s="60"/>
      <c r="DOR3" s="60"/>
      <c r="DOS3" s="60"/>
      <c r="DOT3" s="60"/>
      <c r="DOU3" s="60"/>
      <c r="DOV3" s="60"/>
      <c r="DOW3" s="60"/>
      <c r="DOX3" s="60"/>
      <c r="DOY3" s="60"/>
      <c r="DOZ3" s="60"/>
      <c r="DPA3" s="60"/>
      <c r="DPB3" s="60"/>
      <c r="DPC3" s="60"/>
      <c r="DPD3" s="60"/>
      <c r="DPE3" s="60"/>
      <c r="DPF3" s="60"/>
      <c r="DPG3" s="60"/>
      <c r="DPH3" s="60"/>
      <c r="DPI3" s="60"/>
      <c r="DPJ3" s="60"/>
      <c r="DPK3" s="60"/>
      <c r="DPL3" s="60"/>
      <c r="DPM3" s="60"/>
      <c r="DPN3" s="60"/>
      <c r="DPO3" s="60"/>
      <c r="DPP3" s="60"/>
      <c r="DPQ3" s="60"/>
      <c r="DPR3" s="60"/>
      <c r="DPS3" s="60"/>
      <c r="DPT3" s="60"/>
      <c r="DPU3" s="60"/>
      <c r="DPV3" s="60"/>
      <c r="DPW3" s="60"/>
      <c r="DPX3" s="60"/>
      <c r="DPY3" s="60"/>
      <c r="DPZ3" s="60"/>
      <c r="DQA3" s="60"/>
      <c r="DQB3" s="60"/>
      <c r="DQC3" s="60"/>
      <c r="DQD3" s="60"/>
      <c r="DQE3" s="60"/>
      <c r="DQF3" s="60"/>
      <c r="DQG3" s="60"/>
      <c r="DQH3" s="60"/>
      <c r="DQI3" s="60"/>
      <c r="DQJ3" s="60"/>
      <c r="DQK3" s="60"/>
      <c r="DQL3" s="60"/>
      <c r="DQM3" s="60"/>
      <c r="DQN3" s="60"/>
      <c r="DQO3" s="60"/>
      <c r="DQP3" s="60"/>
      <c r="DQQ3" s="60"/>
      <c r="DQR3" s="60"/>
      <c r="DQS3" s="60"/>
      <c r="DQT3" s="60"/>
      <c r="DQU3" s="60"/>
      <c r="DQV3" s="60"/>
      <c r="DQW3" s="60"/>
      <c r="DQX3" s="60"/>
      <c r="DQY3" s="60"/>
      <c r="DQZ3" s="60"/>
      <c r="DRA3" s="60"/>
      <c r="DRB3" s="60"/>
      <c r="DRC3" s="60"/>
      <c r="DRD3" s="60"/>
      <c r="DRE3" s="60"/>
      <c r="DRF3" s="60"/>
      <c r="DRG3" s="60"/>
      <c r="DRH3" s="60"/>
      <c r="DRI3" s="60"/>
      <c r="DRJ3" s="60"/>
      <c r="DRK3" s="60"/>
      <c r="DRL3" s="60"/>
      <c r="DRM3" s="60"/>
      <c r="DRN3" s="60"/>
      <c r="DRO3" s="60"/>
      <c r="DRP3" s="60"/>
      <c r="DRQ3" s="60"/>
      <c r="DRR3" s="60"/>
      <c r="DRS3" s="60"/>
      <c r="DRT3" s="60"/>
      <c r="DRU3" s="60"/>
      <c r="DRV3" s="60"/>
      <c r="DRW3" s="60"/>
      <c r="DRX3" s="60"/>
      <c r="DRY3" s="60"/>
      <c r="DRZ3" s="60"/>
      <c r="DSA3" s="60"/>
      <c r="DSB3" s="60"/>
      <c r="DSC3" s="60"/>
      <c r="DSD3" s="60"/>
      <c r="DSE3" s="60"/>
      <c r="DSF3" s="60"/>
      <c r="DSG3" s="60"/>
      <c r="DSH3" s="60"/>
      <c r="DSI3" s="60"/>
      <c r="DSJ3" s="60"/>
      <c r="DSK3" s="60"/>
      <c r="DSL3" s="60"/>
      <c r="DSM3" s="60"/>
      <c r="DSN3" s="60"/>
      <c r="DSO3" s="60"/>
      <c r="DSP3" s="60"/>
      <c r="DSQ3" s="60"/>
      <c r="DSR3" s="60"/>
      <c r="DSS3" s="60"/>
      <c r="DST3" s="60"/>
      <c r="DSU3" s="60"/>
      <c r="DSV3" s="60"/>
      <c r="DSW3" s="60"/>
      <c r="DSX3" s="60"/>
      <c r="DSY3" s="60"/>
      <c r="DSZ3" s="60"/>
      <c r="DTA3" s="60"/>
      <c r="DTB3" s="60"/>
      <c r="DTC3" s="60"/>
      <c r="DTD3" s="60"/>
      <c r="DTE3" s="60"/>
      <c r="DTF3" s="60"/>
      <c r="DTG3" s="60"/>
      <c r="DTH3" s="60"/>
      <c r="DTI3" s="60"/>
      <c r="DTJ3" s="60"/>
      <c r="DTK3" s="60"/>
      <c r="DTL3" s="60"/>
      <c r="DTM3" s="60"/>
      <c r="DTN3" s="60"/>
      <c r="DTO3" s="60"/>
      <c r="DTP3" s="60"/>
      <c r="DTQ3" s="60"/>
      <c r="DTR3" s="60"/>
      <c r="DTS3" s="60"/>
      <c r="DTT3" s="60"/>
      <c r="DTU3" s="60"/>
      <c r="DTV3" s="60"/>
      <c r="DTW3" s="60"/>
      <c r="DTX3" s="60"/>
      <c r="DTY3" s="60"/>
      <c r="DTZ3" s="60"/>
      <c r="DUA3" s="60"/>
      <c r="DUB3" s="60"/>
      <c r="DUC3" s="60"/>
      <c r="DUD3" s="60"/>
      <c r="DUE3" s="60"/>
      <c r="DUF3" s="60"/>
      <c r="DUG3" s="60"/>
      <c r="DUH3" s="60"/>
      <c r="DUI3" s="60"/>
      <c r="DUJ3" s="60"/>
      <c r="DUK3" s="60"/>
      <c r="DUL3" s="60"/>
      <c r="DUM3" s="60"/>
      <c r="DUN3" s="60"/>
      <c r="DUO3" s="60"/>
      <c r="DUP3" s="60"/>
      <c r="DUQ3" s="60"/>
      <c r="DUR3" s="60"/>
      <c r="DUS3" s="60"/>
      <c r="DUT3" s="60"/>
      <c r="DUU3" s="60"/>
      <c r="DUV3" s="60"/>
      <c r="DUW3" s="60"/>
      <c r="DUX3" s="60"/>
      <c r="DUY3" s="60"/>
      <c r="DUZ3" s="60"/>
      <c r="DVA3" s="60"/>
      <c r="DVB3" s="60"/>
      <c r="DVC3" s="60"/>
      <c r="DVD3" s="60"/>
      <c r="DVE3" s="60"/>
      <c r="DVF3" s="60"/>
      <c r="DVG3" s="60"/>
      <c r="DVH3" s="60"/>
      <c r="DVI3" s="60"/>
      <c r="DVJ3" s="60"/>
      <c r="DVK3" s="60"/>
      <c r="DVL3" s="60"/>
      <c r="DVM3" s="60"/>
      <c r="DVN3" s="60"/>
      <c r="DVO3" s="60"/>
      <c r="DVP3" s="60"/>
      <c r="DVQ3" s="60"/>
      <c r="DVR3" s="60"/>
      <c r="DVS3" s="60"/>
      <c r="DVT3" s="60"/>
      <c r="DVU3" s="60"/>
      <c r="DVV3" s="60"/>
      <c r="DVW3" s="60"/>
      <c r="DVX3" s="60"/>
      <c r="DVY3" s="60"/>
      <c r="DVZ3" s="60"/>
      <c r="DWA3" s="60"/>
      <c r="DWB3" s="60"/>
      <c r="DWC3" s="60"/>
      <c r="DWD3" s="60"/>
      <c r="DWE3" s="60"/>
      <c r="DWF3" s="60"/>
      <c r="DWG3" s="60"/>
      <c r="DWH3" s="60"/>
      <c r="DWI3" s="60"/>
      <c r="DWJ3" s="60"/>
      <c r="DWK3" s="60"/>
      <c r="DWL3" s="60"/>
      <c r="DWM3" s="60"/>
      <c r="DWN3" s="60"/>
      <c r="DWO3" s="60"/>
      <c r="DWP3" s="60"/>
      <c r="DWQ3" s="60"/>
      <c r="DWR3" s="60"/>
      <c r="DWS3" s="60"/>
      <c r="DWT3" s="60"/>
      <c r="DWU3" s="60"/>
      <c r="DWV3" s="60"/>
      <c r="DWW3" s="60"/>
      <c r="DWX3" s="60"/>
      <c r="DWY3" s="60"/>
      <c r="DWZ3" s="60"/>
      <c r="DXA3" s="60"/>
      <c r="DXB3" s="60"/>
      <c r="DXC3" s="60"/>
      <c r="DXD3" s="60"/>
      <c r="DXE3" s="60"/>
      <c r="DXF3" s="60"/>
      <c r="DXG3" s="60"/>
      <c r="DXH3" s="60"/>
      <c r="DXI3" s="60"/>
      <c r="DXJ3" s="60"/>
      <c r="DXK3" s="60"/>
      <c r="DXL3" s="60"/>
      <c r="DXM3" s="60"/>
      <c r="DXN3" s="60"/>
      <c r="DXO3" s="60"/>
      <c r="DXP3" s="60"/>
      <c r="DXQ3" s="60"/>
      <c r="DXR3" s="60"/>
      <c r="DXS3" s="60"/>
      <c r="DXT3" s="60"/>
      <c r="DXU3" s="60"/>
      <c r="DXV3" s="60"/>
      <c r="DXW3" s="60"/>
      <c r="DXX3" s="60"/>
      <c r="DXY3" s="60"/>
      <c r="DXZ3" s="60"/>
      <c r="DYA3" s="60"/>
      <c r="DYB3" s="60"/>
      <c r="DYC3" s="60"/>
      <c r="DYD3" s="60"/>
      <c r="DYE3" s="60"/>
      <c r="DYF3" s="60"/>
      <c r="DYG3" s="60"/>
      <c r="DYH3" s="60"/>
      <c r="DYI3" s="60"/>
      <c r="DYJ3" s="60"/>
      <c r="DYK3" s="60"/>
      <c r="DYL3" s="60"/>
      <c r="DYM3" s="60"/>
      <c r="DYN3" s="60"/>
      <c r="DYO3" s="60"/>
      <c r="DYP3" s="60"/>
      <c r="DYQ3" s="60"/>
      <c r="DYR3" s="60"/>
      <c r="DYS3" s="60"/>
      <c r="DYT3" s="60"/>
      <c r="DYU3" s="60"/>
      <c r="DYV3" s="60"/>
      <c r="DYW3" s="60"/>
      <c r="DYX3" s="60"/>
      <c r="DYY3" s="60"/>
      <c r="DYZ3" s="60"/>
      <c r="DZA3" s="60"/>
      <c r="DZB3" s="60"/>
      <c r="DZC3" s="60"/>
      <c r="DZD3" s="60"/>
      <c r="DZE3" s="60"/>
      <c r="DZF3" s="60"/>
      <c r="DZG3" s="60"/>
      <c r="DZH3" s="60"/>
      <c r="DZI3" s="60"/>
      <c r="DZJ3" s="60"/>
      <c r="DZK3" s="60"/>
      <c r="DZL3" s="60"/>
      <c r="DZM3" s="60"/>
      <c r="DZN3" s="60"/>
      <c r="DZO3" s="60"/>
      <c r="DZP3" s="60"/>
      <c r="DZQ3" s="60"/>
      <c r="DZR3" s="60"/>
      <c r="DZS3" s="60"/>
      <c r="DZT3" s="60"/>
      <c r="DZU3" s="60"/>
      <c r="DZV3" s="60"/>
      <c r="DZW3" s="60"/>
      <c r="DZX3" s="60"/>
      <c r="DZY3" s="60"/>
      <c r="DZZ3" s="60"/>
      <c r="EAA3" s="60"/>
      <c r="EAB3" s="60"/>
      <c r="EAC3" s="60"/>
      <c r="EAD3" s="60"/>
      <c r="EAE3" s="60"/>
      <c r="EAF3" s="60"/>
      <c r="EAG3" s="60"/>
      <c r="EAH3" s="60"/>
      <c r="EAI3" s="60"/>
      <c r="EAJ3" s="60"/>
      <c r="EAK3" s="60"/>
      <c r="EAL3" s="60"/>
      <c r="EAM3" s="60"/>
      <c r="EAN3" s="60"/>
      <c r="EAO3" s="60"/>
      <c r="EAP3" s="60"/>
      <c r="EAQ3" s="60"/>
      <c r="EAR3" s="60"/>
      <c r="EAS3" s="60"/>
      <c r="EAT3" s="60"/>
      <c r="EAU3" s="60"/>
      <c r="EAV3" s="60"/>
      <c r="EAW3" s="60"/>
      <c r="EAX3" s="60"/>
      <c r="EAY3" s="60"/>
      <c r="EAZ3" s="60"/>
      <c r="EBA3" s="60"/>
      <c r="EBB3" s="60"/>
      <c r="EBC3" s="60"/>
      <c r="EBD3" s="60"/>
      <c r="EBE3" s="60"/>
      <c r="EBF3" s="60"/>
      <c r="EBG3" s="60"/>
      <c r="EBH3" s="60"/>
      <c r="EBI3" s="60"/>
      <c r="EBJ3" s="60"/>
      <c r="EBK3" s="60"/>
      <c r="EBL3" s="60"/>
      <c r="EBM3" s="60"/>
      <c r="EBN3" s="60"/>
      <c r="EBO3" s="60"/>
      <c r="EBP3" s="60"/>
      <c r="EBQ3" s="60"/>
      <c r="EBR3" s="60"/>
      <c r="EBS3" s="60"/>
      <c r="EBT3" s="60"/>
      <c r="EBU3" s="60"/>
      <c r="EBV3" s="60"/>
      <c r="EBW3" s="60"/>
      <c r="EBX3" s="60"/>
      <c r="EBY3" s="60"/>
      <c r="EBZ3" s="60"/>
      <c r="ECA3" s="60"/>
      <c r="ECB3" s="60"/>
      <c r="ECC3" s="60"/>
      <c r="ECD3" s="60"/>
      <c r="ECE3" s="60"/>
      <c r="ECF3" s="60"/>
      <c r="ECG3" s="60"/>
      <c r="ECH3" s="60"/>
      <c r="ECI3" s="60"/>
      <c r="ECJ3" s="60"/>
      <c r="ECK3" s="60"/>
      <c r="ECL3" s="60"/>
      <c r="ECM3" s="60"/>
      <c r="ECN3" s="60"/>
      <c r="ECO3" s="60"/>
      <c r="ECP3" s="60"/>
      <c r="ECQ3" s="60"/>
      <c r="ECR3" s="60"/>
      <c r="ECS3" s="60"/>
      <c r="ECT3" s="60"/>
      <c r="ECU3" s="60"/>
      <c r="ECV3" s="60"/>
      <c r="ECW3" s="60"/>
      <c r="ECX3" s="60"/>
      <c r="ECY3" s="60"/>
      <c r="ECZ3" s="60"/>
      <c r="EDA3" s="60"/>
      <c r="EDB3" s="60"/>
      <c r="EDC3" s="60"/>
      <c r="EDD3" s="60"/>
      <c r="EDE3" s="60"/>
      <c r="EDF3" s="60"/>
      <c r="EDG3" s="60"/>
      <c r="EDH3" s="60"/>
      <c r="EDI3" s="60"/>
      <c r="EDJ3" s="60"/>
      <c r="EDK3" s="60"/>
      <c r="EDL3" s="60"/>
      <c r="EDM3" s="60"/>
      <c r="EDN3" s="60"/>
      <c r="EDO3" s="60"/>
      <c r="EDP3" s="60"/>
      <c r="EDQ3" s="60"/>
      <c r="EDR3" s="60"/>
      <c r="EDS3" s="60"/>
      <c r="EDT3" s="60"/>
      <c r="EDU3" s="60"/>
      <c r="EDV3" s="60"/>
      <c r="EDW3" s="60"/>
      <c r="EDX3" s="60"/>
      <c r="EDY3" s="60"/>
      <c r="EDZ3" s="60"/>
      <c r="EEA3" s="60"/>
      <c r="EEB3" s="60"/>
      <c r="EEC3" s="60"/>
      <c r="EED3" s="60"/>
      <c r="EEE3" s="60"/>
      <c r="EEF3" s="60"/>
      <c r="EEG3" s="60"/>
      <c r="EEH3" s="60"/>
      <c r="EEI3" s="60"/>
      <c r="EEJ3" s="60"/>
      <c r="EEK3" s="60"/>
      <c r="EEL3" s="60"/>
      <c r="EEM3" s="60"/>
      <c r="EEN3" s="60"/>
      <c r="EEO3" s="60"/>
      <c r="EEP3" s="60"/>
      <c r="EEQ3" s="60"/>
      <c r="EER3" s="60"/>
      <c r="EES3" s="60"/>
      <c r="EET3" s="60"/>
      <c r="EEU3" s="60"/>
      <c r="EEV3" s="60"/>
      <c r="EEW3" s="60"/>
      <c r="EEX3" s="60"/>
      <c r="EEY3" s="60"/>
      <c r="EEZ3" s="60"/>
      <c r="EFA3" s="60"/>
      <c r="EFB3" s="60"/>
      <c r="EFC3" s="60"/>
      <c r="EFD3" s="60"/>
      <c r="EFE3" s="60"/>
      <c r="EFF3" s="60"/>
      <c r="EFG3" s="60"/>
      <c r="EFH3" s="60"/>
      <c r="EFI3" s="60"/>
      <c r="EFJ3" s="60"/>
      <c r="EFK3" s="60"/>
      <c r="EFL3" s="60"/>
      <c r="EFM3" s="60"/>
      <c r="EFN3" s="60"/>
      <c r="EFO3" s="60"/>
      <c r="EFP3" s="60"/>
      <c r="EFQ3" s="60"/>
      <c r="EFR3" s="60"/>
      <c r="EFS3" s="60"/>
      <c r="EFT3" s="60"/>
      <c r="EFU3" s="60"/>
      <c r="EFV3" s="60"/>
      <c r="EFW3" s="60"/>
      <c r="EFX3" s="60"/>
      <c r="EFY3" s="60"/>
      <c r="EFZ3" s="60"/>
      <c r="EGA3" s="60"/>
      <c r="EGB3" s="60"/>
      <c r="EGC3" s="60"/>
      <c r="EGD3" s="60"/>
      <c r="EGE3" s="60"/>
      <c r="EGF3" s="60"/>
      <c r="EGG3" s="60"/>
      <c r="EGH3" s="60"/>
      <c r="EGI3" s="60"/>
      <c r="EGJ3" s="60"/>
      <c r="EGK3" s="60"/>
      <c r="EGL3" s="60"/>
      <c r="EGM3" s="60"/>
      <c r="EGN3" s="60"/>
      <c r="EGO3" s="60"/>
      <c r="EGP3" s="60"/>
      <c r="EGQ3" s="60"/>
      <c r="EGR3" s="60"/>
      <c r="EGS3" s="60"/>
      <c r="EGT3" s="60"/>
      <c r="EGU3" s="60"/>
      <c r="EGV3" s="60"/>
      <c r="EGW3" s="60"/>
      <c r="EGX3" s="60"/>
      <c r="EGY3" s="60"/>
      <c r="EGZ3" s="60"/>
      <c r="EHA3" s="60"/>
      <c r="EHB3" s="60"/>
      <c r="EHC3" s="60"/>
      <c r="EHD3" s="60"/>
      <c r="EHE3" s="60"/>
      <c r="EHF3" s="60"/>
      <c r="EHG3" s="60"/>
      <c r="EHH3" s="60"/>
      <c r="EHI3" s="60"/>
      <c r="EHJ3" s="60"/>
      <c r="EHK3" s="60"/>
      <c r="EHL3" s="60"/>
      <c r="EHM3" s="60"/>
      <c r="EHN3" s="60"/>
      <c r="EHO3" s="60"/>
      <c r="EHP3" s="60"/>
      <c r="EHQ3" s="60"/>
      <c r="EHR3" s="60"/>
      <c r="EHS3" s="60"/>
      <c r="EHT3" s="60"/>
      <c r="EHU3" s="60"/>
      <c r="EHV3" s="60"/>
      <c r="EHW3" s="60"/>
      <c r="EHX3" s="60"/>
      <c r="EHY3" s="60"/>
      <c r="EHZ3" s="60"/>
      <c r="EIA3" s="60"/>
      <c r="EIB3" s="60"/>
      <c r="EIC3" s="60"/>
      <c r="EID3" s="60"/>
      <c r="EIE3" s="60"/>
      <c r="EIF3" s="60"/>
      <c r="EIG3" s="60"/>
      <c r="EIH3" s="60"/>
      <c r="EII3" s="60"/>
      <c r="EIJ3" s="60"/>
      <c r="EIK3" s="60"/>
      <c r="EIL3" s="60"/>
      <c r="EIM3" s="60"/>
      <c r="EIN3" s="60"/>
      <c r="EIO3" s="60"/>
      <c r="EIP3" s="60"/>
      <c r="EIQ3" s="60"/>
      <c r="EIR3" s="60"/>
      <c r="EIS3" s="60"/>
      <c r="EIT3" s="60"/>
      <c r="EIU3" s="60"/>
      <c r="EIV3" s="60"/>
      <c r="EIW3" s="60"/>
      <c r="EIX3" s="60"/>
      <c r="EIY3" s="60"/>
      <c r="EIZ3" s="60"/>
      <c r="EJA3" s="60"/>
      <c r="EJB3" s="60"/>
      <c r="EJC3" s="60"/>
      <c r="EJD3" s="60"/>
      <c r="EJE3" s="60"/>
      <c r="EJF3" s="60"/>
      <c r="EJG3" s="60"/>
      <c r="EJH3" s="60"/>
      <c r="EJI3" s="60"/>
      <c r="EJJ3" s="60"/>
      <c r="EJK3" s="60"/>
      <c r="EJL3" s="60"/>
      <c r="EJM3" s="60"/>
      <c r="EJN3" s="60"/>
      <c r="EJO3" s="60"/>
      <c r="EJP3" s="60"/>
      <c r="EJQ3" s="60"/>
      <c r="EJR3" s="60"/>
      <c r="EJS3" s="60"/>
      <c r="EJT3" s="60"/>
      <c r="EJU3" s="60"/>
      <c r="EJV3" s="60"/>
      <c r="EJW3" s="60"/>
      <c r="EJX3" s="60"/>
      <c r="EJY3" s="60"/>
      <c r="EJZ3" s="60"/>
      <c r="EKA3" s="60"/>
      <c r="EKB3" s="60"/>
      <c r="EKC3" s="60"/>
      <c r="EKD3" s="60"/>
      <c r="EKE3" s="60"/>
      <c r="EKF3" s="60"/>
      <c r="EKG3" s="60"/>
      <c r="EKH3" s="60"/>
      <c r="EKI3" s="60"/>
      <c r="EKJ3" s="60"/>
      <c r="EKK3" s="60"/>
      <c r="EKL3" s="60"/>
      <c r="EKM3" s="60"/>
      <c r="EKN3" s="60"/>
      <c r="EKO3" s="60"/>
      <c r="EKP3" s="60"/>
      <c r="EKQ3" s="60"/>
      <c r="EKR3" s="60"/>
      <c r="EKS3" s="60"/>
      <c r="EKT3" s="60"/>
      <c r="EKU3" s="60"/>
      <c r="EKV3" s="60"/>
      <c r="EKW3" s="60"/>
      <c r="EKX3" s="60"/>
      <c r="EKY3" s="60"/>
      <c r="EKZ3" s="60"/>
      <c r="ELA3" s="60"/>
      <c r="ELB3" s="60"/>
      <c r="ELC3" s="60"/>
      <c r="ELD3" s="60"/>
      <c r="ELE3" s="60"/>
      <c r="ELF3" s="60"/>
      <c r="ELG3" s="60"/>
      <c r="ELH3" s="60"/>
      <c r="ELI3" s="60"/>
      <c r="ELJ3" s="60"/>
      <c r="ELK3" s="60"/>
      <c r="ELL3" s="60"/>
      <c r="ELM3" s="60"/>
      <c r="ELN3" s="60"/>
      <c r="ELO3" s="60"/>
      <c r="ELP3" s="60"/>
      <c r="ELQ3" s="60"/>
      <c r="ELR3" s="60"/>
      <c r="ELS3" s="60"/>
      <c r="ELT3" s="60"/>
      <c r="ELU3" s="60"/>
      <c r="ELV3" s="60"/>
      <c r="ELW3" s="60"/>
      <c r="ELX3" s="60"/>
      <c r="ELY3" s="60"/>
      <c r="ELZ3" s="60"/>
      <c r="EMA3" s="60"/>
      <c r="EMB3" s="60"/>
      <c r="EMC3" s="60"/>
      <c r="EMD3" s="60"/>
      <c r="EME3" s="60"/>
      <c r="EMF3" s="60"/>
      <c r="EMG3" s="60"/>
      <c r="EMH3" s="60"/>
      <c r="EMI3" s="60"/>
      <c r="EMJ3" s="60"/>
      <c r="EMK3" s="60"/>
      <c r="EML3" s="60"/>
      <c r="EMM3" s="60"/>
      <c r="EMN3" s="60"/>
      <c r="EMO3" s="60"/>
      <c r="EMP3" s="60"/>
      <c r="EMQ3" s="60"/>
      <c r="EMR3" s="60"/>
      <c r="EMS3" s="60"/>
      <c r="EMT3" s="60"/>
      <c r="EMU3" s="60"/>
      <c r="EMV3" s="60"/>
      <c r="EMW3" s="60"/>
      <c r="EMX3" s="60"/>
      <c r="EMY3" s="60"/>
      <c r="EMZ3" s="60"/>
      <c r="ENA3" s="60"/>
      <c r="ENB3" s="60"/>
      <c r="ENC3" s="60"/>
      <c r="END3" s="60"/>
      <c r="ENE3" s="60"/>
      <c r="ENF3" s="60"/>
      <c r="ENG3" s="60"/>
      <c r="ENH3" s="60"/>
      <c r="ENI3" s="60"/>
      <c r="ENJ3" s="60"/>
      <c r="ENK3" s="60"/>
      <c r="ENL3" s="60"/>
      <c r="ENM3" s="60"/>
      <c r="ENN3" s="60"/>
      <c r="ENO3" s="60"/>
      <c r="ENP3" s="60"/>
      <c r="ENQ3" s="60"/>
      <c r="ENR3" s="60"/>
      <c r="ENS3" s="60"/>
      <c r="ENT3" s="60"/>
      <c r="ENU3" s="60"/>
      <c r="ENV3" s="60"/>
      <c r="ENW3" s="60"/>
      <c r="ENX3" s="60"/>
      <c r="ENY3" s="60"/>
      <c r="ENZ3" s="60"/>
      <c r="EOA3" s="60"/>
      <c r="EOB3" s="60"/>
      <c r="EOC3" s="60"/>
      <c r="EOD3" s="60"/>
      <c r="EOE3" s="60"/>
      <c r="EOF3" s="60"/>
      <c r="EOG3" s="60"/>
      <c r="EOH3" s="60"/>
      <c r="EOI3" s="60"/>
      <c r="EOJ3" s="60"/>
      <c r="EOK3" s="60"/>
      <c r="EOL3" s="60"/>
      <c r="EOM3" s="60"/>
      <c r="EON3" s="60"/>
      <c r="EOO3" s="60"/>
      <c r="EOP3" s="60"/>
      <c r="EOQ3" s="60"/>
      <c r="EOR3" s="60"/>
      <c r="EOS3" s="60"/>
      <c r="EOT3" s="60"/>
      <c r="EOU3" s="60"/>
      <c r="EOV3" s="60"/>
      <c r="EOW3" s="60"/>
      <c r="EOX3" s="60"/>
      <c r="EOY3" s="60"/>
      <c r="EOZ3" s="60"/>
      <c r="EPA3" s="60"/>
      <c r="EPB3" s="60"/>
      <c r="EPC3" s="60"/>
      <c r="EPD3" s="60"/>
      <c r="EPE3" s="60"/>
      <c r="EPF3" s="60"/>
      <c r="EPG3" s="60"/>
      <c r="EPH3" s="60"/>
      <c r="EPI3" s="60"/>
      <c r="EPJ3" s="60"/>
      <c r="EPK3" s="60"/>
      <c r="EPL3" s="60"/>
      <c r="EPM3" s="60"/>
      <c r="EPN3" s="60"/>
      <c r="EPO3" s="60"/>
      <c r="EPP3" s="60"/>
      <c r="EPQ3" s="60"/>
      <c r="EPR3" s="60"/>
      <c r="EPS3" s="60"/>
      <c r="EPT3" s="60"/>
      <c r="EPU3" s="60"/>
      <c r="EPV3" s="60"/>
      <c r="EPW3" s="60"/>
      <c r="EPX3" s="60"/>
      <c r="EPY3" s="60"/>
      <c r="EPZ3" s="60"/>
      <c r="EQA3" s="60"/>
      <c r="EQB3" s="60"/>
      <c r="EQC3" s="60"/>
      <c r="EQD3" s="60"/>
      <c r="EQE3" s="60"/>
      <c r="EQF3" s="60"/>
      <c r="EQG3" s="60"/>
      <c r="EQH3" s="60"/>
      <c r="EQI3" s="60"/>
      <c r="EQJ3" s="60"/>
      <c r="EQK3" s="60"/>
      <c r="EQL3" s="60"/>
      <c r="EQM3" s="60"/>
      <c r="EQN3" s="60"/>
      <c r="EQO3" s="60"/>
      <c r="EQP3" s="60"/>
      <c r="EQQ3" s="60"/>
      <c r="EQR3" s="60"/>
      <c r="EQS3" s="60"/>
      <c r="EQT3" s="60"/>
      <c r="EQU3" s="60"/>
      <c r="EQV3" s="60"/>
      <c r="EQW3" s="60"/>
      <c r="EQX3" s="60"/>
      <c r="EQY3" s="60"/>
      <c r="EQZ3" s="60"/>
      <c r="ERA3" s="60"/>
      <c r="ERB3" s="60"/>
      <c r="ERC3" s="60"/>
      <c r="ERD3" s="60"/>
      <c r="ERE3" s="60"/>
      <c r="ERF3" s="60"/>
      <c r="ERG3" s="60"/>
      <c r="ERH3" s="60"/>
      <c r="ERI3" s="60"/>
      <c r="ERJ3" s="60"/>
      <c r="ERK3" s="60"/>
      <c r="ERL3" s="60"/>
      <c r="ERM3" s="60"/>
      <c r="ERN3" s="60"/>
      <c r="ERO3" s="60"/>
      <c r="ERP3" s="60"/>
      <c r="ERQ3" s="60"/>
      <c r="ERR3" s="60"/>
      <c r="ERS3" s="60"/>
      <c r="ERT3" s="60"/>
      <c r="ERU3" s="60"/>
      <c r="ERV3" s="60"/>
      <c r="ERW3" s="60"/>
      <c r="ERX3" s="60"/>
      <c r="ERY3" s="60"/>
      <c r="ERZ3" s="60"/>
      <c r="ESA3" s="60"/>
      <c r="ESB3" s="60"/>
      <c r="ESC3" s="60"/>
      <c r="ESD3" s="60"/>
      <c r="ESE3" s="60"/>
      <c r="ESF3" s="60"/>
      <c r="ESG3" s="60"/>
      <c r="ESH3" s="60"/>
      <c r="ESI3" s="60"/>
      <c r="ESJ3" s="60"/>
      <c r="ESK3" s="60"/>
      <c r="ESL3" s="60"/>
      <c r="ESM3" s="60"/>
      <c r="ESN3" s="60"/>
      <c r="ESO3" s="60"/>
      <c r="ESP3" s="60"/>
      <c r="ESQ3" s="60"/>
      <c r="ESR3" s="60"/>
      <c r="ESS3" s="60"/>
      <c r="EST3" s="60"/>
      <c r="ESU3" s="60"/>
      <c r="ESV3" s="60"/>
      <c r="ESW3" s="60"/>
      <c r="ESX3" s="60"/>
      <c r="ESY3" s="60"/>
      <c r="ESZ3" s="60"/>
      <c r="ETA3" s="60"/>
      <c r="ETB3" s="60"/>
      <c r="ETC3" s="60"/>
      <c r="ETD3" s="60"/>
      <c r="ETE3" s="60"/>
      <c r="ETF3" s="60"/>
      <c r="ETG3" s="60"/>
      <c r="ETH3" s="60"/>
      <c r="ETI3" s="60"/>
      <c r="ETJ3" s="60"/>
      <c r="ETK3" s="60"/>
      <c r="ETL3" s="60"/>
      <c r="ETM3" s="60"/>
      <c r="ETN3" s="60"/>
      <c r="ETO3" s="60"/>
      <c r="ETP3" s="60"/>
      <c r="ETQ3" s="60"/>
      <c r="ETR3" s="60"/>
      <c r="ETS3" s="60"/>
      <c r="ETT3" s="60"/>
      <c r="ETU3" s="60"/>
      <c r="ETV3" s="60"/>
      <c r="ETW3" s="60"/>
      <c r="ETX3" s="60"/>
      <c r="ETY3" s="60"/>
      <c r="ETZ3" s="60"/>
      <c r="EUA3" s="60"/>
      <c r="EUB3" s="60"/>
      <c r="EUC3" s="60"/>
      <c r="EUD3" s="60"/>
      <c r="EUE3" s="60"/>
      <c r="EUF3" s="60"/>
      <c r="EUG3" s="60"/>
      <c r="EUH3" s="60"/>
      <c r="EUI3" s="60"/>
      <c r="EUJ3" s="60"/>
      <c r="EUK3" s="60"/>
      <c r="EUL3" s="60"/>
      <c r="EUM3" s="60"/>
      <c r="EUN3" s="60"/>
      <c r="EUO3" s="60"/>
      <c r="EUP3" s="60"/>
      <c r="EUQ3" s="60"/>
      <c r="EUR3" s="60"/>
      <c r="EUS3" s="60"/>
      <c r="EUT3" s="60"/>
      <c r="EUU3" s="60"/>
      <c r="EUV3" s="60"/>
      <c r="EUW3" s="60"/>
      <c r="EUX3" s="60"/>
      <c r="EUY3" s="60"/>
      <c r="EUZ3" s="60"/>
      <c r="EVA3" s="60"/>
      <c r="EVB3" s="60"/>
      <c r="EVC3" s="60"/>
      <c r="EVD3" s="60"/>
      <c r="EVE3" s="60"/>
      <c r="EVF3" s="60"/>
      <c r="EVG3" s="60"/>
      <c r="EVH3" s="60"/>
      <c r="EVI3" s="60"/>
      <c r="EVJ3" s="60"/>
      <c r="EVK3" s="60"/>
      <c r="EVL3" s="60"/>
      <c r="EVM3" s="60"/>
      <c r="EVN3" s="60"/>
      <c r="EVO3" s="60"/>
      <c r="EVP3" s="60"/>
      <c r="EVQ3" s="60"/>
      <c r="EVR3" s="60"/>
      <c r="EVS3" s="60"/>
      <c r="EVT3" s="60"/>
      <c r="EVU3" s="60"/>
      <c r="EVV3" s="60"/>
      <c r="EVW3" s="60"/>
      <c r="EVX3" s="60"/>
      <c r="EVY3" s="60"/>
      <c r="EVZ3" s="60"/>
      <c r="EWA3" s="60"/>
      <c r="EWB3" s="60"/>
      <c r="EWC3" s="60"/>
      <c r="EWD3" s="60"/>
      <c r="EWE3" s="60"/>
      <c r="EWF3" s="60"/>
      <c r="EWG3" s="60"/>
      <c r="EWH3" s="60"/>
      <c r="EWI3" s="60"/>
      <c r="EWJ3" s="60"/>
      <c r="EWK3" s="60"/>
      <c r="EWL3" s="60"/>
      <c r="EWM3" s="60"/>
      <c r="EWN3" s="60"/>
      <c r="EWO3" s="60"/>
      <c r="EWP3" s="60"/>
      <c r="EWQ3" s="60"/>
      <c r="EWR3" s="60"/>
      <c r="EWS3" s="60"/>
      <c r="EWT3" s="60"/>
      <c r="EWU3" s="60"/>
      <c r="EWV3" s="60"/>
      <c r="EWW3" s="60"/>
      <c r="EWX3" s="60"/>
      <c r="EWY3" s="60"/>
      <c r="EWZ3" s="60"/>
      <c r="EXA3" s="60"/>
      <c r="EXB3" s="60"/>
      <c r="EXC3" s="60"/>
      <c r="EXD3" s="60"/>
      <c r="EXE3" s="60"/>
      <c r="EXF3" s="60"/>
      <c r="EXG3" s="60"/>
      <c r="EXH3" s="60"/>
      <c r="EXI3" s="60"/>
      <c r="EXJ3" s="60"/>
      <c r="EXK3" s="60"/>
      <c r="EXL3" s="60"/>
      <c r="EXM3" s="60"/>
      <c r="EXN3" s="60"/>
      <c r="EXO3" s="60"/>
      <c r="EXP3" s="60"/>
      <c r="EXQ3" s="60"/>
      <c r="EXR3" s="60"/>
      <c r="EXS3" s="60"/>
      <c r="EXT3" s="60"/>
      <c r="EXU3" s="60"/>
      <c r="EXV3" s="60"/>
      <c r="EXW3" s="60"/>
      <c r="EXX3" s="60"/>
      <c r="EXY3" s="60"/>
      <c r="EXZ3" s="60"/>
      <c r="EYA3" s="60"/>
      <c r="EYB3" s="60"/>
      <c r="EYC3" s="60"/>
      <c r="EYD3" s="60"/>
      <c r="EYE3" s="60"/>
      <c r="EYF3" s="60"/>
      <c r="EYG3" s="60"/>
      <c r="EYH3" s="60"/>
      <c r="EYI3" s="60"/>
      <c r="EYJ3" s="60"/>
      <c r="EYK3" s="60"/>
      <c r="EYL3" s="60"/>
      <c r="EYM3" s="60"/>
      <c r="EYN3" s="60"/>
      <c r="EYO3" s="60"/>
      <c r="EYP3" s="60"/>
      <c r="EYQ3" s="60"/>
      <c r="EYR3" s="60"/>
      <c r="EYS3" s="60"/>
      <c r="EYT3" s="60"/>
      <c r="EYU3" s="60"/>
      <c r="EYV3" s="60"/>
      <c r="EYW3" s="60"/>
      <c r="EYX3" s="60"/>
      <c r="EYY3" s="60"/>
      <c r="EYZ3" s="60"/>
      <c r="EZA3" s="60"/>
      <c r="EZB3" s="60"/>
      <c r="EZC3" s="60"/>
      <c r="EZD3" s="60"/>
      <c r="EZE3" s="60"/>
      <c r="EZF3" s="60"/>
      <c r="EZG3" s="60"/>
      <c r="EZH3" s="60"/>
      <c r="EZI3" s="60"/>
      <c r="EZJ3" s="60"/>
      <c r="EZK3" s="60"/>
      <c r="EZL3" s="60"/>
      <c r="EZM3" s="60"/>
      <c r="EZN3" s="60"/>
      <c r="EZO3" s="60"/>
      <c r="EZP3" s="60"/>
      <c r="EZQ3" s="60"/>
      <c r="EZR3" s="60"/>
      <c r="EZS3" s="60"/>
      <c r="EZT3" s="60"/>
      <c r="EZU3" s="60"/>
      <c r="EZV3" s="60"/>
      <c r="EZW3" s="60"/>
      <c r="EZX3" s="60"/>
      <c r="EZY3" s="60"/>
      <c r="EZZ3" s="60"/>
      <c r="FAA3" s="60"/>
      <c r="FAB3" s="60"/>
      <c r="FAC3" s="60"/>
      <c r="FAD3" s="60"/>
      <c r="FAE3" s="60"/>
      <c r="FAF3" s="60"/>
      <c r="FAG3" s="60"/>
      <c r="FAH3" s="60"/>
      <c r="FAI3" s="60"/>
      <c r="FAJ3" s="60"/>
      <c r="FAK3" s="60"/>
      <c r="FAL3" s="60"/>
      <c r="FAM3" s="60"/>
      <c r="FAN3" s="60"/>
      <c r="FAO3" s="60"/>
      <c r="FAP3" s="60"/>
      <c r="FAQ3" s="60"/>
      <c r="FAR3" s="60"/>
      <c r="FAS3" s="60"/>
      <c r="FAT3" s="60"/>
      <c r="FAU3" s="60"/>
      <c r="FAV3" s="60"/>
      <c r="FAW3" s="60"/>
      <c r="FAX3" s="60"/>
      <c r="FAY3" s="60"/>
      <c r="FAZ3" s="60"/>
      <c r="FBA3" s="60"/>
      <c r="FBB3" s="60"/>
      <c r="FBC3" s="60"/>
      <c r="FBD3" s="60"/>
      <c r="FBE3" s="60"/>
      <c r="FBF3" s="60"/>
      <c r="FBG3" s="60"/>
      <c r="FBH3" s="60"/>
      <c r="FBI3" s="60"/>
      <c r="FBJ3" s="60"/>
      <c r="FBK3" s="60"/>
      <c r="FBL3" s="60"/>
      <c r="FBM3" s="60"/>
      <c r="FBN3" s="60"/>
      <c r="FBO3" s="60"/>
      <c r="FBP3" s="60"/>
      <c r="FBQ3" s="60"/>
      <c r="FBR3" s="60"/>
      <c r="FBS3" s="60"/>
      <c r="FBT3" s="60"/>
      <c r="FBU3" s="60"/>
      <c r="FBV3" s="60"/>
      <c r="FBW3" s="60"/>
      <c r="FBX3" s="60"/>
      <c r="FBY3" s="60"/>
      <c r="FBZ3" s="60"/>
      <c r="FCA3" s="60"/>
      <c r="FCB3" s="60"/>
      <c r="FCC3" s="60"/>
      <c r="FCD3" s="60"/>
      <c r="FCE3" s="60"/>
      <c r="FCF3" s="60"/>
      <c r="FCG3" s="60"/>
      <c r="FCH3" s="60"/>
      <c r="FCI3" s="60"/>
      <c r="FCJ3" s="60"/>
      <c r="FCK3" s="60"/>
      <c r="FCL3" s="60"/>
      <c r="FCM3" s="60"/>
      <c r="FCN3" s="60"/>
      <c r="FCO3" s="60"/>
      <c r="FCP3" s="60"/>
      <c r="FCQ3" s="60"/>
      <c r="FCR3" s="60"/>
      <c r="FCS3" s="60"/>
      <c r="FCT3" s="60"/>
      <c r="FCU3" s="60"/>
      <c r="FCV3" s="60"/>
      <c r="FCW3" s="60"/>
      <c r="FCX3" s="60"/>
      <c r="FCY3" s="60"/>
      <c r="FCZ3" s="60"/>
      <c r="FDA3" s="60"/>
      <c r="FDB3" s="60"/>
      <c r="FDC3" s="60"/>
      <c r="FDD3" s="60"/>
      <c r="FDE3" s="60"/>
      <c r="FDF3" s="60"/>
      <c r="FDG3" s="60"/>
      <c r="FDH3" s="60"/>
      <c r="FDI3" s="60"/>
      <c r="FDJ3" s="60"/>
      <c r="FDK3" s="60"/>
      <c r="FDL3" s="60"/>
      <c r="FDM3" s="60"/>
      <c r="FDN3" s="60"/>
      <c r="FDO3" s="60"/>
      <c r="FDP3" s="60"/>
      <c r="FDQ3" s="60"/>
      <c r="FDR3" s="60"/>
      <c r="FDS3" s="60"/>
      <c r="FDT3" s="60"/>
      <c r="FDU3" s="60"/>
      <c r="FDV3" s="60"/>
      <c r="FDW3" s="60"/>
      <c r="FDX3" s="60"/>
      <c r="FDY3" s="60"/>
      <c r="FDZ3" s="60"/>
      <c r="FEA3" s="60"/>
      <c r="FEB3" s="60"/>
      <c r="FEC3" s="60"/>
      <c r="FED3" s="60"/>
      <c r="FEE3" s="60"/>
      <c r="FEF3" s="60"/>
      <c r="FEG3" s="60"/>
      <c r="FEH3" s="60"/>
      <c r="FEI3" s="60"/>
      <c r="FEJ3" s="60"/>
      <c r="FEK3" s="60"/>
      <c r="FEL3" s="60"/>
      <c r="FEM3" s="60"/>
      <c r="FEN3" s="60"/>
      <c r="FEO3" s="60"/>
      <c r="FEP3" s="60"/>
      <c r="FEQ3" s="60"/>
      <c r="FER3" s="60"/>
      <c r="FES3" s="60"/>
      <c r="FET3" s="60"/>
      <c r="FEU3" s="60"/>
      <c r="FEV3" s="60"/>
      <c r="FEW3" s="60"/>
      <c r="FEX3" s="60"/>
      <c r="FEY3" s="60"/>
      <c r="FEZ3" s="60"/>
      <c r="FFA3" s="60"/>
      <c r="FFB3" s="60"/>
      <c r="FFC3" s="60"/>
      <c r="FFD3" s="60"/>
      <c r="FFE3" s="60"/>
      <c r="FFF3" s="60"/>
      <c r="FFG3" s="60"/>
      <c r="FFH3" s="60"/>
      <c r="FFI3" s="60"/>
      <c r="FFJ3" s="60"/>
      <c r="FFK3" s="60"/>
      <c r="FFL3" s="60"/>
      <c r="FFM3" s="60"/>
      <c r="FFN3" s="60"/>
      <c r="FFO3" s="60"/>
      <c r="FFP3" s="60"/>
      <c r="FFQ3" s="60"/>
      <c r="FFR3" s="60"/>
      <c r="FFS3" s="60"/>
      <c r="FFT3" s="60"/>
      <c r="FFU3" s="60"/>
      <c r="FFV3" s="60"/>
      <c r="FFW3" s="60"/>
      <c r="FFX3" s="60"/>
      <c r="FFY3" s="60"/>
      <c r="FFZ3" s="60"/>
      <c r="FGA3" s="60"/>
      <c r="FGB3" s="60"/>
      <c r="FGC3" s="60"/>
      <c r="FGD3" s="60"/>
      <c r="FGE3" s="60"/>
      <c r="FGF3" s="60"/>
      <c r="FGG3" s="60"/>
      <c r="FGH3" s="60"/>
      <c r="FGI3" s="60"/>
      <c r="FGJ3" s="60"/>
      <c r="FGK3" s="60"/>
      <c r="FGL3" s="60"/>
      <c r="FGM3" s="60"/>
      <c r="FGN3" s="60"/>
      <c r="FGO3" s="60"/>
      <c r="FGP3" s="60"/>
      <c r="FGQ3" s="60"/>
      <c r="FGR3" s="60"/>
      <c r="FGS3" s="60"/>
      <c r="FGT3" s="60"/>
      <c r="FGU3" s="60"/>
      <c r="FGV3" s="60"/>
      <c r="FGW3" s="60"/>
      <c r="FGX3" s="60"/>
      <c r="FGY3" s="60"/>
      <c r="FGZ3" s="60"/>
      <c r="FHA3" s="60"/>
      <c r="FHB3" s="60"/>
      <c r="FHC3" s="60"/>
      <c r="FHD3" s="60"/>
      <c r="FHE3" s="60"/>
      <c r="FHF3" s="60"/>
      <c r="FHG3" s="60"/>
      <c r="FHH3" s="60"/>
      <c r="FHI3" s="60"/>
      <c r="FHJ3" s="60"/>
      <c r="FHK3" s="60"/>
      <c r="FHL3" s="60"/>
      <c r="FHM3" s="60"/>
      <c r="FHN3" s="60"/>
      <c r="FHO3" s="60"/>
      <c r="FHP3" s="60"/>
      <c r="FHQ3" s="60"/>
      <c r="FHR3" s="60"/>
      <c r="FHS3" s="60"/>
      <c r="FHT3" s="60"/>
      <c r="FHU3" s="60"/>
      <c r="FHV3" s="60"/>
      <c r="FHW3" s="60"/>
      <c r="FHX3" s="60"/>
      <c r="FHY3" s="60"/>
      <c r="FHZ3" s="60"/>
      <c r="FIA3" s="60"/>
      <c r="FIB3" s="60"/>
      <c r="FIC3" s="60"/>
      <c r="FID3" s="60"/>
      <c r="FIE3" s="60"/>
      <c r="FIF3" s="60"/>
      <c r="FIG3" s="60"/>
      <c r="FIH3" s="60"/>
      <c r="FII3" s="60"/>
      <c r="FIJ3" s="60"/>
      <c r="FIK3" s="60"/>
      <c r="FIL3" s="60"/>
      <c r="FIM3" s="60"/>
      <c r="FIN3" s="60"/>
      <c r="FIO3" s="60"/>
      <c r="FIP3" s="60"/>
      <c r="FIQ3" s="60"/>
      <c r="FIR3" s="60"/>
      <c r="FIS3" s="60"/>
      <c r="FIT3" s="60"/>
      <c r="FIU3" s="60"/>
      <c r="FIV3" s="60"/>
      <c r="FIW3" s="60"/>
      <c r="FIX3" s="60"/>
      <c r="FIY3" s="60"/>
      <c r="FIZ3" s="60"/>
      <c r="FJA3" s="60"/>
      <c r="FJB3" s="60"/>
      <c r="FJC3" s="60"/>
      <c r="FJD3" s="60"/>
      <c r="FJE3" s="60"/>
      <c r="FJF3" s="60"/>
      <c r="FJG3" s="60"/>
      <c r="FJH3" s="60"/>
      <c r="FJI3" s="60"/>
      <c r="FJJ3" s="60"/>
      <c r="FJK3" s="60"/>
      <c r="FJL3" s="60"/>
      <c r="FJM3" s="60"/>
      <c r="FJN3" s="60"/>
      <c r="FJO3" s="60"/>
      <c r="FJP3" s="60"/>
      <c r="FJQ3" s="60"/>
      <c r="FJR3" s="60"/>
      <c r="FJS3" s="60"/>
      <c r="FJT3" s="60"/>
      <c r="FJU3" s="60"/>
      <c r="FJV3" s="60"/>
      <c r="FJW3" s="60"/>
      <c r="FJX3" s="60"/>
      <c r="FJY3" s="60"/>
      <c r="FJZ3" s="60"/>
      <c r="FKA3" s="60"/>
      <c r="FKB3" s="60"/>
      <c r="FKC3" s="60"/>
      <c r="FKD3" s="60"/>
      <c r="FKE3" s="60"/>
      <c r="FKF3" s="60"/>
      <c r="FKG3" s="60"/>
      <c r="FKH3" s="60"/>
      <c r="FKI3" s="60"/>
      <c r="FKJ3" s="60"/>
      <c r="FKK3" s="60"/>
      <c r="FKL3" s="60"/>
      <c r="FKM3" s="60"/>
      <c r="FKN3" s="60"/>
      <c r="FKO3" s="60"/>
      <c r="FKP3" s="60"/>
      <c r="FKQ3" s="60"/>
      <c r="FKR3" s="60"/>
      <c r="FKS3" s="60"/>
      <c r="FKT3" s="60"/>
      <c r="FKU3" s="60"/>
      <c r="FKV3" s="60"/>
      <c r="FKW3" s="60"/>
      <c r="FKX3" s="60"/>
      <c r="FKY3" s="60"/>
      <c r="FKZ3" s="60"/>
      <c r="FLA3" s="60"/>
      <c r="FLB3" s="60"/>
      <c r="FLC3" s="60"/>
      <c r="FLD3" s="60"/>
      <c r="FLE3" s="60"/>
      <c r="FLF3" s="60"/>
      <c r="FLG3" s="60"/>
      <c r="FLH3" s="60"/>
      <c r="FLI3" s="60"/>
      <c r="FLJ3" s="60"/>
      <c r="FLK3" s="60"/>
      <c r="FLL3" s="60"/>
      <c r="FLM3" s="60"/>
      <c r="FLN3" s="60"/>
      <c r="FLO3" s="60"/>
      <c r="FLP3" s="60"/>
      <c r="FLQ3" s="60"/>
      <c r="FLR3" s="60"/>
      <c r="FLS3" s="60"/>
      <c r="FLT3" s="60"/>
      <c r="FLU3" s="60"/>
      <c r="FLV3" s="60"/>
      <c r="FLW3" s="60"/>
      <c r="FLX3" s="60"/>
      <c r="FLY3" s="60"/>
      <c r="FLZ3" s="60"/>
      <c r="FMA3" s="60"/>
      <c r="FMB3" s="60"/>
      <c r="FMC3" s="60"/>
      <c r="FMD3" s="60"/>
      <c r="FME3" s="60"/>
      <c r="FMF3" s="60"/>
      <c r="FMG3" s="60"/>
      <c r="FMH3" s="60"/>
      <c r="FMI3" s="60"/>
      <c r="FMJ3" s="60"/>
      <c r="FMK3" s="60"/>
      <c r="FML3" s="60"/>
      <c r="FMM3" s="60"/>
      <c r="FMN3" s="60"/>
      <c r="FMO3" s="60"/>
      <c r="FMP3" s="60"/>
      <c r="FMQ3" s="60"/>
      <c r="FMR3" s="60"/>
      <c r="FMS3" s="60"/>
      <c r="FMT3" s="60"/>
      <c r="FMU3" s="60"/>
      <c r="FMV3" s="60"/>
      <c r="FMW3" s="60"/>
      <c r="FMX3" s="60"/>
      <c r="FMY3" s="60"/>
      <c r="FMZ3" s="60"/>
      <c r="FNA3" s="60"/>
      <c r="FNB3" s="60"/>
      <c r="FNC3" s="60"/>
      <c r="FND3" s="60"/>
      <c r="FNE3" s="60"/>
      <c r="FNF3" s="60"/>
      <c r="FNG3" s="60"/>
      <c r="FNH3" s="60"/>
      <c r="FNI3" s="60"/>
      <c r="FNJ3" s="60"/>
      <c r="FNK3" s="60"/>
      <c r="FNL3" s="60"/>
      <c r="FNM3" s="60"/>
      <c r="FNN3" s="60"/>
      <c r="FNO3" s="60"/>
      <c r="FNP3" s="60"/>
      <c r="FNQ3" s="60"/>
      <c r="FNR3" s="60"/>
      <c r="FNS3" s="60"/>
      <c r="FNT3" s="60"/>
      <c r="FNU3" s="60"/>
      <c r="FNV3" s="60"/>
      <c r="FNW3" s="60"/>
      <c r="FNX3" s="60"/>
      <c r="FNY3" s="60"/>
      <c r="FNZ3" s="60"/>
      <c r="FOA3" s="60"/>
      <c r="FOB3" s="60"/>
      <c r="FOC3" s="60"/>
      <c r="FOD3" s="60"/>
      <c r="FOE3" s="60"/>
      <c r="FOF3" s="60"/>
      <c r="FOG3" s="60"/>
      <c r="FOH3" s="60"/>
      <c r="FOI3" s="60"/>
      <c r="FOJ3" s="60"/>
      <c r="FOK3" s="60"/>
      <c r="FOL3" s="60"/>
      <c r="FOM3" s="60"/>
      <c r="FON3" s="60"/>
      <c r="FOO3" s="60"/>
      <c r="FOP3" s="60"/>
      <c r="FOQ3" s="60"/>
      <c r="FOR3" s="60"/>
      <c r="FOS3" s="60"/>
      <c r="FOT3" s="60"/>
      <c r="FOU3" s="60"/>
      <c r="FOV3" s="60"/>
      <c r="FOW3" s="60"/>
      <c r="FOX3" s="60"/>
      <c r="FOY3" s="60"/>
      <c r="FOZ3" s="60"/>
      <c r="FPA3" s="60"/>
      <c r="FPB3" s="60"/>
      <c r="FPC3" s="60"/>
      <c r="FPD3" s="60"/>
      <c r="FPE3" s="60"/>
      <c r="FPF3" s="60"/>
      <c r="FPG3" s="60"/>
      <c r="FPH3" s="60"/>
      <c r="FPI3" s="60"/>
      <c r="FPJ3" s="60"/>
      <c r="FPK3" s="60"/>
      <c r="FPL3" s="60"/>
      <c r="FPM3" s="60"/>
      <c r="FPN3" s="60"/>
      <c r="FPO3" s="60"/>
      <c r="FPP3" s="60"/>
      <c r="FPQ3" s="60"/>
      <c r="FPR3" s="60"/>
      <c r="FPS3" s="60"/>
      <c r="FPT3" s="60"/>
      <c r="FPU3" s="60"/>
      <c r="FPV3" s="60"/>
      <c r="FPW3" s="60"/>
      <c r="FPX3" s="60"/>
      <c r="FPY3" s="60"/>
      <c r="FPZ3" s="60"/>
      <c r="FQA3" s="60"/>
      <c r="FQB3" s="60"/>
      <c r="FQC3" s="60"/>
      <c r="FQD3" s="60"/>
      <c r="FQE3" s="60"/>
      <c r="FQF3" s="60"/>
      <c r="FQG3" s="60"/>
      <c r="FQH3" s="60"/>
      <c r="FQI3" s="60"/>
      <c r="FQJ3" s="60"/>
      <c r="FQK3" s="60"/>
      <c r="FQL3" s="60"/>
      <c r="FQM3" s="60"/>
      <c r="FQN3" s="60"/>
      <c r="FQO3" s="60"/>
      <c r="FQP3" s="60"/>
      <c r="FQQ3" s="60"/>
      <c r="FQR3" s="60"/>
      <c r="FQS3" s="60"/>
      <c r="FQT3" s="60"/>
      <c r="FQU3" s="60"/>
      <c r="FQV3" s="60"/>
      <c r="FQW3" s="60"/>
      <c r="FQX3" s="60"/>
      <c r="FQY3" s="60"/>
      <c r="FQZ3" s="60"/>
      <c r="FRA3" s="60"/>
      <c r="FRB3" s="60"/>
      <c r="FRC3" s="60"/>
      <c r="FRD3" s="60"/>
      <c r="FRE3" s="60"/>
      <c r="FRF3" s="60"/>
      <c r="FRG3" s="60"/>
      <c r="FRH3" s="60"/>
      <c r="FRI3" s="60"/>
      <c r="FRJ3" s="60"/>
      <c r="FRK3" s="60"/>
      <c r="FRL3" s="60"/>
      <c r="FRM3" s="60"/>
      <c r="FRN3" s="60"/>
      <c r="FRO3" s="60"/>
      <c r="FRP3" s="60"/>
      <c r="FRQ3" s="60"/>
      <c r="FRR3" s="60"/>
      <c r="FRS3" s="60"/>
      <c r="FRT3" s="60"/>
      <c r="FRU3" s="60"/>
      <c r="FRV3" s="60"/>
      <c r="FRW3" s="60"/>
      <c r="FRX3" s="60"/>
      <c r="FRY3" s="60"/>
      <c r="FRZ3" s="60"/>
      <c r="FSA3" s="60"/>
      <c r="FSB3" s="60"/>
      <c r="FSC3" s="60"/>
      <c r="FSD3" s="60"/>
      <c r="FSE3" s="60"/>
      <c r="FSF3" s="60"/>
      <c r="FSG3" s="60"/>
      <c r="FSH3" s="60"/>
      <c r="FSI3" s="60"/>
      <c r="FSJ3" s="60"/>
      <c r="FSK3" s="60"/>
      <c r="FSL3" s="60"/>
      <c r="FSM3" s="60"/>
      <c r="FSN3" s="60"/>
      <c r="FSO3" s="60"/>
      <c r="FSP3" s="60"/>
      <c r="FSQ3" s="60"/>
      <c r="FSR3" s="60"/>
      <c r="FSS3" s="60"/>
      <c r="FST3" s="60"/>
      <c r="FSU3" s="60"/>
      <c r="FSV3" s="60"/>
      <c r="FSW3" s="60"/>
      <c r="FSX3" s="60"/>
      <c r="FSY3" s="60"/>
      <c r="FSZ3" s="60"/>
      <c r="FTA3" s="60"/>
      <c r="FTB3" s="60"/>
      <c r="FTC3" s="60"/>
      <c r="FTD3" s="60"/>
      <c r="FTE3" s="60"/>
      <c r="FTF3" s="60"/>
      <c r="FTG3" s="60"/>
      <c r="FTH3" s="60"/>
      <c r="FTI3" s="60"/>
      <c r="FTJ3" s="60"/>
      <c r="FTK3" s="60"/>
      <c r="FTL3" s="60"/>
      <c r="FTM3" s="60"/>
      <c r="FTN3" s="60"/>
      <c r="FTO3" s="60"/>
      <c r="FTP3" s="60"/>
      <c r="FTQ3" s="60"/>
      <c r="FTR3" s="60"/>
      <c r="FTS3" s="60"/>
      <c r="FTT3" s="60"/>
      <c r="FTU3" s="60"/>
      <c r="FTV3" s="60"/>
      <c r="FTW3" s="60"/>
      <c r="FTX3" s="60"/>
      <c r="FTY3" s="60"/>
      <c r="FTZ3" s="60"/>
      <c r="FUA3" s="60"/>
      <c r="FUB3" s="60"/>
      <c r="FUC3" s="60"/>
      <c r="FUD3" s="60"/>
      <c r="FUE3" s="60"/>
      <c r="FUF3" s="60"/>
      <c r="FUG3" s="60"/>
      <c r="FUH3" s="60"/>
      <c r="FUI3" s="60"/>
      <c r="FUJ3" s="60"/>
      <c r="FUK3" s="60"/>
      <c r="FUL3" s="60"/>
      <c r="FUM3" s="60"/>
      <c r="FUN3" s="60"/>
      <c r="FUO3" s="60"/>
      <c r="FUP3" s="60"/>
      <c r="FUQ3" s="60"/>
      <c r="FUR3" s="60"/>
      <c r="FUS3" s="60"/>
      <c r="FUT3" s="60"/>
      <c r="FUU3" s="60"/>
      <c r="FUV3" s="60"/>
      <c r="FUW3" s="60"/>
      <c r="FUX3" s="60"/>
      <c r="FUY3" s="60"/>
      <c r="FUZ3" s="60"/>
      <c r="FVA3" s="60"/>
      <c r="FVB3" s="60"/>
      <c r="FVC3" s="60"/>
      <c r="FVD3" s="60"/>
      <c r="FVE3" s="60"/>
      <c r="FVF3" s="60"/>
      <c r="FVG3" s="60"/>
      <c r="FVH3" s="60"/>
      <c r="FVI3" s="60"/>
      <c r="FVJ3" s="60"/>
      <c r="FVK3" s="60"/>
      <c r="FVL3" s="60"/>
      <c r="FVM3" s="60"/>
      <c r="FVN3" s="60"/>
      <c r="FVO3" s="60"/>
      <c r="FVP3" s="60"/>
      <c r="FVQ3" s="60"/>
      <c r="FVR3" s="60"/>
      <c r="FVS3" s="60"/>
      <c r="FVT3" s="60"/>
      <c r="FVU3" s="60"/>
      <c r="FVV3" s="60"/>
      <c r="FVW3" s="60"/>
      <c r="FVX3" s="60"/>
      <c r="FVY3" s="60"/>
      <c r="FVZ3" s="60"/>
      <c r="FWA3" s="60"/>
      <c r="FWB3" s="60"/>
      <c r="FWC3" s="60"/>
      <c r="FWD3" s="60"/>
      <c r="FWE3" s="60"/>
      <c r="FWF3" s="60"/>
      <c r="FWG3" s="60"/>
      <c r="FWH3" s="60"/>
      <c r="FWI3" s="60"/>
      <c r="FWJ3" s="60"/>
      <c r="FWK3" s="60"/>
      <c r="FWL3" s="60"/>
      <c r="FWM3" s="60"/>
      <c r="FWN3" s="60"/>
      <c r="FWO3" s="60"/>
      <c r="FWP3" s="60"/>
      <c r="FWQ3" s="60"/>
      <c r="FWR3" s="60"/>
      <c r="FWS3" s="60"/>
      <c r="FWT3" s="60"/>
      <c r="FWU3" s="60"/>
      <c r="FWV3" s="60"/>
      <c r="FWW3" s="60"/>
      <c r="FWX3" s="60"/>
      <c r="FWY3" s="60"/>
      <c r="FWZ3" s="60"/>
      <c r="FXA3" s="60"/>
      <c r="FXB3" s="60"/>
      <c r="FXC3" s="60"/>
      <c r="FXD3" s="60"/>
      <c r="FXE3" s="60"/>
      <c r="FXF3" s="60"/>
      <c r="FXG3" s="60"/>
      <c r="FXH3" s="60"/>
      <c r="FXI3" s="60"/>
      <c r="FXJ3" s="60"/>
      <c r="FXK3" s="60"/>
      <c r="FXL3" s="60"/>
      <c r="FXM3" s="60"/>
      <c r="FXN3" s="60"/>
      <c r="FXO3" s="60"/>
      <c r="FXP3" s="60"/>
      <c r="FXQ3" s="60"/>
      <c r="FXR3" s="60"/>
      <c r="FXS3" s="60"/>
      <c r="FXT3" s="60"/>
      <c r="FXU3" s="60"/>
      <c r="FXV3" s="60"/>
      <c r="FXW3" s="60"/>
      <c r="FXX3" s="60"/>
      <c r="FXY3" s="60"/>
      <c r="FXZ3" s="60"/>
      <c r="FYA3" s="60"/>
      <c r="FYB3" s="60"/>
      <c r="FYC3" s="60"/>
      <c r="FYD3" s="60"/>
      <c r="FYE3" s="60"/>
      <c r="FYF3" s="60"/>
      <c r="FYG3" s="60"/>
      <c r="FYH3" s="60"/>
      <c r="FYI3" s="60"/>
      <c r="FYJ3" s="60"/>
      <c r="FYK3" s="60"/>
      <c r="FYL3" s="60"/>
      <c r="FYM3" s="60"/>
      <c r="FYN3" s="60"/>
      <c r="FYO3" s="60"/>
      <c r="FYP3" s="60"/>
      <c r="FYQ3" s="60"/>
      <c r="FYR3" s="60"/>
      <c r="FYS3" s="60"/>
      <c r="FYT3" s="60"/>
      <c r="FYU3" s="60"/>
      <c r="FYV3" s="60"/>
      <c r="FYW3" s="60"/>
      <c r="FYX3" s="60"/>
      <c r="FYY3" s="60"/>
      <c r="FYZ3" s="60"/>
      <c r="FZA3" s="60"/>
      <c r="FZB3" s="60"/>
      <c r="FZC3" s="60"/>
      <c r="FZD3" s="60"/>
      <c r="FZE3" s="60"/>
      <c r="FZF3" s="60"/>
      <c r="FZG3" s="60"/>
      <c r="FZH3" s="60"/>
      <c r="FZI3" s="60"/>
      <c r="FZJ3" s="60"/>
      <c r="FZK3" s="60"/>
      <c r="FZL3" s="60"/>
      <c r="FZM3" s="60"/>
      <c r="FZN3" s="60"/>
      <c r="FZO3" s="60"/>
      <c r="FZP3" s="60"/>
      <c r="FZQ3" s="60"/>
      <c r="FZR3" s="60"/>
      <c r="FZS3" s="60"/>
      <c r="FZT3" s="60"/>
      <c r="FZU3" s="60"/>
      <c r="FZV3" s="60"/>
      <c r="FZW3" s="60"/>
      <c r="FZX3" s="60"/>
      <c r="FZY3" s="60"/>
      <c r="FZZ3" s="60"/>
      <c r="GAA3" s="60"/>
      <c r="GAB3" s="60"/>
      <c r="GAC3" s="60"/>
      <c r="GAD3" s="60"/>
      <c r="GAE3" s="60"/>
      <c r="GAF3" s="60"/>
      <c r="GAG3" s="60"/>
      <c r="GAH3" s="60"/>
      <c r="GAI3" s="60"/>
      <c r="GAJ3" s="60"/>
      <c r="GAK3" s="60"/>
      <c r="GAL3" s="60"/>
      <c r="GAM3" s="60"/>
      <c r="GAN3" s="60"/>
      <c r="GAO3" s="60"/>
      <c r="GAP3" s="60"/>
      <c r="GAQ3" s="60"/>
      <c r="GAR3" s="60"/>
      <c r="GAS3" s="60"/>
      <c r="GAT3" s="60"/>
      <c r="GAU3" s="60"/>
      <c r="GAV3" s="60"/>
      <c r="GAW3" s="60"/>
      <c r="GAX3" s="60"/>
      <c r="GAY3" s="60"/>
      <c r="GAZ3" s="60"/>
      <c r="GBA3" s="60"/>
      <c r="GBB3" s="60"/>
      <c r="GBC3" s="60"/>
      <c r="GBD3" s="60"/>
      <c r="GBE3" s="60"/>
      <c r="GBF3" s="60"/>
      <c r="GBG3" s="60"/>
      <c r="GBH3" s="60"/>
      <c r="GBI3" s="60"/>
      <c r="GBJ3" s="60"/>
      <c r="GBK3" s="60"/>
      <c r="GBL3" s="60"/>
      <c r="GBM3" s="60"/>
      <c r="GBN3" s="60"/>
      <c r="GBO3" s="60"/>
      <c r="GBP3" s="60"/>
      <c r="GBQ3" s="60"/>
      <c r="GBR3" s="60"/>
      <c r="GBS3" s="60"/>
      <c r="GBT3" s="60"/>
      <c r="GBU3" s="60"/>
      <c r="GBV3" s="60"/>
      <c r="GBW3" s="60"/>
      <c r="GBX3" s="60"/>
      <c r="GBY3" s="60"/>
      <c r="GBZ3" s="60"/>
      <c r="GCA3" s="60"/>
      <c r="GCB3" s="60"/>
      <c r="GCC3" s="60"/>
      <c r="GCD3" s="60"/>
      <c r="GCE3" s="60"/>
      <c r="GCF3" s="60"/>
      <c r="GCG3" s="60"/>
      <c r="GCH3" s="60"/>
      <c r="GCI3" s="60"/>
      <c r="GCJ3" s="60"/>
      <c r="GCK3" s="60"/>
      <c r="GCL3" s="60"/>
      <c r="GCM3" s="60"/>
      <c r="GCN3" s="60"/>
      <c r="GCO3" s="60"/>
      <c r="GCP3" s="60"/>
      <c r="GCQ3" s="60"/>
      <c r="GCR3" s="60"/>
      <c r="GCS3" s="60"/>
      <c r="GCT3" s="60"/>
      <c r="GCU3" s="60"/>
      <c r="GCV3" s="60"/>
      <c r="GCW3" s="60"/>
      <c r="GCX3" s="60"/>
      <c r="GCY3" s="60"/>
      <c r="GCZ3" s="60"/>
      <c r="GDA3" s="60"/>
      <c r="GDB3" s="60"/>
      <c r="GDC3" s="60"/>
      <c r="GDD3" s="60"/>
      <c r="GDE3" s="60"/>
      <c r="GDF3" s="60"/>
      <c r="GDG3" s="60"/>
      <c r="GDH3" s="60"/>
      <c r="GDI3" s="60"/>
      <c r="GDJ3" s="60"/>
      <c r="GDK3" s="60"/>
      <c r="GDL3" s="60"/>
      <c r="GDM3" s="60"/>
      <c r="GDN3" s="60"/>
      <c r="GDO3" s="60"/>
      <c r="GDP3" s="60"/>
      <c r="GDQ3" s="60"/>
      <c r="GDR3" s="60"/>
      <c r="GDS3" s="60"/>
      <c r="GDT3" s="60"/>
      <c r="GDU3" s="60"/>
      <c r="GDV3" s="60"/>
      <c r="GDW3" s="60"/>
      <c r="GDX3" s="60"/>
      <c r="GDY3" s="60"/>
      <c r="GDZ3" s="60"/>
      <c r="GEA3" s="60"/>
      <c r="GEB3" s="60"/>
      <c r="GEC3" s="60"/>
      <c r="GED3" s="60"/>
      <c r="GEE3" s="60"/>
      <c r="GEF3" s="60"/>
      <c r="GEG3" s="60"/>
      <c r="GEH3" s="60"/>
      <c r="GEI3" s="60"/>
      <c r="GEJ3" s="60"/>
      <c r="GEK3" s="60"/>
      <c r="GEL3" s="60"/>
      <c r="GEM3" s="60"/>
      <c r="GEN3" s="60"/>
      <c r="GEO3" s="60"/>
      <c r="GEP3" s="60"/>
      <c r="GEQ3" s="60"/>
      <c r="GER3" s="60"/>
      <c r="GES3" s="60"/>
      <c r="GET3" s="60"/>
      <c r="GEU3" s="60"/>
      <c r="GEV3" s="60"/>
      <c r="GEW3" s="60"/>
      <c r="GEX3" s="60"/>
      <c r="GEY3" s="60"/>
      <c r="GEZ3" s="60"/>
      <c r="GFA3" s="60"/>
      <c r="GFB3" s="60"/>
      <c r="GFC3" s="60"/>
      <c r="GFD3" s="60"/>
      <c r="GFE3" s="60"/>
      <c r="GFF3" s="60"/>
      <c r="GFG3" s="60"/>
      <c r="GFH3" s="60"/>
      <c r="GFI3" s="60"/>
      <c r="GFJ3" s="60"/>
      <c r="GFK3" s="60"/>
      <c r="GFL3" s="60"/>
      <c r="GFM3" s="60"/>
      <c r="GFN3" s="60"/>
      <c r="GFO3" s="60"/>
      <c r="GFP3" s="60"/>
      <c r="GFQ3" s="60"/>
      <c r="GFR3" s="60"/>
      <c r="GFS3" s="60"/>
      <c r="GFT3" s="60"/>
      <c r="GFU3" s="60"/>
      <c r="GFV3" s="60"/>
      <c r="GFW3" s="60"/>
      <c r="GFX3" s="60"/>
      <c r="GFY3" s="60"/>
      <c r="GFZ3" s="60"/>
      <c r="GGA3" s="60"/>
      <c r="GGB3" s="60"/>
      <c r="GGC3" s="60"/>
      <c r="GGD3" s="60"/>
      <c r="GGE3" s="60"/>
      <c r="GGF3" s="60"/>
      <c r="GGG3" s="60"/>
      <c r="GGH3" s="60"/>
      <c r="GGI3" s="60"/>
      <c r="GGJ3" s="60"/>
      <c r="GGK3" s="60"/>
      <c r="GGL3" s="60"/>
      <c r="GGM3" s="60"/>
      <c r="GGN3" s="60"/>
      <c r="GGO3" s="60"/>
      <c r="GGP3" s="60"/>
      <c r="GGQ3" s="60"/>
      <c r="GGR3" s="60"/>
      <c r="GGS3" s="60"/>
      <c r="GGT3" s="60"/>
      <c r="GGU3" s="60"/>
      <c r="GGV3" s="60"/>
      <c r="GGW3" s="60"/>
      <c r="GGX3" s="60"/>
      <c r="GGY3" s="60"/>
      <c r="GGZ3" s="60"/>
      <c r="GHA3" s="60"/>
      <c r="GHB3" s="60"/>
      <c r="GHC3" s="60"/>
      <c r="GHD3" s="60"/>
      <c r="GHE3" s="60"/>
      <c r="GHF3" s="60"/>
      <c r="GHG3" s="60"/>
      <c r="GHH3" s="60"/>
      <c r="GHI3" s="60"/>
      <c r="GHJ3" s="60"/>
      <c r="GHK3" s="60"/>
      <c r="GHL3" s="60"/>
      <c r="GHM3" s="60"/>
      <c r="GHN3" s="60"/>
      <c r="GHO3" s="60"/>
      <c r="GHP3" s="60"/>
      <c r="GHQ3" s="60"/>
      <c r="GHR3" s="60"/>
      <c r="GHS3" s="60"/>
      <c r="GHT3" s="60"/>
      <c r="GHU3" s="60"/>
      <c r="GHV3" s="60"/>
      <c r="GHW3" s="60"/>
      <c r="GHX3" s="60"/>
      <c r="GHY3" s="60"/>
      <c r="GHZ3" s="60"/>
      <c r="GIA3" s="60"/>
      <c r="GIB3" s="60"/>
      <c r="GIC3" s="60"/>
      <c r="GID3" s="60"/>
      <c r="GIE3" s="60"/>
      <c r="GIF3" s="60"/>
      <c r="GIG3" s="60"/>
      <c r="GIH3" s="60"/>
      <c r="GII3" s="60"/>
      <c r="GIJ3" s="60"/>
      <c r="GIK3" s="60"/>
      <c r="GIL3" s="60"/>
      <c r="GIM3" s="60"/>
      <c r="GIN3" s="60"/>
      <c r="GIO3" s="60"/>
      <c r="GIP3" s="60"/>
      <c r="GIQ3" s="60"/>
      <c r="GIR3" s="60"/>
      <c r="GIS3" s="60"/>
      <c r="GIT3" s="60"/>
      <c r="GIU3" s="60"/>
      <c r="GIV3" s="60"/>
      <c r="GIW3" s="60"/>
      <c r="GIX3" s="60"/>
      <c r="GIY3" s="60"/>
      <c r="GIZ3" s="60"/>
      <c r="GJA3" s="60"/>
      <c r="GJB3" s="60"/>
      <c r="GJC3" s="60"/>
      <c r="GJD3" s="60"/>
      <c r="GJE3" s="60"/>
      <c r="GJF3" s="60"/>
      <c r="GJG3" s="60"/>
      <c r="GJH3" s="60"/>
      <c r="GJI3" s="60"/>
      <c r="GJJ3" s="60"/>
      <c r="GJK3" s="60"/>
      <c r="GJL3" s="60"/>
      <c r="GJM3" s="60"/>
      <c r="GJN3" s="60"/>
      <c r="GJO3" s="60"/>
      <c r="GJP3" s="60"/>
      <c r="GJQ3" s="60"/>
      <c r="GJR3" s="60"/>
      <c r="GJS3" s="60"/>
      <c r="GJT3" s="60"/>
      <c r="GJU3" s="60"/>
      <c r="GJV3" s="60"/>
      <c r="GJW3" s="60"/>
      <c r="GJX3" s="60"/>
      <c r="GJY3" s="60"/>
      <c r="GJZ3" s="60"/>
      <c r="GKA3" s="60"/>
      <c r="GKB3" s="60"/>
      <c r="GKC3" s="60"/>
      <c r="GKD3" s="60"/>
      <c r="GKE3" s="60"/>
      <c r="GKF3" s="60"/>
      <c r="GKG3" s="60"/>
      <c r="GKH3" s="60"/>
      <c r="GKI3" s="60"/>
      <c r="GKJ3" s="60"/>
      <c r="GKK3" s="60"/>
      <c r="GKL3" s="60"/>
      <c r="GKM3" s="60"/>
      <c r="GKN3" s="60"/>
      <c r="GKO3" s="60"/>
      <c r="GKP3" s="60"/>
      <c r="GKQ3" s="60"/>
      <c r="GKR3" s="60"/>
      <c r="GKS3" s="60"/>
      <c r="GKT3" s="60"/>
      <c r="GKU3" s="60"/>
      <c r="GKV3" s="60"/>
      <c r="GKW3" s="60"/>
      <c r="GKX3" s="60"/>
      <c r="GKY3" s="60"/>
      <c r="GKZ3" s="60"/>
      <c r="GLA3" s="60"/>
      <c r="GLB3" s="60"/>
      <c r="GLC3" s="60"/>
      <c r="GLD3" s="60"/>
      <c r="GLE3" s="60"/>
      <c r="GLF3" s="60"/>
      <c r="GLG3" s="60"/>
      <c r="GLH3" s="60"/>
      <c r="GLI3" s="60"/>
      <c r="GLJ3" s="60"/>
      <c r="GLK3" s="60"/>
      <c r="GLL3" s="60"/>
      <c r="GLM3" s="60"/>
      <c r="GLN3" s="60"/>
      <c r="GLO3" s="60"/>
      <c r="GLP3" s="60"/>
      <c r="GLQ3" s="60"/>
      <c r="GLR3" s="60"/>
      <c r="GLS3" s="60"/>
      <c r="GLT3" s="60"/>
      <c r="GLU3" s="60"/>
      <c r="GLV3" s="60"/>
      <c r="GLW3" s="60"/>
      <c r="GLX3" s="60"/>
      <c r="GLY3" s="60"/>
      <c r="GLZ3" s="60"/>
      <c r="GMA3" s="60"/>
      <c r="GMB3" s="60"/>
      <c r="GMC3" s="60"/>
      <c r="GMD3" s="60"/>
      <c r="GME3" s="60"/>
      <c r="GMF3" s="60"/>
      <c r="GMG3" s="60"/>
      <c r="GMH3" s="60"/>
      <c r="GMI3" s="60"/>
      <c r="GMJ3" s="60"/>
      <c r="GMK3" s="60"/>
      <c r="GML3" s="60"/>
      <c r="GMM3" s="60"/>
      <c r="GMN3" s="60"/>
      <c r="GMO3" s="60"/>
      <c r="GMP3" s="60"/>
      <c r="GMQ3" s="60"/>
      <c r="GMR3" s="60"/>
      <c r="GMS3" s="60"/>
      <c r="GMT3" s="60"/>
      <c r="GMU3" s="60"/>
      <c r="GMV3" s="60"/>
      <c r="GMW3" s="60"/>
      <c r="GMX3" s="60"/>
      <c r="GMY3" s="60"/>
      <c r="GMZ3" s="60"/>
      <c r="GNA3" s="60"/>
      <c r="GNB3" s="60"/>
      <c r="GNC3" s="60"/>
      <c r="GND3" s="60"/>
      <c r="GNE3" s="60"/>
      <c r="GNF3" s="60"/>
      <c r="GNG3" s="60"/>
      <c r="GNH3" s="60"/>
      <c r="GNI3" s="60"/>
      <c r="GNJ3" s="60"/>
      <c r="GNK3" s="60"/>
      <c r="GNL3" s="60"/>
      <c r="GNM3" s="60"/>
      <c r="GNN3" s="60"/>
      <c r="GNO3" s="60"/>
      <c r="GNP3" s="60"/>
      <c r="GNQ3" s="60"/>
      <c r="GNR3" s="60"/>
      <c r="GNS3" s="60"/>
      <c r="GNT3" s="60"/>
      <c r="GNU3" s="60"/>
      <c r="GNV3" s="60"/>
      <c r="GNW3" s="60"/>
      <c r="GNX3" s="60"/>
      <c r="GNY3" s="60"/>
      <c r="GNZ3" s="60"/>
      <c r="GOA3" s="60"/>
      <c r="GOB3" s="60"/>
      <c r="GOC3" s="60"/>
      <c r="GOD3" s="60"/>
      <c r="GOE3" s="60"/>
      <c r="GOF3" s="60"/>
      <c r="GOG3" s="60"/>
      <c r="GOH3" s="60"/>
      <c r="GOI3" s="60"/>
      <c r="GOJ3" s="60"/>
      <c r="GOK3" s="60"/>
      <c r="GOL3" s="60"/>
      <c r="GOM3" s="60"/>
      <c r="GON3" s="60"/>
      <c r="GOO3" s="60"/>
      <c r="GOP3" s="60"/>
      <c r="GOQ3" s="60"/>
      <c r="GOR3" s="60"/>
      <c r="GOS3" s="60"/>
      <c r="GOT3" s="60"/>
      <c r="GOU3" s="60"/>
      <c r="GOV3" s="60"/>
      <c r="GOW3" s="60"/>
      <c r="GOX3" s="60"/>
      <c r="GOY3" s="60"/>
      <c r="GOZ3" s="60"/>
      <c r="GPA3" s="60"/>
      <c r="GPB3" s="60"/>
      <c r="GPC3" s="60"/>
      <c r="GPD3" s="60"/>
      <c r="GPE3" s="60"/>
      <c r="GPF3" s="60"/>
      <c r="GPG3" s="60"/>
      <c r="GPH3" s="60"/>
      <c r="GPI3" s="60"/>
      <c r="GPJ3" s="60"/>
      <c r="GPK3" s="60"/>
      <c r="GPL3" s="60"/>
      <c r="GPM3" s="60"/>
      <c r="GPN3" s="60"/>
      <c r="GPO3" s="60"/>
      <c r="GPP3" s="60"/>
      <c r="GPQ3" s="60"/>
      <c r="GPR3" s="60"/>
      <c r="GPS3" s="60"/>
      <c r="GPT3" s="60"/>
      <c r="GPU3" s="60"/>
      <c r="GPV3" s="60"/>
      <c r="GPW3" s="60"/>
      <c r="GPX3" s="60"/>
      <c r="GPY3" s="60"/>
      <c r="GPZ3" s="60"/>
      <c r="GQA3" s="60"/>
      <c r="GQB3" s="60"/>
      <c r="GQC3" s="60"/>
      <c r="GQD3" s="60"/>
      <c r="GQE3" s="60"/>
      <c r="GQF3" s="60"/>
      <c r="GQG3" s="60"/>
      <c r="GQH3" s="60"/>
      <c r="GQI3" s="60"/>
      <c r="GQJ3" s="60"/>
      <c r="GQK3" s="60"/>
      <c r="GQL3" s="60"/>
      <c r="GQM3" s="60"/>
      <c r="GQN3" s="60"/>
      <c r="GQO3" s="60"/>
      <c r="GQP3" s="60"/>
      <c r="GQQ3" s="60"/>
      <c r="GQR3" s="60"/>
      <c r="GQS3" s="60"/>
      <c r="GQT3" s="60"/>
      <c r="GQU3" s="60"/>
      <c r="GQV3" s="60"/>
      <c r="GQW3" s="60"/>
      <c r="GQX3" s="60"/>
      <c r="GQY3" s="60"/>
      <c r="GQZ3" s="60"/>
      <c r="GRA3" s="60"/>
      <c r="GRB3" s="60"/>
      <c r="GRC3" s="60"/>
      <c r="GRD3" s="60"/>
      <c r="GRE3" s="60"/>
      <c r="GRF3" s="60"/>
      <c r="GRG3" s="60"/>
      <c r="GRH3" s="60"/>
      <c r="GRI3" s="60"/>
      <c r="GRJ3" s="60"/>
      <c r="GRK3" s="60"/>
      <c r="GRL3" s="60"/>
      <c r="GRM3" s="60"/>
      <c r="GRN3" s="60"/>
      <c r="GRO3" s="60"/>
      <c r="GRP3" s="60"/>
      <c r="GRQ3" s="60"/>
      <c r="GRR3" s="60"/>
      <c r="GRS3" s="60"/>
      <c r="GRT3" s="60"/>
      <c r="GRU3" s="60"/>
      <c r="GRV3" s="60"/>
      <c r="GRW3" s="60"/>
      <c r="GRX3" s="60"/>
      <c r="GRY3" s="60"/>
      <c r="GRZ3" s="60"/>
      <c r="GSA3" s="60"/>
      <c r="GSB3" s="60"/>
      <c r="GSC3" s="60"/>
      <c r="GSD3" s="60"/>
      <c r="GSE3" s="60"/>
      <c r="GSF3" s="60"/>
      <c r="GSG3" s="60"/>
      <c r="GSH3" s="60"/>
      <c r="GSI3" s="60"/>
      <c r="GSJ3" s="60"/>
      <c r="GSK3" s="60"/>
      <c r="GSL3" s="60"/>
      <c r="GSM3" s="60"/>
      <c r="GSN3" s="60"/>
      <c r="GSO3" s="60"/>
      <c r="GSP3" s="60"/>
      <c r="GSQ3" s="60"/>
      <c r="GSR3" s="60"/>
      <c r="GSS3" s="60"/>
      <c r="GST3" s="60"/>
      <c r="GSU3" s="60"/>
      <c r="GSV3" s="60"/>
      <c r="GSW3" s="60"/>
      <c r="GSX3" s="60"/>
      <c r="GSY3" s="60"/>
      <c r="GSZ3" s="60"/>
      <c r="GTA3" s="60"/>
      <c r="GTB3" s="60"/>
      <c r="GTC3" s="60"/>
      <c r="GTD3" s="60"/>
      <c r="GTE3" s="60"/>
      <c r="GTF3" s="60"/>
      <c r="GTG3" s="60"/>
      <c r="GTH3" s="60"/>
      <c r="GTI3" s="60"/>
      <c r="GTJ3" s="60"/>
      <c r="GTK3" s="60"/>
      <c r="GTL3" s="60"/>
      <c r="GTM3" s="60"/>
      <c r="GTN3" s="60"/>
      <c r="GTO3" s="60"/>
      <c r="GTP3" s="60"/>
      <c r="GTQ3" s="60"/>
      <c r="GTR3" s="60"/>
      <c r="GTS3" s="60"/>
      <c r="GTT3" s="60"/>
      <c r="GTU3" s="60"/>
      <c r="GTV3" s="60"/>
      <c r="GTW3" s="60"/>
      <c r="GTX3" s="60"/>
      <c r="GTY3" s="60"/>
      <c r="GTZ3" s="60"/>
      <c r="GUA3" s="60"/>
      <c r="GUB3" s="60"/>
      <c r="GUC3" s="60"/>
      <c r="GUD3" s="60"/>
      <c r="GUE3" s="60"/>
      <c r="GUF3" s="60"/>
      <c r="GUG3" s="60"/>
      <c r="GUH3" s="60"/>
      <c r="GUI3" s="60"/>
      <c r="GUJ3" s="60"/>
      <c r="GUK3" s="60"/>
      <c r="GUL3" s="60"/>
      <c r="GUM3" s="60"/>
      <c r="GUN3" s="60"/>
      <c r="GUO3" s="60"/>
      <c r="GUP3" s="60"/>
      <c r="GUQ3" s="60"/>
      <c r="GUR3" s="60"/>
      <c r="GUS3" s="60"/>
      <c r="GUT3" s="60"/>
      <c r="GUU3" s="60"/>
      <c r="GUV3" s="60"/>
      <c r="GUW3" s="60"/>
      <c r="GUX3" s="60"/>
      <c r="GUY3" s="60"/>
      <c r="GUZ3" s="60"/>
      <c r="GVA3" s="60"/>
      <c r="GVB3" s="60"/>
      <c r="GVC3" s="60"/>
      <c r="GVD3" s="60"/>
      <c r="GVE3" s="60"/>
      <c r="GVF3" s="60"/>
      <c r="GVG3" s="60"/>
      <c r="GVH3" s="60"/>
      <c r="GVI3" s="60"/>
      <c r="GVJ3" s="60"/>
      <c r="GVK3" s="60"/>
      <c r="GVL3" s="60"/>
      <c r="GVM3" s="60"/>
      <c r="GVN3" s="60"/>
      <c r="GVO3" s="60"/>
      <c r="GVP3" s="60"/>
      <c r="GVQ3" s="60"/>
      <c r="GVR3" s="60"/>
      <c r="GVS3" s="60"/>
      <c r="GVT3" s="60"/>
      <c r="GVU3" s="60"/>
      <c r="GVV3" s="60"/>
      <c r="GVW3" s="60"/>
      <c r="GVX3" s="60"/>
      <c r="GVY3" s="60"/>
      <c r="GVZ3" s="60"/>
      <c r="GWA3" s="60"/>
      <c r="GWB3" s="60"/>
      <c r="GWC3" s="60"/>
      <c r="GWD3" s="60"/>
      <c r="GWE3" s="60"/>
      <c r="GWF3" s="60"/>
      <c r="GWG3" s="60"/>
      <c r="GWH3" s="60"/>
      <c r="GWI3" s="60"/>
      <c r="GWJ3" s="60"/>
      <c r="GWK3" s="60"/>
      <c r="GWL3" s="60"/>
      <c r="GWM3" s="60"/>
      <c r="GWN3" s="60"/>
      <c r="GWO3" s="60"/>
      <c r="GWP3" s="60"/>
      <c r="GWQ3" s="60"/>
      <c r="GWR3" s="60"/>
      <c r="GWS3" s="60"/>
      <c r="GWT3" s="60"/>
      <c r="GWU3" s="60"/>
      <c r="GWV3" s="60"/>
      <c r="GWW3" s="60"/>
      <c r="GWX3" s="60"/>
      <c r="GWY3" s="60"/>
      <c r="GWZ3" s="60"/>
      <c r="GXA3" s="60"/>
      <c r="GXB3" s="60"/>
      <c r="GXC3" s="60"/>
      <c r="GXD3" s="60"/>
      <c r="GXE3" s="60"/>
      <c r="GXF3" s="60"/>
      <c r="GXG3" s="60"/>
      <c r="GXH3" s="60"/>
      <c r="GXI3" s="60"/>
      <c r="GXJ3" s="60"/>
      <c r="GXK3" s="60"/>
      <c r="GXL3" s="60"/>
      <c r="GXM3" s="60"/>
      <c r="GXN3" s="60"/>
      <c r="GXO3" s="60"/>
      <c r="GXP3" s="60"/>
      <c r="GXQ3" s="60"/>
      <c r="GXR3" s="60"/>
      <c r="GXS3" s="60"/>
      <c r="GXT3" s="60"/>
      <c r="GXU3" s="60"/>
      <c r="GXV3" s="60"/>
      <c r="GXW3" s="60"/>
      <c r="GXX3" s="60"/>
      <c r="GXY3" s="60"/>
      <c r="GXZ3" s="60"/>
      <c r="GYA3" s="60"/>
      <c r="GYB3" s="60"/>
      <c r="GYC3" s="60"/>
      <c r="GYD3" s="60"/>
      <c r="GYE3" s="60"/>
      <c r="GYF3" s="60"/>
      <c r="GYG3" s="60"/>
      <c r="GYH3" s="60"/>
      <c r="GYI3" s="60"/>
      <c r="GYJ3" s="60"/>
      <c r="GYK3" s="60"/>
      <c r="GYL3" s="60"/>
      <c r="GYM3" s="60"/>
      <c r="GYN3" s="60"/>
      <c r="GYO3" s="60"/>
      <c r="GYP3" s="60"/>
      <c r="GYQ3" s="60"/>
      <c r="GYR3" s="60"/>
      <c r="GYS3" s="60"/>
      <c r="GYT3" s="60"/>
      <c r="GYU3" s="60"/>
      <c r="GYV3" s="60"/>
      <c r="GYW3" s="60"/>
      <c r="GYX3" s="60"/>
      <c r="GYY3" s="60"/>
      <c r="GYZ3" s="60"/>
      <c r="GZA3" s="60"/>
      <c r="GZB3" s="60"/>
      <c r="GZC3" s="60"/>
      <c r="GZD3" s="60"/>
      <c r="GZE3" s="60"/>
      <c r="GZF3" s="60"/>
      <c r="GZG3" s="60"/>
      <c r="GZH3" s="60"/>
      <c r="GZI3" s="60"/>
      <c r="GZJ3" s="60"/>
      <c r="GZK3" s="60"/>
      <c r="GZL3" s="60"/>
      <c r="GZM3" s="60"/>
      <c r="GZN3" s="60"/>
      <c r="GZO3" s="60"/>
      <c r="GZP3" s="60"/>
      <c r="GZQ3" s="60"/>
      <c r="GZR3" s="60"/>
      <c r="GZS3" s="60"/>
      <c r="GZT3" s="60"/>
      <c r="GZU3" s="60"/>
      <c r="GZV3" s="60"/>
      <c r="GZW3" s="60"/>
      <c r="GZX3" s="60"/>
      <c r="GZY3" s="60"/>
      <c r="GZZ3" s="60"/>
      <c r="HAA3" s="60"/>
      <c r="HAB3" s="60"/>
      <c r="HAC3" s="60"/>
      <c r="HAD3" s="60"/>
      <c r="HAE3" s="60"/>
      <c r="HAF3" s="60"/>
      <c r="HAG3" s="60"/>
      <c r="HAH3" s="60"/>
      <c r="HAI3" s="60"/>
      <c r="HAJ3" s="60"/>
      <c r="HAK3" s="60"/>
      <c r="HAL3" s="60"/>
      <c r="HAM3" s="60"/>
      <c r="HAN3" s="60"/>
      <c r="HAO3" s="60"/>
      <c r="HAP3" s="60"/>
      <c r="HAQ3" s="60"/>
      <c r="HAR3" s="60"/>
      <c r="HAS3" s="60"/>
      <c r="HAT3" s="60"/>
      <c r="HAU3" s="60"/>
      <c r="HAV3" s="60"/>
      <c r="HAW3" s="60"/>
      <c r="HAX3" s="60"/>
      <c r="HAY3" s="60"/>
      <c r="HAZ3" s="60"/>
      <c r="HBA3" s="60"/>
      <c r="HBB3" s="60"/>
      <c r="HBC3" s="60"/>
      <c r="HBD3" s="60"/>
      <c r="HBE3" s="60"/>
      <c r="HBF3" s="60"/>
      <c r="HBG3" s="60"/>
      <c r="HBH3" s="60"/>
      <c r="HBI3" s="60"/>
      <c r="HBJ3" s="60"/>
      <c r="HBK3" s="60"/>
      <c r="HBL3" s="60"/>
      <c r="HBM3" s="60"/>
      <c r="HBN3" s="60"/>
      <c r="HBO3" s="60"/>
      <c r="HBP3" s="60"/>
      <c r="HBQ3" s="60"/>
      <c r="HBR3" s="60"/>
      <c r="HBS3" s="60"/>
      <c r="HBT3" s="60"/>
      <c r="HBU3" s="60"/>
      <c r="HBV3" s="60"/>
      <c r="HBW3" s="60"/>
      <c r="HBX3" s="60"/>
      <c r="HBY3" s="60"/>
      <c r="HBZ3" s="60"/>
      <c r="HCA3" s="60"/>
      <c r="HCB3" s="60"/>
      <c r="HCC3" s="60"/>
      <c r="HCD3" s="60"/>
      <c r="HCE3" s="60"/>
      <c r="HCF3" s="60"/>
      <c r="HCG3" s="60"/>
      <c r="HCH3" s="60"/>
      <c r="HCI3" s="60"/>
      <c r="HCJ3" s="60"/>
      <c r="HCK3" s="60"/>
      <c r="HCL3" s="60"/>
      <c r="HCM3" s="60"/>
      <c r="HCN3" s="60"/>
      <c r="HCO3" s="60"/>
      <c r="HCP3" s="60"/>
      <c r="HCQ3" s="60"/>
      <c r="HCR3" s="60"/>
      <c r="HCS3" s="60"/>
      <c r="HCT3" s="60"/>
      <c r="HCU3" s="60"/>
      <c r="HCV3" s="60"/>
      <c r="HCW3" s="60"/>
      <c r="HCX3" s="60"/>
      <c r="HCY3" s="60"/>
      <c r="HCZ3" s="60"/>
      <c r="HDA3" s="60"/>
      <c r="HDB3" s="60"/>
      <c r="HDC3" s="60"/>
      <c r="HDD3" s="60"/>
      <c r="HDE3" s="60"/>
      <c r="HDF3" s="60"/>
      <c r="HDG3" s="60"/>
      <c r="HDH3" s="60"/>
      <c r="HDI3" s="60"/>
      <c r="HDJ3" s="60"/>
      <c r="HDK3" s="60"/>
      <c r="HDL3" s="60"/>
      <c r="HDM3" s="60"/>
      <c r="HDN3" s="60"/>
      <c r="HDO3" s="60"/>
      <c r="HDP3" s="60"/>
      <c r="HDQ3" s="60"/>
      <c r="HDR3" s="60"/>
      <c r="HDS3" s="60"/>
      <c r="HDT3" s="60"/>
      <c r="HDU3" s="60"/>
      <c r="HDV3" s="60"/>
      <c r="HDW3" s="60"/>
      <c r="HDX3" s="60"/>
      <c r="HDY3" s="60"/>
      <c r="HDZ3" s="60"/>
      <c r="HEA3" s="60"/>
      <c r="HEB3" s="60"/>
      <c r="HEC3" s="60"/>
      <c r="HED3" s="60"/>
      <c r="HEE3" s="60"/>
      <c r="HEF3" s="60"/>
      <c r="HEG3" s="60"/>
      <c r="HEH3" s="60"/>
      <c r="HEI3" s="60"/>
      <c r="HEJ3" s="60"/>
      <c r="HEK3" s="60"/>
      <c r="HEL3" s="60"/>
      <c r="HEM3" s="60"/>
      <c r="HEN3" s="60"/>
      <c r="HEO3" s="60"/>
      <c r="HEP3" s="60"/>
      <c r="HEQ3" s="60"/>
      <c r="HER3" s="60"/>
      <c r="HES3" s="60"/>
      <c r="HET3" s="60"/>
      <c r="HEU3" s="60"/>
      <c r="HEV3" s="60"/>
      <c r="HEW3" s="60"/>
      <c r="HEX3" s="60"/>
      <c r="HEY3" s="60"/>
      <c r="HEZ3" s="60"/>
      <c r="HFA3" s="60"/>
      <c r="HFB3" s="60"/>
      <c r="HFC3" s="60"/>
      <c r="HFD3" s="60"/>
      <c r="HFE3" s="60"/>
      <c r="HFF3" s="60"/>
      <c r="HFG3" s="60"/>
      <c r="HFH3" s="60"/>
      <c r="HFI3" s="60"/>
      <c r="HFJ3" s="60"/>
      <c r="HFK3" s="60"/>
      <c r="HFL3" s="60"/>
      <c r="HFM3" s="60"/>
      <c r="HFN3" s="60"/>
      <c r="HFO3" s="60"/>
      <c r="HFP3" s="60"/>
      <c r="HFQ3" s="60"/>
      <c r="HFR3" s="60"/>
      <c r="HFS3" s="60"/>
      <c r="HFT3" s="60"/>
      <c r="HFU3" s="60"/>
      <c r="HFV3" s="60"/>
      <c r="HFW3" s="60"/>
      <c r="HFX3" s="60"/>
      <c r="HFY3" s="60"/>
      <c r="HFZ3" s="60"/>
      <c r="HGA3" s="60"/>
      <c r="HGB3" s="60"/>
      <c r="HGC3" s="60"/>
      <c r="HGD3" s="60"/>
      <c r="HGE3" s="60"/>
      <c r="HGF3" s="60"/>
      <c r="HGG3" s="60"/>
      <c r="HGH3" s="60"/>
      <c r="HGI3" s="60"/>
      <c r="HGJ3" s="60"/>
      <c r="HGK3" s="60"/>
      <c r="HGL3" s="60"/>
      <c r="HGM3" s="60"/>
      <c r="HGN3" s="60"/>
      <c r="HGO3" s="60"/>
      <c r="HGP3" s="60"/>
      <c r="HGQ3" s="60"/>
      <c r="HGR3" s="60"/>
      <c r="HGS3" s="60"/>
      <c r="HGT3" s="60"/>
      <c r="HGU3" s="60"/>
      <c r="HGV3" s="60"/>
      <c r="HGW3" s="60"/>
      <c r="HGX3" s="60"/>
      <c r="HGY3" s="60"/>
      <c r="HGZ3" s="60"/>
      <c r="HHA3" s="60"/>
      <c r="HHB3" s="60"/>
      <c r="HHC3" s="60"/>
      <c r="HHD3" s="60"/>
      <c r="HHE3" s="60"/>
      <c r="HHF3" s="60"/>
      <c r="HHG3" s="60"/>
      <c r="HHH3" s="60"/>
      <c r="HHI3" s="60"/>
      <c r="HHJ3" s="60"/>
      <c r="HHK3" s="60"/>
      <c r="HHL3" s="60"/>
      <c r="HHM3" s="60"/>
      <c r="HHN3" s="60"/>
      <c r="HHO3" s="60"/>
      <c r="HHP3" s="60"/>
      <c r="HHQ3" s="60"/>
      <c r="HHR3" s="60"/>
      <c r="HHS3" s="60"/>
      <c r="HHT3" s="60"/>
      <c r="HHU3" s="60"/>
      <c r="HHV3" s="60"/>
      <c r="HHW3" s="60"/>
      <c r="HHX3" s="60"/>
      <c r="HHY3" s="60"/>
      <c r="HHZ3" s="60"/>
      <c r="HIA3" s="60"/>
      <c r="HIB3" s="60"/>
      <c r="HIC3" s="60"/>
      <c r="HID3" s="60"/>
      <c r="HIE3" s="60"/>
      <c r="HIF3" s="60"/>
      <c r="HIG3" s="60"/>
      <c r="HIH3" s="60"/>
      <c r="HII3" s="60"/>
      <c r="HIJ3" s="60"/>
      <c r="HIK3" s="60"/>
      <c r="HIL3" s="60"/>
      <c r="HIM3" s="60"/>
      <c r="HIN3" s="60"/>
      <c r="HIO3" s="60"/>
      <c r="HIP3" s="60"/>
      <c r="HIQ3" s="60"/>
      <c r="HIR3" s="60"/>
      <c r="HIS3" s="60"/>
      <c r="HIT3" s="60"/>
      <c r="HIU3" s="60"/>
      <c r="HIV3" s="60"/>
      <c r="HIW3" s="60"/>
      <c r="HIX3" s="60"/>
      <c r="HIY3" s="60"/>
      <c r="HIZ3" s="60"/>
      <c r="HJA3" s="60"/>
      <c r="HJB3" s="60"/>
      <c r="HJC3" s="60"/>
      <c r="HJD3" s="60"/>
      <c r="HJE3" s="60"/>
      <c r="HJF3" s="60"/>
      <c r="HJG3" s="60"/>
      <c r="HJH3" s="60"/>
      <c r="HJI3" s="60"/>
      <c r="HJJ3" s="60"/>
      <c r="HJK3" s="60"/>
      <c r="HJL3" s="60"/>
      <c r="HJM3" s="60"/>
      <c r="HJN3" s="60"/>
      <c r="HJO3" s="60"/>
      <c r="HJP3" s="60"/>
      <c r="HJQ3" s="60"/>
      <c r="HJR3" s="60"/>
      <c r="HJS3" s="60"/>
      <c r="HJT3" s="60"/>
      <c r="HJU3" s="60"/>
      <c r="HJV3" s="60"/>
      <c r="HJW3" s="60"/>
      <c r="HJX3" s="60"/>
      <c r="HJY3" s="60"/>
      <c r="HJZ3" s="60"/>
      <c r="HKA3" s="60"/>
      <c r="HKB3" s="60"/>
      <c r="HKC3" s="60"/>
      <c r="HKD3" s="60"/>
      <c r="HKE3" s="60"/>
      <c r="HKF3" s="60"/>
      <c r="HKG3" s="60"/>
      <c r="HKH3" s="60"/>
      <c r="HKI3" s="60"/>
      <c r="HKJ3" s="60"/>
      <c r="HKK3" s="60"/>
      <c r="HKL3" s="60"/>
      <c r="HKM3" s="60"/>
      <c r="HKN3" s="60"/>
      <c r="HKO3" s="60"/>
      <c r="HKP3" s="60"/>
      <c r="HKQ3" s="60"/>
      <c r="HKR3" s="60"/>
      <c r="HKS3" s="60"/>
      <c r="HKT3" s="60"/>
      <c r="HKU3" s="60"/>
      <c r="HKV3" s="60"/>
      <c r="HKW3" s="60"/>
      <c r="HKX3" s="60"/>
      <c r="HKY3" s="60"/>
      <c r="HKZ3" s="60"/>
      <c r="HLA3" s="60"/>
      <c r="HLB3" s="60"/>
      <c r="HLC3" s="60"/>
      <c r="HLD3" s="60"/>
      <c r="HLE3" s="60"/>
      <c r="HLF3" s="60"/>
      <c r="HLG3" s="60"/>
      <c r="HLH3" s="60"/>
      <c r="HLI3" s="60"/>
      <c r="HLJ3" s="60"/>
      <c r="HLK3" s="60"/>
      <c r="HLL3" s="60"/>
      <c r="HLM3" s="60"/>
      <c r="HLN3" s="60"/>
      <c r="HLO3" s="60"/>
      <c r="HLP3" s="60"/>
      <c r="HLQ3" s="60"/>
      <c r="HLR3" s="60"/>
      <c r="HLS3" s="60"/>
      <c r="HLT3" s="60"/>
      <c r="HLU3" s="60"/>
      <c r="HLV3" s="60"/>
      <c r="HLW3" s="60"/>
      <c r="HLX3" s="60"/>
      <c r="HLY3" s="60"/>
      <c r="HLZ3" s="60"/>
      <c r="HMA3" s="60"/>
      <c r="HMB3" s="60"/>
      <c r="HMC3" s="60"/>
      <c r="HMD3" s="60"/>
      <c r="HME3" s="60"/>
      <c r="HMF3" s="60"/>
      <c r="HMG3" s="60"/>
      <c r="HMH3" s="60"/>
      <c r="HMI3" s="60"/>
      <c r="HMJ3" s="60"/>
      <c r="HMK3" s="60"/>
      <c r="HML3" s="60"/>
      <c r="HMM3" s="60"/>
      <c r="HMN3" s="60"/>
      <c r="HMO3" s="60"/>
      <c r="HMP3" s="60"/>
      <c r="HMQ3" s="60"/>
      <c r="HMR3" s="60"/>
      <c r="HMS3" s="60"/>
      <c r="HMT3" s="60"/>
      <c r="HMU3" s="60"/>
      <c r="HMV3" s="60"/>
      <c r="HMW3" s="60"/>
      <c r="HMX3" s="60"/>
      <c r="HMY3" s="60"/>
      <c r="HMZ3" s="60"/>
      <c r="HNA3" s="60"/>
      <c r="HNB3" s="60"/>
      <c r="HNC3" s="60"/>
      <c r="HND3" s="60"/>
      <c r="HNE3" s="60"/>
      <c r="HNF3" s="60"/>
      <c r="HNG3" s="60"/>
      <c r="HNH3" s="60"/>
      <c r="HNI3" s="60"/>
      <c r="HNJ3" s="60"/>
      <c r="HNK3" s="60"/>
      <c r="HNL3" s="60"/>
      <c r="HNM3" s="60"/>
      <c r="HNN3" s="60"/>
      <c r="HNO3" s="60"/>
      <c r="HNP3" s="60"/>
      <c r="HNQ3" s="60"/>
      <c r="HNR3" s="60"/>
      <c r="HNS3" s="60"/>
      <c r="HNT3" s="60"/>
      <c r="HNU3" s="60"/>
      <c r="HNV3" s="60"/>
      <c r="HNW3" s="60"/>
      <c r="HNX3" s="60"/>
      <c r="HNY3" s="60"/>
      <c r="HNZ3" s="60"/>
      <c r="HOA3" s="60"/>
      <c r="HOB3" s="60"/>
      <c r="HOC3" s="60"/>
      <c r="HOD3" s="60"/>
      <c r="HOE3" s="60"/>
      <c r="HOF3" s="60"/>
      <c r="HOG3" s="60"/>
      <c r="HOH3" s="60"/>
      <c r="HOI3" s="60"/>
      <c r="HOJ3" s="60"/>
      <c r="HOK3" s="60"/>
      <c r="HOL3" s="60"/>
      <c r="HOM3" s="60"/>
      <c r="HON3" s="60"/>
      <c r="HOO3" s="60"/>
      <c r="HOP3" s="60"/>
      <c r="HOQ3" s="60"/>
      <c r="HOR3" s="60"/>
      <c r="HOS3" s="60"/>
      <c r="HOT3" s="60"/>
      <c r="HOU3" s="60"/>
      <c r="HOV3" s="60"/>
      <c r="HOW3" s="60"/>
      <c r="HOX3" s="60"/>
      <c r="HOY3" s="60"/>
      <c r="HOZ3" s="60"/>
      <c r="HPA3" s="60"/>
      <c r="HPB3" s="60"/>
      <c r="HPC3" s="60"/>
      <c r="HPD3" s="60"/>
      <c r="HPE3" s="60"/>
      <c r="HPF3" s="60"/>
      <c r="HPG3" s="60"/>
      <c r="HPH3" s="60"/>
      <c r="HPI3" s="60"/>
      <c r="HPJ3" s="60"/>
      <c r="HPK3" s="60"/>
      <c r="HPL3" s="60"/>
      <c r="HPM3" s="60"/>
      <c r="HPN3" s="60"/>
      <c r="HPO3" s="60"/>
      <c r="HPP3" s="60"/>
      <c r="HPQ3" s="60"/>
      <c r="HPR3" s="60"/>
      <c r="HPS3" s="60"/>
      <c r="HPT3" s="60"/>
      <c r="HPU3" s="60"/>
      <c r="HPV3" s="60"/>
      <c r="HPW3" s="60"/>
      <c r="HPX3" s="60"/>
      <c r="HPY3" s="60"/>
      <c r="HPZ3" s="60"/>
      <c r="HQA3" s="60"/>
      <c r="HQB3" s="60"/>
      <c r="HQC3" s="60"/>
      <c r="HQD3" s="60"/>
      <c r="HQE3" s="60"/>
      <c r="HQF3" s="60"/>
      <c r="HQG3" s="60"/>
      <c r="HQH3" s="60"/>
      <c r="HQI3" s="60"/>
      <c r="HQJ3" s="60"/>
      <c r="HQK3" s="60"/>
      <c r="HQL3" s="60"/>
      <c r="HQM3" s="60"/>
      <c r="HQN3" s="60"/>
      <c r="HQO3" s="60"/>
      <c r="HQP3" s="60"/>
      <c r="HQQ3" s="60"/>
      <c r="HQR3" s="60"/>
      <c r="HQS3" s="60"/>
      <c r="HQT3" s="60"/>
      <c r="HQU3" s="60"/>
      <c r="HQV3" s="60"/>
      <c r="HQW3" s="60"/>
      <c r="HQX3" s="60"/>
      <c r="HQY3" s="60"/>
      <c r="HQZ3" s="60"/>
      <c r="HRA3" s="60"/>
      <c r="HRB3" s="60"/>
      <c r="HRC3" s="60"/>
      <c r="HRD3" s="60"/>
      <c r="HRE3" s="60"/>
      <c r="HRF3" s="60"/>
      <c r="HRG3" s="60"/>
      <c r="HRH3" s="60"/>
      <c r="HRI3" s="60"/>
      <c r="HRJ3" s="60"/>
      <c r="HRK3" s="60"/>
      <c r="HRL3" s="60"/>
      <c r="HRM3" s="60"/>
      <c r="HRN3" s="60"/>
      <c r="HRO3" s="60"/>
      <c r="HRP3" s="60"/>
      <c r="HRQ3" s="60"/>
      <c r="HRR3" s="60"/>
      <c r="HRS3" s="60"/>
      <c r="HRT3" s="60"/>
      <c r="HRU3" s="60"/>
      <c r="HRV3" s="60"/>
      <c r="HRW3" s="60"/>
      <c r="HRX3" s="60"/>
      <c r="HRY3" s="60"/>
      <c r="HRZ3" s="60"/>
      <c r="HSA3" s="60"/>
      <c r="HSB3" s="60"/>
      <c r="HSC3" s="60"/>
      <c r="HSD3" s="60"/>
      <c r="HSE3" s="60"/>
      <c r="HSF3" s="60"/>
      <c r="HSG3" s="60"/>
      <c r="HSH3" s="60"/>
      <c r="HSI3" s="60"/>
      <c r="HSJ3" s="60"/>
      <c r="HSK3" s="60"/>
      <c r="HSL3" s="60"/>
      <c r="HSM3" s="60"/>
      <c r="HSN3" s="60"/>
      <c r="HSO3" s="60"/>
      <c r="HSP3" s="60"/>
      <c r="HSQ3" s="60"/>
      <c r="HSR3" s="60"/>
      <c r="HSS3" s="60"/>
      <c r="HST3" s="60"/>
      <c r="HSU3" s="60"/>
      <c r="HSV3" s="60"/>
      <c r="HSW3" s="60"/>
      <c r="HSX3" s="60"/>
      <c r="HSY3" s="60"/>
      <c r="HSZ3" s="60"/>
      <c r="HTA3" s="60"/>
      <c r="HTB3" s="60"/>
      <c r="HTC3" s="60"/>
      <c r="HTD3" s="60"/>
      <c r="HTE3" s="60"/>
      <c r="HTF3" s="60"/>
      <c r="HTG3" s="60"/>
      <c r="HTH3" s="60"/>
      <c r="HTI3" s="60"/>
      <c r="HTJ3" s="60"/>
      <c r="HTK3" s="60"/>
      <c r="HTL3" s="60"/>
      <c r="HTM3" s="60"/>
      <c r="HTN3" s="60"/>
      <c r="HTO3" s="60"/>
      <c r="HTP3" s="60"/>
      <c r="HTQ3" s="60"/>
      <c r="HTR3" s="60"/>
      <c r="HTS3" s="60"/>
      <c r="HTT3" s="60"/>
      <c r="HTU3" s="60"/>
      <c r="HTV3" s="60"/>
      <c r="HTW3" s="60"/>
      <c r="HTX3" s="60"/>
      <c r="HTY3" s="60"/>
      <c r="HTZ3" s="60"/>
      <c r="HUA3" s="60"/>
      <c r="HUB3" s="60"/>
      <c r="HUC3" s="60"/>
      <c r="HUD3" s="60"/>
      <c r="HUE3" s="60"/>
      <c r="HUF3" s="60"/>
      <c r="HUG3" s="60"/>
      <c r="HUH3" s="60"/>
      <c r="HUI3" s="60"/>
      <c r="HUJ3" s="60"/>
      <c r="HUK3" s="60"/>
      <c r="HUL3" s="60"/>
      <c r="HUM3" s="60"/>
      <c r="HUN3" s="60"/>
      <c r="HUO3" s="60"/>
      <c r="HUP3" s="60"/>
      <c r="HUQ3" s="60"/>
      <c r="HUR3" s="60"/>
      <c r="HUS3" s="60"/>
      <c r="HUT3" s="60"/>
      <c r="HUU3" s="60"/>
      <c r="HUV3" s="60"/>
      <c r="HUW3" s="60"/>
      <c r="HUX3" s="60"/>
      <c r="HUY3" s="60"/>
      <c r="HUZ3" s="60"/>
      <c r="HVA3" s="60"/>
      <c r="HVB3" s="60"/>
      <c r="HVC3" s="60"/>
      <c r="HVD3" s="60"/>
      <c r="HVE3" s="60"/>
      <c r="HVF3" s="60"/>
      <c r="HVG3" s="60"/>
      <c r="HVH3" s="60"/>
      <c r="HVI3" s="60"/>
      <c r="HVJ3" s="60"/>
      <c r="HVK3" s="60"/>
      <c r="HVL3" s="60"/>
      <c r="HVM3" s="60"/>
      <c r="HVN3" s="60"/>
      <c r="HVO3" s="60"/>
      <c r="HVP3" s="60"/>
      <c r="HVQ3" s="60"/>
      <c r="HVR3" s="60"/>
      <c r="HVS3" s="60"/>
      <c r="HVT3" s="60"/>
      <c r="HVU3" s="60"/>
      <c r="HVV3" s="60"/>
      <c r="HVW3" s="60"/>
      <c r="HVX3" s="60"/>
      <c r="HVY3" s="60"/>
      <c r="HVZ3" s="60"/>
      <c r="HWA3" s="60"/>
      <c r="HWB3" s="60"/>
      <c r="HWC3" s="60"/>
      <c r="HWD3" s="60"/>
      <c r="HWE3" s="60"/>
      <c r="HWF3" s="60"/>
      <c r="HWG3" s="60"/>
      <c r="HWH3" s="60"/>
      <c r="HWI3" s="60"/>
      <c r="HWJ3" s="60"/>
      <c r="HWK3" s="60"/>
      <c r="HWL3" s="60"/>
      <c r="HWM3" s="60"/>
      <c r="HWN3" s="60"/>
      <c r="HWO3" s="60"/>
      <c r="HWP3" s="60"/>
      <c r="HWQ3" s="60"/>
      <c r="HWR3" s="60"/>
      <c r="HWS3" s="60"/>
      <c r="HWT3" s="60"/>
      <c r="HWU3" s="60"/>
      <c r="HWV3" s="60"/>
      <c r="HWW3" s="60"/>
      <c r="HWX3" s="60"/>
      <c r="HWY3" s="60"/>
      <c r="HWZ3" s="60"/>
      <c r="HXA3" s="60"/>
      <c r="HXB3" s="60"/>
      <c r="HXC3" s="60"/>
      <c r="HXD3" s="60"/>
      <c r="HXE3" s="60"/>
      <c r="HXF3" s="60"/>
      <c r="HXG3" s="60"/>
      <c r="HXH3" s="60"/>
      <c r="HXI3" s="60"/>
      <c r="HXJ3" s="60"/>
      <c r="HXK3" s="60"/>
      <c r="HXL3" s="60"/>
      <c r="HXM3" s="60"/>
      <c r="HXN3" s="60"/>
      <c r="HXO3" s="60"/>
      <c r="HXP3" s="60"/>
      <c r="HXQ3" s="60"/>
      <c r="HXR3" s="60"/>
      <c r="HXS3" s="60"/>
      <c r="HXT3" s="60"/>
      <c r="HXU3" s="60"/>
      <c r="HXV3" s="60"/>
      <c r="HXW3" s="60"/>
      <c r="HXX3" s="60"/>
      <c r="HXY3" s="60"/>
      <c r="HXZ3" s="60"/>
      <c r="HYA3" s="60"/>
      <c r="HYB3" s="60"/>
      <c r="HYC3" s="60"/>
      <c r="HYD3" s="60"/>
      <c r="HYE3" s="60"/>
      <c r="HYF3" s="60"/>
      <c r="HYG3" s="60"/>
      <c r="HYH3" s="60"/>
      <c r="HYI3" s="60"/>
      <c r="HYJ3" s="60"/>
      <c r="HYK3" s="60"/>
      <c r="HYL3" s="60"/>
      <c r="HYM3" s="60"/>
      <c r="HYN3" s="60"/>
      <c r="HYO3" s="60"/>
      <c r="HYP3" s="60"/>
      <c r="HYQ3" s="60"/>
      <c r="HYR3" s="60"/>
      <c r="HYS3" s="60"/>
      <c r="HYT3" s="60"/>
      <c r="HYU3" s="60"/>
      <c r="HYV3" s="60"/>
      <c r="HYW3" s="60"/>
      <c r="HYX3" s="60"/>
      <c r="HYY3" s="60"/>
      <c r="HYZ3" s="60"/>
      <c r="HZA3" s="60"/>
      <c r="HZB3" s="60"/>
      <c r="HZC3" s="60"/>
      <c r="HZD3" s="60"/>
      <c r="HZE3" s="60"/>
      <c r="HZF3" s="60"/>
      <c r="HZG3" s="60"/>
      <c r="HZH3" s="60"/>
      <c r="HZI3" s="60"/>
      <c r="HZJ3" s="60"/>
      <c r="HZK3" s="60"/>
      <c r="HZL3" s="60"/>
      <c r="HZM3" s="60"/>
      <c r="HZN3" s="60"/>
      <c r="HZO3" s="60"/>
      <c r="HZP3" s="60"/>
      <c r="HZQ3" s="60"/>
      <c r="HZR3" s="60"/>
      <c r="HZS3" s="60"/>
      <c r="HZT3" s="60"/>
      <c r="HZU3" s="60"/>
      <c r="HZV3" s="60"/>
      <c r="HZW3" s="60"/>
      <c r="HZX3" s="60"/>
      <c r="HZY3" s="60"/>
      <c r="HZZ3" s="60"/>
      <c r="IAA3" s="60"/>
      <c r="IAB3" s="60"/>
      <c r="IAC3" s="60"/>
      <c r="IAD3" s="60"/>
      <c r="IAE3" s="60"/>
      <c r="IAF3" s="60"/>
      <c r="IAG3" s="60"/>
      <c r="IAH3" s="60"/>
      <c r="IAI3" s="60"/>
      <c r="IAJ3" s="60"/>
      <c r="IAK3" s="60"/>
      <c r="IAL3" s="60"/>
      <c r="IAM3" s="60"/>
      <c r="IAN3" s="60"/>
      <c r="IAO3" s="60"/>
      <c r="IAP3" s="60"/>
      <c r="IAQ3" s="60"/>
      <c r="IAR3" s="60"/>
      <c r="IAS3" s="60"/>
      <c r="IAT3" s="60"/>
      <c r="IAU3" s="60"/>
      <c r="IAV3" s="60"/>
      <c r="IAW3" s="60"/>
      <c r="IAX3" s="60"/>
      <c r="IAY3" s="60"/>
      <c r="IAZ3" s="60"/>
      <c r="IBA3" s="60"/>
      <c r="IBB3" s="60"/>
      <c r="IBC3" s="60"/>
      <c r="IBD3" s="60"/>
      <c r="IBE3" s="60"/>
      <c r="IBF3" s="60"/>
      <c r="IBG3" s="60"/>
      <c r="IBH3" s="60"/>
      <c r="IBI3" s="60"/>
      <c r="IBJ3" s="60"/>
      <c r="IBK3" s="60"/>
      <c r="IBL3" s="60"/>
      <c r="IBM3" s="60"/>
      <c r="IBN3" s="60"/>
      <c r="IBO3" s="60"/>
      <c r="IBP3" s="60"/>
      <c r="IBQ3" s="60"/>
      <c r="IBR3" s="60"/>
      <c r="IBS3" s="60"/>
      <c r="IBT3" s="60"/>
      <c r="IBU3" s="60"/>
      <c r="IBV3" s="60"/>
      <c r="IBW3" s="60"/>
      <c r="IBX3" s="60"/>
      <c r="IBY3" s="60"/>
      <c r="IBZ3" s="60"/>
      <c r="ICA3" s="60"/>
      <c r="ICB3" s="60"/>
      <c r="ICC3" s="60"/>
      <c r="ICD3" s="60"/>
      <c r="ICE3" s="60"/>
      <c r="ICF3" s="60"/>
      <c r="ICG3" s="60"/>
      <c r="ICH3" s="60"/>
      <c r="ICI3" s="60"/>
      <c r="ICJ3" s="60"/>
      <c r="ICK3" s="60"/>
      <c r="ICL3" s="60"/>
      <c r="ICM3" s="60"/>
      <c r="ICN3" s="60"/>
      <c r="ICO3" s="60"/>
      <c r="ICP3" s="60"/>
      <c r="ICQ3" s="60"/>
      <c r="ICR3" s="60"/>
      <c r="ICS3" s="60"/>
      <c r="ICT3" s="60"/>
      <c r="ICU3" s="60"/>
      <c r="ICV3" s="60"/>
      <c r="ICW3" s="60"/>
      <c r="ICX3" s="60"/>
      <c r="ICY3" s="60"/>
      <c r="ICZ3" s="60"/>
      <c r="IDA3" s="60"/>
      <c r="IDB3" s="60"/>
      <c r="IDC3" s="60"/>
      <c r="IDD3" s="60"/>
      <c r="IDE3" s="60"/>
      <c r="IDF3" s="60"/>
      <c r="IDG3" s="60"/>
      <c r="IDH3" s="60"/>
      <c r="IDI3" s="60"/>
      <c r="IDJ3" s="60"/>
      <c r="IDK3" s="60"/>
      <c r="IDL3" s="60"/>
      <c r="IDM3" s="60"/>
      <c r="IDN3" s="60"/>
      <c r="IDO3" s="60"/>
      <c r="IDP3" s="60"/>
      <c r="IDQ3" s="60"/>
      <c r="IDR3" s="60"/>
      <c r="IDS3" s="60"/>
      <c r="IDT3" s="60"/>
      <c r="IDU3" s="60"/>
      <c r="IDV3" s="60"/>
      <c r="IDW3" s="60"/>
      <c r="IDX3" s="60"/>
      <c r="IDY3" s="60"/>
      <c r="IDZ3" s="60"/>
      <c r="IEA3" s="60"/>
      <c r="IEB3" s="60"/>
      <c r="IEC3" s="60"/>
      <c r="IED3" s="60"/>
      <c r="IEE3" s="60"/>
      <c r="IEF3" s="60"/>
      <c r="IEG3" s="60"/>
      <c r="IEH3" s="60"/>
      <c r="IEI3" s="60"/>
      <c r="IEJ3" s="60"/>
      <c r="IEK3" s="60"/>
      <c r="IEL3" s="60"/>
      <c r="IEM3" s="60"/>
      <c r="IEN3" s="60"/>
      <c r="IEO3" s="60"/>
      <c r="IEP3" s="60"/>
      <c r="IEQ3" s="60"/>
      <c r="IER3" s="60"/>
      <c r="IES3" s="60"/>
      <c r="IET3" s="60"/>
      <c r="IEU3" s="60"/>
      <c r="IEV3" s="60"/>
      <c r="IEW3" s="60"/>
      <c r="IEX3" s="60"/>
      <c r="IEY3" s="60"/>
      <c r="IEZ3" s="60"/>
      <c r="IFA3" s="60"/>
      <c r="IFB3" s="60"/>
      <c r="IFC3" s="60"/>
      <c r="IFD3" s="60"/>
      <c r="IFE3" s="60"/>
      <c r="IFF3" s="60"/>
      <c r="IFG3" s="60"/>
      <c r="IFH3" s="60"/>
      <c r="IFI3" s="60"/>
      <c r="IFJ3" s="60"/>
      <c r="IFK3" s="60"/>
      <c r="IFL3" s="60"/>
      <c r="IFM3" s="60"/>
      <c r="IFN3" s="60"/>
      <c r="IFO3" s="60"/>
      <c r="IFP3" s="60"/>
      <c r="IFQ3" s="60"/>
      <c r="IFR3" s="60"/>
      <c r="IFS3" s="60"/>
      <c r="IFT3" s="60"/>
      <c r="IFU3" s="60"/>
      <c r="IFV3" s="60"/>
      <c r="IFW3" s="60"/>
      <c r="IFX3" s="60"/>
      <c r="IFY3" s="60"/>
      <c r="IFZ3" s="60"/>
      <c r="IGA3" s="60"/>
      <c r="IGB3" s="60"/>
      <c r="IGC3" s="60"/>
      <c r="IGD3" s="60"/>
      <c r="IGE3" s="60"/>
      <c r="IGF3" s="60"/>
      <c r="IGG3" s="60"/>
      <c r="IGH3" s="60"/>
      <c r="IGI3" s="60"/>
      <c r="IGJ3" s="60"/>
      <c r="IGK3" s="60"/>
      <c r="IGL3" s="60"/>
      <c r="IGM3" s="60"/>
      <c r="IGN3" s="60"/>
      <c r="IGO3" s="60"/>
      <c r="IGP3" s="60"/>
      <c r="IGQ3" s="60"/>
      <c r="IGR3" s="60"/>
      <c r="IGS3" s="60"/>
      <c r="IGT3" s="60"/>
      <c r="IGU3" s="60"/>
      <c r="IGV3" s="60"/>
      <c r="IGW3" s="60"/>
      <c r="IGX3" s="60"/>
      <c r="IGY3" s="60"/>
      <c r="IGZ3" s="60"/>
      <c r="IHA3" s="60"/>
      <c r="IHB3" s="60"/>
      <c r="IHC3" s="60"/>
      <c r="IHD3" s="60"/>
      <c r="IHE3" s="60"/>
      <c r="IHF3" s="60"/>
      <c r="IHG3" s="60"/>
      <c r="IHH3" s="60"/>
      <c r="IHI3" s="60"/>
      <c r="IHJ3" s="60"/>
      <c r="IHK3" s="60"/>
      <c r="IHL3" s="60"/>
      <c r="IHM3" s="60"/>
      <c r="IHN3" s="60"/>
      <c r="IHO3" s="60"/>
      <c r="IHP3" s="60"/>
      <c r="IHQ3" s="60"/>
      <c r="IHR3" s="60"/>
      <c r="IHS3" s="60"/>
      <c r="IHT3" s="60"/>
      <c r="IHU3" s="60"/>
      <c r="IHV3" s="60"/>
      <c r="IHW3" s="60"/>
      <c r="IHX3" s="60"/>
      <c r="IHY3" s="60"/>
      <c r="IHZ3" s="60"/>
      <c r="IIA3" s="60"/>
      <c r="IIB3" s="60"/>
      <c r="IIC3" s="60"/>
      <c r="IID3" s="60"/>
      <c r="IIE3" s="60"/>
      <c r="IIF3" s="60"/>
      <c r="IIG3" s="60"/>
      <c r="IIH3" s="60"/>
      <c r="III3" s="60"/>
      <c r="IIJ3" s="60"/>
      <c r="IIK3" s="60"/>
      <c r="IIL3" s="60"/>
      <c r="IIM3" s="60"/>
      <c r="IIN3" s="60"/>
      <c r="IIO3" s="60"/>
      <c r="IIP3" s="60"/>
      <c r="IIQ3" s="60"/>
      <c r="IIR3" s="60"/>
      <c r="IIS3" s="60"/>
      <c r="IIT3" s="60"/>
      <c r="IIU3" s="60"/>
      <c r="IIV3" s="60"/>
      <c r="IIW3" s="60"/>
      <c r="IIX3" s="60"/>
      <c r="IIY3" s="60"/>
      <c r="IIZ3" s="60"/>
      <c r="IJA3" s="60"/>
      <c r="IJB3" s="60"/>
      <c r="IJC3" s="60"/>
      <c r="IJD3" s="60"/>
      <c r="IJE3" s="60"/>
      <c r="IJF3" s="60"/>
      <c r="IJG3" s="60"/>
      <c r="IJH3" s="60"/>
      <c r="IJI3" s="60"/>
      <c r="IJJ3" s="60"/>
      <c r="IJK3" s="60"/>
      <c r="IJL3" s="60"/>
      <c r="IJM3" s="60"/>
      <c r="IJN3" s="60"/>
      <c r="IJO3" s="60"/>
      <c r="IJP3" s="60"/>
      <c r="IJQ3" s="60"/>
      <c r="IJR3" s="60"/>
      <c r="IJS3" s="60"/>
      <c r="IJT3" s="60"/>
      <c r="IJU3" s="60"/>
      <c r="IJV3" s="60"/>
      <c r="IJW3" s="60"/>
      <c r="IJX3" s="60"/>
      <c r="IJY3" s="60"/>
      <c r="IJZ3" s="60"/>
      <c r="IKA3" s="60"/>
      <c r="IKB3" s="60"/>
      <c r="IKC3" s="60"/>
      <c r="IKD3" s="60"/>
      <c r="IKE3" s="60"/>
      <c r="IKF3" s="60"/>
      <c r="IKG3" s="60"/>
      <c r="IKH3" s="60"/>
      <c r="IKI3" s="60"/>
      <c r="IKJ3" s="60"/>
      <c r="IKK3" s="60"/>
      <c r="IKL3" s="60"/>
      <c r="IKM3" s="60"/>
      <c r="IKN3" s="60"/>
      <c r="IKO3" s="60"/>
      <c r="IKP3" s="60"/>
      <c r="IKQ3" s="60"/>
      <c r="IKR3" s="60"/>
      <c r="IKS3" s="60"/>
      <c r="IKT3" s="60"/>
      <c r="IKU3" s="60"/>
      <c r="IKV3" s="60"/>
      <c r="IKW3" s="60"/>
      <c r="IKX3" s="60"/>
      <c r="IKY3" s="60"/>
      <c r="IKZ3" s="60"/>
      <c r="ILA3" s="60"/>
      <c r="ILB3" s="60"/>
      <c r="ILC3" s="60"/>
      <c r="ILD3" s="60"/>
      <c r="ILE3" s="60"/>
      <c r="ILF3" s="60"/>
      <c r="ILG3" s="60"/>
      <c r="ILH3" s="60"/>
      <c r="ILI3" s="60"/>
      <c r="ILJ3" s="60"/>
      <c r="ILK3" s="60"/>
      <c r="ILL3" s="60"/>
      <c r="ILM3" s="60"/>
      <c r="ILN3" s="60"/>
      <c r="ILO3" s="60"/>
      <c r="ILP3" s="60"/>
      <c r="ILQ3" s="60"/>
      <c r="ILR3" s="60"/>
      <c r="ILS3" s="60"/>
      <c r="ILT3" s="60"/>
      <c r="ILU3" s="60"/>
      <c r="ILV3" s="60"/>
      <c r="ILW3" s="60"/>
      <c r="ILX3" s="60"/>
      <c r="ILY3" s="60"/>
      <c r="ILZ3" s="60"/>
      <c r="IMA3" s="60"/>
      <c r="IMB3" s="60"/>
      <c r="IMC3" s="60"/>
      <c r="IMD3" s="60"/>
      <c r="IME3" s="60"/>
      <c r="IMF3" s="60"/>
      <c r="IMG3" s="60"/>
      <c r="IMH3" s="60"/>
      <c r="IMI3" s="60"/>
      <c r="IMJ3" s="60"/>
      <c r="IMK3" s="60"/>
      <c r="IML3" s="60"/>
      <c r="IMM3" s="60"/>
      <c r="IMN3" s="60"/>
      <c r="IMO3" s="60"/>
      <c r="IMP3" s="60"/>
      <c r="IMQ3" s="60"/>
      <c r="IMR3" s="60"/>
      <c r="IMS3" s="60"/>
      <c r="IMT3" s="60"/>
      <c r="IMU3" s="60"/>
      <c r="IMV3" s="60"/>
      <c r="IMW3" s="60"/>
      <c r="IMX3" s="60"/>
      <c r="IMY3" s="60"/>
      <c r="IMZ3" s="60"/>
      <c r="INA3" s="60"/>
      <c r="INB3" s="60"/>
      <c r="INC3" s="60"/>
      <c r="IND3" s="60"/>
      <c r="INE3" s="60"/>
      <c r="INF3" s="60"/>
      <c r="ING3" s="60"/>
      <c r="INH3" s="60"/>
      <c r="INI3" s="60"/>
      <c r="INJ3" s="60"/>
      <c r="INK3" s="60"/>
      <c r="INL3" s="60"/>
      <c r="INM3" s="60"/>
      <c r="INN3" s="60"/>
      <c r="INO3" s="60"/>
      <c r="INP3" s="60"/>
      <c r="INQ3" s="60"/>
      <c r="INR3" s="60"/>
      <c r="INS3" s="60"/>
      <c r="INT3" s="60"/>
      <c r="INU3" s="60"/>
      <c r="INV3" s="60"/>
      <c r="INW3" s="60"/>
      <c r="INX3" s="60"/>
      <c r="INY3" s="60"/>
      <c r="INZ3" s="60"/>
      <c r="IOA3" s="60"/>
      <c r="IOB3" s="60"/>
      <c r="IOC3" s="60"/>
      <c r="IOD3" s="60"/>
      <c r="IOE3" s="60"/>
      <c r="IOF3" s="60"/>
      <c r="IOG3" s="60"/>
      <c r="IOH3" s="60"/>
      <c r="IOI3" s="60"/>
      <c r="IOJ3" s="60"/>
      <c r="IOK3" s="60"/>
      <c r="IOL3" s="60"/>
      <c r="IOM3" s="60"/>
      <c r="ION3" s="60"/>
      <c r="IOO3" s="60"/>
      <c r="IOP3" s="60"/>
      <c r="IOQ3" s="60"/>
      <c r="IOR3" s="60"/>
      <c r="IOS3" s="60"/>
      <c r="IOT3" s="60"/>
      <c r="IOU3" s="60"/>
      <c r="IOV3" s="60"/>
      <c r="IOW3" s="60"/>
      <c r="IOX3" s="60"/>
      <c r="IOY3" s="60"/>
      <c r="IOZ3" s="60"/>
      <c r="IPA3" s="60"/>
      <c r="IPB3" s="60"/>
      <c r="IPC3" s="60"/>
      <c r="IPD3" s="60"/>
      <c r="IPE3" s="60"/>
      <c r="IPF3" s="60"/>
      <c r="IPG3" s="60"/>
      <c r="IPH3" s="60"/>
      <c r="IPI3" s="60"/>
      <c r="IPJ3" s="60"/>
      <c r="IPK3" s="60"/>
      <c r="IPL3" s="60"/>
      <c r="IPM3" s="60"/>
      <c r="IPN3" s="60"/>
      <c r="IPO3" s="60"/>
      <c r="IPP3" s="60"/>
      <c r="IPQ3" s="60"/>
      <c r="IPR3" s="60"/>
      <c r="IPS3" s="60"/>
      <c r="IPT3" s="60"/>
      <c r="IPU3" s="60"/>
      <c r="IPV3" s="60"/>
      <c r="IPW3" s="60"/>
      <c r="IPX3" s="60"/>
      <c r="IPY3" s="60"/>
      <c r="IPZ3" s="60"/>
      <c r="IQA3" s="60"/>
      <c r="IQB3" s="60"/>
      <c r="IQC3" s="60"/>
      <c r="IQD3" s="60"/>
      <c r="IQE3" s="60"/>
      <c r="IQF3" s="60"/>
      <c r="IQG3" s="60"/>
      <c r="IQH3" s="60"/>
      <c r="IQI3" s="60"/>
      <c r="IQJ3" s="60"/>
      <c r="IQK3" s="60"/>
      <c r="IQL3" s="60"/>
      <c r="IQM3" s="60"/>
      <c r="IQN3" s="60"/>
      <c r="IQO3" s="60"/>
      <c r="IQP3" s="60"/>
      <c r="IQQ3" s="60"/>
      <c r="IQR3" s="60"/>
      <c r="IQS3" s="60"/>
      <c r="IQT3" s="60"/>
      <c r="IQU3" s="60"/>
      <c r="IQV3" s="60"/>
      <c r="IQW3" s="60"/>
      <c r="IQX3" s="60"/>
      <c r="IQY3" s="60"/>
      <c r="IQZ3" s="60"/>
      <c r="IRA3" s="60"/>
      <c r="IRB3" s="60"/>
      <c r="IRC3" s="60"/>
      <c r="IRD3" s="60"/>
      <c r="IRE3" s="60"/>
      <c r="IRF3" s="60"/>
      <c r="IRG3" s="60"/>
      <c r="IRH3" s="60"/>
      <c r="IRI3" s="60"/>
      <c r="IRJ3" s="60"/>
      <c r="IRK3" s="60"/>
      <c r="IRL3" s="60"/>
      <c r="IRM3" s="60"/>
      <c r="IRN3" s="60"/>
      <c r="IRO3" s="60"/>
      <c r="IRP3" s="60"/>
      <c r="IRQ3" s="60"/>
      <c r="IRR3" s="60"/>
      <c r="IRS3" s="60"/>
      <c r="IRT3" s="60"/>
      <c r="IRU3" s="60"/>
      <c r="IRV3" s="60"/>
      <c r="IRW3" s="60"/>
      <c r="IRX3" s="60"/>
      <c r="IRY3" s="60"/>
      <c r="IRZ3" s="60"/>
      <c r="ISA3" s="60"/>
      <c r="ISB3" s="60"/>
      <c r="ISC3" s="60"/>
      <c r="ISD3" s="60"/>
      <c r="ISE3" s="60"/>
      <c r="ISF3" s="60"/>
      <c r="ISG3" s="60"/>
      <c r="ISH3" s="60"/>
      <c r="ISI3" s="60"/>
      <c r="ISJ3" s="60"/>
      <c r="ISK3" s="60"/>
      <c r="ISL3" s="60"/>
      <c r="ISM3" s="60"/>
      <c r="ISN3" s="60"/>
      <c r="ISO3" s="60"/>
      <c r="ISP3" s="60"/>
      <c r="ISQ3" s="60"/>
      <c r="ISR3" s="60"/>
      <c r="ISS3" s="60"/>
      <c r="IST3" s="60"/>
      <c r="ISU3" s="60"/>
      <c r="ISV3" s="60"/>
      <c r="ISW3" s="60"/>
      <c r="ISX3" s="60"/>
      <c r="ISY3" s="60"/>
      <c r="ISZ3" s="60"/>
      <c r="ITA3" s="60"/>
      <c r="ITB3" s="60"/>
      <c r="ITC3" s="60"/>
      <c r="ITD3" s="60"/>
      <c r="ITE3" s="60"/>
      <c r="ITF3" s="60"/>
      <c r="ITG3" s="60"/>
      <c r="ITH3" s="60"/>
      <c r="ITI3" s="60"/>
      <c r="ITJ3" s="60"/>
      <c r="ITK3" s="60"/>
      <c r="ITL3" s="60"/>
      <c r="ITM3" s="60"/>
      <c r="ITN3" s="60"/>
      <c r="ITO3" s="60"/>
      <c r="ITP3" s="60"/>
      <c r="ITQ3" s="60"/>
      <c r="ITR3" s="60"/>
      <c r="ITS3" s="60"/>
      <c r="ITT3" s="60"/>
      <c r="ITU3" s="60"/>
      <c r="ITV3" s="60"/>
      <c r="ITW3" s="60"/>
      <c r="ITX3" s="60"/>
      <c r="ITY3" s="60"/>
      <c r="ITZ3" s="60"/>
      <c r="IUA3" s="60"/>
      <c r="IUB3" s="60"/>
      <c r="IUC3" s="60"/>
      <c r="IUD3" s="60"/>
      <c r="IUE3" s="60"/>
      <c r="IUF3" s="60"/>
      <c r="IUG3" s="60"/>
      <c r="IUH3" s="60"/>
      <c r="IUI3" s="60"/>
      <c r="IUJ3" s="60"/>
      <c r="IUK3" s="60"/>
      <c r="IUL3" s="60"/>
      <c r="IUM3" s="60"/>
      <c r="IUN3" s="60"/>
      <c r="IUO3" s="60"/>
      <c r="IUP3" s="60"/>
      <c r="IUQ3" s="60"/>
      <c r="IUR3" s="60"/>
      <c r="IUS3" s="60"/>
      <c r="IUT3" s="60"/>
      <c r="IUU3" s="60"/>
      <c r="IUV3" s="60"/>
      <c r="IUW3" s="60"/>
      <c r="IUX3" s="60"/>
      <c r="IUY3" s="60"/>
      <c r="IUZ3" s="60"/>
      <c r="IVA3" s="60"/>
      <c r="IVB3" s="60"/>
      <c r="IVC3" s="60"/>
      <c r="IVD3" s="60"/>
      <c r="IVE3" s="60"/>
      <c r="IVF3" s="60"/>
      <c r="IVG3" s="60"/>
      <c r="IVH3" s="60"/>
      <c r="IVI3" s="60"/>
      <c r="IVJ3" s="60"/>
      <c r="IVK3" s="60"/>
      <c r="IVL3" s="60"/>
      <c r="IVM3" s="60"/>
      <c r="IVN3" s="60"/>
      <c r="IVO3" s="60"/>
      <c r="IVP3" s="60"/>
      <c r="IVQ3" s="60"/>
      <c r="IVR3" s="60"/>
      <c r="IVS3" s="60"/>
      <c r="IVT3" s="60"/>
      <c r="IVU3" s="60"/>
      <c r="IVV3" s="60"/>
      <c r="IVW3" s="60"/>
      <c r="IVX3" s="60"/>
      <c r="IVY3" s="60"/>
      <c r="IVZ3" s="60"/>
      <c r="IWA3" s="60"/>
      <c r="IWB3" s="60"/>
      <c r="IWC3" s="60"/>
      <c r="IWD3" s="60"/>
      <c r="IWE3" s="60"/>
      <c r="IWF3" s="60"/>
      <c r="IWG3" s="60"/>
      <c r="IWH3" s="60"/>
      <c r="IWI3" s="60"/>
      <c r="IWJ3" s="60"/>
      <c r="IWK3" s="60"/>
      <c r="IWL3" s="60"/>
      <c r="IWM3" s="60"/>
      <c r="IWN3" s="60"/>
      <c r="IWO3" s="60"/>
      <c r="IWP3" s="60"/>
      <c r="IWQ3" s="60"/>
      <c r="IWR3" s="60"/>
      <c r="IWS3" s="60"/>
      <c r="IWT3" s="60"/>
      <c r="IWU3" s="60"/>
      <c r="IWV3" s="60"/>
      <c r="IWW3" s="60"/>
      <c r="IWX3" s="60"/>
      <c r="IWY3" s="60"/>
      <c r="IWZ3" s="60"/>
      <c r="IXA3" s="60"/>
      <c r="IXB3" s="60"/>
      <c r="IXC3" s="60"/>
      <c r="IXD3" s="60"/>
      <c r="IXE3" s="60"/>
      <c r="IXF3" s="60"/>
      <c r="IXG3" s="60"/>
      <c r="IXH3" s="60"/>
      <c r="IXI3" s="60"/>
      <c r="IXJ3" s="60"/>
      <c r="IXK3" s="60"/>
      <c r="IXL3" s="60"/>
      <c r="IXM3" s="60"/>
      <c r="IXN3" s="60"/>
      <c r="IXO3" s="60"/>
      <c r="IXP3" s="60"/>
      <c r="IXQ3" s="60"/>
      <c r="IXR3" s="60"/>
      <c r="IXS3" s="60"/>
      <c r="IXT3" s="60"/>
      <c r="IXU3" s="60"/>
      <c r="IXV3" s="60"/>
      <c r="IXW3" s="60"/>
      <c r="IXX3" s="60"/>
      <c r="IXY3" s="60"/>
      <c r="IXZ3" s="60"/>
      <c r="IYA3" s="60"/>
      <c r="IYB3" s="60"/>
      <c r="IYC3" s="60"/>
      <c r="IYD3" s="60"/>
      <c r="IYE3" s="60"/>
      <c r="IYF3" s="60"/>
      <c r="IYG3" s="60"/>
      <c r="IYH3" s="60"/>
      <c r="IYI3" s="60"/>
      <c r="IYJ3" s="60"/>
      <c r="IYK3" s="60"/>
      <c r="IYL3" s="60"/>
      <c r="IYM3" s="60"/>
      <c r="IYN3" s="60"/>
      <c r="IYO3" s="60"/>
      <c r="IYP3" s="60"/>
      <c r="IYQ3" s="60"/>
      <c r="IYR3" s="60"/>
      <c r="IYS3" s="60"/>
      <c r="IYT3" s="60"/>
      <c r="IYU3" s="60"/>
      <c r="IYV3" s="60"/>
      <c r="IYW3" s="60"/>
      <c r="IYX3" s="60"/>
      <c r="IYY3" s="60"/>
      <c r="IYZ3" s="60"/>
      <c r="IZA3" s="60"/>
      <c r="IZB3" s="60"/>
      <c r="IZC3" s="60"/>
      <c r="IZD3" s="60"/>
      <c r="IZE3" s="60"/>
      <c r="IZF3" s="60"/>
      <c r="IZG3" s="60"/>
      <c r="IZH3" s="60"/>
      <c r="IZI3" s="60"/>
      <c r="IZJ3" s="60"/>
      <c r="IZK3" s="60"/>
      <c r="IZL3" s="60"/>
      <c r="IZM3" s="60"/>
      <c r="IZN3" s="60"/>
      <c r="IZO3" s="60"/>
      <c r="IZP3" s="60"/>
      <c r="IZQ3" s="60"/>
      <c r="IZR3" s="60"/>
      <c r="IZS3" s="60"/>
      <c r="IZT3" s="60"/>
      <c r="IZU3" s="60"/>
      <c r="IZV3" s="60"/>
      <c r="IZW3" s="60"/>
      <c r="IZX3" s="60"/>
      <c r="IZY3" s="60"/>
      <c r="IZZ3" s="60"/>
      <c r="JAA3" s="60"/>
      <c r="JAB3" s="60"/>
      <c r="JAC3" s="60"/>
      <c r="JAD3" s="60"/>
      <c r="JAE3" s="60"/>
      <c r="JAF3" s="60"/>
      <c r="JAG3" s="60"/>
      <c r="JAH3" s="60"/>
      <c r="JAI3" s="60"/>
      <c r="JAJ3" s="60"/>
      <c r="JAK3" s="60"/>
      <c r="JAL3" s="60"/>
      <c r="JAM3" s="60"/>
      <c r="JAN3" s="60"/>
      <c r="JAO3" s="60"/>
      <c r="JAP3" s="60"/>
      <c r="JAQ3" s="60"/>
      <c r="JAR3" s="60"/>
      <c r="JAS3" s="60"/>
      <c r="JAT3" s="60"/>
      <c r="JAU3" s="60"/>
      <c r="JAV3" s="60"/>
      <c r="JAW3" s="60"/>
      <c r="JAX3" s="60"/>
      <c r="JAY3" s="60"/>
      <c r="JAZ3" s="60"/>
      <c r="JBA3" s="60"/>
      <c r="JBB3" s="60"/>
      <c r="JBC3" s="60"/>
      <c r="JBD3" s="60"/>
      <c r="JBE3" s="60"/>
      <c r="JBF3" s="60"/>
      <c r="JBG3" s="60"/>
      <c r="JBH3" s="60"/>
      <c r="JBI3" s="60"/>
      <c r="JBJ3" s="60"/>
      <c r="JBK3" s="60"/>
      <c r="JBL3" s="60"/>
      <c r="JBM3" s="60"/>
      <c r="JBN3" s="60"/>
      <c r="JBO3" s="60"/>
      <c r="JBP3" s="60"/>
      <c r="JBQ3" s="60"/>
      <c r="JBR3" s="60"/>
      <c r="JBS3" s="60"/>
      <c r="JBT3" s="60"/>
      <c r="JBU3" s="60"/>
      <c r="JBV3" s="60"/>
      <c r="JBW3" s="60"/>
      <c r="JBX3" s="60"/>
      <c r="JBY3" s="60"/>
      <c r="JBZ3" s="60"/>
      <c r="JCA3" s="60"/>
      <c r="JCB3" s="60"/>
      <c r="JCC3" s="60"/>
      <c r="JCD3" s="60"/>
      <c r="JCE3" s="60"/>
      <c r="JCF3" s="60"/>
      <c r="JCG3" s="60"/>
      <c r="JCH3" s="60"/>
      <c r="JCI3" s="60"/>
      <c r="JCJ3" s="60"/>
      <c r="JCK3" s="60"/>
      <c r="JCL3" s="60"/>
      <c r="JCM3" s="60"/>
      <c r="JCN3" s="60"/>
      <c r="JCO3" s="60"/>
      <c r="JCP3" s="60"/>
      <c r="JCQ3" s="60"/>
      <c r="JCR3" s="60"/>
      <c r="JCS3" s="60"/>
      <c r="JCT3" s="60"/>
      <c r="JCU3" s="60"/>
      <c r="JCV3" s="60"/>
      <c r="JCW3" s="60"/>
      <c r="JCX3" s="60"/>
      <c r="JCY3" s="60"/>
      <c r="JCZ3" s="60"/>
      <c r="JDA3" s="60"/>
      <c r="JDB3" s="60"/>
      <c r="JDC3" s="60"/>
      <c r="JDD3" s="60"/>
      <c r="JDE3" s="60"/>
      <c r="JDF3" s="60"/>
      <c r="JDG3" s="60"/>
      <c r="JDH3" s="60"/>
      <c r="JDI3" s="60"/>
      <c r="JDJ3" s="60"/>
      <c r="JDK3" s="60"/>
      <c r="JDL3" s="60"/>
      <c r="JDM3" s="60"/>
      <c r="JDN3" s="60"/>
      <c r="JDO3" s="60"/>
      <c r="JDP3" s="60"/>
      <c r="JDQ3" s="60"/>
      <c r="JDR3" s="60"/>
      <c r="JDS3" s="60"/>
      <c r="JDT3" s="60"/>
      <c r="JDU3" s="60"/>
      <c r="JDV3" s="60"/>
      <c r="JDW3" s="60"/>
      <c r="JDX3" s="60"/>
      <c r="JDY3" s="60"/>
      <c r="JDZ3" s="60"/>
      <c r="JEA3" s="60"/>
      <c r="JEB3" s="60"/>
      <c r="JEC3" s="60"/>
      <c r="JED3" s="60"/>
      <c r="JEE3" s="60"/>
      <c r="JEF3" s="60"/>
      <c r="JEG3" s="60"/>
      <c r="JEH3" s="60"/>
      <c r="JEI3" s="60"/>
      <c r="JEJ3" s="60"/>
      <c r="JEK3" s="60"/>
      <c r="JEL3" s="60"/>
      <c r="JEM3" s="60"/>
      <c r="JEN3" s="60"/>
      <c r="JEO3" s="60"/>
      <c r="JEP3" s="60"/>
      <c r="JEQ3" s="60"/>
      <c r="JER3" s="60"/>
      <c r="JES3" s="60"/>
      <c r="JET3" s="60"/>
      <c r="JEU3" s="60"/>
      <c r="JEV3" s="60"/>
      <c r="JEW3" s="60"/>
      <c r="JEX3" s="60"/>
      <c r="JEY3" s="60"/>
      <c r="JEZ3" s="60"/>
      <c r="JFA3" s="60"/>
      <c r="JFB3" s="60"/>
      <c r="JFC3" s="60"/>
      <c r="JFD3" s="60"/>
      <c r="JFE3" s="60"/>
      <c r="JFF3" s="60"/>
      <c r="JFG3" s="60"/>
      <c r="JFH3" s="60"/>
      <c r="JFI3" s="60"/>
      <c r="JFJ3" s="60"/>
      <c r="JFK3" s="60"/>
      <c r="JFL3" s="60"/>
      <c r="JFM3" s="60"/>
      <c r="JFN3" s="60"/>
      <c r="JFO3" s="60"/>
      <c r="JFP3" s="60"/>
      <c r="JFQ3" s="60"/>
      <c r="JFR3" s="60"/>
      <c r="JFS3" s="60"/>
      <c r="JFT3" s="60"/>
      <c r="JFU3" s="60"/>
      <c r="JFV3" s="60"/>
      <c r="JFW3" s="60"/>
      <c r="JFX3" s="60"/>
      <c r="JFY3" s="60"/>
      <c r="JFZ3" s="60"/>
      <c r="JGA3" s="60"/>
      <c r="JGB3" s="60"/>
      <c r="JGC3" s="60"/>
      <c r="JGD3" s="60"/>
      <c r="JGE3" s="60"/>
      <c r="JGF3" s="60"/>
      <c r="JGG3" s="60"/>
      <c r="JGH3" s="60"/>
      <c r="JGI3" s="60"/>
      <c r="JGJ3" s="60"/>
      <c r="JGK3" s="60"/>
      <c r="JGL3" s="60"/>
      <c r="JGM3" s="60"/>
      <c r="JGN3" s="60"/>
      <c r="JGO3" s="60"/>
      <c r="JGP3" s="60"/>
      <c r="JGQ3" s="60"/>
      <c r="JGR3" s="60"/>
      <c r="JGS3" s="60"/>
      <c r="JGT3" s="60"/>
      <c r="JGU3" s="60"/>
      <c r="JGV3" s="60"/>
      <c r="JGW3" s="60"/>
      <c r="JGX3" s="60"/>
      <c r="JGY3" s="60"/>
      <c r="JGZ3" s="60"/>
      <c r="JHA3" s="60"/>
      <c r="JHB3" s="60"/>
      <c r="JHC3" s="60"/>
      <c r="JHD3" s="60"/>
      <c r="JHE3" s="60"/>
      <c r="JHF3" s="60"/>
      <c r="JHG3" s="60"/>
      <c r="JHH3" s="60"/>
      <c r="JHI3" s="60"/>
      <c r="JHJ3" s="60"/>
      <c r="JHK3" s="60"/>
      <c r="JHL3" s="60"/>
      <c r="JHM3" s="60"/>
      <c r="JHN3" s="60"/>
      <c r="JHO3" s="60"/>
      <c r="JHP3" s="60"/>
      <c r="JHQ3" s="60"/>
      <c r="JHR3" s="60"/>
      <c r="JHS3" s="60"/>
      <c r="JHT3" s="60"/>
      <c r="JHU3" s="60"/>
      <c r="JHV3" s="60"/>
      <c r="JHW3" s="60"/>
      <c r="JHX3" s="60"/>
      <c r="JHY3" s="60"/>
      <c r="JHZ3" s="60"/>
      <c r="JIA3" s="60"/>
      <c r="JIB3" s="60"/>
      <c r="JIC3" s="60"/>
      <c r="JID3" s="60"/>
      <c r="JIE3" s="60"/>
      <c r="JIF3" s="60"/>
      <c r="JIG3" s="60"/>
      <c r="JIH3" s="60"/>
      <c r="JII3" s="60"/>
      <c r="JIJ3" s="60"/>
      <c r="JIK3" s="60"/>
      <c r="JIL3" s="60"/>
      <c r="JIM3" s="60"/>
      <c r="JIN3" s="60"/>
      <c r="JIO3" s="60"/>
      <c r="JIP3" s="60"/>
      <c r="JIQ3" s="60"/>
      <c r="JIR3" s="60"/>
      <c r="JIS3" s="60"/>
      <c r="JIT3" s="60"/>
      <c r="JIU3" s="60"/>
      <c r="JIV3" s="60"/>
      <c r="JIW3" s="60"/>
      <c r="JIX3" s="60"/>
      <c r="JIY3" s="60"/>
      <c r="JIZ3" s="60"/>
      <c r="JJA3" s="60"/>
      <c r="JJB3" s="60"/>
      <c r="JJC3" s="60"/>
      <c r="JJD3" s="60"/>
      <c r="JJE3" s="60"/>
      <c r="JJF3" s="60"/>
      <c r="JJG3" s="60"/>
      <c r="JJH3" s="60"/>
      <c r="JJI3" s="60"/>
      <c r="JJJ3" s="60"/>
      <c r="JJK3" s="60"/>
      <c r="JJL3" s="60"/>
      <c r="JJM3" s="60"/>
      <c r="JJN3" s="60"/>
      <c r="JJO3" s="60"/>
      <c r="JJP3" s="60"/>
      <c r="JJQ3" s="60"/>
      <c r="JJR3" s="60"/>
      <c r="JJS3" s="60"/>
      <c r="JJT3" s="60"/>
      <c r="JJU3" s="60"/>
      <c r="JJV3" s="60"/>
      <c r="JJW3" s="60"/>
      <c r="JJX3" s="60"/>
      <c r="JJY3" s="60"/>
      <c r="JJZ3" s="60"/>
      <c r="JKA3" s="60"/>
      <c r="JKB3" s="60"/>
      <c r="JKC3" s="60"/>
      <c r="JKD3" s="60"/>
      <c r="JKE3" s="60"/>
      <c r="JKF3" s="60"/>
      <c r="JKG3" s="60"/>
      <c r="JKH3" s="60"/>
      <c r="JKI3" s="60"/>
      <c r="JKJ3" s="60"/>
      <c r="JKK3" s="60"/>
      <c r="JKL3" s="60"/>
      <c r="JKM3" s="60"/>
      <c r="JKN3" s="60"/>
      <c r="JKO3" s="60"/>
      <c r="JKP3" s="60"/>
      <c r="JKQ3" s="60"/>
      <c r="JKR3" s="60"/>
      <c r="JKS3" s="60"/>
      <c r="JKT3" s="60"/>
      <c r="JKU3" s="60"/>
      <c r="JKV3" s="60"/>
      <c r="JKW3" s="60"/>
      <c r="JKX3" s="60"/>
      <c r="JKY3" s="60"/>
      <c r="JKZ3" s="60"/>
      <c r="JLA3" s="60"/>
      <c r="JLB3" s="60"/>
      <c r="JLC3" s="60"/>
      <c r="JLD3" s="60"/>
      <c r="JLE3" s="60"/>
      <c r="JLF3" s="60"/>
      <c r="JLG3" s="60"/>
      <c r="JLH3" s="60"/>
      <c r="JLI3" s="60"/>
      <c r="JLJ3" s="60"/>
      <c r="JLK3" s="60"/>
      <c r="JLL3" s="60"/>
      <c r="JLM3" s="60"/>
      <c r="JLN3" s="60"/>
      <c r="JLO3" s="60"/>
      <c r="JLP3" s="60"/>
      <c r="JLQ3" s="60"/>
      <c r="JLR3" s="60"/>
      <c r="JLS3" s="60"/>
      <c r="JLT3" s="60"/>
      <c r="JLU3" s="60"/>
      <c r="JLV3" s="60"/>
      <c r="JLW3" s="60"/>
      <c r="JLX3" s="60"/>
      <c r="JLY3" s="60"/>
      <c r="JLZ3" s="60"/>
      <c r="JMA3" s="60"/>
      <c r="JMB3" s="60"/>
      <c r="JMC3" s="60"/>
      <c r="JMD3" s="60"/>
      <c r="JME3" s="60"/>
      <c r="JMF3" s="60"/>
      <c r="JMG3" s="60"/>
      <c r="JMH3" s="60"/>
      <c r="JMI3" s="60"/>
      <c r="JMJ3" s="60"/>
      <c r="JMK3" s="60"/>
      <c r="JML3" s="60"/>
      <c r="JMM3" s="60"/>
      <c r="JMN3" s="60"/>
      <c r="JMO3" s="60"/>
      <c r="JMP3" s="60"/>
      <c r="JMQ3" s="60"/>
      <c r="JMR3" s="60"/>
      <c r="JMS3" s="60"/>
      <c r="JMT3" s="60"/>
      <c r="JMU3" s="60"/>
      <c r="JMV3" s="60"/>
      <c r="JMW3" s="60"/>
      <c r="JMX3" s="60"/>
      <c r="JMY3" s="60"/>
      <c r="JMZ3" s="60"/>
      <c r="JNA3" s="60"/>
      <c r="JNB3" s="60"/>
      <c r="JNC3" s="60"/>
      <c r="JND3" s="60"/>
      <c r="JNE3" s="60"/>
      <c r="JNF3" s="60"/>
      <c r="JNG3" s="60"/>
      <c r="JNH3" s="60"/>
      <c r="JNI3" s="60"/>
      <c r="JNJ3" s="60"/>
      <c r="JNK3" s="60"/>
      <c r="JNL3" s="60"/>
      <c r="JNM3" s="60"/>
      <c r="JNN3" s="60"/>
      <c r="JNO3" s="60"/>
      <c r="JNP3" s="60"/>
      <c r="JNQ3" s="60"/>
      <c r="JNR3" s="60"/>
      <c r="JNS3" s="60"/>
      <c r="JNT3" s="60"/>
      <c r="JNU3" s="60"/>
      <c r="JNV3" s="60"/>
      <c r="JNW3" s="60"/>
      <c r="JNX3" s="60"/>
      <c r="JNY3" s="60"/>
      <c r="JNZ3" s="60"/>
      <c r="JOA3" s="60"/>
      <c r="JOB3" s="60"/>
      <c r="JOC3" s="60"/>
      <c r="JOD3" s="60"/>
      <c r="JOE3" s="60"/>
      <c r="JOF3" s="60"/>
      <c r="JOG3" s="60"/>
      <c r="JOH3" s="60"/>
      <c r="JOI3" s="60"/>
      <c r="JOJ3" s="60"/>
      <c r="JOK3" s="60"/>
      <c r="JOL3" s="60"/>
      <c r="JOM3" s="60"/>
      <c r="JON3" s="60"/>
      <c r="JOO3" s="60"/>
      <c r="JOP3" s="60"/>
      <c r="JOQ3" s="60"/>
      <c r="JOR3" s="60"/>
      <c r="JOS3" s="60"/>
      <c r="JOT3" s="60"/>
      <c r="JOU3" s="60"/>
      <c r="JOV3" s="60"/>
      <c r="JOW3" s="60"/>
      <c r="JOX3" s="60"/>
      <c r="JOY3" s="60"/>
      <c r="JOZ3" s="60"/>
      <c r="JPA3" s="60"/>
      <c r="JPB3" s="60"/>
      <c r="JPC3" s="60"/>
      <c r="JPD3" s="60"/>
      <c r="JPE3" s="60"/>
      <c r="JPF3" s="60"/>
      <c r="JPG3" s="60"/>
      <c r="JPH3" s="60"/>
      <c r="JPI3" s="60"/>
      <c r="JPJ3" s="60"/>
      <c r="JPK3" s="60"/>
      <c r="JPL3" s="60"/>
      <c r="JPM3" s="60"/>
      <c r="JPN3" s="60"/>
      <c r="JPO3" s="60"/>
      <c r="JPP3" s="60"/>
      <c r="JPQ3" s="60"/>
      <c r="JPR3" s="60"/>
      <c r="JPS3" s="60"/>
      <c r="JPT3" s="60"/>
      <c r="JPU3" s="60"/>
      <c r="JPV3" s="60"/>
      <c r="JPW3" s="60"/>
      <c r="JPX3" s="60"/>
      <c r="JPY3" s="60"/>
      <c r="JPZ3" s="60"/>
      <c r="JQA3" s="60"/>
      <c r="JQB3" s="60"/>
      <c r="JQC3" s="60"/>
      <c r="JQD3" s="60"/>
      <c r="JQE3" s="60"/>
      <c r="JQF3" s="60"/>
      <c r="JQG3" s="60"/>
      <c r="JQH3" s="60"/>
      <c r="JQI3" s="60"/>
      <c r="JQJ3" s="60"/>
      <c r="JQK3" s="60"/>
      <c r="JQL3" s="60"/>
      <c r="JQM3" s="60"/>
      <c r="JQN3" s="60"/>
      <c r="JQO3" s="60"/>
      <c r="JQP3" s="60"/>
      <c r="JQQ3" s="60"/>
      <c r="JQR3" s="60"/>
      <c r="JQS3" s="60"/>
      <c r="JQT3" s="60"/>
      <c r="JQU3" s="60"/>
      <c r="JQV3" s="60"/>
      <c r="JQW3" s="60"/>
      <c r="JQX3" s="60"/>
      <c r="JQY3" s="60"/>
      <c r="JQZ3" s="60"/>
      <c r="JRA3" s="60"/>
      <c r="JRB3" s="60"/>
      <c r="JRC3" s="60"/>
      <c r="JRD3" s="60"/>
      <c r="JRE3" s="60"/>
      <c r="JRF3" s="60"/>
      <c r="JRG3" s="60"/>
      <c r="JRH3" s="60"/>
      <c r="JRI3" s="60"/>
      <c r="JRJ3" s="60"/>
      <c r="JRK3" s="60"/>
      <c r="JRL3" s="60"/>
      <c r="JRM3" s="60"/>
      <c r="JRN3" s="60"/>
      <c r="JRO3" s="60"/>
      <c r="JRP3" s="60"/>
      <c r="JRQ3" s="60"/>
      <c r="JRR3" s="60"/>
      <c r="JRS3" s="60"/>
      <c r="JRT3" s="60"/>
      <c r="JRU3" s="60"/>
      <c r="JRV3" s="60"/>
      <c r="JRW3" s="60"/>
      <c r="JRX3" s="60"/>
      <c r="JRY3" s="60"/>
      <c r="JRZ3" s="60"/>
      <c r="JSA3" s="60"/>
      <c r="JSB3" s="60"/>
      <c r="JSC3" s="60"/>
      <c r="JSD3" s="60"/>
      <c r="JSE3" s="60"/>
      <c r="JSF3" s="60"/>
      <c r="JSG3" s="60"/>
      <c r="JSH3" s="60"/>
      <c r="JSI3" s="60"/>
      <c r="JSJ3" s="60"/>
      <c r="JSK3" s="60"/>
      <c r="JSL3" s="60"/>
      <c r="JSM3" s="60"/>
      <c r="JSN3" s="60"/>
      <c r="JSO3" s="60"/>
      <c r="JSP3" s="60"/>
      <c r="JSQ3" s="60"/>
      <c r="JSR3" s="60"/>
      <c r="JSS3" s="60"/>
      <c r="JST3" s="60"/>
      <c r="JSU3" s="60"/>
      <c r="JSV3" s="60"/>
      <c r="JSW3" s="60"/>
      <c r="JSX3" s="60"/>
      <c r="JSY3" s="60"/>
      <c r="JSZ3" s="60"/>
      <c r="JTA3" s="60"/>
      <c r="JTB3" s="60"/>
      <c r="JTC3" s="60"/>
      <c r="JTD3" s="60"/>
      <c r="JTE3" s="60"/>
      <c r="JTF3" s="60"/>
      <c r="JTG3" s="60"/>
      <c r="JTH3" s="60"/>
      <c r="JTI3" s="60"/>
      <c r="JTJ3" s="60"/>
      <c r="JTK3" s="60"/>
      <c r="JTL3" s="60"/>
      <c r="JTM3" s="60"/>
      <c r="JTN3" s="60"/>
      <c r="JTO3" s="60"/>
      <c r="JTP3" s="60"/>
      <c r="JTQ3" s="60"/>
      <c r="JTR3" s="60"/>
      <c r="JTS3" s="60"/>
      <c r="JTT3" s="60"/>
      <c r="JTU3" s="60"/>
      <c r="JTV3" s="60"/>
      <c r="JTW3" s="60"/>
      <c r="JTX3" s="60"/>
      <c r="JTY3" s="60"/>
      <c r="JTZ3" s="60"/>
      <c r="JUA3" s="60"/>
      <c r="JUB3" s="60"/>
      <c r="JUC3" s="60"/>
      <c r="JUD3" s="60"/>
      <c r="JUE3" s="60"/>
      <c r="JUF3" s="60"/>
      <c r="JUG3" s="60"/>
      <c r="JUH3" s="60"/>
      <c r="JUI3" s="60"/>
      <c r="JUJ3" s="60"/>
      <c r="JUK3" s="60"/>
      <c r="JUL3" s="60"/>
      <c r="JUM3" s="60"/>
      <c r="JUN3" s="60"/>
      <c r="JUO3" s="60"/>
      <c r="JUP3" s="60"/>
      <c r="JUQ3" s="60"/>
      <c r="JUR3" s="60"/>
      <c r="JUS3" s="60"/>
      <c r="JUT3" s="60"/>
      <c r="JUU3" s="60"/>
      <c r="JUV3" s="60"/>
      <c r="JUW3" s="60"/>
      <c r="JUX3" s="60"/>
      <c r="JUY3" s="60"/>
      <c r="JUZ3" s="60"/>
      <c r="JVA3" s="60"/>
      <c r="JVB3" s="60"/>
      <c r="JVC3" s="60"/>
      <c r="JVD3" s="60"/>
      <c r="JVE3" s="60"/>
      <c r="JVF3" s="60"/>
      <c r="JVG3" s="60"/>
      <c r="JVH3" s="60"/>
      <c r="JVI3" s="60"/>
      <c r="JVJ3" s="60"/>
      <c r="JVK3" s="60"/>
      <c r="JVL3" s="60"/>
      <c r="JVM3" s="60"/>
      <c r="JVN3" s="60"/>
      <c r="JVO3" s="60"/>
      <c r="JVP3" s="60"/>
      <c r="JVQ3" s="60"/>
      <c r="JVR3" s="60"/>
      <c r="JVS3" s="60"/>
      <c r="JVT3" s="60"/>
      <c r="JVU3" s="60"/>
      <c r="JVV3" s="60"/>
      <c r="JVW3" s="60"/>
      <c r="JVX3" s="60"/>
      <c r="JVY3" s="60"/>
      <c r="JVZ3" s="60"/>
      <c r="JWA3" s="60"/>
      <c r="JWB3" s="60"/>
      <c r="JWC3" s="60"/>
      <c r="JWD3" s="60"/>
      <c r="JWE3" s="60"/>
      <c r="JWF3" s="60"/>
      <c r="JWG3" s="60"/>
      <c r="JWH3" s="60"/>
      <c r="JWI3" s="60"/>
      <c r="JWJ3" s="60"/>
      <c r="JWK3" s="60"/>
      <c r="JWL3" s="60"/>
      <c r="JWM3" s="60"/>
      <c r="JWN3" s="60"/>
      <c r="JWO3" s="60"/>
      <c r="JWP3" s="60"/>
      <c r="JWQ3" s="60"/>
      <c r="JWR3" s="60"/>
      <c r="JWS3" s="60"/>
      <c r="JWT3" s="60"/>
      <c r="JWU3" s="60"/>
      <c r="JWV3" s="60"/>
      <c r="JWW3" s="60"/>
      <c r="JWX3" s="60"/>
      <c r="JWY3" s="60"/>
      <c r="JWZ3" s="60"/>
      <c r="JXA3" s="60"/>
      <c r="JXB3" s="60"/>
      <c r="JXC3" s="60"/>
      <c r="JXD3" s="60"/>
      <c r="JXE3" s="60"/>
      <c r="JXF3" s="60"/>
      <c r="JXG3" s="60"/>
      <c r="JXH3" s="60"/>
      <c r="JXI3" s="60"/>
      <c r="JXJ3" s="60"/>
      <c r="JXK3" s="60"/>
      <c r="JXL3" s="60"/>
      <c r="JXM3" s="60"/>
      <c r="JXN3" s="60"/>
      <c r="JXO3" s="60"/>
      <c r="JXP3" s="60"/>
      <c r="JXQ3" s="60"/>
      <c r="JXR3" s="60"/>
      <c r="JXS3" s="60"/>
      <c r="JXT3" s="60"/>
      <c r="JXU3" s="60"/>
      <c r="JXV3" s="60"/>
      <c r="JXW3" s="60"/>
      <c r="JXX3" s="60"/>
      <c r="JXY3" s="60"/>
      <c r="JXZ3" s="60"/>
      <c r="JYA3" s="60"/>
      <c r="JYB3" s="60"/>
      <c r="JYC3" s="60"/>
      <c r="JYD3" s="60"/>
      <c r="JYE3" s="60"/>
      <c r="JYF3" s="60"/>
      <c r="JYG3" s="60"/>
      <c r="JYH3" s="60"/>
      <c r="JYI3" s="60"/>
      <c r="JYJ3" s="60"/>
      <c r="JYK3" s="60"/>
      <c r="JYL3" s="60"/>
      <c r="JYM3" s="60"/>
      <c r="JYN3" s="60"/>
      <c r="JYO3" s="60"/>
      <c r="JYP3" s="60"/>
      <c r="JYQ3" s="60"/>
      <c r="JYR3" s="60"/>
      <c r="JYS3" s="60"/>
      <c r="JYT3" s="60"/>
      <c r="JYU3" s="60"/>
      <c r="JYV3" s="60"/>
      <c r="JYW3" s="60"/>
      <c r="JYX3" s="60"/>
      <c r="JYY3" s="60"/>
      <c r="JYZ3" s="60"/>
      <c r="JZA3" s="60"/>
      <c r="JZB3" s="60"/>
      <c r="JZC3" s="60"/>
      <c r="JZD3" s="60"/>
      <c r="JZE3" s="60"/>
      <c r="JZF3" s="60"/>
      <c r="JZG3" s="60"/>
      <c r="JZH3" s="60"/>
      <c r="JZI3" s="60"/>
      <c r="JZJ3" s="60"/>
      <c r="JZK3" s="60"/>
      <c r="JZL3" s="60"/>
      <c r="JZM3" s="60"/>
      <c r="JZN3" s="60"/>
      <c r="JZO3" s="60"/>
      <c r="JZP3" s="60"/>
      <c r="JZQ3" s="60"/>
      <c r="JZR3" s="60"/>
      <c r="JZS3" s="60"/>
      <c r="JZT3" s="60"/>
      <c r="JZU3" s="60"/>
      <c r="JZV3" s="60"/>
      <c r="JZW3" s="60"/>
      <c r="JZX3" s="60"/>
      <c r="JZY3" s="60"/>
      <c r="JZZ3" s="60"/>
      <c r="KAA3" s="60"/>
      <c r="KAB3" s="60"/>
      <c r="KAC3" s="60"/>
      <c r="KAD3" s="60"/>
      <c r="KAE3" s="60"/>
      <c r="KAF3" s="60"/>
      <c r="KAG3" s="60"/>
      <c r="KAH3" s="60"/>
      <c r="KAI3" s="60"/>
      <c r="KAJ3" s="60"/>
      <c r="KAK3" s="60"/>
      <c r="KAL3" s="60"/>
      <c r="KAM3" s="60"/>
      <c r="KAN3" s="60"/>
      <c r="KAO3" s="60"/>
      <c r="KAP3" s="60"/>
      <c r="KAQ3" s="60"/>
      <c r="KAR3" s="60"/>
      <c r="KAS3" s="60"/>
      <c r="KAT3" s="60"/>
      <c r="KAU3" s="60"/>
      <c r="KAV3" s="60"/>
      <c r="KAW3" s="60"/>
      <c r="KAX3" s="60"/>
      <c r="KAY3" s="60"/>
      <c r="KAZ3" s="60"/>
      <c r="KBA3" s="60"/>
      <c r="KBB3" s="60"/>
      <c r="KBC3" s="60"/>
      <c r="KBD3" s="60"/>
      <c r="KBE3" s="60"/>
      <c r="KBF3" s="60"/>
      <c r="KBG3" s="60"/>
      <c r="KBH3" s="60"/>
      <c r="KBI3" s="60"/>
      <c r="KBJ3" s="60"/>
      <c r="KBK3" s="60"/>
      <c r="KBL3" s="60"/>
      <c r="KBM3" s="60"/>
      <c r="KBN3" s="60"/>
      <c r="KBO3" s="60"/>
      <c r="KBP3" s="60"/>
      <c r="KBQ3" s="60"/>
      <c r="KBR3" s="60"/>
      <c r="KBS3" s="60"/>
      <c r="KBT3" s="60"/>
      <c r="KBU3" s="60"/>
      <c r="KBV3" s="60"/>
      <c r="KBW3" s="60"/>
      <c r="KBX3" s="60"/>
      <c r="KBY3" s="60"/>
      <c r="KBZ3" s="60"/>
      <c r="KCA3" s="60"/>
      <c r="KCB3" s="60"/>
      <c r="KCC3" s="60"/>
      <c r="KCD3" s="60"/>
      <c r="KCE3" s="60"/>
      <c r="KCF3" s="60"/>
      <c r="KCG3" s="60"/>
      <c r="KCH3" s="60"/>
      <c r="KCI3" s="60"/>
      <c r="KCJ3" s="60"/>
      <c r="KCK3" s="60"/>
      <c r="KCL3" s="60"/>
      <c r="KCM3" s="60"/>
      <c r="KCN3" s="60"/>
      <c r="KCO3" s="60"/>
      <c r="KCP3" s="60"/>
      <c r="KCQ3" s="60"/>
      <c r="KCR3" s="60"/>
      <c r="KCS3" s="60"/>
      <c r="KCT3" s="60"/>
      <c r="KCU3" s="60"/>
      <c r="KCV3" s="60"/>
      <c r="KCW3" s="60"/>
      <c r="KCX3" s="60"/>
      <c r="KCY3" s="60"/>
      <c r="KCZ3" s="60"/>
      <c r="KDA3" s="60"/>
      <c r="KDB3" s="60"/>
      <c r="KDC3" s="60"/>
      <c r="KDD3" s="60"/>
      <c r="KDE3" s="60"/>
      <c r="KDF3" s="60"/>
      <c r="KDG3" s="60"/>
      <c r="KDH3" s="60"/>
      <c r="KDI3" s="60"/>
      <c r="KDJ3" s="60"/>
      <c r="KDK3" s="60"/>
      <c r="KDL3" s="60"/>
      <c r="KDM3" s="60"/>
      <c r="KDN3" s="60"/>
      <c r="KDO3" s="60"/>
      <c r="KDP3" s="60"/>
      <c r="KDQ3" s="60"/>
      <c r="KDR3" s="60"/>
      <c r="KDS3" s="60"/>
      <c r="KDT3" s="60"/>
      <c r="KDU3" s="60"/>
      <c r="KDV3" s="60"/>
      <c r="KDW3" s="60"/>
      <c r="KDX3" s="60"/>
      <c r="KDY3" s="60"/>
      <c r="KDZ3" s="60"/>
      <c r="KEA3" s="60"/>
      <c r="KEB3" s="60"/>
      <c r="KEC3" s="60"/>
      <c r="KED3" s="60"/>
      <c r="KEE3" s="60"/>
      <c r="KEF3" s="60"/>
      <c r="KEG3" s="60"/>
      <c r="KEH3" s="60"/>
      <c r="KEI3" s="60"/>
      <c r="KEJ3" s="60"/>
      <c r="KEK3" s="60"/>
      <c r="KEL3" s="60"/>
      <c r="KEM3" s="60"/>
      <c r="KEN3" s="60"/>
      <c r="KEO3" s="60"/>
      <c r="KEP3" s="60"/>
      <c r="KEQ3" s="60"/>
      <c r="KER3" s="60"/>
      <c r="KES3" s="60"/>
      <c r="KET3" s="60"/>
      <c r="KEU3" s="60"/>
      <c r="KEV3" s="60"/>
      <c r="KEW3" s="60"/>
      <c r="KEX3" s="60"/>
      <c r="KEY3" s="60"/>
      <c r="KEZ3" s="60"/>
      <c r="KFA3" s="60"/>
      <c r="KFB3" s="60"/>
      <c r="KFC3" s="60"/>
      <c r="KFD3" s="60"/>
      <c r="KFE3" s="60"/>
      <c r="KFF3" s="60"/>
      <c r="KFG3" s="60"/>
      <c r="KFH3" s="60"/>
      <c r="KFI3" s="60"/>
      <c r="KFJ3" s="60"/>
      <c r="KFK3" s="60"/>
      <c r="KFL3" s="60"/>
      <c r="KFM3" s="60"/>
      <c r="KFN3" s="60"/>
      <c r="KFO3" s="60"/>
      <c r="KFP3" s="60"/>
      <c r="KFQ3" s="60"/>
      <c r="KFR3" s="60"/>
      <c r="KFS3" s="60"/>
      <c r="KFT3" s="60"/>
    </row>
    <row r="4" spans="1:7612" s="62" customFormat="1" ht="48" customHeight="1">
      <c r="A4" s="42" t="s">
        <v>63</v>
      </c>
      <c r="B4" s="42" t="s">
        <v>64</v>
      </c>
      <c r="C4" s="42" t="s">
        <v>65</v>
      </c>
      <c r="D4" s="42" t="s">
        <v>66</v>
      </c>
      <c r="E4" s="42" t="s">
        <v>67</v>
      </c>
      <c r="F4" s="42" t="s">
        <v>68</v>
      </c>
      <c r="G4" s="42" t="s">
        <v>69</v>
      </c>
      <c r="H4" s="42" t="s">
        <v>70</v>
      </c>
      <c r="I4" s="42" t="s">
        <v>71</v>
      </c>
      <c r="J4" s="80" t="s">
        <v>72</v>
      </c>
      <c r="K4" s="80" t="s">
        <v>73</v>
      </c>
      <c r="L4" s="80" t="s">
        <v>74</v>
      </c>
      <c r="M4" s="80" t="s">
        <v>75</v>
      </c>
      <c r="N4" s="80" t="s">
        <v>76</v>
      </c>
      <c r="O4" s="80" t="s">
        <v>77</v>
      </c>
      <c r="P4" s="80" t="s">
        <v>78</v>
      </c>
      <c r="Q4" s="188" t="s">
        <v>79</v>
      </c>
      <c r="R4" s="5" t="s">
        <v>80</v>
      </c>
      <c r="S4" s="5" t="s">
        <v>81</v>
      </c>
      <c r="T4" s="5" t="s">
        <v>59</v>
      </c>
      <c r="U4" s="5" t="s">
        <v>82</v>
      </c>
      <c r="V4" s="81" t="s">
        <v>83</v>
      </c>
      <c r="W4" s="5" t="s">
        <v>74</v>
      </c>
      <c r="X4" s="5" t="s">
        <v>75</v>
      </c>
      <c r="Y4" s="5" t="s">
        <v>76</v>
      </c>
      <c r="Z4" s="5" t="s">
        <v>84</v>
      </c>
      <c r="AA4" s="42" t="s">
        <v>85</v>
      </c>
      <c r="AB4" s="82" t="s">
        <v>86</v>
      </c>
      <c r="AC4" s="82" t="s">
        <v>87</v>
      </c>
      <c r="AD4" s="7" t="s">
        <v>88</v>
      </c>
      <c r="AE4" s="41" t="s">
        <v>89</v>
      </c>
      <c r="AF4" s="7" t="s">
        <v>90</v>
      </c>
      <c r="AG4" s="83" t="s">
        <v>91</v>
      </c>
      <c r="AH4" s="84" t="s">
        <v>92</v>
      </c>
      <c r="AI4" s="83" t="s">
        <v>93</v>
      </c>
      <c r="AJ4" s="85" t="s">
        <v>94</v>
      </c>
      <c r="AK4" s="86" t="s">
        <v>95</v>
      </c>
      <c r="AL4" s="86" t="s">
        <v>87</v>
      </c>
      <c r="AM4" s="45" t="s">
        <v>88</v>
      </c>
      <c r="AN4" s="46" t="s">
        <v>89</v>
      </c>
      <c r="AO4" s="47" t="s">
        <v>90</v>
      </c>
      <c r="AP4" s="83" t="s">
        <v>91</v>
      </c>
      <c r="AQ4" s="84" t="s">
        <v>92</v>
      </c>
      <c r="AR4" s="83" t="s">
        <v>93</v>
      </c>
      <c r="AS4" s="87" t="s">
        <v>94</v>
      </c>
      <c r="AT4" s="82" t="s">
        <v>86</v>
      </c>
      <c r="AU4" s="82" t="s">
        <v>87</v>
      </c>
      <c r="AV4" s="7" t="s">
        <v>88</v>
      </c>
      <c r="AW4" s="41" t="s">
        <v>89</v>
      </c>
      <c r="AX4" s="7" t="s">
        <v>90</v>
      </c>
      <c r="AY4" s="83" t="s">
        <v>91</v>
      </c>
      <c r="AZ4" s="84" t="s">
        <v>92</v>
      </c>
      <c r="BA4" s="83" t="s">
        <v>93</v>
      </c>
      <c r="BB4" s="85" t="s">
        <v>94</v>
      </c>
      <c r="BC4" s="262" t="s">
        <v>86</v>
      </c>
      <c r="BD4" s="262" t="s">
        <v>87</v>
      </c>
      <c r="BE4" s="263" t="s">
        <v>88</v>
      </c>
      <c r="BF4" s="264" t="s">
        <v>89</v>
      </c>
      <c r="BG4" s="263" t="s">
        <v>90</v>
      </c>
      <c r="BH4" s="265" t="s">
        <v>91</v>
      </c>
      <c r="BI4" s="262" t="s">
        <v>92</v>
      </c>
      <c r="BJ4" s="265" t="s">
        <v>93</v>
      </c>
      <c r="BK4" s="266" t="s">
        <v>94</v>
      </c>
      <c r="BL4" s="88" t="s">
        <v>96</v>
      </c>
      <c r="BM4" s="6" t="s">
        <v>3537</v>
      </c>
      <c r="BN4" s="6" t="s">
        <v>97</v>
      </c>
      <c r="BO4" s="6" t="s">
        <v>98</v>
      </c>
      <c r="BP4" s="6" t="s">
        <v>99</v>
      </c>
      <c r="BQ4" s="6" t="s">
        <v>100</v>
      </c>
      <c r="BR4" s="6" t="s">
        <v>101</v>
      </c>
      <c r="BS4" s="226" t="s">
        <v>102</v>
      </c>
      <c r="BT4" s="226" t="s">
        <v>103</v>
      </c>
      <c r="BU4" s="226" t="s">
        <v>104</v>
      </c>
      <c r="BV4" s="61" t="s">
        <v>3320</v>
      </c>
      <c r="BW4" s="60"/>
      <c r="BX4" s="60"/>
      <c r="BY4" s="60"/>
      <c r="BZ4" s="60"/>
      <c r="CA4" s="60"/>
      <c r="CB4" s="60"/>
      <c r="CC4" s="60"/>
      <c r="CD4" s="60"/>
      <c r="CE4" s="60"/>
      <c r="CF4" s="60"/>
      <c r="CG4" s="60"/>
      <c r="CH4" s="60"/>
      <c r="CI4" s="60"/>
      <c r="CJ4" s="60"/>
      <c r="CK4" s="60"/>
      <c r="CL4" s="60"/>
      <c r="CM4" s="60"/>
      <c r="CN4" s="60"/>
      <c r="CO4" s="60"/>
      <c r="CP4" s="60"/>
      <c r="CQ4" s="60"/>
      <c r="CR4" s="60"/>
      <c r="CS4" s="60"/>
      <c r="CT4" s="60"/>
      <c r="CU4" s="60"/>
      <c r="CV4" s="60"/>
      <c r="CW4" s="60"/>
      <c r="CX4" s="60"/>
      <c r="CY4" s="60"/>
      <c r="CZ4" s="60"/>
      <c r="DA4" s="60"/>
      <c r="DB4" s="60"/>
      <c r="DC4" s="60"/>
      <c r="DD4" s="60"/>
      <c r="DE4" s="60"/>
      <c r="DF4" s="60"/>
      <c r="DG4" s="60"/>
      <c r="DH4" s="60"/>
      <c r="DI4" s="60"/>
      <c r="DJ4" s="60"/>
      <c r="DK4" s="60"/>
      <c r="DL4" s="60"/>
      <c r="DM4" s="60"/>
      <c r="DN4" s="60"/>
      <c r="DO4" s="60"/>
      <c r="DP4" s="60"/>
      <c r="DQ4" s="60"/>
      <c r="DR4" s="60"/>
      <c r="DS4" s="60"/>
      <c r="DT4" s="60"/>
      <c r="DU4" s="60"/>
      <c r="DV4" s="60"/>
      <c r="DW4" s="60"/>
      <c r="DX4" s="60"/>
      <c r="DY4" s="60"/>
      <c r="DZ4" s="60"/>
      <c r="EA4" s="60"/>
      <c r="EB4" s="60"/>
      <c r="EC4" s="60"/>
      <c r="ED4" s="60"/>
      <c r="EE4" s="60"/>
      <c r="EF4" s="60"/>
      <c r="EG4" s="60"/>
      <c r="EH4" s="60"/>
      <c r="EI4" s="60"/>
      <c r="EJ4" s="60"/>
      <c r="EK4" s="60"/>
      <c r="EL4" s="60"/>
      <c r="EM4" s="60"/>
      <c r="EN4" s="60"/>
      <c r="EO4" s="60"/>
      <c r="EP4" s="60"/>
      <c r="EQ4" s="60"/>
      <c r="ER4" s="60"/>
      <c r="ES4" s="60"/>
      <c r="ET4" s="60"/>
      <c r="EU4" s="60"/>
      <c r="EV4" s="60"/>
      <c r="EW4" s="60"/>
      <c r="EX4" s="60"/>
      <c r="EY4" s="60"/>
      <c r="EZ4" s="60"/>
      <c r="FA4" s="60"/>
      <c r="FB4" s="60"/>
      <c r="FC4" s="60"/>
      <c r="FD4" s="60"/>
      <c r="FE4" s="60"/>
      <c r="FF4" s="60"/>
      <c r="FG4" s="60"/>
      <c r="FH4" s="60"/>
      <c r="FI4" s="60"/>
      <c r="FJ4" s="60"/>
      <c r="FK4" s="60"/>
      <c r="FL4" s="60"/>
      <c r="FM4" s="60"/>
      <c r="FN4" s="60"/>
      <c r="FO4" s="60"/>
      <c r="FP4" s="60"/>
      <c r="FQ4" s="60"/>
      <c r="FR4" s="60"/>
      <c r="FS4" s="60"/>
      <c r="FT4" s="60"/>
      <c r="FU4" s="60"/>
      <c r="FV4" s="60"/>
      <c r="FW4" s="60"/>
      <c r="FX4" s="60"/>
      <c r="FY4" s="60"/>
      <c r="FZ4" s="60"/>
      <c r="GA4" s="60"/>
      <c r="GB4" s="60"/>
      <c r="GC4" s="60"/>
      <c r="GD4" s="60"/>
      <c r="GE4" s="60"/>
      <c r="GF4" s="60"/>
      <c r="GG4" s="60"/>
      <c r="GH4" s="60"/>
      <c r="GI4" s="60"/>
      <c r="GJ4" s="60"/>
      <c r="GK4" s="60"/>
      <c r="GL4" s="60"/>
      <c r="GM4" s="60"/>
      <c r="GN4" s="60"/>
      <c r="GO4" s="60"/>
      <c r="GP4" s="60"/>
      <c r="GQ4" s="60"/>
      <c r="GR4" s="60"/>
      <c r="GS4" s="60"/>
      <c r="GT4" s="60"/>
      <c r="GU4" s="60"/>
      <c r="GV4" s="60"/>
      <c r="GW4" s="60"/>
      <c r="GX4" s="60"/>
      <c r="GY4" s="60"/>
      <c r="GZ4" s="60"/>
      <c r="HA4" s="60"/>
      <c r="HB4" s="60"/>
      <c r="HC4" s="60"/>
      <c r="HD4" s="60"/>
      <c r="HE4" s="60"/>
      <c r="HF4" s="60"/>
      <c r="HG4" s="60"/>
      <c r="HH4" s="60"/>
      <c r="HI4" s="60"/>
      <c r="HJ4" s="60"/>
      <c r="HK4" s="60"/>
      <c r="HL4" s="60"/>
      <c r="HM4" s="60"/>
      <c r="HN4" s="60"/>
      <c r="HO4" s="60"/>
      <c r="HP4" s="60"/>
      <c r="HQ4" s="60"/>
      <c r="HR4" s="60"/>
      <c r="HS4" s="60"/>
      <c r="HT4" s="60"/>
      <c r="HU4" s="60"/>
      <c r="HV4" s="60"/>
      <c r="HW4" s="60"/>
      <c r="HX4" s="60"/>
      <c r="HY4" s="60"/>
      <c r="HZ4" s="60"/>
      <c r="IA4" s="60"/>
      <c r="IB4" s="60"/>
      <c r="IC4" s="60"/>
      <c r="ID4" s="60"/>
      <c r="IE4" s="60"/>
      <c r="IF4" s="60"/>
      <c r="IG4" s="60"/>
      <c r="IH4" s="60"/>
      <c r="II4" s="60"/>
      <c r="IJ4" s="60"/>
      <c r="IK4" s="60"/>
      <c r="IL4" s="60"/>
      <c r="IM4" s="60"/>
      <c r="IN4" s="60"/>
      <c r="IO4" s="60"/>
      <c r="IP4" s="60"/>
      <c r="IQ4" s="60"/>
      <c r="IR4" s="60"/>
      <c r="IS4" s="60"/>
      <c r="IT4" s="60"/>
      <c r="IU4" s="60"/>
      <c r="IV4" s="60"/>
      <c r="IW4" s="60"/>
      <c r="IX4" s="60"/>
      <c r="IY4" s="60"/>
      <c r="IZ4" s="60"/>
      <c r="JA4" s="60"/>
      <c r="JB4" s="60"/>
      <c r="JC4" s="60"/>
      <c r="JD4" s="60"/>
      <c r="JE4" s="60"/>
      <c r="JF4" s="60"/>
      <c r="JG4" s="60"/>
      <c r="JH4" s="60"/>
      <c r="JI4" s="60"/>
      <c r="JJ4" s="60"/>
      <c r="JK4" s="60"/>
      <c r="JL4" s="60"/>
      <c r="JM4" s="60"/>
      <c r="JN4" s="60"/>
      <c r="JO4" s="60"/>
      <c r="JP4" s="60"/>
      <c r="JQ4" s="60"/>
      <c r="JR4" s="60"/>
      <c r="JS4" s="60"/>
      <c r="JT4" s="60"/>
      <c r="JU4" s="60"/>
      <c r="JV4" s="60"/>
      <c r="JW4" s="60"/>
      <c r="JX4" s="60"/>
      <c r="JY4" s="60"/>
      <c r="JZ4" s="60"/>
      <c r="KA4" s="60"/>
      <c r="KB4" s="60"/>
      <c r="KC4" s="60"/>
      <c r="KD4" s="60"/>
      <c r="KE4" s="60"/>
      <c r="KF4" s="60"/>
      <c r="KG4" s="60"/>
      <c r="KH4" s="60"/>
      <c r="KI4" s="60"/>
      <c r="KJ4" s="60"/>
      <c r="KK4" s="60"/>
      <c r="KL4" s="60"/>
      <c r="KM4" s="60"/>
      <c r="KN4" s="60"/>
      <c r="KO4" s="60"/>
      <c r="KP4" s="60"/>
      <c r="KQ4" s="60"/>
      <c r="KR4" s="60"/>
      <c r="KS4" s="60"/>
      <c r="KT4" s="60"/>
      <c r="KU4" s="60"/>
      <c r="KV4" s="60"/>
      <c r="KW4" s="60"/>
      <c r="KX4" s="60"/>
      <c r="KY4" s="60"/>
      <c r="KZ4" s="60"/>
      <c r="LA4" s="60"/>
      <c r="LB4" s="60"/>
      <c r="LC4" s="60"/>
      <c r="LD4" s="60"/>
      <c r="LE4" s="60"/>
      <c r="LF4" s="60"/>
      <c r="LG4" s="60"/>
      <c r="LH4" s="60"/>
      <c r="LI4" s="60"/>
      <c r="LJ4" s="60"/>
      <c r="LK4" s="60"/>
      <c r="LL4" s="60"/>
      <c r="LM4" s="60"/>
      <c r="LN4" s="60"/>
      <c r="LO4" s="60"/>
      <c r="LP4" s="60"/>
      <c r="LQ4" s="60"/>
      <c r="LR4" s="60"/>
      <c r="LS4" s="60"/>
      <c r="LT4" s="60"/>
      <c r="LU4" s="60"/>
      <c r="LV4" s="60"/>
      <c r="LW4" s="60"/>
      <c r="LX4" s="60"/>
      <c r="LY4" s="60"/>
      <c r="LZ4" s="60"/>
      <c r="MA4" s="60"/>
      <c r="MB4" s="60"/>
      <c r="MC4" s="60"/>
      <c r="MD4" s="60"/>
      <c r="ME4" s="60"/>
      <c r="MF4" s="60"/>
      <c r="MG4" s="60"/>
      <c r="MH4" s="60"/>
      <c r="MI4" s="60"/>
      <c r="MJ4" s="60"/>
      <c r="MK4" s="60"/>
      <c r="ML4" s="60"/>
      <c r="MM4" s="60"/>
      <c r="MN4" s="60"/>
      <c r="MO4" s="60"/>
      <c r="MP4" s="60"/>
      <c r="MQ4" s="60"/>
      <c r="MR4" s="60"/>
      <c r="MS4" s="60"/>
      <c r="MT4" s="60"/>
      <c r="MU4" s="60"/>
      <c r="MV4" s="60"/>
      <c r="MW4" s="60"/>
      <c r="MX4" s="60"/>
      <c r="MY4" s="60"/>
      <c r="MZ4" s="60"/>
      <c r="NA4" s="60"/>
      <c r="NB4" s="60"/>
      <c r="NC4" s="60"/>
      <c r="ND4" s="60"/>
      <c r="NE4" s="60"/>
      <c r="NF4" s="60"/>
      <c r="NG4" s="60"/>
      <c r="NH4" s="60"/>
      <c r="NI4" s="60"/>
      <c r="NJ4" s="60"/>
      <c r="NK4" s="60"/>
      <c r="NL4" s="60"/>
      <c r="NM4" s="60"/>
      <c r="NN4" s="60"/>
      <c r="NO4" s="60"/>
      <c r="NP4" s="60"/>
      <c r="NQ4" s="60"/>
      <c r="NR4" s="60"/>
      <c r="NS4" s="60"/>
      <c r="NT4" s="60"/>
      <c r="NU4" s="60"/>
      <c r="NV4" s="60"/>
      <c r="NW4" s="60"/>
      <c r="NX4" s="60"/>
      <c r="NY4" s="60"/>
      <c r="NZ4" s="60"/>
      <c r="OA4" s="60"/>
      <c r="OB4" s="60"/>
      <c r="OC4" s="60"/>
      <c r="OD4" s="60"/>
      <c r="OE4" s="60"/>
      <c r="OF4" s="60"/>
      <c r="OG4" s="60"/>
      <c r="OH4" s="60"/>
      <c r="OI4" s="60"/>
      <c r="OJ4" s="60"/>
      <c r="OK4" s="60"/>
      <c r="OL4" s="60"/>
      <c r="OM4" s="60"/>
      <c r="ON4" s="60"/>
      <c r="OO4" s="60"/>
      <c r="OP4" s="60"/>
      <c r="OQ4" s="60"/>
      <c r="OR4" s="60"/>
      <c r="OS4" s="60"/>
      <c r="OT4" s="60"/>
      <c r="OU4" s="60"/>
      <c r="OV4" s="60"/>
      <c r="OW4" s="60"/>
      <c r="OX4" s="60"/>
      <c r="OY4" s="60"/>
      <c r="OZ4" s="60"/>
      <c r="PA4" s="60"/>
      <c r="PB4" s="60"/>
      <c r="PC4" s="60"/>
      <c r="PD4" s="60"/>
      <c r="PE4" s="60"/>
      <c r="PF4" s="60"/>
      <c r="PG4" s="60"/>
      <c r="PH4" s="60"/>
      <c r="PI4" s="60"/>
      <c r="PJ4" s="60"/>
      <c r="PK4" s="60"/>
      <c r="PL4" s="60"/>
      <c r="PM4" s="60"/>
      <c r="PN4" s="60"/>
      <c r="PO4" s="60"/>
      <c r="PP4" s="60"/>
      <c r="PQ4" s="60"/>
      <c r="PR4" s="60"/>
      <c r="PS4" s="60"/>
      <c r="PT4" s="60"/>
      <c r="PU4" s="60"/>
      <c r="PV4" s="60"/>
      <c r="PW4" s="60"/>
      <c r="PX4" s="60"/>
      <c r="PY4" s="60"/>
      <c r="PZ4" s="60"/>
      <c r="QA4" s="60"/>
      <c r="QB4" s="60"/>
      <c r="QC4" s="60"/>
      <c r="QD4" s="60"/>
      <c r="QE4" s="60"/>
      <c r="QF4" s="60"/>
      <c r="QG4" s="60"/>
      <c r="QH4" s="60"/>
      <c r="QI4" s="60"/>
      <c r="QJ4" s="60"/>
      <c r="QK4" s="60"/>
      <c r="QL4" s="60"/>
      <c r="QM4" s="60"/>
      <c r="QN4" s="60"/>
      <c r="QO4" s="60"/>
      <c r="QP4" s="60"/>
      <c r="QQ4" s="60"/>
      <c r="QR4" s="60"/>
      <c r="QS4" s="60"/>
      <c r="QT4" s="60"/>
      <c r="QU4" s="60"/>
      <c r="QV4" s="60"/>
      <c r="QW4" s="60"/>
      <c r="QX4" s="60"/>
      <c r="QY4" s="60"/>
      <c r="QZ4" s="60"/>
      <c r="RA4" s="60"/>
      <c r="RB4" s="60"/>
      <c r="RC4" s="60"/>
      <c r="RD4" s="60"/>
      <c r="RE4" s="60"/>
      <c r="RF4" s="60"/>
      <c r="RG4" s="60"/>
      <c r="RH4" s="60"/>
      <c r="RI4" s="60"/>
      <c r="RJ4" s="60"/>
      <c r="RK4" s="60"/>
      <c r="RL4" s="60"/>
      <c r="RM4" s="60"/>
      <c r="RN4" s="60"/>
      <c r="RO4" s="60"/>
      <c r="RP4" s="60"/>
      <c r="RQ4" s="60"/>
      <c r="RR4" s="60"/>
      <c r="RS4" s="60"/>
      <c r="RT4" s="60"/>
      <c r="RU4" s="60"/>
      <c r="RV4" s="60"/>
      <c r="RW4" s="60"/>
      <c r="RX4" s="60"/>
      <c r="RY4" s="60"/>
      <c r="RZ4" s="60"/>
      <c r="SA4" s="60"/>
      <c r="SB4" s="60"/>
      <c r="SC4" s="60"/>
      <c r="SD4" s="60"/>
      <c r="SE4" s="60"/>
      <c r="SF4" s="60"/>
      <c r="SG4" s="60"/>
      <c r="SH4" s="60"/>
      <c r="SI4" s="60"/>
      <c r="SJ4" s="60"/>
      <c r="SK4" s="60"/>
      <c r="SL4" s="60"/>
      <c r="SM4" s="60"/>
      <c r="SN4" s="60"/>
      <c r="SO4" s="60"/>
      <c r="SP4" s="60"/>
      <c r="SQ4" s="60"/>
      <c r="SR4" s="60"/>
      <c r="SS4" s="60"/>
      <c r="ST4" s="60"/>
      <c r="SU4" s="60"/>
      <c r="SV4" s="60"/>
      <c r="SW4" s="60"/>
      <c r="SX4" s="60"/>
      <c r="SY4" s="60"/>
      <c r="SZ4" s="60"/>
      <c r="TA4" s="60"/>
      <c r="TB4" s="60"/>
      <c r="TC4" s="60"/>
      <c r="TD4" s="60"/>
      <c r="TE4" s="60"/>
      <c r="TF4" s="60"/>
      <c r="TG4" s="60"/>
      <c r="TH4" s="60"/>
      <c r="TI4" s="60"/>
      <c r="TJ4" s="60"/>
      <c r="TK4" s="60"/>
      <c r="TL4" s="60"/>
      <c r="TM4" s="60"/>
      <c r="TN4" s="60"/>
      <c r="TO4" s="60"/>
      <c r="TP4" s="60"/>
      <c r="TQ4" s="60"/>
      <c r="TR4" s="60"/>
      <c r="TS4" s="60"/>
      <c r="TT4" s="60"/>
      <c r="TU4" s="60"/>
      <c r="TV4" s="60"/>
      <c r="TW4" s="60"/>
      <c r="TX4" s="60"/>
      <c r="TY4" s="60"/>
      <c r="TZ4" s="60"/>
      <c r="UA4" s="60"/>
      <c r="UB4" s="60"/>
      <c r="UC4" s="60"/>
      <c r="UD4" s="60"/>
      <c r="UE4" s="60"/>
      <c r="UF4" s="60"/>
      <c r="UG4" s="60"/>
      <c r="UH4" s="60"/>
      <c r="UI4" s="60"/>
      <c r="UJ4" s="60"/>
      <c r="UK4" s="60"/>
      <c r="UL4" s="60"/>
      <c r="UM4" s="60"/>
      <c r="UN4" s="60"/>
      <c r="UO4" s="60"/>
      <c r="UP4" s="60"/>
      <c r="UQ4" s="60"/>
      <c r="UR4" s="60"/>
      <c r="US4" s="60"/>
      <c r="UT4" s="60"/>
      <c r="UU4" s="60"/>
      <c r="UV4" s="60"/>
      <c r="UW4" s="60"/>
      <c r="UX4" s="60"/>
      <c r="UY4" s="60"/>
      <c r="UZ4" s="60"/>
      <c r="VA4" s="60"/>
      <c r="VB4" s="60"/>
      <c r="VC4" s="60"/>
      <c r="VD4" s="60"/>
      <c r="VE4" s="60"/>
      <c r="VF4" s="60"/>
      <c r="VG4" s="60"/>
      <c r="VH4" s="60"/>
      <c r="VI4" s="60"/>
      <c r="VJ4" s="60"/>
      <c r="VK4" s="60"/>
      <c r="VL4" s="60"/>
      <c r="VM4" s="60"/>
      <c r="VN4" s="60"/>
      <c r="VO4" s="60"/>
      <c r="VP4" s="60"/>
      <c r="VQ4" s="60"/>
      <c r="VR4" s="60"/>
      <c r="VS4" s="60"/>
      <c r="VT4" s="60"/>
      <c r="VU4" s="60"/>
      <c r="VV4" s="60"/>
      <c r="VW4" s="60"/>
      <c r="VX4" s="60"/>
      <c r="VY4" s="60"/>
      <c r="VZ4" s="60"/>
      <c r="WA4" s="60"/>
      <c r="WB4" s="60"/>
      <c r="WC4" s="60"/>
      <c r="WD4" s="60"/>
      <c r="WE4" s="60"/>
      <c r="WF4" s="60"/>
      <c r="WG4" s="60"/>
      <c r="WH4" s="60"/>
      <c r="WI4" s="60"/>
      <c r="WJ4" s="60"/>
      <c r="WK4" s="60"/>
      <c r="WL4" s="60"/>
      <c r="WM4" s="60"/>
      <c r="WN4" s="60"/>
      <c r="WO4" s="60"/>
      <c r="WP4" s="60"/>
      <c r="WQ4" s="60"/>
      <c r="WR4" s="60"/>
      <c r="WS4" s="60"/>
      <c r="WT4" s="60"/>
      <c r="WU4" s="60"/>
      <c r="WV4" s="60"/>
      <c r="WW4" s="60"/>
      <c r="WX4" s="60"/>
      <c r="WY4" s="60"/>
      <c r="WZ4" s="60"/>
      <c r="XA4" s="60"/>
      <c r="XB4" s="60"/>
      <c r="XC4" s="60"/>
      <c r="XD4" s="60"/>
      <c r="XE4" s="60"/>
      <c r="XF4" s="60"/>
      <c r="XG4" s="60"/>
      <c r="XH4" s="60"/>
      <c r="XI4" s="60"/>
      <c r="XJ4" s="60"/>
      <c r="XK4" s="60"/>
      <c r="XL4" s="60"/>
      <c r="XM4" s="60"/>
      <c r="XN4" s="60"/>
      <c r="XO4" s="60"/>
      <c r="XP4" s="60"/>
      <c r="XQ4" s="60"/>
      <c r="XR4" s="60"/>
      <c r="XS4" s="60"/>
      <c r="XT4" s="60"/>
      <c r="XU4" s="60"/>
      <c r="XV4" s="60"/>
      <c r="XW4" s="60"/>
      <c r="XX4" s="60"/>
      <c r="XY4" s="60"/>
      <c r="XZ4" s="60"/>
      <c r="YA4" s="60"/>
      <c r="YB4" s="60"/>
      <c r="YC4" s="60"/>
      <c r="YD4" s="60"/>
      <c r="YE4" s="60"/>
      <c r="YF4" s="60"/>
      <c r="YG4" s="60"/>
      <c r="YH4" s="60"/>
      <c r="YI4" s="60"/>
      <c r="YJ4" s="60"/>
      <c r="YK4" s="60"/>
      <c r="YL4" s="60"/>
      <c r="YM4" s="60"/>
      <c r="YN4" s="60"/>
      <c r="YO4" s="60"/>
      <c r="YP4" s="60"/>
      <c r="YQ4" s="60"/>
      <c r="YR4" s="60"/>
      <c r="YS4" s="60"/>
      <c r="YT4" s="60"/>
      <c r="YU4" s="60"/>
      <c r="YV4" s="60"/>
      <c r="YW4" s="60"/>
      <c r="YX4" s="60"/>
      <c r="YY4" s="60"/>
      <c r="YZ4" s="60"/>
      <c r="ZA4" s="60"/>
      <c r="ZB4" s="60"/>
      <c r="ZC4" s="60"/>
      <c r="ZD4" s="60"/>
      <c r="ZE4" s="60"/>
      <c r="ZF4" s="60"/>
      <c r="ZG4" s="60"/>
      <c r="ZH4" s="60"/>
      <c r="ZI4" s="60"/>
      <c r="ZJ4" s="60"/>
      <c r="ZK4" s="60"/>
      <c r="ZL4" s="60"/>
      <c r="ZM4" s="60"/>
      <c r="ZN4" s="60"/>
      <c r="ZO4" s="60"/>
      <c r="ZP4" s="60"/>
      <c r="ZQ4" s="60"/>
      <c r="ZR4" s="60"/>
      <c r="ZS4" s="60"/>
      <c r="ZT4" s="60"/>
      <c r="ZU4" s="60"/>
      <c r="ZV4" s="60"/>
      <c r="ZW4" s="60"/>
      <c r="ZX4" s="60"/>
      <c r="ZY4" s="60"/>
      <c r="ZZ4" s="60"/>
      <c r="AAA4" s="60"/>
      <c r="AAB4" s="60"/>
      <c r="AAC4" s="60"/>
      <c r="AAD4" s="60"/>
      <c r="AAE4" s="60"/>
      <c r="AAF4" s="60"/>
      <c r="AAG4" s="60"/>
      <c r="AAH4" s="60"/>
      <c r="AAI4" s="60"/>
      <c r="AAJ4" s="60"/>
      <c r="AAK4" s="60"/>
      <c r="AAL4" s="60"/>
      <c r="AAM4" s="60"/>
      <c r="AAN4" s="60"/>
      <c r="AAO4" s="60"/>
      <c r="AAP4" s="60"/>
      <c r="AAQ4" s="60"/>
      <c r="AAR4" s="60"/>
      <c r="AAS4" s="60"/>
      <c r="AAT4" s="60"/>
      <c r="AAU4" s="60"/>
      <c r="AAV4" s="60"/>
      <c r="AAW4" s="60"/>
      <c r="AAX4" s="60"/>
      <c r="AAY4" s="60"/>
      <c r="AAZ4" s="60"/>
      <c r="ABA4" s="60"/>
      <c r="ABB4" s="60"/>
      <c r="ABC4" s="60"/>
      <c r="ABD4" s="60"/>
      <c r="ABE4" s="60"/>
      <c r="ABF4" s="60"/>
      <c r="ABG4" s="60"/>
      <c r="ABH4" s="60"/>
      <c r="ABI4" s="60"/>
      <c r="ABJ4" s="60"/>
      <c r="ABK4" s="60"/>
      <c r="ABL4" s="60"/>
      <c r="ABM4" s="60"/>
      <c r="ABN4" s="60"/>
      <c r="ABO4" s="60"/>
      <c r="ABP4" s="60"/>
      <c r="ABQ4" s="60"/>
      <c r="ABR4" s="60"/>
      <c r="ABS4" s="60"/>
      <c r="ABT4" s="60"/>
      <c r="ABU4" s="60"/>
      <c r="ABV4" s="60"/>
      <c r="ABW4" s="60"/>
      <c r="ABX4" s="60"/>
      <c r="ABY4" s="60"/>
      <c r="ABZ4" s="60"/>
      <c r="ACA4" s="60"/>
      <c r="ACB4" s="60"/>
      <c r="ACC4" s="60"/>
      <c r="ACD4" s="60"/>
      <c r="ACE4" s="60"/>
      <c r="ACF4" s="60"/>
      <c r="ACG4" s="60"/>
      <c r="ACH4" s="60"/>
      <c r="ACI4" s="60"/>
      <c r="ACJ4" s="60"/>
      <c r="ACK4" s="60"/>
      <c r="ACL4" s="60"/>
      <c r="ACM4" s="60"/>
      <c r="ACN4" s="60"/>
      <c r="ACO4" s="60"/>
      <c r="ACP4" s="60"/>
      <c r="ACQ4" s="60"/>
      <c r="ACR4" s="60"/>
      <c r="ACS4" s="60"/>
      <c r="ACT4" s="60"/>
      <c r="ACU4" s="60"/>
      <c r="ACV4" s="60"/>
      <c r="ACW4" s="60"/>
      <c r="ACX4" s="60"/>
      <c r="ACY4" s="60"/>
      <c r="ACZ4" s="60"/>
      <c r="ADA4" s="60"/>
      <c r="ADB4" s="60"/>
      <c r="ADC4" s="60"/>
      <c r="ADD4" s="60"/>
      <c r="ADE4" s="60"/>
      <c r="ADF4" s="60"/>
      <c r="ADG4" s="60"/>
      <c r="ADH4" s="60"/>
      <c r="ADI4" s="60"/>
      <c r="ADJ4" s="60"/>
      <c r="ADK4" s="60"/>
      <c r="ADL4" s="60"/>
      <c r="ADM4" s="60"/>
      <c r="ADN4" s="60"/>
      <c r="ADO4" s="60"/>
      <c r="ADP4" s="60"/>
      <c r="ADQ4" s="60"/>
      <c r="ADR4" s="60"/>
      <c r="ADS4" s="60"/>
      <c r="ADT4" s="60"/>
      <c r="ADU4" s="60"/>
      <c r="ADV4" s="60"/>
      <c r="ADW4" s="60"/>
      <c r="ADX4" s="60"/>
      <c r="ADY4" s="60"/>
      <c r="ADZ4" s="60"/>
      <c r="AEA4" s="60"/>
      <c r="AEB4" s="60"/>
      <c r="AEC4" s="60"/>
      <c r="AED4" s="60"/>
      <c r="AEE4" s="60"/>
      <c r="AEF4" s="60"/>
      <c r="AEG4" s="60"/>
      <c r="AEH4" s="60"/>
      <c r="AEI4" s="60"/>
      <c r="AEJ4" s="60"/>
      <c r="AEK4" s="60"/>
      <c r="AEL4" s="60"/>
      <c r="AEM4" s="60"/>
      <c r="AEN4" s="60"/>
      <c r="AEO4" s="60"/>
      <c r="AEP4" s="60"/>
      <c r="AEQ4" s="60"/>
      <c r="AER4" s="60"/>
      <c r="AES4" s="60"/>
      <c r="AET4" s="60"/>
      <c r="AEU4" s="60"/>
      <c r="AEV4" s="60"/>
      <c r="AEW4" s="60"/>
      <c r="AEX4" s="60"/>
      <c r="AEY4" s="60"/>
      <c r="AEZ4" s="60"/>
      <c r="AFA4" s="60"/>
      <c r="AFB4" s="60"/>
      <c r="AFC4" s="60"/>
      <c r="AFD4" s="60"/>
      <c r="AFE4" s="60"/>
      <c r="AFF4" s="60"/>
      <c r="AFG4" s="60"/>
      <c r="AFH4" s="60"/>
      <c r="AFI4" s="60"/>
      <c r="AFJ4" s="60"/>
      <c r="AFK4" s="60"/>
      <c r="AFL4" s="60"/>
      <c r="AFM4" s="60"/>
      <c r="AFN4" s="60"/>
      <c r="AFO4" s="60"/>
      <c r="AFP4" s="60"/>
      <c r="AFQ4" s="60"/>
      <c r="AFR4" s="60"/>
      <c r="AFS4" s="60"/>
      <c r="AFT4" s="60"/>
      <c r="AFU4" s="60"/>
      <c r="AFV4" s="60"/>
      <c r="AFW4" s="60"/>
      <c r="AFX4" s="60"/>
      <c r="AFY4" s="60"/>
      <c r="AFZ4" s="60"/>
      <c r="AGA4" s="60"/>
      <c r="AGB4" s="60"/>
      <c r="AGC4" s="60"/>
      <c r="AGD4" s="60"/>
      <c r="AGE4" s="60"/>
      <c r="AGF4" s="60"/>
      <c r="AGG4" s="60"/>
      <c r="AGH4" s="60"/>
      <c r="AGI4" s="60"/>
      <c r="AGJ4" s="60"/>
      <c r="AGK4" s="60"/>
      <c r="AGL4" s="60"/>
      <c r="AGM4" s="60"/>
      <c r="AGN4" s="60"/>
      <c r="AGO4" s="60"/>
      <c r="AGP4" s="60"/>
      <c r="AGQ4" s="60"/>
      <c r="AGR4" s="60"/>
      <c r="AGS4" s="60"/>
      <c r="AGT4" s="60"/>
      <c r="AGU4" s="60"/>
      <c r="AGV4" s="60"/>
      <c r="AGW4" s="60"/>
      <c r="AGX4" s="60"/>
      <c r="AGY4" s="60"/>
      <c r="AGZ4" s="60"/>
      <c r="AHA4" s="60"/>
      <c r="AHB4" s="60"/>
      <c r="AHC4" s="60"/>
      <c r="AHD4" s="60"/>
      <c r="AHE4" s="60"/>
      <c r="AHF4" s="60"/>
      <c r="AHG4" s="60"/>
      <c r="AHH4" s="60"/>
      <c r="AHI4" s="60"/>
      <c r="AHJ4" s="60"/>
      <c r="AHK4" s="60"/>
      <c r="AHL4" s="60"/>
      <c r="AHM4" s="60"/>
      <c r="AHN4" s="60"/>
      <c r="AHO4" s="60"/>
      <c r="AHP4" s="60"/>
      <c r="AHQ4" s="60"/>
      <c r="AHR4" s="60"/>
      <c r="AHS4" s="60"/>
      <c r="AHT4" s="60"/>
      <c r="AHU4" s="60"/>
      <c r="AHV4" s="60"/>
      <c r="AHW4" s="60"/>
      <c r="AHX4" s="60"/>
      <c r="AHY4" s="60"/>
      <c r="AHZ4" s="60"/>
      <c r="AIA4" s="60"/>
      <c r="AIB4" s="60"/>
      <c r="AIC4" s="60"/>
      <c r="AID4" s="60"/>
      <c r="AIE4" s="60"/>
      <c r="AIF4" s="60"/>
      <c r="AIG4" s="60"/>
      <c r="AIH4" s="60"/>
      <c r="AII4" s="60"/>
      <c r="AIJ4" s="60"/>
      <c r="AIK4" s="60"/>
      <c r="AIL4" s="60"/>
      <c r="AIM4" s="60"/>
      <c r="AIN4" s="60"/>
      <c r="AIO4" s="60"/>
      <c r="AIP4" s="60"/>
      <c r="AIQ4" s="60"/>
      <c r="AIR4" s="60"/>
      <c r="AIS4" s="60"/>
      <c r="AIT4" s="60"/>
      <c r="AIU4" s="60"/>
      <c r="AIV4" s="60"/>
      <c r="AIW4" s="60"/>
      <c r="AIX4" s="60"/>
      <c r="AIY4" s="60"/>
      <c r="AIZ4" s="60"/>
      <c r="AJA4" s="60"/>
      <c r="AJB4" s="60"/>
      <c r="AJC4" s="60"/>
      <c r="AJD4" s="60"/>
      <c r="AJE4" s="60"/>
      <c r="AJF4" s="60"/>
      <c r="AJG4" s="60"/>
      <c r="AJH4" s="60"/>
      <c r="AJI4" s="60"/>
      <c r="AJJ4" s="60"/>
      <c r="AJK4" s="60"/>
      <c r="AJL4" s="60"/>
      <c r="AJM4" s="60"/>
      <c r="AJN4" s="60"/>
      <c r="AJO4" s="60"/>
      <c r="AJP4" s="60"/>
      <c r="AJQ4" s="60"/>
      <c r="AJR4" s="60"/>
      <c r="AJS4" s="60"/>
      <c r="AJT4" s="60"/>
      <c r="AJU4" s="60"/>
      <c r="AJV4" s="60"/>
      <c r="AJW4" s="60"/>
      <c r="AJX4" s="60"/>
      <c r="AJY4" s="60"/>
      <c r="AJZ4" s="60"/>
      <c r="AKA4" s="60"/>
      <c r="AKB4" s="60"/>
      <c r="AKC4" s="60"/>
      <c r="AKD4" s="60"/>
      <c r="AKE4" s="60"/>
      <c r="AKF4" s="60"/>
      <c r="AKG4" s="60"/>
      <c r="AKH4" s="60"/>
      <c r="AKI4" s="60"/>
      <c r="AKJ4" s="60"/>
      <c r="AKK4" s="60"/>
      <c r="AKL4" s="60"/>
      <c r="AKM4" s="60"/>
      <c r="AKN4" s="60"/>
      <c r="AKO4" s="60"/>
      <c r="AKP4" s="60"/>
      <c r="AKQ4" s="60"/>
      <c r="AKR4" s="60"/>
      <c r="AKS4" s="60"/>
      <c r="AKT4" s="60"/>
      <c r="AKU4" s="60"/>
      <c r="AKV4" s="60"/>
      <c r="AKW4" s="60"/>
      <c r="AKX4" s="60"/>
      <c r="AKY4" s="60"/>
      <c r="AKZ4" s="60"/>
      <c r="ALA4" s="60"/>
      <c r="ALB4" s="60"/>
      <c r="ALC4" s="60"/>
      <c r="ALD4" s="60"/>
      <c r="ALE4" s="60"/>
      <c r="ALF4" s="60"/>
      <c r="ALG4" s="60"/>
      <c r="ALH4" s="60"/>
      <c r="ALI4" s="60"/>
      <c r="ALJ4" s="60"/>
      <c r="ALK4" s="60"/>
      <c r="ALL4" s="60"/>
      <c r="ALM4" s="60"/>
      <c r="ALN4" s="60"/>
      <c r="ALO4" s="60"/>
      <c r="ALP4" s="60"/>
      <c r="ALQ4" s="60"/>
      <c r="ALR4" s="60"/>
      <c r="ALS4" s="60"/>
      <c r="ALT4" s="60"/>
      <c r="ALU4" s="60"/>
      <c r="ALV4" s="60"/>
      <c r="ALW4" s="60"/>
      <c r="ALX4" s="60"/>
      <c r="ALY4" s="60"/>
      <c r="ALZ4" s="60"/>
      <c r="AMA4" s="60"/>
      <c r="AMB4" s="60"/>
      <c r="AMC4" s="60"/>
      <c r="AMD4" s="60"/>
      <c r="AME4" s="60"/>
      <c r="AMF4" s="60"/>
      <c r="AMG4" s="60"/>
      <c r="AMH4" s="60"/>
      <c r="AMI4" s="60"/>
      <c r="AMJ4" s="60"/>
      <c r="AMK4" s="60"/>
      <c r="AML4" s="60"/>
      <c r="AMM4" s="60"/>
      <c r="AMN4" s="60"/>
      <c r="AMO4" s="60"/>
      <c r="AMP4" s="60"/>
      <c r="AMQ4" s="60"/>
      <c r="AMR4" s="60"/>
      <c r="AMS4" s="60"/>
      <c r="AMT4" s="60"/>
      <c r="AMU4" s="60"/>
      <c r="AMV4" s="60"/>
      <c r="AMW4" s="60"/>
      <c r="AMX4" s="60"/>
      <c r="AMY4" s="60"/>
      <c r="AMZ4" s="60"/>
      <c r="ANA4" s="60"/>
      <c r="ANB4" s="60"/>
      <c r="ANC4" s="60"/>
      <c r="AND4" s="60"/>
      <c r="ANE4" s="60"/>
      <c r="ANF4" s="60"/>
      <c r="ANG4" s="60"/>
      <c r="ANH4" s="60"/>
      <c r="ANI4" s="60"/>
      <c r="ANJ4" s="60"/>
      <c r="ANK4" s="60"/>
      <c r="ANL4" s="60"/>
      <c r="ANM4" s="60"/>
      <c r="ANN4" s="60"/>
      <c r="ANO4" s="60"/>
      <c r="ANP4" s="60"/>
      <c r="ANQ4" s="60"/>
      <c r="ANR4" s="60"/>
      <c r="ANS4" s="60"/>
      <c r="ANT4" s="60"/>
      <c r="ANU4" s="60"/>
      <c r="ANV4" s="60"/>
      <c r="ANW4" s="60"/>
      <c r="ANX4" s="60"/>
      <c r="ANY4" s="60"/>
      <c r="ANZ4" s="60"/>
      <c r="AOA4" s="60"/>
      <c r="AOB4" s="60"/>
      <c r="AOC4" s="60"/>
      <c r="AOD4" s="60"/>
      <c r="AOE4" s="60"/>
      <c r="AOF4" s="60"/>
      <c r="AOG4" s="60"/>
      <c r="AOH4" s="60"/>
      <c r="AOI4" s="60"/>
      <c r="AOJ4" s="60"/>
      <c r="AOK4" s="60"/>
      <c r="AOL4" s="60"/>
      <c r="AOM4" s="60"/>
      <c r="AON4" s="60"/>
      <c r="AOO4" s="60"/>
      <c r="AOP4" s="60"/>
      <c r="AOQ4" s="60"/>
      <c r="AOR4" s="60"/>
      <c r="AOS4" s="60"/>
      <c r="AOT4" s="60"/>
      <c r="AOU4" s="60"/>
      <c r="AOV4" s="60"/>
      <c r="AOW4" s="60"/>
      <c r="AOX4" s="60"/>
      <c r="AOY4" s="60"/>
      <c r="AOZ4" s="60"/>
      <c r="APA4" s="60"/>
      <c r="APB4" s="60"/>
      <c r="APC4" s="60"/>
      <c r="APD4" s="60"/>
      <c r="APE4" s="60"/>
      <c r="APF4" s="60"/>
      <c r="APG4" s="60"/>
      <c r="APH4" s="60"/>
      <c r="API4" s="60"/>
      <c r="APJ4" s="60"/>
      <c r="APK4" s="60"/>
      <c r="APL4" s="60"/>
      <c r="APM4" s="60"/>
      <c r="APN4" s="60"/>
      <c r="APO4" s="60"/>
      <c r="APP4" s="60"/>
      <c r="APQ4" s="60"/>
      <c r="APR4" s="60"/>
      <c r="APS4" s="60"/>
      <c r="APT4" s="60"/>
      <c r="APU4" s="60"/>
      <c r="APV4" s="60"/>
      <c r="APW4" s="60"/>
      <c r="APX4" s="60"/>
      <c r="APY4" s="60"/>
      <c r="APZ4" s="60"/>
      <c r="AQA4" s="60"/>
      <c r="AQB4" s="60"/>
      <c r="AQC4" s="60"/>
      <c r="AQD4" s="60"/>
      <c r="AQE4" s="60"/>
      <c r="AQF4" s="60"/>
      <c r="AQG4" s="60"/>
      <c r="AQH4" s="60"/>
      <c r="AQI4" s="60"/>
      <c r="AQJ4" s="60"/>
      <c r="AQK4" s="60"/>
      <c r="AQL4" s="60"/>
      <c r="AQM4" s="60"/>
      <c r="AQN4" s="60"/>
      <c r="AQO4" s="60"/>
      <c r="AQP4" s="60"/>
      <c r="AQQ4" s="60"/>
      <c r="AQR4" s="60"/>
      <c r="AQS4" s="60"/>
      <c r="AQT4" s="60"/>
      <c r="AQU4" s="60"/>
      <c r="AQV4" s="60"/>
      <c r="AQW4" s="60"/>
      <c r="AQX4" s="60"/>
      <c r="AQY4" s="60"/>
      <c r="AQZ4" s="60"/>
      <c r="ARA4" s="60"/>
      <c r="ARB4" s="60"/>
      <c r="ARC4" s="60"/>
      <c r="ARD4" s="60"/>
      <c r="ARE4" s="60"/>
      <c r="ARF4" s="60"/>
      <c r="ARG4" s="60"/>
      <c r="ARH4" s="60"/>
      <c r="ARI4" s="60"/>
      <c r="ARJ4" s="60"/>
      <c r="ARK4" s="60"/>
      <c r="ARL4" s="60"/>
      <c r="ARM4" s="60"/>
      <c r="ARN4" s="60"/>
      <c r="ARO4" s="60"/>
      <c r="ARP4" s="60"/>
      <c r="ARQ4" s="60"/>
      <c r="ARR4" s="60"/>
      <c r="ARS4" s="60"/>
      <c r="ART4" s="60"/>
      <c r="ARU4" s="60"/>
      <c r="ARV4" s="60"/>
      <c r="ARW4" s="60"/>
      <c r="ARX4" s="60"/>
      <c r="ARY4" s="60"/>
      <c r="ARZ4" s="60"/>
      <c r="ASA4" s="60"/>
      <c r="ASB4" s="60"/>
      <c r="ASC4" s="60"/>
      <c r="ASD4" s="60"/>
      <c r="ASE4" s="60"/>
      <c r="ASF4" s="60"/>
      <c r="ASG4" s="60"/>
      <c r="ASH4" s="60"/>
      <c r="ASI4" s="60"/>
      <c r="ASJ4" s="60"/>
      <c r="ASK4" s="60"/>
      <c r="ASL4" s="60"/>
      <c r="ASM4" s="60"/>
      <c r="ASN4" s="60"/>
      <c r="ASO4" s="60"/>
      <c r="ASP4" s="60"/>
      <c r="ASQ4" s="60"/>
      <c r="ASR4" s="60"/>
      <c r="ASS4" s="60"/>
      <c r="AST4" s="60"/>
      <c r="ASU4" s="60"/>
      <c r="ASV4" s="60"/>
      <c r="ASW4" s="60"/>
      <c r="ASX4" s="60"/>
      <c r="ASY4" s="60"/>
      <c r="ASZ4" s="60"/>
      <c r="ATA4" s="60"/>
      <c r="ATB4" s="60"/>
      <c r="ATC4" s="60"/>
      <c r="ATD4" s="60"/>
      <c r="ATE4" s="60"/>
      <c r="ATF4" s="60"/>
      <c r="ATG4" s="60"/>
      <c r="ATH4" s="60"/>
      <c r="ATI4" s="60"/>
      <c r="ATJ4" s="60"/>
      <c r="ATK4" s="60"/>
      <c r="ATL4" s="60"/>
      <c r="ATM4" s="60"/>
      <c r="ATN4" s="60"/>
      <c r="ATO4" s="60"/>
      <c r="ATP4" s="60"/>
      <c r="ATQ4" s="60"/>
      <c r="ATR4" s="60"/>
      <c r="ATS4" s="60"/>
      <c r="ATT4" s="60"/>
      <c r="ATU4" s="60"/>
      <c r="ATV4" s="60"/>
      <c r="ATW4" s="60"/>
      <c r="ATX4" s="60"/>
      <c r="ATY4" s="60"/>
      <c r="ATZ4" s="60"/>
      <c r="AUA4" s="60"/>
      <c r="AUB4" s="60"/>
      <c r="AUC4" s="60"/>
      <c r="AUD4" s="60"/>
      <c r="AUE4" s="60"/>
      <c r="AUF4" s="60"/>
      <c r="AUG4" s="60"/>
      <c r="AUH4" s="60"/>
      <c r="AUI4" s="60"/>
      <c r="AUJ4" s="60"/>
      <c r="AUK4" s="60"/>
      <c r="AUL4" s="60"/>
      <c r="AUM4" s="60"/>
      <c r="AUN4" s="60"/>
      <c r="AUO4" s="60"/>
      <c r="AUP4" s="60"/>
      <c r="AUQ4" s="60"/>
      <c r="AUR4" s="60"/>
      <c r="AUS4" s="60"/>
      <c r="AUT4" s="60"/>
      <c r="AUU4" s="60"/>
      <c r="AUV4" s="60"/>
      <c r="AUW4" s="60"/>
      <c r="AUX4" s="60"/>
      <c r="AUY4" s="60"/>
      <c r="AUZ4" s="60"/>
      <c r="AVA4" s="60"/>
      <c r="AVB4" s="60"/>
      <c r="AVC4" s="60"/>
      <c r="AVD4" s="60"/>
      <c r="AVE4" s="60"/>
      <c r="AVF4" s="60"/>
      <c r="AVG4" s="60"/>
      <c r="AVH4" s="60"/>
      <c r="AVI4" s="60"/>
      <c r="AVJ4" s="60"/>
      <c r="AVK4" s="60"/>
      <c r="AVL4" s="60"/>
      <c r="AVM4" s="60"/>
      <c r="AVN4" s="60"/>
      <c r="AVO4" s="60"/>
      <c r="AVP4" s="60"/>
      <c r="AVQ4" s="60"/>
      <c r="AVR4" s="60"/>
      <c r="AVS4" s="60"/>
      <c r="AVT4" s="60"/>
      <c r="AVU4" s="60"/>
      <c r="AVV4" s="60"/>
      <c r="AVW4" s="60"/>
      <c r="AVX4" s="60"/>
      <c r="AVY4" s="60"/>
      <c r="AVZ4" s="60"/>
      <c r="AWA4" s="60"/>
      <c r="AWB4" s="60"/>
      <c r="AWC4" s="60"/>
      <c r="AWD4" s="60"/>
      <c r="AWE4" s="60"/>
      <c r="AWF4" s="60"/>
      <c r="AWG4" s="60"/>
      <c r="AWH4" s="60"/>
      <c r="AWI4" s="60"/>
      <c r="AWJ4" s="60"/>
      <c r="AWK4" s="60"/>
      <c r="AWL4" s="60"/>
      <c r="AWM4" s="60"/>
      <c r="AWN4" s="60"/>
      <c r="AWO4" s="60"/>
      <c r="AWP4" s="60"/>
      <c r="AWQ4" s="60"/>
      <c r="AWR4" s="60"/>
      <c r="AWS4" s="60"/>
      <c r="AWT4" s="60"/>
      <c r="AWU4" s="60"/>
      <c r="AWV4" s="60"/>
      <c r="AWW4" s="60"/>
      <c r="AWX4" s="60"/>
      <c r="AWY4" s="60"/>
      <c r="AWZ4" s="60"/>
      <c r="AXA4" s="60"/>
      <c r="AXB4" s="60"/>
      <c r="AXC4" s="60"/>
      <c r="AXD4" s="60"/>
      <c r="AXE4" s="60"/>
      <c r="AXF4" s="60"/>
      <c r="AXG4" s="60"/>
      <c r="AXH4" s="60"/>
      <c r="AXI4" s="60"/>
      <c r="AXJ4" s="60"/>
      <c r="AXK4" s="60"/>
      <c r="AXL4" s="60"/>
      <c r="AXM4" s="60"/>
      <c r="AXN4" s="60"/>
      <c r="AXO4" s="60"/>
      <c r="AXP4" s="60"/>
      <c r="AXQ4" s="60"/>
      <c r="AXR4" s="60"/>
      <c r="AXS4" s="60"/>
      <c r="AXT4" s="60"/>
      <c r="AXU4" s="60"/>
      <c r="AXV4" s="60"/>
      <c r="AXW4" s="60"/>
      <c r="AXX4" s="60"/>
      <c r="AXY4" s="60"/>
      <c r="AXZ4" s="60"/>
      <c r="AYA4" s="60"/>
      <c r="AYB4" s="60"/>
      <c r="AYC4" s="60"/>
      <c r="AYD4" s="60"/>
      <c r="AYE4" s="60"/>
      <c r="AYF4" s="60"/>
      <c r="AYG4" s="60"/>
      <c r="AYH4" s="60"/>
      <c r="AYI4" s="60"/>
      <c r="AYJ4" s="60"/>
      <c r="AYK4" s="60"/>
      <c r="AYL4" s="60"/>
      <c r="AYM4" s="60"/>
      <c r="AYN4" s="60"/>
      <c r="AYO4" s="60"/>
      <c r="AYP4" s="60"/>
      <c r="AYQ4" s="60"/>
      <c r="AYR4" s="60"/>
      <c r="AYS4" s="60"/>
      <c r="AYT4" s="60"/>
      <c r="AYU4" s="60"/>
      <c r="AYV4" s="60"/>
      <c r="AYW4" s="60"/>
      <c r="AYX4" s="60"/>
      <c r="AYY4" s="60"/>
      <c r="AYZ4" s="60"/>
      <c r="AZA4" s="60"/>
      <c r="AZB4" s="60"/>
      <c r="AZC4" s="60"/>
      <c r="AZD4" s="60"/>
      <c r="AZE4" s="60"/>
      <c r="AZF4" s="60"/>
      <c r="AZG4" s="60"/>
      <c r="AZH4" s="60"/>
      <c r="AZI4" s="60"/>
      <c r="AZJ4" s="60"/>
      <c r="AZK4" s="60"/>
      <c r="AZL4" s="60"/>
      <c r="AZM4" s="60"/>
      <c r="AZN4" s="60"/>
      <c r="AZO4" s="60"/>
      <c r="AZP4" s="60"/>
      <c r="AZQ4" s="60"/>
      <c r="AZR4" s="60"/>
      <c r="AZS4" s="60"/>
      <c r="AZT4" s="60"/>
      <c r="AZU4" s="60"/>
      <c r="AZV4" s="60"/>
      <c r="AZW4" s="60"/>
      <c r="AZX4" s="60"/>
      <c r="AZY4" s="60"/>
      <c r="AZZ4" s="60"/>
      <c r="BAA4" s="60"/>
      <c r="BAB4" s="60"/>
      <c r="BAC4" s="60"/>
      <c r="BAD4" s="60"/>
      <c r="BAE4" s="60"/>
      <c r="BAF4" s="60"/>
      <c r="BAG4" s="60"/>
      <c r="BAH4" s="60"/>
      <c r="BAI4" s="60"/>
      <c r="BAJ4" s="60"/>
      <c r="BAK4" s="60"/>
      <c r="BAL4" s="60"/>
      <c r="BAM4" s="60"/>
      <c r="BAN4" s="60"/>
      <c r="BAO4" s="60"/>
      <c r="BAP4" s="60"/>
      <c r="BAQ4" s="60"/>
      <c r="BAR4" s="60"/>
      <c r="BAS4" s="60"/>
      <c r="BAT4" s="60"/>
      <c r="BAU4" s="60"/>
      <c r="BAV4" s="60"/>
      <c r="BAW4" s="60"/>
      <c r="BAX4" s="60"/>
      <c r="BAY4" s="60"/>
      <c r="BAZ4" s="60"/>
      <c r="BBA4" s="60"/>
      <c r="BBB4" s="60"/>
      <c r="BBC4" s="60"/>
      <c r="BBD4" s="60"/>
      <c r="BBE4" s="60"/>
      <c r="BBF4" s="60"/>
      <c r="BBG4" s="60"/>
      <c r="BBH4" s="60"/>
      <c r="BBI4" s="60"/>
      <c r="BBJ4" s="60"/>
      <c r="BBK4" s="60"/>
      <c r="BBL4" s="60"/>
      <c r="BBM4" s="60"/>
      <c r="BBN4" s="60"/>
      <c r="BBO4" s="60"/>
      <c r="BBP4" s="60"/>
      <c r="BBQ4" s="60"/>
      <c r="BBR4" s="60"/>
      <c r="BBS4" s="60"/>
      <c r="BBT4" s="60"/>
      <c r="BBU4" s="60"/>
      <c r="BBV4" s="60"/>
      <c r="BBW4" s="60"/>
      <c r="BBX4" s="60"/>
      <c r="BBY4" s="60"/>
      <c r="BBZ4" s="60"/>
      <c r="BCA4" s="60"/>
      <c r="BCB4" s="60"/>
      <c r="BCC4" s="60"/>
      <c r="BCD4" s="60"/>
      <c r="BCE4" s="60"/>
      <c r="BCF4" s="60"/>
      <c r="BCG4" s="60"/>
      <c r="BCH4" s="60"/>
      <c r="BCI4" s="60"/>
      <c r="BCJ4" s="60"/>
      <c r="BCK4" s="60"/>
      <c r="BCL4" s="60"/>
      <c r="BCM4" s="60"/>
      <c r="BCN4" s="60"/>
      <c r="BCO4" s="60"/>
      <c r="BCP4" s="60"/>
      <c r="BCQ4" s="60"/>
      <c r="BCR4" s="60"/>
      <c r="BCS4" s="60"/>
      <c r="BCT4" s="60"/>
      <c r="BCU4" s="60"/>
      <c r="BCV4" s="60"/>
      <c r="BCW4" s="60"/>
      <c r="BCX4" s="60"/>
      <c r="BCY4" s="60"/>
      <c r="BCZ4" s="60"/>
      <c r="BDA4" s="60"/>
      <c r="BDB4" s="60"/>
      <c r="BDC4" s="60"/>
      <c r="BDD4" s="60"/>
      <c r="BDE4" s="60"/>
      <c r="BDF4" s="60"/>
      <c r="BDG4" s="60"/>
      <c r="BDH4" s="60"/>
      <c r="BDI4" s="60"/>
      <c r="BDJ4" s="60"/>
      <c r="BDK4" s="60"/>
      <c r="BDL4" s="60"/>
      <c r="BDM4" s="60"/>
      <c r="BDN4" s="60"/>
      <c r="BDO4" s="60"/>
      <c r="BDP4" s="60"/>
      <c r="BDQ4" s="60"/>
      <c r="BDR4" s="60"/>
      <c r="BDS4" s="60"/>
      <c r="BDT4" s="60"/>
      <c r="BDU4" s="60"/>
      <c r="BDV4" s="60"/>
      <c r="BDW4" s="60"/>
      <c r="BDX4" s="60"/>
      <c r="BDY4" s="60"/>
      <c r="BDZ4" s="60"/>
      <c r="BEA4" s="60"/>
      <c r="BEB4" s="60"/>
      <c r="BEC4" s="60"/>
      <c r="BED4" s="60"/>
      <c r="BEE4" s="60"/>
      <c r="BEF4" s="60"/>
      <c r="BEG4" s="60"/>
      <c r="BEH4" s="60"/>
      <c r="BEI4" s="60"/>
      <c r="BEJ4" s="60"/>
      <c r="BEK4" s="60"/>
      <c r="BEL4" s="60"/>
      <c r="BEM4" s="60"/>
      <c r="BEN4" s="60"/>
      <c r="BEO4" s="60"/>
      <c r="BEP4" s="60"/>
      <c r="BEQ4" s="60"/>
      <c r="BER4" s="60"/>
      <c r="BES4" s="60"/>
      <c r="BET4" s="60"/>
      <c r="BEU4" s="60"/>
      <c r="BEV4" s="60"/>
      <c r="BEW4" s="60"/>
      <c r="BEX4" s="60"/>
      <c r="BEY4" s="60"/>
      <c r="BEZ4" s="60"/>
      <c r="BFA4" s="60"/>
      <c r="BFB4" s="60"/>
      <c r="BFC4" s="60"/>
      <c r="BFD4" s="60"/>
      <c r="BFE4" s="60"/>
      <c r="BFF4" s="60"/>
      <c r="BFG4" s="60"/>
      <c r="BFH4" s="60"/>
      <c r="BFI4" s="60"/>
      <c r="BFJ4" s="60"/>
      <c r="BFK4" s="60"/>
      <c r="BFL4" s="60"/>
      <c r="BFM4" s="60"/>
      <c r="BFN4" s="60"/>
      <c r="BFO4" s="60"/>
      <c r="BFP4" s="60"/>
      <c r="BFQ4" s="60"/>
      <c r="BFR4" s="60"/>
      <c r="BFS4" s="60"/>
      <c r="BFT4" s="60"/>
      <c r="BFU4" s="60"/>
      <c r="BFV4" s="60"/>
      <c r="BFW4" s="60"/>
      <c r="BFX4" s="60"/>
      <c r="BFY4" s="60"/>
      <c r="BFZ4" s="60"/>
      <c r="BGA4" s="60"/>
      <c r="BGB4" s="60"/>
      <c r="BGC4" s="60"/>
      <c r="BGD4" s="60"/>
      <c r="BGE4" s="60"/>
      <c r="BGF4" s="60"/>
      <c r="BGG4" s="60"/>
      <c r="BGH4" s="60"/>
      <c r="BGI4" s="60"/>
      <c r="BGJ4" s="60"/>
      <c r="BGK4" s="60"/>
      <c r="BGL4" s="60"/>
      <c r="BGM4" s="60"/>
      <c r="BGN4" s="60"/>
      <c r="BGO4" s="60"/>
      <c r="BGP4" s="60"/>
      <c r="BGQ4" s="60"/>
      <c r="BGR4" s="60"/>
      <c r="BGS4" s="60"/>
      <c r="BGT4" s="60"/>
      <c r="BGU4" s="60"/>
      <c r="BGV4" s="60"/>
      <c r="BGW4" s="60"/>
      <c r="BGX4" s="60"/>
      <c r="BGY4" s="60"/>
      <c r="BGZ4" s="60"/>
      <c r="BHA4" s="60"/>
      <c r="BHB4" s="60"/>
      <c r="BHC4" s="60"/>
      <c r="BHD4" s="60"/>
      <c r="BHE4" s="60"/>
      <c r="BHF4" s="60"/>
      <c r="BHG4" s="60"/>
      <c r="BHH4" s="60"/>
      <c r="BHI4" s="60"/>
      <c r="BHJ4" s="60"/>
      <c r="BHK4" s="60"/>
      <c r="BHL4" s="60"/>
      <c r="BHM4" s="60"/>
      <c r="BHN4" s="60"/>
      <c r="BHO4" s="60"/>
      <c r="BHP4" s="60"/>
      <c r="BHQ4" s="60"/>
      <c r="BHR4" s="60"/>
      <c r="BHS4" s="60"/>
      <c r="BHT4" s="60"/>
      <c r="BHU4" s="60"/>
      <c r="BHV4" s="60"/>
      <c r="BHW4" s="60"/>
      <c r="BHX4" s="60"/>
      <c r="BHY4" s="60"/>
      <c r="BHZ4" s="60"/>
      <c r="BIA4" s="60"/>
      <c r="BIB4" s="60"/>
      <c r="BIC4" s="60"/>
      <c r="BID4" s="60"/>
      <c r="BIE4" s="60"/>
      <c r="BIF4" s="60"/>
      <c r="BIG4" s="60"/>
      <c r="BIH4" s="60"/>
      <c r="BII4" s="60"/>
      <c r="BIJ4" s="60"/>
      <c r="BIK4" s="60"/>
      <c r="BIL4" s="60"/>
      <c r="BIM4" s="60"/>
      <c r="BIN4" s="60"/>
      <c r="BIO4" s="60"/>
      <c r="BIP4" s="60"/>
      <c r="BIQ4" s="60"/>
      <c r="BIR4" s="60"/>
      <c r="BIS4" s="60"/>
      <c r="BIT4" s="60"/>
      <c r="BIU4" s="60"/>
      <c r="BIV4" s="60"/>
      <c r="BIW4" s="60"/>
      <c r="BIX4" s="60"/>
      <c r="BIY4" s="60"/>
      <c r="BIZ4" s="60"/>
      <c r="BJA4" s="60"/>
      <c r="BJB4" s="60"/>
      <c r="BJC4" s="60"/>
      <c r="BJD4" s="60"/>
      <c r="BJE4" s="60"/>
      <c r="BJF4" s="60"/>
      <c r="BJG4" s="60"/>
      <c r="BJH4" s="60"/>
      <c r="BJI4" s="60"/>
      <c r="BJJ4" s="60"/>
      <c r="BJK4" s="60"/>
      <c r="BJL4" s="60"/>
      <c r="BJM4" s="60"/>
      <c r="BJN4" s="60"/>
      <c r="BJO4" s="60"/>
      <c r="BJP4" s="60"/>
      <c r="BJQ4" s="60"/>
      <c r="BJR4" s="60"/>
      <c r="BJS4" s="60"/>
      <c r="BJT4" s="60"/>
      <c r="BJU4" s="60"/>
      <c r="BJV4" s="60"/>
      <c r="BJW4" s="60"/>
      <c r="BJX4" s="60"/>
      <c r="BJY4" s="60"/>
      <c r="BJZ4" s="60"/>
      <c r="BKA4" s="60"/>
      <c r="BKB4" s="60"/>
      <c r="BKC4" s="60"/>
      <c r="BKD4" s="60"/>
      <c r="BKE4" s="60"/>
      <c r="BKF4" s="60"/>
      <c r="BKG4" s="60"/>
      <c r="BKH4" s="60"/>
      <c r="BKI4" s="60"/>
      <c r="BKJ4" s="60"/>
      <c r="BKK4" s="60"/>
      <c r="BKL4" s="60"/>
      <c r="BKM4" s="60"/>
      <c r="BKN4" s="60"/>
      <c r="BKO4" s="60"/>
      <c r="BKP4" s="60"/>
      <c r="BKQ4" s="60"/>
      <c r="BKR4" s="60"/>
      <c r="BKS4" s="60"/>
      <c r="BKT4" s="60"/>
      <c r="BKU4" s="60"/>
      <c r="BKV4" s="60"/>
      <c r="BKW4" s="60"/>
      <c r="BKX4" s="60"/>
      <c r="BKY4" s="60"/>
      <c r="BKZ4" s="60"/>
      <c r="BLA4" s="60"/>
      <c r="BLB4" s="60"/>
      <c r="BLC4" s="60"/>
      <c r="BLD4" s="60"/>
      <c r="BLE4" s="60"/>
      <c r="BLF4" s="60"/>
      <c r="BLG4" s="60"/>
      <c r="BLH4" s="60"/>
      <c r="BLI4" s="60"/>
      <c r="BLJ4" s="60"/>
      <c r="BLK4" s="60"/>
      <c r="BLL4" s="60"/>
      <c r="BLM4" s="60"/>
      <c r="BLN4" s="60"/>
      <c r="BLO4" s="60"/>
      <c r="BLP4" s="60"/>
      <c r="BLQ4" s="60"/>
      <c r="BLR4" s="60"/>
      <c r="BLS4" s="60"/>
      <c r="BLT4" s="60"/>
      <c r="BLU4" s="60"/>
      <c r="BLV4" s="60"/>
      <c r="BLW4" s="60"/>
      <c r="BLX4" s="60"/>
      <c r="BLY4" s="60"/>
      <c r="BLZ4" s="60"/>
      <c r="BMA4" s="60"/>
      <c r="BMB4" s="60"/>
      <c r="BMC4" s="60"/>
      <c r="BMD4" s="60"/>
      <c r="BME4" s="60"/>
      <c r="BMF4" s="60"/>
      <c r="BMG4" s="60"/>
      <c r="BMH4" s="60"/>
      <c r="BMI4" s="60"/>
      <c r="BMJ4" s="60"/>
      <c r="BMK4" s="60"/>
      <c r="BML4" s="60"/>
      <c r="BMM4" s="60"/>
      <c r="BMN4" s="60"/>
      <c r="BMO4" s="60"/>
      <c r="BMP4" s="60"/>
      <c r="BMQ4" s="60"/>
      <c r="BMR4" s="60"/>
      <c r="BMS4" s="60"/>
      <c r="BMT4" s="60"/>
      <c r="BMU4" s="60"/>
      <c r="BMV4" s="60"/>
      <c r="BMW4" s="60"/>
      <c r="BMX4" s="60"/>
      <c r="BMY4" s="60"/>
      <c r="BMZ4" s="60"/>
      <c r="BNA4" s="60"/>
      <c r="BNB4" s="60"/>
      <c r="BNC4" s="60"/>
      <c r="BND4" s="60"/>
      <c r="BNE4" s="60"/>
      <c r="BNF4" s="60"/>
      <c r="BNG4" s="60"/>
      <c r="BNH4" s="60"/>
      <c r="BNI4" s="60"/>
      <c r="BNJ4" s="60"/>
      <c r="BNK4" s="60"/>
      <c r="BNL4" s="60"/>
      <c r="BNM4" s="60"/>
      <c r="BNN4" s="60"/>
      <c r="BNO4" s="60"/>
      <c r="BNP4" s="60"/>
      <c r="BNQ4" s="60"/>
      <c r="BNR4" s="60"/>
      <c r="BNS4" s="60"/>
      <c r="BNT4" s="60"/>
      <c r="BNU4" s="60"/>
      <c r="BNV4" s="60"/>
      <c r="BNW4" s="60"/>
      <c r="BNX4" s="60"/>
      <c r="BNY4" s="60"/>
      <c r="BNZ4" s="60"/>
      <c r="BOA4" s="60"/>
      <c r="BOB4" s="60"/>
      <c r="BOC4" s="60"/>
      <c r="BOD4" s="60"/>
      <c r="BOE4" s="60"/>
      <c r="BOF4" s="60"/>
      <c r="BOG4" s="60"/>
      <c r="BOH4" s="60"/>
      <c r="BOI4" s="60"/>
      <c r="BOJ4" s="60"/>
      <c r="BOK4" s="60"/>
      <c r="BOL4" s="60"/>
      <c r="BOM4" s="60"/>
      <c r="BON4" s="60"/>
      <c r="BOO4" s="60"/>
      <c r="BOP4" s="60"/>
      <c r="BOQ4" s="60"/>
      <c r="BOR4" s="60"/>
      <c r="BOS4" s="60"/>
      <c r="BOT4" s="60"/>
      <c r="BOU4" s="60"/>
      <c r="BOV4" s="60"/>
      <c r="BOW4" s="60"/>
      <c r="BOX4" s="60"/>
      <c r="BOY4" s="60"/>
      <c r="BOZ4" s="60"/>
      <c r="BPA4" s="60"/>
      <c r="BPB4" s="60"/>
      <c r="BPC4" s="60"/>
      <c r="BPD4" s="60"/>
      <c r="BPE4" s="60"/>
      <c r="BPF4" s="60"/>
      <c r="BPG4" s="60"/>
      <c r="BPH4" s="60"/>
      <c r="BPI4" s="60"/>
      <c r="BPJ4" s="60"/>
      <c r="BPK4" s="60"/>
      <c r="BPL4" s="60"/>
      <c r="BPM4" s="60"/>
      <c r="BPN4" s="60"/>
      <c r="BPO4" s="60"/>
      <c r="BPP4" s="60"/>
      <c r="BPQ4" s="60"/>
      <c r="BPR4" s="60"/>
      <c r="BPS4" s="60"/>
      <c r="BPT4" s="60"/>
      <c r="BPU4" s="60"/>
      <c r="BPV4" s="60"/>
      <c r="BPW4" s="60"/>
      <c r="BPX4" s="60"/>
      <c r="BPY4" s="60"/>
      <c r="BPZ4" s="60"/>
      <c r="BQA4" s="60"/>
      <c r="BQB4" s="60"/>
      <c r="BQC4" s="60"/>
      <c r="BQD4" s="60"/>
      <c r="BQE4" s="60"/>
      <c r="BQF4" s="60"/>
      <c r="BQG4" s="60"/>
      <c r="BQH4" s="60"/>
      <c r="BQI4" s="60"/>
      <c r="BQJ4" s="60"/>
      <c r="BQK4" s="60"/>
      <c r="BQL4" s="60"/>
      <c r="BQM4" s="60"/>
      <c r="BQN4" s="60"/>
      <c r="BQO4" s="60"/>
      <c r="BQP4" s="60"/>
      <c r="BQQ4" s="60"/>
      <c r="BQR4" s="60"/>
      <c r="BQS4" s="60"/>
      <c r="BQT4" s="60"/>
      <c r="BQU4" s="60"/>
      <c r="BQV4" s="60"/>
      <c r="BQW4" s="60"/>
      <c r="BQX4" s="60"/>
      <c r="BQY4" s="60"/>
      <c r="BQZ4" s="60"/>
      <c r="BRA4" s="60"/>
      <c r="BRB4" s="60"/>
      <c r="BRC4" s="60"/>
      <c r="BRD4" s="60"/>
      <c r="BRE4" s="60"/>
      <c r="BRF4" s="60"/>
      <c r="BRG4" s="60"/>
      <c r="BRH4" s="60"/>
      <c r="BRI4" s="60"/>
      <c r="BRJ4" s="60"/>
      <c r="BRK4" s="60"/>
      <c r="BRL4" s="60"/>
      <c r="BRM4" s="60"/>
      <c r="BRN4" s="60"/>
      <c r="BRO4" s="60"/>
      <c r="BRP4" s="60"/>
      <c r="BRQ4" s="60"/>
      <c r="BRR4" s="60"/>
      <c r="BRS4" s="60"/>
      <c r="BRT4" s="60"/>
      <c r="BRU4" s="60"/>
      <c r="BRV4" s="60"/>
      <c r="BRW4" s="60"/>
      <c r="BRX4" s="60"/>
      <c r="BRY4" s="60"/>
      <c r="BRZ4" s="60"/>
      <c r="BSA4" s="60"/>
      <c r="BSB4" s="60"/>
      <c r="BSC4" s="60"/>
      <c r="BSD4" s="60"/>
      <c r="BSE4" s="60"/>
      <c r="BSF4" s="60"/>
      <c r="BSG4" s="60"/>
      <c r="BSH4" s="60"/>
      <c r="BSI4" s="60"/>
      <c r="BSJ4" s="60"/>
      <c r="BSK4" s="60"/>
      <c r="BSL4" s="60"/>
      <c r="BSM4" s="60"/>
      <c r="BSN4" s="60"/>
      <c r="BSO4" s="60"/>
      <c r="BSP4" s="60"/>
      <c r="BSQ4" s="60"/>
      <c r="BSR4" s="60"/>
      <c r="BSS4" s="60"/>
      <c r="BST4" s="60"/>
      <c r="BSU4" s="60"/>
      <c r="BSV4" s="60"/>
      <c r="BSW4" s="60"/>
      <c r="BSX4" s="60"/>
      <c r="BSY4" s="60"/>
      <c r="BSZ4" s="60"/>
      <c r="BTA4" s="60"/>
      <c r="BTB4" s="60"/>
      <c r="BTC4" s="60"/>
      <c r="BTD4" s="60"/>
      <c r="BTE4" s="60"/>
      <c r="BTF4" s="60"/>
      <c r="BTG4" s="60"/>
      <c r="BTH4" s="60"/>
      <c r="BTI4" s="60"/>
      <c r="BTJ4" s="60"/>
      <c r="BTK4" s="60"/>
      <c r="BTL4" s="60"/>
      <c r="BTM4" s="60"/>
      <c r="BTN4" s="60"/>
      <c r="BTO4" s="60"/>
      <c r="BTP4" s="60"/>
      <c r="BTQ4" s="60"/>
      <c r="BTR4" s="60"/>
      <c r="BTS4" s="60"/>
      <c r="BTT4" s="60"/>
      <c r="BTU4" s="60"/>
      <c r="BTV4" s="60"/>
      <c r="BTW4" s="60"/>
      <c r="BTX4" s="60"/>
      <c r="BTY4" s="60"/>
      <c r="BTZ4" s="60"/>
      <c r="BUA4" s="60"/>
      <c r="BUB4" s="60"/>
      <c r="BUC4" s="60"/>
      <c r="BUD4" s="60"/>
      <c r="BUE4" s="60"/>
      <c r="BUF4" s="60"/>
      <c r="BUG4" s="60"/>
      <c r="BUH4" s="60"/>
      <c r="BUI4" s="60"/>
      <c r="BUJ4" s="60"/>
      <c r="BUK4" s="60"/>
      <c r="BUL4" s="60"/>
      <c r="BUM4" s="60"/>
      <c r="BUN4" s="60"/>
      <c r="BUO4" s="60"/>
      <c r="BUP4" s="60"/>
      <c r="BUQ4" s="60"/>
      <c r="BUR4" s="60"/>
      <c r="BUS4" s="60"/>
      <c r="BUT4" s="60"/>
      <c r="BUU4" s="60"/>
      <c r="BUV4" s="60"/>
      <c r="BUW4" s="60"/>
      <c r="BUX4" s="60"/>
      <c r="BUY4" s="60"/>
      <c r="BUZ4" s="60"/>
      <c r="BVA4" s="60"/>
      <c r="BVB4" s="60"/>
      <c r="BVC4" s="60"/>
      <c r="BVD4" s="60"/>
      <c r="BVE4" s="60"/>
      <c r="BVF4" s="60"/>
      <c r="BVG4" s="60"/>
      <c r="BVH4" s="60"/>
      <c r="BVI4" s="60"/>
      <c r="BVJ4" s="60"/>
      <c r="BVK4" s="60"/>
      <c r="BVL4" s="60"/>
      <c r="BVM4" s="60"/>
      <c r="BVN4" s="60"/>
      <c r="BVO4" s="60"/>
      <c r="BVP4" s="60"/>
      <c r="BVQ4" s="60"/>
      <c r="BVR4" s="60"/>
      <c r="BVS4" s="60"/>
      <c r="BVT4" s="60"/>
      <c r="BVU4" s="60"/>
      <c r="BVV4" s="60"/>
      <c r="BVW4" s="60"/>
      <c r="BVX4" s="60"/>
      <c r="BVY4" s="60"/>
      <c r="BVZ4" s="60"/>
      <c r="BWA4" s="60"/>
      <c r="BWB4" s="60"/>
      <c r="BWC4" s="60"/>
      <c r="BWD4" s="60"/>
      <c r="BWE4" s="60"/>
      <c r="BWF4" s="60"/>
      <c r="BWG4" s="60"/>
      <c r="BWH4" s="60"/>
      <c r="BWI4" s="60"/>
      <c r="BWJ4" s="60"/>
      <c r="BWK4" s="60"/>
      <c r="BWL4" s="60"/>
      <c r="BWM4" s="60"/>
      <c r="BWN4" s="60"/>
      <c r="BWO4" s="60"/>
      <c r="BWP4" s="60"/>
      <c r="BWQ4" s="60"/>
      <c r="BWR4" s="60"/>
      <c r="BWS4" s="60"/>
      <c r="BWT4" s="60"/>
      <c r="BWU4" s="60"/>
      <c r="BWV4" s="60"/>
      <c r="BWW4" s="60"/>
      <c r="BWX4" s="60"/>
      <c r="BWY4" s="60"/>
      <c r="BWZ4" s="60"/>
      <c r="BXA4" s="60"/>
      <c r="BXB4" s="60"/>
      <c r="BXC4" s="60"/>
      <c r="BXD4" s="60"/>
      <c r="BXE4" s="60"/>
      <c r="BXF4" s="60"/>
      <c r="BXG4" s="60"/>
      <c r="BXH4" s="60"/>
      <c r="BXI4" s="60"/>
      <c r="BXJ4" s="60"/>
      <c r="BXK4" s="60"/>
      <c r="BXL4" s="60"/>
      <c r="BXM4" s="60"/>
      <c r="BXN4" s="60"/>
      <c r="BXO4" s="60"/>
      <c r="BXP4" s="60"/>
      <c r="BXQ4" s="60"/>
      <c r="BXR4" s="60"/>
      <c r="BXS4" s="60"/>
      <c r="BXT4" s="60"/>
      <c r="BXU4" s="60"/>
      <c r="BXV4" s="60"/>
      <c r="BXW4" s="60"/>
      <c r="BXX4" s="60"/>
      <c r="BXY4" s="60"/>
      <c r="BXZ4" s="60"/>
      <c r="BYA4" s="60"/>
      <c r="BYB4" s="60"/>
      <c r="BYC4" s="60"/>
      <c r="BYD4" s="60"/>
      <c r="BYE4" s="60"/>
      <c r="BYF4" s="60"/>
      <c r="BYG4" s="60"/>
      <c r="BYH4" s="60"/>
      <c r="BYI4" s="60"/>
      <c r="BYJ4" s="60"/>
      <c r="BYK4" s="60"/>
      <c r="BYL4" s="60"/>
      <c r="BYM4" s="60"/>
      <c r="BYN4" s="60"/>
      <c r="BYO4" s="60"/>
      <c r="BYP4" s="60"/>
      <c r="BYQ4" s="60"/>
      <c r="BYR4" s="60"/>
      <c r="BYS4" s="60"/>
      <c r="BYT4" s="60"/>
      <c r="BYU4" s="60"/>
      <c r="BYV4" s="60"/>
      <c r="BYW4" s="60"/>
      <c r="BYX4" s="60"/>
      <c r="BYY4" s="60"/>
      <c r="BYZ4" s="60"/>
      <c r="BZA4" s="60"/>
      <c r="BZB4" s="60"/>
      <c r="BZC4" s="60"/>
      <c r="BZD4" s="60"/>
      <c r="BZE4" s="60"/>
      <c r="BZF4" s="60"/>
      <c r="BZG4" s="60"/>
      <c r="BZH4" s="60"/>
      <c r="BZI4" s="60"/>
      <c r="BZJ4" s="60"/>
      <c r="BZK4" s="60"/>
      <c r="BZL4" s="60"/>
      <c r="BZM4" s="60"/>
      <c r="BZN4" s="60"/>
      <c r="BZO4" s="60"/>
      <c r="BZP4" s="60"/>
      <c r="BZQ4" s="60"/>
      <c r="BZR4" s="60"/>
      <c r="BZS4" s="60"/>
      <c r="BZT4" s="60"/>
      <c r="BZU4" s="60"/>
      <c r="BZV4" s="60"/>
      <c r="BZW4" s="60"/>
      <c r="BZX4" s="60"/>
      <c r="BZY4" s="60"/>
      <c r="BZZ4" s="60"/>
      <c r="CAA4" s="60"/>
      <c r="CAB4" s="60"/>
      <c r="CAC4" s="60"/>
      <c r="CAD4" s="60"/>
      <c r="CAE4" s="60"/>
      <c r="CAF4" s="60"/>
      <c r="CAG4" s="60"/>
      <c r="CAH4" s="60"/>
      <c r="CAI4" s="60"/>
      <c r="CAJ4" s="60"/>
      <c r="CAK4" s="60"/>
      <c r="CAL4" s="60"/>
      <c r="CAM4" s="60"/>
      <c r="CAN4" s="60"/>
      <c r="CAO4" s="60"/>
      <c r="CAP4" s="60"/>
      <c r="CAQ4" s="60"/>
      <c r="CAR4" s="60"/>
      <c r="CAS4" s="60"/>
      <c r="CAT4" s="60"/>
      <c r="CAU4" s="60"/>
      <c r="CAV4" s="60"/>
      <c r="CAW4" s="60"/>
      <c r="CAX4" s="60"/>
      <c r="CAY4" s="60"/>
      <c r="CAZ4" s="60"/>
      <c r="CBA4" s="60"/>
      <c r="CBB4" s="60"/>
      <c r="CBC4" s="60"/>
      <c r="CBD4" s="60"/>
      <c r="CBE4" s="60"/>
      <c r="CBF4" s="60"/>
      <c r="CBG4" s="60"/>
      <c r="CBH4" s="60"/>
      <c r="CBI4" s="60"/>
      <c r="CBJ4" s="60"/>
      <c r="CBK4" s="60"/>
      <c r="CBL4" s="60"/>
      <c r="CBM4" s="60"/>
      <c r="CBN4" s="60"/>
      <c r="CBO4" s="60"/>
      <c r="CBP4" s="60"/>
      <c r="CBQ4" s="60"/>
      <c r="CBR4" s="60"/>
      <c r="CBS4" s="60"/>
      <c r="CBT4" s="60"/>
      <c r="CBU4" s="60"/>
      <c r="CBV4" s="60"/>
      <c r="CBW4" s="60"/>
      <c r="CBX4" s="60"/>
      <c r="CBY4" s="60"/>
      <c r="CBZ4" s="60"/>
      <c r="CCA4" s="60"/>
      <c r="CCB4" s="60"/>
      <c r="CCC4" s="60"/>
      <c r="CCD4" s="60"/>
      <c r="CCE4" s="60"/>
      <c r="CCF4" s="60"/>
      <c r="CCG4" s="60"/>
      <c r="CCH4" s="60"/>
      <c r="CCI4" s="60"/>
      <c r="CCJ4" s="60"/>
      <c r="CCK4" s="60"/>
      <c r="CCL4" s="60"/>
      <c r="CCM4" s="60"/>
      <c r="CCN4" s="60"/>
      <c r="CCO4" s="60"/>
      <c r="CCP4" s="60"/>
      <c r="CCQ4" s="60"/>
      <c r="CCR4" s="60"/>
      <c r="CCS4" s="60"/>
      <c r="CCT4" s="60"/>
      <c r="CCU4" s="60"/>
      <c r="CCV4" s="60"/>
      <c r="CCW4" s="60"/>
      <c r="CCX4" s="60"/>
      <c r="CCY4" s="60"/>
      <c r="CCZ4" s="60"/>
      <c r="CDA4" s="60"/>
      <c r="CDB4" s="60"/>
      <c r="CDC4" s="60"/>
      <c r="CDD4" s="60"/>
      <c r="CDE4" s="60"/>
      <c r="CDF4" s="60"/>
      <c r="CDG4" s="60"/>
      <c r="CDH4" s="60"/>
      <c r="CDI4" s="60"/>
      <c r="CDJ4" s="60"/>
      <c r="CDK4" s="60"/>
      <c r="CDL4" s="60"/>
      <c r="CDM4" s="60"/>
      <c r="CDN4" s="60"/>
      <c r="CDO4" s="60"/>
      <c r="CDP4" s="60"/>
      <c r="CDQ4" s="60"/>
      <c r="CDR4" s="60"/>
      <c r="CDS4" s="60"/>
      <c r="CDT4" s="60"/>
      <c r="CDU4" s="60"/>
      <c r="CDV4" s="60"/>
      <c r="CDW4" s="60"/>
      <c r="CDX4" s="60"/>
      <c r="CDY4" s="60"/>
      <c r="CDZ4" s="60"/>
      <c r="CEA4" s="60"/>
      <c r="CEB4" s="60"/>
      <c r="CEC4" s="60"/>
      <c r="CED4" s="60"/>
      <c r="CEE4" s="60"/>
      <c r="CEF4" s="60"/>
      <c r="CEG4" s="60"/>
      <c r="CEH4" s="60"/>
      <c r="CEI4" s="60"/>
      <c r="CEJ4" s="60"/>
      <c r="CEK4" s="60"/>
      <c r="CEL4" s="60"/>
      <c r="CEM4" s="60"/>
      <c r="CEN4" s="60"/>
      <c r="CEO4" s="60"/>
      <c r="CEP4" s="60"/>
      <c r="CEQ4" s="60"/>
      <c r="CER4" s="60"/>
      <c r="CES4" s="60"/>
      <c r="CET4" s="60"/>
      <c r="CEU4" s="60"/>
      <c r="CEV4" s="60"/>
      <c r="CEW4" s="60"/>
      <c r="CEX4" s="60"/>
      <c r="CEY4" s="60"/>
      <c r="CEZ4" s="60"/>
      <c r="CFA4" s="60"/>
      <c r="CFB4" s="60"/>
      <c r="CFC4" s="60"/>
      <c r="CFD4" s="60"/>
      <c r="CFE4" s="60"/>
      <c r="CFF4" s="60"/>
      <c r="CFG4" s="60"/>
      <c r="CFH4" s="60"/>
      <c r="CFI4" s="60"/>
      <c r="CFJ4" s="60"/>
      <c r="CFK4" s="60"/>
      <c r="CFL4" s="60"/>
      <c r="CFM4" s="60"/>
      <c r="CFN4" s="60"/>
      <c r="CFO4" s="60"/>
      <c r="CFP4" s="60"/>
      <c r="CFQ4" s="60"/>
      <c r="CFR4" s="60"/>
      <c r="CFS4" s="60"/>
      <c r="CFT4" s="60"/>
      <c r="CFU4" s="60"/>
      <c r="CFV4" s="60"/>
      <c r="CFW4" s="60"/>
      <c r="CFX4" s="60"/>
      <c r="CFY4" s="60"/>
      <c r="CFZ4" s="60"/>
      <c r="CGA4" s="60"/>
      <c r="CGB4" s="60"/>
      <c r="CGC4" s="60"/>
      <c r="CGD4" s="60"/>
      <c r="CGE4" s="60"/>
      <c r="CGF4" s="60"/>
      <c r="CGG4" s="60"/>
      <c r="CGH4" s="60"/>
      <c r="CGI4" s="60"/>
      <c r="CGJ4" s="60"/>
      <c r="CGK4" s="60"/>
      <c r="CGL4" s="60"/>
      <c r="CGM4" s="60"/>
      <c r="CGN4" s="60"/>
      <c r="CGO4" s="60"/>
      <c r="CGP4" s="60"/>
      <c r="CGQ4" s="60"/>
      <c r="CGR4" s="60"/>
      <c r="CGS4" s="60"/>
      <c r="CGT4" s="60"/>
      <c r="CGU4" s="60"/>
      <c r="CGV4" s="60"/>
      <c r="CGW4" s="60"/>
      <c r="CGX4" s="60"/>
      <c r="CGY4" s="60"/>
      <c r="CGZ4" s="60"/>
      <c r="CHA4" s="60"/>
      <c r="CHB4" s="60"/>
      <c r="CHC4" s="60"/>
      <c r="CHD4" s="60"/>
      <c r="CHE4" s="60"/>
      <c r="CHF4" s="60"/>
      <c r="CHG4" s="60"/>
      <c r="CHH4" s="60"/>
      <c r="CHI4" s="60"/>
      <c r="CHJ4" s="60"/>
      <c r="CHK4" s="60"/>
      <c r="CHL4" s="60"/>
      <c r="CHM4" s="60"/>
      <c r="CHN4" s="60"/>
      <c r="CHO4" s="60"/>
      <c r="CHP4" s="60"/>
      <c r="CHQ4" s="60"/>
      <c r="CHR4" s="60"/>
      <c r="CHS4" s="60"/>
      <c r="CHT4" s="60"/>
      <c r="CHU4" s="60"/>
      <c r="CHV4" s="60"/>
      <c r="CHW4" s="60"/>
      <c r="CHX4" s="60"/>
      <c r="CHY4" s="60"/>
      <c r="CHZ4" s="60"/>
      <c r="CIA4" s="60"/>
      <c r="CIB4" s="60"/>
      <c r="CIC4" s="60"/>
      <c r="CID4" s="60"/>
      <c r="CIE4" s="60"/>
      <c r="CIF4" s="60"/>
      <c r="CIG4" s="60"/>
      <c r="CIH4" s="60"/>
      <c r="CII4" s="60"/>
      <c r="CIJ4" s="60"/>
      <c r="CIK4" s="60"/>
      <c r="CIL4" s="60"/>
      <c r="CIM4" s="60"/>
      <c r="CIN4" s="60"/>
      <c r="CIO4" s="60"/>
      <c r="CIP4" s="60"/>
      <c r="CIQ4" s="60"/>
      <c r="CIR4" s="60"/>
      <c r="CIS4" s="60"/>
      <c r="CIT4" s="60"/>
      <c r="CIU4" s="60"/>
      <c r="CIV4" s="60"/>
      <c r="CIW4" s="60"/>
      <c r="CIX4" s="60"/>
      <c r="CIY4" s="60"/>
      <c r="CIZ4" s="60"/>
      <c r="CJA4" s="60"/>
      <c r="CJB4" s="60"/>
      <c r="CJC4" s="60"/>
      <c r="CJD4" s="60"/>
      <c r="CJE4" s="60"/>
      <c r="CJF4" s="60"/>
      <c r="CJG4" s="60"/>
      <c r="CJH4" s="60"/>
      <c r="CJI4" s="60"/>
      <c r="CJJ4" s="60"/>
      <c r="CJK4" s="60"/>
      <c r="CJL4" s="60"/>
      <c r="CJM4" s="60"/>
      <c r="CJN4" s="60"/>
      <c r="CJO4" s="60"/>
      <c r="CJP4" s="60"/>
      <c r="CJQ4" s="60"/>
      <c r="CJR4" s="60"/>
      <c r="CJS4" s="60"/>
      <c r="CJT4" s="60"/>
      <c r="CJU4" s="60"/>
      <c r="CJV4" s="60"/>
      <c r="CJW4" s="60"/>
      <c r="CJX4" s="60"/>
      <c r="CJY4" s="60"/>
      <c r="CJZ4" s="60"/>
      <c r="CKA4" s="60"/>
      <c r="CKB4" s="60"/>
      <c r="CKC4" s="60"/>
      <c r="CKD4" s="60"/>
      <c r="CKE4" s="60"/>
      <c r="CKF4" s="60"/>
      <c r="CKG4" s="60"/>
      <c r="CKH4" s="60"/>
      <c r="CKI4" s="60"/>
      <c r="CKJ4" s="60"/>
      <c r="CKK4" s="60"/>
      <c r="CKL4" s="60"/>
      <c r="CKM4" s="60"/>
      <c r="CKN4" s="60"/>
      <c r="CKO4" s="60"/>
      <c r="CKP4" s="60"/>
      <c r="CKQ4" s="60"/>
      <c r="CKR4" s="60"/>
      <c r="CKS4" s="60"/>
      <c r="CKT4" s="60"/>
      <c r="CKU4" s="60"/>
      <c r="CKV4" s="60"/>
      <c r="CKW4" s="60"/>
      <c r="CKX4" s="60"/>
      <c r="CKY4" s="60"/>
      <c r="CKZ4" s="60"/>
      <c r="CLA4" s="60"/>
      <c r="CLB4" s="60"/>
      <c r="CLC4" s="60"/>
      <c r="CLD4" s="60"/>
      <c r="CLE4" s="60"/>
      <c r="CLF4" s="60"/>
      <c r="CLG4" s="60"/>
      <c r="CLH4" s="60"/>
      <c r="CLI4" s="60"/>
      <c r="CLJ4" s="60"/>
      <c r="CLK4" s="60"/>
      <c r="CLL4" s="60"/>
      <c r="CLM4" s="60"/>
      <c r="CLN4" s="60"/>
      <c r="CLO4" s="60"/>
      <c r="CLP4" s="60"/>
      <c r="CLQ4" s="60"/>
      <c r="CLR4" s="60"/>
      <c r="CLS4" s="60"/>
      <c r="CLT4" s="60"/>
      <c r="CLU4" s="60"/>
      <c r="CLV4" s="60"/>
      <c r="CLW4" s="60"/>
      <c r="CLX4" s="60"/>
      <c r="CLY4" s="60"/>
      <c r="CLZ4" s="60"/>
      <c r="CMA4" s="60"/>
      <c r="CMB4" s="60"/>
      <c r="CMC4" s="60"/>
      <c r="CMD4" s="60"/>
      <c r="CME4" s="60"/>
      <c r="CMF4" s="60"/>
      <c r="CMG4" s="60"/>
      <c r="CMH4" s="60"/>
      <c r="CMI4" s="60"/>
      <c r="CMJ4" s="60"/>
      <c r="CMK4" s="60"/>
      <c r="CML4" s="60"/>
      <c r="CMM4" s="60"/>
      <c r="CMN4" s="60"/>
      <c r="CMO4" s="60"/>
      <c r="CMP4" s="60"/>
      <c r="CMQ4" s="60"/>
      <c r="CMR4" s="60"/>
      <c r="CMS4" s="60"/>
      <c r="CMT4" s="60"/>
      <c r="CMU4" s="60"/>
      <c r="CMV4" s="60"/>
      <c r="CMW4" s="60"/>
      <c r="CMX4" s="60"/>
      <c r="CMY4" s="60"/>
      <c r="CMZ4" s="60"/>
      <c r="CNA4" s="60"/>
      <c r="CNB4" s="60"/>
      <c r="CNC4" s="60"/>
      <c r="CND4" s="60"/>
      <c r="CNE4" s="60"/>
      <c r="CNF4" s="60"/>
      <c r="CNG4" s="60"/>
      <c r="CNH4" s="60"/>
      <c r="CNI4" s="60"/>
      <c r="CNJ4" s="60"/>
      <c r="CNK4" s="60"/>
      <c r="CNL4" s="60"/>
      <c r="CNM4" s="60"/>
      <c r="CNN4" s="60"/>
      <c r="CNO4" s="60"/>
      <c r="CNP4" s="60"/>
      <c r="CNQ4" s="60"/>
      <c r="CNR4" s="60"/>
      <c r="CNS4" s="60"/>
      <c r="CNT4" s="60"/>
      <c r="CNU4" s="60"/>
      <c r="CNV4" s="60"/>
      <c r="CNW4" s="60"/>
      <c r="CNX4" s="60"/>
      <c r="CNY4" s="60"/>
      <c r="CNZ4" s="60"/>
      <c r="COA4" s="60"/>
      <c r="COB4" s="60"/>
      <c r="COC4" s="60"/>
      <c r="COD4" s="60"/>
      <c r="COE4" s="60"/>
      <c r="COF4" s="60"/>
      <c r="COG4" s="60"/>
      <c r="COH4" s="60"/>
      <c r="COI4" s="60"/>
      <c r="COJ4" s="60"/>
      <c r="COK4" s="60"/>
      <c r="COL4" s="60"/>
      <c r="COM4" s="60"/>
      <c r="CON4" s="60"/>
      <c r="COO4" s="60"/>
      <c r="COP4" s="60"/>
      <c r="COQ4" s="60"/>
      <c r="COR4" s="60"/>
      <c r="COS4" s="60"/>
      <c r="COT4" s="60"/>
      <c r="COU4" s="60"/>
      <c r="COV4" s="60"/>
      <c r="COW4" s="60"/>
      <c r="COX4" s="60"/>
      <c r="COY4" s="60"/>
      <c r="COZ4" s="60"/>
      <c r="CPA4" s="60"/>
      <c r="CPB4" s="60"/>
      <c r="CPC4" s="60"/>
      <c r="CPD4" s="60"/>
      <c r="CPE4" s="60"/>
      <c r="CPF4" s="60"/>
      <c r="CPG4" s="60"/>
      <c r="CPH4" s="60"/>
      <c r="CPI4" s="60"/>
      <c r="CPJ4" s="60"/>
      <c r="CPK4" s="60"/>
      <c r="CPL4" s="60"/>
      <c r="CPM4" s="60"/>
      <c r="CPN4" s="60"/>
      <c r="CPO4" s="60"/>
      <c r="CPP4" s="60"/>
      <c r="CPQ4" s="60"/>
      <c r="CPR4" s="60"/>
      <c r="CPS4" s="60"/>
      <c r="CPT4" s="60"/>
      <c r="CPU4" s="60"/>
      <c r="CPV4" s="60"/>
      <c r="CPW4" s="60"/>
      <c r="CPX4" s="60"/>
      <c r="CPY4" s="60"/>
      <c r="CPZ4" s="60"/>
      <c r="CQA4" s="60"/>
      <c r="CQB4" s="60"/>
      <c r="CQC4" s="60"/>
      <c r="CQD4" s="60"/>
      <c r="CQE4" s="60"/>
      <c r="CQF4" s="60"/>
      <c r="CQG4" s="60"/>
      <c r="CQH4" s="60"/>
      <c r="CQI4" s="60"/>
      <c r="CQJ4" s="60"/>
      <c r="CQK4" s="60"/>
      <c r="CQL4" s="60"/>
      <c r="CQM4" s="60"/>
      <c r="CQN4" s="60"/>
      <c r="CQO4" s="60"/>
      <c r="CQP4" s="60"/>
      <c r="CQQ4" s="60"/>
      <c r="CQR4" s="60"/>
      <c r="CQS4" s="60"/>
      <c r="CQT4" s="60"/>
      <c r="CQU4" s="60"/>
      <c r="CQV4" s="60"/>
      <c r="CQW4" s="60"/>
      <c r="CQX4" s="60"/>
      <c r="CQY4" s="60"/>
      <c r="CQZ4" s="60"/>
      <c r="CRA4" s="60"/>
      <c r="CRB4" s="60"/>
      <c r="CRC4" s="60"/>
      <c r="CRD4" s="60"/>
      <c r="CRE4" s="60"/>
      <c r="CRF4" s="60"/>
      <c r="CRG4" s="60"/>
      <c r="CRH4" s="60"/>
      <c r="CRI4" s="60"/>
      <c r="CRJ4" s="60"/>
      <c r="CRK4" s="60"/>
      <c r="CRL4" s="60"/>
      <c r="CRM4" s="60"/>
      <c r="CRN4" s="60"/>
      <c r="CRO4" s="60"/>
      <c r="CRP4" s="60"/>
      <c r="CRQ4" s="60"/>
      <c r="CRR4" s="60"/>
      <c r="CRS4" s="60"/>
      <c r="CRT4" s="60"/>
      <c r="CRU4" s="60"/>
      <c r="CRV4" s="60"/>
      <c r="CRW4" s="60"/>
      <c r="CRX4" s="60"/>
      <c r="CRY4" s="60"/>
      <c r="CRZ4" s="60"/>
      <c r="CSA4" s="60"/>
      <c r="CSB4" s="60"/>
      <c r="CSC4" s="60"/>
      <c r="CSD4" s="60"/>
      <c r="CSE4" s="60"/>
      <c r="CSF4" s="60"/>
      <c r="CSG4" s="60"/>
      <c r="CSH4" s="60"/>
      <c r="CSI4" s="60"/>
      <c r="CSJ4" s="60"/>
      <c r="CSK4" s="60"/>
      <c r="CSL4" s="60"/>
      <c r="CSM4" s="60"/>
      <c r="CSN4" s="60"/>
      <c r="CSO4" s="60"/>
      <c r="CSP4" s="60"/>
      <c r="CSQ4" s="60"/>
      <c r="CSR4" s="60"/>
      <c r="CSS4" s="60"/>
      <c r="CST4" s="60"/>
      <c r="CSU4" s="60"/>
      <c r="CSV4" s="60"/>
      <c r="CSW4" s="60"/>
      <c r="CSX4" s="60"/>
      <c r="CSY4" s="60"/>
      <c r="CSZ4" s="60"/>
      <c r="CTA4" s="60"/>
      <c r="CTB4" s="60"/>
      <c r="CTC4" s="60"/>
      <c r="CTD4" s="60"/>
      <c r="CTE4" s="60"/>
      <c r="CTF4" s="60"/>
      <c r="CTG4" s="60"/>
      <c r="CTH4" s="60"/>
      <c r="CTI4" s="60"/>
      <c r="CTJ4" s="60"/>
      <c r="CTK4" s="60"/>
      <c r="CTL4" s="60"/>
      <c r="CTM4" s="60"/>
      <c r="CTN4" s="60"/>
      <c r="CTO4" s="60"/>
      <c r="CTP4" s="60"/>
      <c r="CTQ4" s="60"/>
      <c r="CTR4" s="60"/>
      <c r="CTS4" s="60"/>
      <c r="CTT4" s="60"/>
      <c r="CTU4" s="60"/>
      <c r="CTV4" s="60"/>
      <c r="CTW4" s="60"/>
      <c r="CTX4" s="60"/>
      <c r="CTY4" s="60"/>
      <c r="CTZ4" s="60"/>
      <c r="CUA4" s="60"/>
      <c r="CUB4" s="60"/>
      <c r="CUC4" s="60"/>
      <c r="CUD4" s="60"/>
      <c r="CUE4" s="60"/>
      <c r="CUF4" s="60"/>
      <c r="CUG4" s="60"/>
      <c r="CUH4" s="60"/>
      <c r="CUI4" s="60"/>
      <c r="CUJ4" s="60"/>
      <c r="CUK4" s="60"/>
      <c r="CUL4" s="60"/>
      <c r="CUM4" s="60"/>
      <c r="CUN4" s="60"/>
      <c r="CUO4" s="60"/>
      <c r="CUP4" s="60"/>
      <c r="CUQ4" s="60"/>
      <c r="CUR4" s="60"/>
      <c r="CUS4" s="60"/>
      <c r="CUT4" s="60"/>
      <c r="CUU4" s="60"/>
      <c r="CUV4" s="60"/>
      <c r="CUW4" s="60"/>
      <c r="CUX4" s="60"/>
      <c r="CUY4" s="60"/>
      <c r="CUZ4" s="60"/>
      <c r="CVA4" s="60"/>
      <c r="CVB4" s="60"/>
      <c r="CVC4" s="60"/>
      <c r="CVD4" s="60"/>
      <c r="CVE4" s="60"/>
      <c r="CVF4" s="60"/>
      <c r="CVG4" s="60"/>
      <c r="CVH4" s="60"/>
      <c r="CVI4" s="60"/>
      <c r="CVJ4" s="60"/>
      <c r="CVK4" s="60"/>
      <c r="CVL4" s="60"/>
      <c r="CVM4" s="60"/>
      <c r="CVN4" s="60"/>
      <c r="CVO4" s="60"/>
      <c r="CVP4" s="60"/>
      <c r="CVQ4" s="60"/>
      <c r="CVR4" s="60"/>
      <c r="CVS4" s="60"/>
      <c r="CVT4" s="60"/>
      <c r="CVU4" s="60"/>
      <c r="CVV4" s="60"/>
      <c r="CVW4" s="60"/>
      <c r="CVX4" s="60"/>
      <c r="CVY4" s="60"/>
      <c r="CVZ4" s="60"/>
      <c r="CWA4" s="60"/>
      <c r="CWB4" s="60"/>
      <c r="CWC4" s="60"/>
      <c r="CWD4" s="60"/>
      <c r="CWE4" s="60"/>
      <c r="CWF4" s="60"/>
      <c r="CWG4" s="60"/>
      <c r="CWH4" s="60"/>
      <c r="CWI4" s="60"/>
      <c r="CWJ4" s="60"/>
      <c r="CWK4" s="60"/>
      <c r="CWL4" s="60"/>
      <c r="CWM4" s="60"/>
      <c r="CWN4" s="60"/>
      <c r="CWO4" s="60"/>
      <c r="CWP4" s="60"/>
      <c r="CWQ4" s="60"/>
      <c r="CWR4" s="60"/>
      <c r="CWS4" s="60"/>
      <c r="CWT4" s="60"/>
      <c r="CWU4" s="60"/>
      <c r="CWV4" s="60"/>
      <c r="CWW4" s="60"/>
      <c r="CWX4" s="60"/>
      <c r="CWY4" s="60"/>
      <c r="CWZ4" s="60"/>
      <c r="CXA4" s="60"/>
      <c r="CXB4" s="60"/>
      <c r="CXC4" s="60"/>
      <c r="CXD4" s="60"/>
      <c r="CXE4" s="60"/>
      <c r="CXF4" s="60"/>
      <c r="CXG4" s="60"/>
      <c r="CXH4" s="60"/>
      <c r="CXI4" s="60"/>
      <c r="CXJ4" s="60"/>
      <c r="CXK4" s="60"/>
      <c r="CXL4" s="60"/>
      <c r="CXM4" s="60"/>
      <c r="CXN4" s="60"/>
      <c r="CXO4" s="60"/>
      <c r="CXP4" s="60"/>
      <c r="CXQ4" s="60"/>
      <c r="CXR4" s="60"/>
      <c r="CXS4" s="60"/>
      <c r="CXT4" s="60"/>
      <c r="CXU4" s="60"/>
      <c r="CXV4" s="60"/>
      <c r="CXW4" s="60"/>
      <c r="CXX4" s="60"/>
      <c r="CXY4" s="60"/>
      <c r="CXZ4" s="60"/>
      <c r="CYA4" s="60"/>
      <c r="CYB4" s="60"/>
      <c r="CYC4" s="60"/>
      <c r="CYD4" s="60"/>
      <c r="CYE4" s="60"/>
      <c r="CYF4" s="60"/>
      <c r="CYG4" s="60"/>
      <c r="CYH4" s="60"/>
      <c r="CYI4" s="60"/>
      <c r="CYJ4" s="60"/>
      <c r="CYK4" s="60"/>
      <c r="CYL4" s="60"/>
      <c r="CYM4" s="60"/>
      <c r="CYN4" s="60"/>
      <c r="CYO4" s="60"/>
      <c r="CYP4" s="60"/>
      <c r="CYQ4" s="60"/>
      <c r="CYR4" s="60"/>
      <c r="CYS4" s="60"/>
      <c r="CYT4" s="60"/>
      <c r="CYU4" s="60"/>
      <c r="CYV4" s="60"/>
      <c r="CYW4" s="60"/>
      <c r="CYX4" s="60"/>
      <c r="CYY4" s="60"/>
      <c r="CYZ4" s="60"/>
      <c r="CZA4" s="60"/>
      <c r="CZB4" s="60"/>
      <c r="CZC4" s="60"/>
      <c r="CZD4" s="60"/>
      <c r="CZE4" s="60"/>
      <c r="CZF4" s="60"/>
      <c r="CZG4" s="60"/>
      <c r="CZH4" s="60"/>
      <c r="CZI4" s="60"/>
      <c r="CZJ4" s="60"/>
      <c r="CZK4" s="60"/>
      <c r="CZL4" s="60"/>
      <c r="CZM4" s="60"/>
      <c r="CZN4" s="60"/>
      <c r="CZO4" s="60"/>
      <c r="CZP4" s="60"/>
      <c r="CZQ4" s="60"/>
      <c r="CZR4" s="60"/>
      <c r="CZS4" s="60"/>
      <c r="CZT4" s="60"/>
      <c r="CZU4" s="60"/>
      <c r="CZV4" s="60"/>
      <c r="CZW4" s="60"/>
      <c r="CZX4" s="60"/>
      <c r="CZY4" s="60"/>
      <c r="CZZ4" s="60"/>
      <c r="DAA4" s="60"/>
      <c r="DAB4" s="60"/>
      <c r="DAC4" s="60"/>
      <c r="DAD4" s="60"/>
      <c r="DAE4" s="60"/>
      <c r="DAF4" s="60"/>
      <c r="DAG4" s="60"/>
      <c r="DAH4" s="60"/>
      <c r="DAI4" s="60"/>
      <c r="DAJ4" s="60"/>
      <c r="DAK4" s="60"/>
      <c r="DAL4" s="60"/>
      <c r="DAM4" s="60"/>
      <c r="DAN4" s="60"/>
      <c r="DAO4" s="60"/>
      <c r="DAP4" s="60"/>
      <c r="DAQ4" s="60"/>
      <c r="DAR4" s="60"/>
      <c r="DAS4" s="60"/>
      <c r="DAT4" s="60"/>
      <c r="DAU4" s="60"/>
      <c r="DAV4" s="60"/>
      <c r="DAW4" s="60"/>
      <c r="DAX4" s="60"/>
      <c r="DAY4" s="60"/>
      <c r="DAZ4" s="60"/>
      <c r="DBA4" s="60"/>
      <c r="DBB4" s="60"/>
      <c r="DBC4" s="60"/>
      <c r="DBD4" s="60"/>
      <c r="DBE4" s="60"/>
      <c r="DBF4" s="60"/>
      <c r="DBG4" s="60"/>
      <c r="DBH4" s="60"/>
      <c r="DBI4" s="60"/>
      <c r="DBJ4" s="60"/>
      <c r="DBK4" s="60"/>
      <c r="DBL4" s="60"/>
      <c r="DBM4" s="60"/>
      <c r="DBN4" s="60"/>
      <c r="DBO4" s="60"/>
      <c r="DBP4" s="60"/>
      <c r="DBQ4" s="60"/>
      <c r="DBR4" s="60"/>
      <c r="DBS4" s="60"/>
      <c r="DBT4" s="60"/>
      <c r="DBU4" s="60"/>
      <c r="DBV4" s="60"/>
      <c r="DBW4" s="60"/>
      <c r="DBX4" s="60"/>
      <c r="DBY4" s="60"/>
      <c r="DBZ4" s="60"/>
      <c r="DCA4" s="60"/>
      <c r="DCB4" s="60"/>
      <c r="DCC4" s="60"/>
      <c r="DCD4" s="60"/>
      <c r="DCE4" s="60"/>
      <c r="DCF4" s="60"/>
      <c r="DCG4" s="60"/>
      <c r="DCH4" s="60"/>
      <c r="DCI4" s="60"/>
      <c r="DCJ4" s="60"/>
      <c r="DCK4" s="60"/>
      <c r="DCL4" s="60"/>
      <c r="DCM4" s="60"/>
      <c r="DCN4" s="60"/>
      <c r="DCO4" s="60"/>
      <c r="DCP4" s="60"/>
      <c r="DCQ4" s="60"/>
      <c r="DCR4" s="60"/>
      <c r="DCS4" s="60"/>
      <c r="DCT4" s="60"/>
      <c r="DCU4" s="60"/>
      <c r="DCV4" s="60"/>
      <c r="DCW4" s="60"/>
      <c r="DCX4" s="60"/>
      <c r="DCY4" s="60"/>
      <c r="DCZ4" s="60"/>
      <c r="DDA4" s="60"/>
      <c r="DDB4" s="60"/>
      <c r="DDC4" s="60"/>
      <c r="DDD4" s="60"/>
      <c r="DDE4" s="60"/>
      <c r="DDF4" s="60"/>
      <c r="DDG4" s="60"/>
      <c r="DDH4" s="60"/>
      <c r="DDI4" s="60"/>
      <c r="DDJ4" s="60"/>
      <c r="DDK4" s="60"/>
      <c r="DDL4" s="60"/>
      <c r="DDM4" s="60"/>
      <c r="DDN4" s="60"/>
      <c r="DDO4" s="60"/>
      <c r="DDP4" s="60"/>
      <c r="DDQ4" s="60"/>
      <c r="DDR4" s="60"/>
      <c r="DDS4" s="60"/>
      <c r="DDT4" s="60"/>
      <c r="DDU4" s="60"/>
      <c r="DDV4" s="60"/>
      <c r="DDW4" s="60"/>
      <c r="DDX4" s="60"/>
      <c r="DDY4" s="60"/>
      <c r="DDZ4" s="60"/>
      <c r="DEA4" s="60"/>
      <c r="DEB4" s="60"/>
      <c r="DEC4" s="60"/>
      <c r="DED4" s="60"/>
      <c r="DEE4" s="60"/>
      <c r="DEF4" s="60"/>
      <c r="DEG4" s="60"/>
      <c r="DEH4" s="60"/>
      <c r="DEI4" s="60"/>
      <c r="DEJ4" s="60"/>
      <c r="DEK4" s="60"/>
      <c r="DEL4" s="60"/>
      <c r="DEM4" s="60"/>
      <c r="DEN4" s="60"/>
      <c r="DEO4" s="60"/>
      <c r="DEP4" s="60"/>
      <c r="DEQ4" s="60"/>
      <c r="DER4" s="60"/>
      <c r="DES4" s="60"/>
      <c r="DET4" s="60"/>
      <c r="DEU4" s="60"/>
      <c r="DEV4" s="60"/>
      <c r="DEW4" s="60"/>
      <c r="DEX4" s="60"/>
      <c r="DEY4" s="60"/>
      <c r="DEZ4" s="60"/>
      <c r="DFA4" s="60"/>
      <c r="DFB4" s="60"/>
      <c r="DFC4" s="60"/>
      <c r="DFD4" s="60"/>
      <c r="DFE4" s="60"/>
      <c r="DFF4" s="60"/>
      <c r="DFG4" s="60"/>
      <c r="DFH4" s="60"/>
      <c r="DFI4" s="60"/>
      <c r="DFJ4" s="60"/>
      <c r="DFK4" s="60"/>
      <c r="DFL4" s="60"/>
      <c r="DFM4" s="60"/>
      <c r="DFN4" s="60"/>
      <c r="DFO4" s="60"/>
      <c r="DFP4" s="60"/>
      <c r="DFQ4" s="60"/>
      <c r="DFR4" s="60"/>
      <c r="DFS4" s="60"/>
      <c r="DFT4" s="60"/>
      <c r="DFU4" s="60"/>
      <c r="DFV4" s="60"/>
      <c r="DFW4" s="60"/>
      <c r="DFX4" s="60"/>
      <c r="DFY4" s="60"/>
      <c r="DFZ4" s="60"/>
      <c r="DGA4" s="60"/>
      <c r="DGB4" s="60"/>
      <c r="DGC4" s="60"/>
      <c r="DGD4" s="60"/>
      <c r="DGE4" s="60"/>
      <c r="DGF4" s="60"/>
      <c r="DGG4" s="60"/>
      <c r="DGH4" s="60"/>
      <c r="DGI4" s="60"/>
      <c r="DGJ4" s="60"/>
      <c r="DGK4" s="60"/>
      <c r="DGL4" s="60"/>
      <c r="DGM4" s="60"/>
      <c r="DGN4" s="60"/>
      <c r="DGO4" s="60"/>
      <c r="DGP4" s="60"/>
      <c r="DGQ4" s="60"/>
      <c r="DGR4" s="60"/>
      <c r="DGS4" s="60"/>
      <c r="DGT4" s="60"/>
      <c r="DGU4" s="60"/>
      <c r="DGV4" s="60"/>
      <c r="DGW4" s="60"/>
      <c r="DGX4" s="60"/>
      <c r="DGY4" s="60"/>
      <c r="DGZ4" s="60"/>
      <c r="DHA4" s="60"/>
      <c r="DHB4" s="60"/>
      <c r="DHC4" s="60"/>
      <c r="DHD4" s="60"/>
      <c r="DHE4" s="60"/>
      <c r="DHF4" s="60"/>
      <c r="DHG4" s="60"/>
      <c r="DHH4" s="60"/>
      <c r="DHI4" s="60"/>
      <c r="DHJ4" s="60"/>
      <c r="DHK4" s="60"/>
      <c r="DHL4" s="60"/>
      <c r="DHM4" s="60"/>
      <c r="DHN4" s="60"/>
      <c r="DHO4" s="60"/>
      <c r="DHP4" s="60"/>
      <c r="DHQ4" s="60"/>
      <c r="DHR4" s="60"/>
      <c r="DHS4" s="60"/>
      <c r="DHT4" s="60"/>
      <c r="DHU4" s="60"/>
      <c r="DHV4" s="60"/>
      <c r="DHW4" s="60"/>
      <c r="DHX4" s="60"/>
      <c r="DHY4" s="60"/>
      <c r="DHZ4" s="60"/>
      <c r="DIA4" s="60"/>
      <c r="DIB4" s="60"/>
      <c r="DIC4" s="60"/>
      <c r="DID4" s="60"/>
      <c r="DIE4" s="60"/>
      <c r="DIF4" s="60"/>
      <c r="DIG4" s="60"/>
      <c r="DIH4" s="60"/>
      <c r="DII4" s="60"/>
      <c r="DIJ4" s="60"/>
      <c r="DIK4" s="60"/>
      <c r="DIL4" s="60"/>
      <c r="DIM4" s="60"/>
      <c r="DIN4" s="60"/>
      <c r="DIO4" s="60"/>
      <c r="DIP4" s="60"/>
      <c r="DIQ4" s="60"/>
      <c r="DIR4" s="60"/>
      <c r="DIS4" s="60"/>
      <c r="DIT4" s="60"/>
      <c r="DIU4" s="60"/>
      <c r="DIV4" s="60"/>
      <c r="DIW4" s="60"/>
      <c r="DIX4" s="60"/>
      <c r="DIY4" s="60"/>
      <c r="DIZ4" s="60"/>
      <c r="DJA4" s="60"/>
      <c r="DJB4" s="60"/>
      <c r="DJC4" s="60"/>
      <c r="DJD4" s="60"/>
      <c r="DJE4" s="60"/>
      <c r="DJF4" s="60"/>
      <c r="DJG4" s="60"/>
      <c r="DJH4" s="60"/>
      <c r="DJI4" s="60"/>
      <c r="DJJ4" s="60"/>
      <c r="DJK4" s="60"/>
      <c r="DJL4" s="60"/>
      <c r="DJM4" s="60"/>
      <c r="DJN4" s="60"/>
      <c r="DJO4" s="60"/>
      <c r="DJP4" s="60"/>
      <c r="DJQ4" s="60"/>
      <c r="DJR4" s="60"/>
      <c r="DJS4" s="60"/>
      <c r="DJT4" s="60"/>
      <c r="DJU4" s="60"/>
      <c r="DJV4" s="60"/>
      <c r="DJW4" s="60"/>
      <c r="DJX4" s="60"/>
      <c r="DJY4" s="60"/>
      <c r="DJZ4" s="60"/>
      <c r="DKA4" s="60"/>
      <c r="DKB4" s="60"/>
      <c r="DKC4" s="60"/>
      <c r="DKD4" s="60"/>
      <c r="DKE4" s="60"/>
      <c r="DKF4" s="60"/>
      <c r="DKG4" s="60"/>
      <c r="DKH4" s="60"/>
      <c r="DKI4" s="60"/>
      <c r="DKJ4" s="60"/>
      <c r="DKK4" s="60"/>
      <c r="DKL4" s="60"/>
      <c r="DKM4" s="60"/>
      <c r="DKN4" s="60"/>
      <c r="DKO4" s="60"/>
      <c r="DKP4" s="60"/>
      <c r="DKQ4" s="60"/>
      <c r="DKR4" s="60"/>
      <c r="DKS4" s="60"/>
      <c r="DKT4" s="60"/>
      <c r="DKU4" s="60"/>
      <c r="DKV4" s="60"/>
      <c r="DKW4" s="60"/>
      <c r="DKX4" s="60"/>
      <c r="DKY4" s="60"/>
      <c r="DKZ4" s="60"/>
      <c r="DLA4" s="60"/>
      <c r="DLB4" s="60"/>
      <c r="DLC4" s="60"/>
      <c r="DLD4" s="60"/>
      <c r="DLE4" s="60"/>
      <c r="DLF4" s="60"/>
      <c r="DLG4" s="60"/>
      <c r="DLH4" s="60"/>
      <c r="DLI4" s="60"/>
      <c r="DLJ4" s="60"/>
      <c r="DLK4" s="60"/>
      <c r="DLL4" s="60"/>
      <c r="DLM4" s="60"/>
      <c r="DLN4" s="60"/>
      <c r="DLO4" s="60"/>
      <c r="DLP4" s="60"/>
      <c r="DLQ4" s="60"/>
      <c r="DLR4" s="60"/>
      <c r="DLS4" s="60"/>
      <c r="DLT4" s="60"/>
      <c r="DLU4" s="60"/>
      <c r="DLV4" s="60"/>
      <c r="DLW4" s="60"/>
      <c r="DLX4" s="60"/>
      <c r="DLY4" s="60"/>
      <c r="DLZ4" s="60"/>
      <c r="DMA4" s="60"/>
      <c r="DMB4" s="60"/>
      <c r="DMC4" s="60"/>
      <c r="DMD4" s="60"/>
      <c r="DME4" s="60"/>
      <c r="DMF4" s="60"/>
      <c r="DMG4" s="60"/>
      <c r="DMH4" s="60"/>
      <c r="DMI4" s="60"/>
      <c r="DMJ4" s="60"/>
      <c r="DMK4" s="60"/>
      <c r="DML4" s="60"/>
      <c r="DMM4" s="60"/>
      <c r="DMN4" s="60"/>
      <c r="DMO4" s="60"/>
      <c r="DMP4" s="60"/>
      <c r="DMQ4" s="60"/>
      <c r="DMR4" s="60"/>
      <c r="DMS4" s="60"/>
      <c r="DMT4" s="60"/>
      <c r="DMU4" s="60"/>
      <c r="DMV4" s="60"/>
      <c r="DMW4" s="60"/>
      <c r="DMX4" s="60"/>
      <c r="DMY4" s="60"/>
      <c r="DMZ4" s="60"/>
      <c r="DNA4" s="60"/>
      <c r="DNB4" s="60"/>
      <c r="DNC4" s="60"/>
      <c r="DND4" s="60"/>
      <c r="DNE4" s="60"/>
      <c r="DNF4" s="60"/>
      <c r="DNG4" s="60"/>
      <c r="DNH4" s="60"/>
      <c r="DNI4" s="60"/>
      <c r="DNJ4" s="60"/>
      <c r="DNK4" s="60"/>
      <c r="DNL4" s="60"/>
      <c r="DNM4" s="60"/>
      <c r="DNN4" s="60"/>
      <c r="DNO4" s="60"/>
      <c r="DNP4" s="60"/>
      <c r="DNQ4" s="60"/>
      <c r="DNR4" s="60"/>
      <c r="DNS4" s="60"/>
      <c r="DNT4" s="60"/>
      <c r="DNU4" s="60"/>
      <c r="DNV4" s="60"/>
      <c r="DNW4" s="60"/>
      <c r="DNX4" s="60"/>
      <c r="DNY4" s="60"/>
      <c r="DNZ4" s="60"/>
      <c r="DOA4" s="60"/>
      <c r="DOB4" s="60"/>
      <c r="DOC4" s="60"/>
      <c r="DOD4" s="60"/>
      <c r="DOE4" s="60"/>
      <c r="DOF4" s="60"/>
      <c r="DOG4" s="60"/>
      <c r="DOH4" s="60"/>
      <c r="DOI4" s="60"/>
      <c r="DOJ4" s="60"/>
      <c r="DOK4" s="60"/>
      <c r="DOL4" s="60"/>
      <c r="DOM4" s="60"/>
      <c r="DON4" s="60"/>
      <c r="DOO4" s="60"/>
      <c r="DOP4" s="60"/>
      <c r="DOQ4" s="60"/>
      <c r="DOR4" s="60"/>
      <c r="DOS4" s="60"/>
      <c r="DOT4" s="60"/>
      <c r="DOU4" s="60"/>
      <c r="DOV4" s="60"/>
      <c r="DOW4" s="60"/>
      <c r="DOX4" s="60"/>
      <c r="DOY4" s="60"/>
      <c r="DOZ4" s="60"/>
      <c r="DPA4" s="60"/>
      <c r="DPB4" s="60"/>
      <c r="DPC4" s="60"/>
      <c r="DPD4" s="60"/>
      <c r="DPE4" s="60"/>
      <c r="DPF4" s="60"/>
      <c r="DPG4" s="60"/>
      <c r="DPH4" s="60"/>
      <c r="DPI4" s="60"/>
      <c r="DPJ4" s="60"/>
      <c r="DPK4" s="60"/>
      <c r="DPL4" s="60"/>
      <c r="DPM4" s="60"/>
      <c r="DPN4" s="60"/>
      <c r="DPO4" s="60"/>
      <c r="DPP4" s="60"/>
      <c r="DPQ4" s="60"/>
      <c r="DPR4" s="60"/>
      <c r="DPS4" s="60"/>
      <c r="DPT4" s="60"/>
      <c r="DPU4" s="60"/>
      <c r="DPV4" s="60"/>
      <c r="DPW4" s="60"/>
      <c r="DPX4" s="60"/>
      <c r="DPY4" s="60"/>
      <c r="DPZ4" s="60"/>
      <c r="DQA4" s="60"/>
      <c r="DQB4" s="60"/>
      <c r="DQC4" s="60"/>
      <c r="DQD4" s="60"/>
      <c r="DQE4" s="60"/>
      <c r="DQF4" s="60"/>
      <c r="DQG4" s="60"/>
      <c r="DQH4" s="60"/>
      <c r="DQI4" s="60"/>
      <c r="DQJ4" s="60"/>
      <c r="DQK4" s="60"/>
      <c r="DQL4" s="60"/>
      <c r="DQM4" s="60"/>
      <c r="DQN4" s="60"/>
      <c r="DQO4" s="60"/>
      <c r="DQP4" s="60"/>
      <c r="DQQ4" s="60"/>
      <c r="DQR4" s="60"/>
      <c r="DQS4" s="60"/>
      <c r="DQT4" s="60"/>
      <c r="DQU4" s="60"/>
      <c r="DQV4" s="60"/>
      <c r="DQW4" s="60"/>
      <c r="DQX4" s="60"/>
      <c r="DQY4" s="60"/>
      <c r="DQZ4" s="60"/>
      <c r="DRA4" s="60"/>
      <c r="DRB4" s="60"/>
      <c r="DRC4" s="60"/>
      <c r="DRD4" s="60"/>
      <c r="DRE4" s="60"/>
      <c r="DRF4" s="60"/>
      <c r="DRG4" s="60"/>
      <c r="DRH4" s="60"/>
      <c r="DRI4" s="60"/>
      <c r="DRJ4" s="60"/>
      <c r="DRK4" s="60"/>
      <c r="DRL4" s="60"/>
      <c r="DRM4" s="60"/>
      <c r="DRN4" s="60"/>
      <c r="DRO4" s="60"/>
      <c r="DRP4" s="60"/>
      <c r="DRQ4" s="60"/>
      <c r="DRR4" s="60"/>
      <c r="DRS4" s="60"/>
      <c r="DRT4" s="60"/>
      <c r="DRU4" s="60"/>
      <c r="DRV4" s="60"/>
      <c r="DRW4" s="60"/>
      <c r="DRX4" s="60"/>
      <c r="DRY4" s="60"/>
      <c r="DRZ4" s="60"/>
      <c r="DSA4" s="60"/>
      <c r="DSB4" s="60"/>
      <c r="DSC4" s="60"/>
      <c r="DSD4" s="60"/>
      <c r="DSE4" s="60"/>
      <c r="DSF4" s="60"/>
      <c r="DSG4" s="60"/>
      <c r="DSH4" s="60"/>
      <c r="DSI4" s="60"/>
      <c r="DSJ4" s="60"/>
      <c r="DSK4" s="60"/>
      <c r="DSL4" s="60"/>
      <c r="DSM4" s="60"/>
      <c r="DSN4" s="60"/>
      <c r="DSO4" s="60"/>
      <c r="DSP4" s="60"/>
      <c r="DSQ4" s="60"/>
      <c r="DSR4" s="60"/>
      <c r="DSS4" s="60"/>
      <c r="DST4" s="60"/>
      <c r="DSU4" s="60"/>
      <c r="DSV4" s="60"/>
      <c r="DSW4" s="60"/>
      <c r="DSX4" s="60"/>
      <c r="DSY4" s="60"/>
      <c r="DSZ4" s="60"/>
      <c r="DTA4" s="60"/>
      <c r="DTB4" s="60"/>
      <c r="DTC4" s="60"/>
      <c r="DTD4" s="60"/>
      <c r="DTE4" s="60"/>
      <c r="DTF4" s="60"/>
      <c r="DTG4" s="60"/>
      <c r="DTH4" s="60"/>
      <c r="DTI4" s="60"/>
      <c r="DTJ4" s="60"/>
      <c r="DTK4" s="60"/>
      <c r="DTL4" s="60"/>
      <c r="DTM4" s="60"/>
      <c r="DTN4" s="60"/>
      <c r="DTO4" s="60"/>
      <c r="DTP4" s="60"/>
      <c r="DTQ4" s="60"/>
      <c r="DTR4" s="60"/>
      <c r="DTS4" s="60"/>
      <c r="DTT4" s="60"/>
      <c r="DTU4" s="60"/>
      <c r="DTV4" s="60"/>
      <c r="DTW4" s="60"/>
      <c r="DTX4" s="60"/>
      <c r="DTY4" s="60"/>
      <c r="DTZ4" s="60"/>
      <c r="DUA4" s="60"/>
      <c r="DUB4" s="60"/>
      <c r="DUC4" s="60"/>
      <c r="DUD4" s="60"/>
      <c r="DUE4" s="60"/>
      <c r="DUF4" s="60"/>
      <c r="DUG4" s="60"/>
      <c r="DUH4" s="60"/>
      <c r="DUI4" s="60"/>
      <c r="DUJ4" s="60"/>
      <c r="DUK4" s="60"/>
      <c r="DUL4" s="60"/>
      <c r="DUM4" s="60"/>
      <c r="DUN4" s="60"/>
      <c r="DUO4" s="60"/>
      <c r="DUP4" s="60"/>
      <c r="DUQ4" s="60"/>
      <c r="DUR4" s="60"/>
      <c r="DUS4" s="60"/>
      <c r="DUT4" s="60"/>
      <c r="DUU4" s="60"/>
      <c r="DUV4" s="60"/>
      <c r="DUW4" s="60"/>
      <c r="DUX4" s="60"/>
      <c r="DUY4" s="60"/>
      <c r="DUZ4" s="60"/>
      <c r="DVA4" s="60"/>
      <c r="DVB4" s="60"/>
      <c r="DVC4" s="60"/>
      <c r="DVD4" s="60"/>
      <c r="DVE4" s="60"/>
      <c r="DVF4" s="60"/>
      <c r="DVG4" s="60"/>
      <c r="DVH4" s="60"/>
      <c r="DVI4" s="60"/>
      <c r="DVJ4" s="60"/>
      <c r="DVK4" s="60"/>
      <c r="DVL4" s="60"/>
      <c r="DVM4" s="60"/>
      <c r="DVN4" s="60"/>
      <c r="DVO4" s="60"/>
      <c r="DVP4" s="60"/>
      <c r="DVQ4" s="60"/>
      <c r="DVR4" s="60"/>
      <c r="DVS4" s="60"/>
      <c r="DVT4" s="60"/>
      <c r="DVU4" s="60"/>
      <c r="DVV4" s="60"/>
      <c r="DVW4" s="60"/>
      <c r="DVX4" s="60"/>
      <c r="DVY4" s="60"/>
      <c r="DVZ4" s="60"/>
      <c r="DWA4" s="60"/>
      <c r="DWB4" s="60"/>
      <c r="DWC4" s="60"/>
      <c r="DWD4" s="60"/>
      <c r="DWE4" s="60"/>
      <c r="DWF4" s="60"/>
      <c r="DWG4" s="60"/>
      <c r="DWH4" s="60"/>
      <c r="DWI4" s="60"/>
      <c r="DWJ4" s="60"/>
      <c r="DWK4" s="60"/>
      <c r="DWL4" s="60"/>
      <c r="DWM4" s="60"/>
      <c r="DWN4" s="60"/>
      <c r="DWO4" s="60"/>
      <c r="DWP4" s="60"/>
      <c r="DWQ4" s="60"/>
      <c r="DWR4" s="60"/>
      <c r="DWS4" s="60"/>
      <c r="DWT4" s="60"/>
      <c r="DWU4" s="60"/>
      <c r="DWV4" s="60"/>
      <c r="DWW4" s="60"/>
      <c r="DWX4" s="60"/>
      <c r="DWY4" s="60"/>
      <c r="DWZ4" s="60"/>
      <c r="DXA4" s="60"/>
      <c r="DXB4" s="60"/>
      <c r="DXC4" s="60"/>
      <c r="DXD4" s="60"/>
      <c r="DXE4" s="60"/>
      <c r="DXF4" s="60"/>
      <c r="DXG4" s="60"/>
      <c r="DXH4" s="60"/>
      <c r="DXI4" s="60"/>
      <c r="DXJ4" s="60"/>
      <c r="DXK4" s="60"/>
      <c r="DXL4" s="60"/>
      <c r="DXM4" s="60"/>
      <c r="DXN4" s="60"/>
      <c r="DXO4" s="60"/>
      <c r="DXP4" s="60"/>
      <c r="DXQ4" s="60"/>
      <c r="DXR4" s="60"/>
      <c r="DXS4" s="60"/>
      <c r="DXT4" s="60"/>
      <c r="DXU4" s="60"/>
      <c r="DXV4" s="60"/>
      <c r="DXW4" s="60"/>
      <c r="DXX4" s="60"/>
      <c r="DXY4" s="60"/>
      <c r="DXZ4" s="60"/>
      <c r="DYA4" s="60"/>
      <c r="DYB4" s="60"/>
      <c r="DYC4" s="60"/>
      <c r="DYD4" s="60"/>
      <c r="DYE4" s="60"/>
      <c r="DYF4" s="60"/>
      <c r="DYG4" s="60"/>
      <c r="DYH4" s="60"/>
      <c r="DYI4" s="60"/>
      <c r="DYJ4" s="60"/>
      <c r="DYK4" s="60"/>
      <c r="DYL4" s="60"/>
      <c r="DYM4" s="60"/>
      <c r="DYN4" s="60"/>
      <c r="DYO4" s="60"/>
      <c r="DYP4" s="60"/>
      <c r="DYQ4" s="60"/>
      <c r="DYR4" s="60"/>
      <c r="DYS4" s="60"/>
      <c r="DYT4" s="60"/>
      <c r="DYU4" s="60"/>
      <c r="DYV4" s="60"/>
      <c r="DYW4" s="60"/>
      <c r="DYX4" s="60"/>
      <c r="DYY4" s="60"/>
      <c r="DYZ4" s="60"/>
      <c r="DZA4" s="60"/>
      <c r="DZB4" s="60"/>
      <c r="DZC4" s="60"/>
      <c r="DZD4" s="60"/>
      <c r="DZE4" s="60"/>
      <c r="DZF4" s="60"/>
      <c r="DZG4" s="60"/>
      <c r="DZH4" s="60"/>
      <c r="DZI4" s="60"/>
      <c r="DZJ4" s="60"/>
      <c r="DZK4" s="60"/>
      <c r="DZL4" s="60"/>
      <c r="DZM4" s="60"/>
      <c r="DZN4" s="60"/>
      <c r="DZO4" s="60"/>
      <c r="DZP4" s="60"/>
      <c r="DZQ4" s="60"/>
      <c r="DZR4" s="60"/>
      <c r="DZS4" s="60"/>
      <c r="DZT4" s="60"/>
      <c r="DZU4" s="60"/>
      <c r="DZV4" s="60"/>
      <c r="DZW4" s="60"/>
      <c r="DZX4" s="60"/>
      <c r="DZY4" s="60"/>
      <c r="DZZ4" s="60"/>
      <c r="EAA4" s="60"/>
      <c r="EAB4" s="60"/>
      <c r="EAC4" s="60"/>
      <c r="EAD4" s="60"/>
      <c r="EAE4" s="60"/>
      <c r="EAF4" s="60"/>
      <c r="EAG4" s="60"/>
      <c r="EAH4" s="60"/>
      <c r="EAI4" s="60"/>
      <c r="EAJ4" s="60"/>
      <c r="EAK4" s="60"/>
      <c r="EAL4" s="60"/>
      <c r="EAM4" s="60"/>
      <c r="EAN4" s="60"/>
      <c r="EAO4" s="60"/>
      <c r="EAP4" s="60"/>
      <c r="EAQ4" s="60"/>
      <c r="EAR4" s="60"/>
      <c r="EAS4" s="60"/>
      <c r="EAT4" s="60"/>
      <c r="EAU4" s="60"/>
      <c r="EAV4" s="60"/>
      <c r="EAW4" s="60"/>
      <c r="EAX4" s="60"/>
      <c r="EAY4" s="60"/>
      <c r="EAZ4" s="60"/>
      <c r="EBA4" s="60"/>
      <c r="EBB4" s="60"/>
      <c r="EBC4" s="60"/>
      <c r="EBD4" s="60"/>
      <c r="EBE4" s="60"/>
      <c r="EBF4" s="60"/>
      <c r="EBG4" s="60"/>
      <c r="EBH4" s="60"/>
      <c r="EBI4" s="60"/>
      <c r="EBJ4" s="60"/>
      <c r="EBK4" s="60"/>
      <c r="EBL4" s="60"/>
      <c r="EBM4" s="60"/>
      <c r="EBN4" s="60"/>
      <c r="EBO4" s="60"/>
      <c r="EBP4" s="60"/>
      <c r="EBQ4" s="60"/>
      <c r="EBR4" s="60"/>
      <c r="EBS4" s="60"/>
      <c r="EBT4" s="60"/>
      <c r="EBU4" s="60"/>
      <c r="EBV4" s="60"/>
      <c r="EBW4" s="60"/>
      <c r="EBX4" s="60"/>
      <c r="EBY4" s="60"/>
      <c r="EBZ4" s="60"/>
      <c r="ECA4" s="60"/>
      <c r="ECB4" s="60"/>
      <c r="ECC4" s="60"/>
      <c r="ECD4" s="60"/>
      <c r="ECE4" s="60"/>
      <c r="ECF4" s="60"/>
      <c r="ECG4" s="60"/>
      <c r="ECH4" s="60"/>
      <c r="ECI4" s="60"/>
      <c r="ECJ4" s="60"/>
      <c r="ECK4" s="60"/>
      <c r="ECL4" s="60"/>
      <c r="ECM4" s="60"/>
      <c r="ECN4" s="60"/>
      <c r="ECO4" s="60"/>
      <c r="ECP4" s="60"/>
      <c r="ECQ4" s="60"/>
      <c r="ECR4" s="60"/>
      <c r="ECS4" s="60"/>
      <c r="ECT4" s="60"/>
      <c r="ECU4" s="60"/>
      <c r="ECV4" s="60"/>
      <c r="ECW4" s="60"/>
      <c r="ECX4" s="60"/>
      <c r="ECY4" s="60"/>
      <c r="ECZ4" s="60"/>
      <c r="EDA4" s="60"/>
      <c r="EDB4" s="60"/>
      <c r="EDC4" s="60"/>
      <c r="EDD4" s="60"/>
      <c r="EDE4" s="60"/>
      <c r="EDF4" s="60"/>
      <c r="EDG4" s="60"/>
      <c r="EDH4" s="60"/>
      <c r="EDI4" s="60"/>
      <c r="EDJ4" s="60"/>
      <c r="EDK4" s="60"/>
      <c r="EDL4" s="60"/>
      <c r="EDM4" s="60"/>
      <c r="EDN4" s="60"/>
      <c r="EDO4" s="60"/>
      <c r="EDP4" s="60"/>
      <c r="EDQ4" s="60"/>
      <c r="EDR4" s="60"/>
      <c r="EDS4" s="60"/>
      <c r="EDT4" s="60"/>
      <c r="EDU4" s="60"/>
      <c r="EDV4" s="60"/>
      <c r="EDW4" s="60"/>
      <c r="EDX4" s="60"/>
      <c r="EDY4" s="60"/>
      <c r="EDZ4" s="60"/>
      <c r="EEA4" s="60"/>
      <c r="EEB4" s="60"/>
      <c r="EEC4" s="60"/>
      <c r="EED4" s="60"/>
      <c r="EEE4" s="60"/>
      <c r="EEF4" s="60"/>
      <c r="EEG4" s="60"/>
      <c r="EEH4" s="60"/>
      <c r="EEI4" s="60"/>
      <c r="EEJ4" s="60"/>
      <c r="EEK4" s="60"/>
      <c r="EEL4" s="60"/>
      <c r="EEM4" s="60"/>
      <c r="EEN4" s="60"/>
      <c r="EEO4" s="60"/>
      <c r="EEP4" s="60"/>
      <c r="EEQ4" s="60"/>
      <c r="EER4" s="60"/>
      <c r="EES4" s="60"/>
      <c r="EET4" s="60"/>
      <c r="EEU4" s="60"/>
      <c r="EEV4" s="60"/>
      <c r="EEW4" s="60"/>
      <c r="EEX4" s="60"/>
      <c r="EEY4" s="60"/>
      <c r="EEZ4" s="60"/>
      <c r="EFA4" s="60"/>
      <c r="EFB4" s="60"/>
      <c r="EFC4" s="60"/>
      <c r="EFD4" s="60"/>
      <c r="EFE4" s="60"/>
      <c r="EFF4" s="60"/>
      <c r="EFG4" s="60"/>
      <c r="EFH4" s="60"/>
      <c r="EFI4" s="60"/>
      <c r="EFJ4" s="60"/>
      <c r="EFK4" s="60"/>
      <c r="EFL4" s="60"/>
      <c r="EFM4" s="60"/>
      <c r="EFN4" s="60"/>
      <c r="EFO4" s="60"/>
      <c r="EFP4" s="60"/>
      <c r="EFQ4" s="60"/>
      <c r="EFR4" s="60"/>
      <c r="EFS4" s="60"/>
      <c r="EFT4" s="60"/>
      <c r="EFU4" s="60"/>
      <c r="EFV4" s="60"/>
      <c r="EFW4" s="60"/>
      <c r="EFX4" s="60"/>
      <c r="EFY4" s="60"/>
      <c r="EFZ4" s="60"/>
      <c r="EGA4" s="60"/>
      <c r="EGB4" s="60"/>
      <c r="EGC4" s="60"/>
      <c r="EGD4" s="60"/>
      <c r="EGE4" s="60"/>
      <c r="EGF4" s="60"/>
      <c r="EGG4" s="60"/>
      <c r="EGH4" s="60"/>
      <c r="EGI4" s="60"/>
      <c r="EGJ4" s="60"/>
      <c r="EGK4" s="60"/>
      <c r="EGL4" s="60"/>
      <c r="EGM4" s="60"/>
      <c r="EGN4" s="60"/>
      <c r="EGO4" s="60"/>
      <c r="EGP4" s="60"/>
      <c r="EGQ4" s="60"/>
      <c r="EGR4" s="60"/>
      <c r="EGS4" s="60"/>
      <c r="EGT4" s="60"/>
      <c r="EGU4" s="60"/>
      <c r="EGV4" s="60"/>
      <c r="EGW4" s="60"/>
      <c r="EGX4" s="60"/>
      <c r="EGY4" s="60"/>
      <c r="EGZ4" s="60"/>
      <c r="EHA4" s="60"/>
      <c r="EHB4" s="60"/>
      <c r="EHC4" s="60"/>
      <c r="EHD4" s="60"/>
      <c r="EHE4" s="60"/>
      <c r="EHF4" s="60"/>
      <c r="EHG4" s="60"/>
      <c r="EHH4" s="60"/>
      <c r="EHI4" s="60"/>
      <c r="EHJ4" s="60"/>
      <c r="EHK4" s="60"/>
      <c r="EHL4" s="60"/>
      <c r="EHM4" s="60"/>
      <c r="EHN4" s="60"/>
      <c r="EHO4" s="60"/>
      <c r="EHP4" s="60"/>
      <c r="EHQ4" s="60"/>
      <c r="EHR4" s="60"/>
      <c r="EHS4" s="60"/>
      <c r="EHT4" s="60"/>
      <c r="EHU4" s="60"/>
      <c r="EHV4" s="60"/>
      <c r="EHW4" s="60"/>
      <c r="EHX4" s="60"/>
      <c r="EHY4" s="60"/>
      <c r="EHZ4" s="60"/>
      <c r="EIA4" s="60"/>
      <c r="EIB4" s="60"/>
      <c r="EIC4" s="60"/>
      <c r="EID4" s="60"/>
      <c r="EIE4" s="60"/>
      <c r="EIF4" s="60"/>
      <c r="EIG4" s="60"/>
      <c r="EIH4" s="60"/>
      <c r="EII4" s="60"/>
      <c r="EIJ4" s="60"/>
      <c r="EIK4" s="60"/>
      <c r="EIL4" s="60"/>
      <c r="EIM4" s="60"/>
      <c r="EIN4" s="60"/>
      <c r="EIO4" s="60"/>
      <c r="EIP4" s="60"/>
      <c r="EIQ4" s="60"/>
      <c r="EIR4" s="60"/>
      <c r="EIS4" s="60"/>
      <c r="EIT4" s="60"/>
      <c r="EIU4" s="60"/>
      <c r="EIV4" s="60"/>
      <c r="EIW4" s="60"/>
      <c r="EIX4" s="60"/>
      <c r="EIY4" s="60"/>
      <c r="EIZ4" s="60"/>
      <c r="EJA4" s="60"/>
      <c r="EJB4" s="60"/>
      <c r="EJC4" s="60"/>
      <c r="EJD4" s="60"/>
      <c r="EJE4" s="60"/>
      <c r="EJF4" s="60"/>
      <c r="EJG4" s="60"/>
      <c r="EJH4" s="60"/>
      <c r="EJI4" s="60"/>
      <c r="EJJ4" s="60"/>
      <c r="EJK4" s="60"/>
      <c r="EJL4" s="60"/>
      <c r="EJM4" s="60"/>
      <c r="EJN4" s="60"/>
      <c r="EJO4" s="60"/>
      <c r="EJP4" s="60"/>
      <c r="EJQ4" s="60"/>
      <c r="EJR4" s="60"/>
      <c r="EJS4" s="60"/>
      <c r="EJT4" s="60"/>
      <c r="EJU4" s="60"/>
      <c r="EJV4" s="60"/>
      <c r="EJW4" s="60"/>
      <c r="EJX4" s="60"/>
      <c r="EJY4" s="60"/>
      <c r="EJZ4" s="60"/>
      <c r="EKA4" s="60"/>
      <c r="EKB4" s="60"/>
      <c r="EKC4" s="60"/>
      <c r="EKD4" s="60"/>
      <c r="EKE4" s="60"/>
      <c r="EKF4" s="60"/>
      <c r="EKG4" s="60"/>
      <c r="EKH4" s="60"/>
      <c r="EKI4" s="60"/>
      <c r="EKJ4" s="60"/>
      <c r="EKK4" s="60"/>
      <c r="EKL4" s="60"/>
      <c r="EKM4" s="60"/>
      <c r="EKN4" s="60"/>
      <c r="EKO4" s="60"/>
      <c r="EKP4" s="60"/>
      <c r="EKQ4" s="60"/>
      <c r="EKR4" s="60"/>
      <c r="EKS4" s="60"/>
      <c r="EKT4" s="60"/>
      <c r="EKU4" s="60"/>
      <c r="EKV4" s="60"/>
      <c r="EKW4" s="60"/>
      <c r="EKX4" s="60"/>
      <c r="EKY4" s="60"/>
      <c r="EKZ4" s="60"/>
      <c r="ELA4" s="60"/>
      <c r="ELB4" s="60"/>
      <c r="ELC4" s="60"/>
      <c r="ELD4" s="60"/>
      <c r="ELE4" s="60"/>
      <c r="ELF4" s="60"/>
      <c r="ELG4" s="60"/>
      <c r="ELH4" s="60"/>
      <c r="ELI4" s="60"/>
      <c r="ELJ4" s="60"/>
      <c r="ELK4" s="60"/>
      <c r="ELL4" s="60"/>
      <c r="ELM4" s="60"/>
      <c r="ELN4" s="60"/>
      <c r="ELO4" s="60"/>
      <c r="ELP4" s="60"/>
      <c r="ELQ4" s="60"/>
      <c r="ELR4" s="60"/>
      <c r="ELS4" s="60"/>
      <c r="ELT4" s="60"/>
      <c r="ELU4" s="60"/>
      <c r="ELV4" s="60"/>
      <c r="ELW4" s="60"/>
      <c r="ELX4" s="60"/>
      <c r="ELY4" s="60"/>
      <c r="ELZ4" s="60"/>
      <c r="EMA4" s="60"/>
      <c r="EMB4" s="60"/>
      <c r="EMC4" s="60"/>
      <c r="EMD4" s="60"/>
      <c r="EME4" s="60"/>
      <c r="EMF4" s="60"/>
      <c r="EMG4" s="60"/>
      <c r="EMH4" s="60"/>
      <c r="EMI4" s="60"/>
      <c r="EMJ4" s="60"/>
      <c r="EMK4" s="60"/>
      <c r="EML4" s="60"/>
      <c r="EMM4" s="60"/>
      <c r="EMN4" s="60"/>
      <c r="EMO4" s="60"/>
      <c r="EMP4" s="60"/>
      <c r="EMQ4" s="60"/>
      <c r="EMR4" s="60"/>
      <c r="EMS4" s="60"/>
      <c r="EMT4" s="60"/>
      <c r="EMU4" s="60"/>
      <c r="EMV4" s="60"/>
      <c r="EMW4" s="60"/>
      <c r="EMX4" s="60"/>
      <c r="EMY4" s="60"/>
      <c r="EMZ4" s="60"/>
      <c r="ENA4" s="60"/>
      <c r="ENB4" s="60"/>
      <c r="ENC4" s="60"/>
      <c r="END4" s="60"/>
      <c r="ENE4" s="60"/>
      <c r="ENF4" s="60"/>
      <c r="ENG4" s="60"/>
      <c r="ENH4" s="60"/>
      <c r="ENI4" s="60"/>
      <c r="ENJ4" s="60"/>
      <c r="ENK4" s="60"/>
      <c r="ENL4" s="60"/>
      <c r="ENM4" s="60"/>
      <c r="ENN4" s="60"/>
      <c r="ENO4" s="60"/>
      <c r="ENP4" s="60"/>
      <c r="ENQ4" s="60"/>
      <c r="ENR4" s="60"/>
      <c r="ENS4" s="60"/>
      <c r="ENT4" s="60"/>
      <c r="ENU4" s="60"/>
      <c r="ENV4" s="60"/>
      <c r="ENW4" s="60"/>
      <c r="ENX4" s="60"/>
      <c r="ENY4" s="60"/>
      <c r="ENZ4" s="60"/>
      <c r="EOA4" s="60"/>
      <c r="EOB4" s="60"/>
      <c r="EOC4" s="60"/>
      <c r="EOD4" s="60"/>
      <c r="EOE4" s="60"/>
      <c r="EOF4" s="60"/>
      <c r="EOG4" s="60"/>
      <c r="EOH4" s="60"/>
      <c r="EOI4" s="60"/>
      <c r="EOJ4" s="60"/>
      <c r="EOK4" s="60"/>
      <c r="EOL4" s="60"/>
      <c r="EOM4" s="60"/>
      <c r="EON4" s="60"/>
      <c r="EOO4" s="60"/>
      <c r="EOP4" s="60"/>
      <c r="EOQ4" s="60"/>
      <c r="EOR4" s="60"/>
      <c r="EOS4" s="60"/>
      <c r="EOT4" s="60"/>
      <c r="EOU4" s="60"/>
      <c r="EOV4" s="60"/>
      <c r="EOW4" s="60"/>
      <c r="EOX4" s="60"/>
      <c r="EOY4" s="60"/>
      <c r="EOZ4" s="60"/>
      <c r="EPA4" s="60"/>
      <c r="EPB4" s="60"/>
      <c r="EPC4" s="60"/>
      <c r="EPD4" s="60"/>
      <c r="EPE4" s="60"/>
      <c r="EPF4" s="60"/>
      <c r="EPG4" s="60"/>
      <c r="EPH4" s="60"/>
      <c r="EPI4" s="60"/>
      <c r="EPJ4" s="60"/>
      <c r="EPK4" s="60"/>
      <c r="EPL4" s="60"/>
      <c r="EPM4" s="60"/>
      <c r="EPN4" s="60"/>
      <c r="EPO4" s="60"/>
      <c r="EPP4" s="60"/>
      <c r="EPQ4" s="60"/>
      <c r="EPR4" s="60"/>
      <c r="EPS4" s="60"/>
      <c r="EPT4" s="60"/>
      <c r="EPU4" s="60"/>
      <c r="EPV4" s="60"/>
      <c r="EPW4" s="60"/>
      <c r="EPX4" s="60"/>
      <c r="EPY4" s="60"/>
      <c r="EPZ4" s="60"/>
      <c r="EQA4" s="60"/>
      <c r="EQB4" s="60"/>
      <c r="EQC4" s="60"/>
      <c r="EQD4" s="60"/>
      <c r="EQE4" s="60"/>
      <c r="EQF4" s="60"/>
      <c r="EQG4" s="60"/>
      <c r="EQH4" s="60"/>
      <c r="EQI4" s="60"/>
      <c r="EQJ4" s="60"/>
      <c r="EQK4" s="60"/>
      <c r="EQL4" s="60"/>
      <c r="EQM4" s="60"/>
      <c r="EQN4" s="60"/>
      <c r="EQO4" s="60"/>
      <c r="EQP4" s="60"/>
      <c r="EQQ4" s="60"/>
      <c r="EQR4" s="60"/>
      <c r="EQS4" s="60"/>
      <c r="EQT4" s="60"/>
      <c r="EQU4" s="60"/>
      <c r="EQV4" s="60"/>
      <c r="EQW4" s="60"/>
      <c r="EQX4" s="60"/>
      <c r="EQY4" s="60"/>
      <c r="EQZ4" s="60"/>
      <c r="ERA4" s="60"/>
      <c r="ERB4" s="60"/>
      <c r="ERC4" s="60"/>
      <c r="ERD4" s="60"/>
      <c r="ERE4" s="60"/>
      <c r="ERF4" s="60"/>
      <c r="ERG4" s="60"/>
      <c r="ERH4" s="60"/>
      <c r="ERI4" s="60"/>
      <c r="ERJ4" s="60"/>
      <c r="ERK4" s="60"/>
      <c r="ERL4" s="60"/>
      <c r="ERM4" s="60"/>
      <c r="ERN4" s="60"/>
      <c r="ERO4" s="60"/>
      <c r="ERP4" s="60"/>
      <c r="ERQ4" s="60"/>
      <c r="ERR4" s="60"/>
      <c r="ERS4" s="60"/>
      <c r="ERT4" s="60"/>
      <c r="ERU4" s="60"/>
      <c r="ERV4" s="60"/>
      <c r="ERW4" s="60"/>
      <c r="ERX4" s="60"/>
      <c r="ERY4" s="60"/>
      <c r="ERZ4" s="60"/>
      <c r="ESA4" s="60"/>
      <c r="ESB4" s="60"/>
      <c r="ESC4" s="60"/>
      <c r="ESD4" s="60"/>
      <c r="ESE4" s="60"/>
      <c r="ESF4" s="60"/>
      <c r="ESG4" s="60"/>
      <c r="ESH4" s="60"/>
      <c r="ESI4" s="60"/>
      <c r="ESJ4" s="60"/>
      <c r="ESK4" s="60"/>
      <c r="ESL4" s="60"/>
      <c r="ESM4" s="60"/>
      <c r="ESN4" s="60"/>
      <c r="ESO4" s="60"/>
      <c r="ESP4" s="60"/>
      <c r="ESQ4" s="60"/>
      <c r="ESR4" s="60"/>
      <c r="ESS4" s="60"/>
      <c r="EST4" s="60"/>
      <c r="ESU4" s="60"/>
      <c r="ESV4" s="60"/>
      <c r="ESW4" s="60"/>
      <c r="ESX4" s="60"/>
      <c r="ESY4" s="60"/>
      <c r="ESZ4" s="60"/>
      <c r="ETA4" s="60"/>
      <c r="ETB4" s="60"/>
      <c r="ETC4" s="60"/>
      <c r="ETD4" s="60"/>
      <c r="ETE4" s="60"/>
      <c r="ETF4" s="60"/>
      <c r="ETG4" s="60"/>
      <c r="ETH4" s="60"/>
      <c r="ETI4" s="60"/>
      <c r="ETJ4" s="60"/>
      <c r="ETK4" s="60"/>
      <c r="ETL4" s="60"/>
      <c r="ETM4" s="60"/>
      <c r="ETN4" s="60"/>
      <c r="ETO4" s="60"/>
      <c r="ETP4" s="60"/>
      <c r="ETQ4" s="60"/>
      <c r="ETR4" s="60"/>
      <c r="ETS4" s="60"/>
      <c r="ETT4" s="60"/>
      <c r="ETU4" s="60"/>
      <c r="ETV4" s="60"/>
      <c r="ETW4" s="60"/>
      <c r="ETX4" s="60"/>
      <c r="ETY4" s="60"/>
      <c r="ETZ4" s="60"/>
      <c r="EUA4" s="60"/>
      <c r="EUB4" s="60"/>
      <c r="EUC4" s="60"/>
      <c r="EUD4" s="60"/>
      <c r="EUE4" s="60"/>
      <c r="EUF4" s="60"/>
      <c r="EUG4" s="60"/>
      <c r="EUH4" s="60"/>
      <c r="EUI4" s="60"/>
      <c r="EUJ4" s="60"/>
      <c r="EUK4" s="60"/>
      <c r="EUL4" s="60"/>
      <c r="EUM4" s="60"/>
      <c r="EUN4" s="60"/>
      <c r="EUO4" s="60"/>
      <c r="EUP4" s="60"/>
      <c r="EUQ4" s="60"/>
      <c r="EUR4" s="60"/>
      <c r="EUS4" s="60"/>
      <c r="EUT4" s="60"/>
      <c r="EUU4" s="60"/>
      <c r="EUV4" s="60"/>
      <c r="EUW4" s="60"/>
      <c r="EUX4" s="60"/>
      <c r="EUY4" s="60"/>
      <c r="EUZ4" s="60"/>
      <c r="EVA4" s="60"/>
      <c r="EVB4" s="60"/>
      <c r="EVC4" s="60"/>
      <c r="EVD4" s="60"/>
      <c r="EVE4" s="60"/>
      <c r="EVF4" s="60"/>
      <c r="EVG4" s="60"/>
      <c r="EVH4" s="60"/>
      <c r="EVI4" s="60"/>
      <c r="EVJ4" s="60"/>
      <c r="EVK4" s="60"/>
      <c r="EVL4" s="60"/>
      <c r="EVM4" s="60"/>
      <c r="EVN4" s="60"/>
      <c r="EVO4" s="60"/>
      <c r="EVP4" s="60"/>
      <c r="EVQ4" s="60"/>
      <c r="EVR4" s="60"/>
      <c r="EVS4" s="60"/>
      <c r="EVT4" s="60"/>
      <c r="EVU4" s="60"/>
      <c r="EVV4" s="60"/>
      <c r="EVW4" s="60"/>
      <c r="EVX4" s="60"/>
      <c r="EVY4" s="60"/>
      <c r="EVZ4" s="60"/>
      <c r="EWA4" s="60"/>
      <c r="EWB4" s="60"/>
      <c r="EWC4" s="60"/>
      <c r="EWD4" s="60"/>
      <c r="EWE4" s="60"/>
      <c r="EWF4" s="60"/>
      <c r="EWG4" s="60"/>
      <c r="EWH4" s="60"/>
      <c r="EWI4" s="60"/>
      <c r="EWJ4" s="60"/>
      <c r="EWK4" s="60"/>
      <c r="EWL4" s="60"/>
      <c r="EWM4" s="60"/>
      <c r="EWN4" s="60"/>
      <c r="EWO4" s="60"/>
      <c r="EWP4" s="60"/>
      <c r="EWQ4" s="60"/>
      <c r="EWR4" s="60"/>
      <c r="EWS4" s="60"/>
      <c r="EWT4" s="60"/>
      <c r="EWU4" s="60"/>
      <c r="EWV4" s="60"/>
      <c r="EWW4" s="60"/>
      <c r="EWX4" s="60"/>
      <c r="EWY4" s="60"/>
      <c r="EWZ4" s="60"/>
      <c r="EXA4" s="60"/>
      <c r="EXB4" s="60"/>
      <c r="EXC4" s="60"/>
      <c r="EXD4" s="60"/>
      <c r="EXE4" s="60"/>
      <c r="EXF4" s="60"/>
      <c r="EXG4" s="60"/>
      <c r="EXH4" s="60"/>
      <c r="EXI4" s="60"/>
      <c r="EXJ4" s="60"/>
      <c r="EXK4" s="60"/>
      <c r="EXL4" s="60"/>
      <c r="EXM4" s="60"/>
      <c r="EXN4" s="60"/>
      <c r="EXO4" s="60"/>
      <c r="EXP4" s="60"/>
      <c r="EXQ4" s="60"/>
      <c r="EXR4" s="60"/>
      <c r="EXS4" s="60"/>
      <c r="EXT4" s="60"/>
      <c r="EXU4" s="60"/>
      <c r="EXV4" s="60"/>
      <c r="EXW4" s="60"/>
      <c r="EXX4" s="60"/>
      <c r="EXY4" s="60"/>
      <c r="EXZ4" s="60"/>
      <c r="EYA4" s="60"/>
      <c r="EYB4" s="60"/>
      <c r="EYC4" s="60"/>
      <c r="EYD4" s="60"/>
      <c r="EYE4" s="60"/>
      <c r="EYF4" s="60"/>
      <c r="EYG4" s="60"/>
      <c r="EYH4" s="60"/>
      <c r="EYI4" s="60"/>
      <c r="EYJ4" s="60"/>
      <c r="EYK4" s="60"/>
      <c r="EYL4" s="60"/>
      <c r="EYM4" s="60"/>
      <c r="EYN4" s="60"/>
      <c r="EYO4" s="60"/>
      <c r="EYP4" s="60"/>
      <c r="EYQ4" s="60"/>
      <c r="EYR4" s="60"/>
      <c r="EYS4" s="60"/>
      <c r="EYT4" s="60"/>
      <c r="EYU4" s="60"/>
      <c r="EYV4" s="60"/>
      <c r="EYW4" s="60"/>
      <c r="EYX4" s="60"/>
      <c r="EYY4" s="60"/>
      <c r="EYZ4" s="60"/>
      <c r="EZA4" s="60"/>
      <c r="EZB4" s="60"/>
      <c r="EZC4" s="60"/>
      <c r="EZD4" s="60"/>
      <c r="EZE4" s="60"/>
      <c r="EZF4" s="60"/>
      <c r="EZG4" s="60"/>
      <c r="EZH4" s="60"/>
      <c r="EZI4" s="60"/>
      <c r="EZJ4" s="60"/>
      <c r="EZK4" s="60"/>
      <c r="EZL4" s="60"/>
      <c r="EZM4" s="60"/>
      <c r="EZN4" s="60"/>
      <c r="EZO4" s="60"/>
      <c r="EZP4" s="60"/>
      <c r="EZQ4" s="60"/>
      <c r="EZR4" s="60"/>
      <c r="EZS4" s="60"/>
      <c r="EZT4" s="60"/>
      <c r="EZU4" s="60"/>
      <c r="EZV4" s="60"/>
      <c r="EZW4" s="60"/>
      <c r="EZX4" s="60"/>
      <c r="EZY4" s="60"/>
      <c r="EZZ4" s="60"/>
      <c r="FAA4" s="60"/>
      <c r="FAB4" s="60"/>
      <c r="FAC4" s="60"/>
      <c r="FAD4" s="60"/>
      <c r="FAE4" s="60"/>
      <c r="FAF4" s="60"/>
      <c r="FAG4" s="60"/>
      <c r="FAH4" s="60"/>
      <c r="FAI4" s="60"/>
      <c r="FAJ4" s="60"/>
      <c r="FAK4" s="60"/>
      <c r="FAL4" s="60"/>
      <c r="FAM4" s="60"/>
      <c r="FAN4" s="60"/>
      <c r="FAO4" s="60"/>
      <c r="FAP4" s="60"/>
      <c r="FAQ4" s="60"/>
      <c r="FAR4" s="60"/>
      <c r="FAS4" s="60"/>
      <c r="FAT4" s="60"/>
      <c r="FAU4" s="60"/>
      <c r="FAV4" s="60"/>
      <c r="FAW4" s="60"/>
      <c r="FAX4" s="60"/>
      <c r="FAY4" s="60"/>
      <c r="FAZ4" s="60"/>
      <c r="FBA4" s="60"/>
      <c r="FBB4" s="60"/>
      <c r="FBC4" s="60"/>
      <c r="FBD4" s="60"/>
      <c r="FBE4" s="60"/>
      <c r="FBF4" s="60"/>
      <c r="FBG4" s="60"/>
      <c r="FBH4" s="60"/>
      <c r="FBI4" s="60"/>
      <c r="FBJ4" s="60"/>
      <c r="FBK4" s="60"/>
      <c r="FBL4" s="60"/>
      <c r="FBM4" s="60"/>
      <c r="FBN4" s="60"/>
      <c r="FBO4" s="60"/>
      <c r="FBP4" s="60"/>
      <c r="FBQ4" s="60"/>
      <c r="FBR4" s="60"/>
      <c r="FBS4" s="60"/>
      <c r="FBT4" s="60"/>
      <c r="FBU4" s="60"/>
      <c r="FBV4" s="60"/>
      <c r="FBW4" s="60"/>
      <c r="FBX4" s="60"/>
      <c r="FBY4" s="60"/>
      <c r="FBZ4" s="60"/>
      <c r="FCA4" s="60"/>
      <c r="FCB4" s="60"/>
      <c r="FCC4" s="60"/>
      <c r="FCD4" s="60"/>
      <c r="FCE4" s="60"/>
      <c r="FCF4" s="60"/>
      <c r="FCG4" s="60"/>
      <c r="FCH4" s="60"/>
      <c r="FCI4" s="60"/>
      <c r="FCJ4" s="60"/>
      <c r="FCK4" s="60"/>
      <c r="FCL4" s="60"/>
      <c r="FCM4" s="60"/>
      <c r="FCN4" s="60"/>
      <c r="FCO4" s="60"/>
      <c r="FCP4" s="60"/>
      <c r="FCQ4" s="60"/>
      <c r="FCR4" s="60"/>
      <c r="FCS4" s="60"/>
      <c r="FCT4" s="60"/>
      <c r="FCU4" s="60"/>
      <c r="FCV4" s="60"/>
      <c r="FCW4" s="60"/>
      <c r="FCX4" s="60"/>
      <c r="FCY4" s="60"/>
      <c r="FCZ4" s="60"/>
      <c r="FDA4" s="60"/>
      <c r="FDB4" s="60"/>
      <c r="FDC4" s="60"/>
      <c r="FDD4" s="60"/>
      <c r="FDE4" s="60"/>
      <c r="FDF4" s="60"/>
      <c r="FDG4" s="60"/>
      <c r="FDH4" s="60"/>
      <c r="FDI4" s="60"/>
      <c r="FDJ4" s="60"/>
      <c r="FDK4" s="60"/>
      <c r="FDL4" s="60"/>
      <c r="FDM4" s="60"/>
      <c r="FDN4" s="60"/>
      <c r="FDO4" s="60"/>
      <c r="FDP4" s="60"/>
      <c r="FDQ4" s="60"/>
      <c r="FDR4" s="60"/>
      <c r="FDS4" s="60"/>
      <c r="FDT4" s="60"/>
      <c r="FDU4" s="60"/>
      <c r="FDV4" s="60"/>
      <c r="FDW4" s="60"/>
      <c r="FDX4" s="60"/>
      <c r="FDY4" s="60"/>
      <c r="FDZ4" s="60"/>
      <c r="FEA4" s="60"/>
      <c r="FEB4" s="60"/>
      <c r="FEC4" s="60"/>
      <c r="FED4" s="60"/>
      <c r="FEE4" s="60"/>
      <c r="FEF4" s="60"/>
      <c r="FEG4" s="60"/>
      <c r="FEH4" s="60"/>
      <c r="FEI4" s="60"/>
      <c r="FEJ4" s="60"/>
      <c r="FEK4" s="60"/>
      <c r="FEL4" s="60"/>
      <c r="FEM4" s="60"/>
      <c r="FEN4" s="60"/>
      <c r="FEO4" s="60"/>
      <c r="FEP4" s="60"/>
      <c r="FEQ4" s="60"/>
      <c r="FER4" s="60"/>
      <c r="FES4" s="60"/>
      <c r="FET4" s="60"/>
      <c r="FEU4" s="60"/>
      <c r="FEV4" s="60"/>
      <c r="FEW4" s="60"/>
      <c r="FEX4" s="60"/>
      <c r="FEY4" s="60"/>
      <c r="FEZ4" s="60"/>
      <c r="FFA4" s="60"/>
      <c r="FFB4" s="60"/>
      <c r="FFC4" s="60"/>
      <c r="FFD4" s="60"/>
      <c r="FFE4" s="60"/>
      <c r="FFF4" s="60"/>
      <c r="FFG4" s="60"/>
      <c r="FFH4" s="60"/>
      <c r="FFI4" s="60"/>
      <c r="FFJ4" s="60"/>
      <c r="FFK4" s="60"/>
      <c r="FFL4" s="60"/>
      <c r="FFM4" s="60"/>
      <c r="FFN4" s="60"/>
      <c r="FFO4" s="60"/>
      <c r="FFP4" s="60"/>
      <c r="FFQ4" s="60"/>
      <c r="FFR4" s="60"/>
      <c r="FFS4" s="60"/>
      <c r="FFT4" s="60"/>
      <c r="FFU4" s="60"/>
      <c r="FFV4" s="60"/>
      <c r="FFW4" s="60"/>
      <c r="FFX4" s="60"/>
      <c r="FFY4" s="60"/>
      <c r="FFZ4" s="60"/>
      <c r="FGA4" s="60"/>
      <c r="FGB4" s="60"/>
      <c r="FGC4" s="60"/>
      <c r="FGD4" s="60"/>
      <c r="FGE4" s="60"/>
      <c r="FGF4" s="60"/>
      <c r="FGG4" s="60"/>
      <c r="FGH4" s="60"/>
      <c r="FGI4" s="60"/>
      <c r="FGJ4" s="60"/>
      <c r="FGK4" s="60"/>
      <c r="FGL4" s="60"/>
      <c r="FGM4" s="60"/>
      <c r="FGN4" s="60"/>
      <c r="FGO4" s="60"/>
      <c r="FGP4" s="60"/>
      <c r="FGQ4" s="60"/>
      <c r="FGR4" s="60"/>
      <c r="FGS4" s="60"/>
      <c r="FGT4" s="60"/>
      <c r="FGU4" s="60"/>
      <c r="FGV4" s="60"/>
      <c r="FGW4" s="60"/>
      <c r="FGX4" s="60"/>
      <c r="FGY4" s="60"/>
      <c r="FGZ4" s="60"/>
      <c r="FHA4" s="60"/>
      <c r="FHB4" s="60"/>
      <c r="FHC4" s="60"/>
      <c r="FHD4" s="60"/>
      <c r="FHE4" s="60"/>
      <c r="FHF4" s="60"/>
      <c r="FHG4" s="60"/>
      <c r="FHH4" s="60"/>
      <c r="FHI4" s="60"/>
      <c r="FHJ4" s="60"/>
      <c r="FHK4" s="60"/>
      <c r="FHL4" s="60"/>
      <c r="FHM4" s="60"/>
      <c r="FHN4" s="60"/>
      <c r="FHO4" s="60"/>
      <c r="FHP4" s="60"/>
      <c r="FHQ4" s="60"/>
      <c r="FHR4" s="60"/>
      <c r="FHS4" s="60"/>
      <c r="FHT4" s="60"/>
      <c r="FHU4" s="60"/>
      <c r="FHV4" s="60"/>
      <c r="FHW4" s="60"/>
      <c r="FHX4" s="60"/>
      <c r="FHY4" s="60"/>
      <c r="FHZ4" s="60"/>
      <c r="FIA4" s="60"/>
      <c r="FIB4" s="60"/>
      <c r="FIC4" s="60"/>
      <c r="FID4" s="60"/>
      <c r="FIE4" s="60"/>
      <c r="FIF4" s="60"/>
      <c r="FIG4" s="60"/>
      <c r="FIH4" s="60"/>
      <c r="FII4" s="60"/>
      <c r="FIJ4" s="60"/>
      <c r="FIK4" s="60"/>
      <c r="FIL4" s="60"/>
      <c r="FIM4" s="60"/>
      <c r="FIN4" s="60"/>
      <c r="FIO4" s="60"/>
      <c r="FIP4" s="60"/>
      <c r="FIQ4" s="60"/>
      <c r="FIR4" s="60"/>
      <c r="FIS4" s="60"/>
      <c r="FIT4" s="60"/>
      <c r="FIU4" s="60"/>
      <c r="FIV4" s="60"/>
      <c r="FIW4" s="60"/>
      <c r="FIX4" s="60"/>
      <c r="FIY4" s="60"/>
      <c r="FIZ4" s="60"/>
      <c r="FJA4" s="60"/>
      <c r="FJB4" s="60"/>
      <c r="FJC4" s="60"/>
      <c r="FJD4" s="60"/>
      <c r="FJE4" s="60"/>
      <c r="FJF4" s="60"/>
      <c r="FJG4" s="60"/>
      <c r="FJH4" s="60"/>
      <c r="FJI4" s="60"/>
      <c r="FJJ4" s="60"/>
      <c r="FJK4" s="60"/>
      <c r="FJL4" s="60"/>
      <c r="FJM4" s="60"/>
      <c r="FJN4" s="60"/>
      <c r="FJO4" s="60"/>
      <c r="FJP4" s="60"/>
      <c r="FJQ4" s="60"/>
      <c r="FJR4" s="60"/>
      <c r="FJS4" s="60"/>
      <c r="FJT4" s="60"/>
      <c r="FJU4" s="60"/>
      <c r="FJV4" s="60"/>
      <c r="FJW4" s="60"/>
      <c r="FJX4" s="60"/>
      <c r="FJY4" s="60"/>
      <c r="FJZ4" s="60"/>
      <c r="FKA4" s="60"/>
      <c r="FKB4" s="60"/>
      <c r="FKC4" s="60"/>
      <c r="FKD4" s="60"/>
      <c r="FKE4" s="60"/>
      <c r="FKF4" s="60"/>
      <c r="FKG4" s="60"/>
      <c r="FKH4" s="60"/>
      <c r="FKI4" s="60"/>
      <c r="FKJ4" s="60"/>
      <c r="FKK4" s="60"/>
      <c r="FKL4" s="60"/>
      <c r="FKM4" s="60"/>
      <c r="FKN4" s="60"/>
      <c r="FKO4" s="60"/>
      <c r="FKP4" s="60"/>
      <c r="FKQ4" s="60"/>
      <c r="FKR4" s="60"/>
      <c r="FKS4" s="60"/>
      <c r="FKT4" s="60"/>
      <c r="FKU4" s="60"/>
      <c r="FKV4" s="60"/>
      <c r="FKW4" s="60"/>
      <c r="FKX4" s="60"/>
      <c r="FKY4" s="60"/>
      <c r="FKZ4" s="60"/>
      <c r="FLA4" s="60"/>
      <c r="FLB4" s="60"/>
      <c r="FLC4" s="60"/>
      <c r="FLD4" s="60"/>
      <c r="FLE4" s="60"/>
      <c r="FLF4" s="60"/>
      <c r="FLG4" s="60"/>
      <c r="FLH4" s="60"/>
      <c r="FLI4" s="60"/>
      <c r="FLJ4" s="60"/>
      <c r="FLK4" s="60"/>
      <c r="FLL4" s="60"/>
      <c r="FLM4" s="60"/>
      <c r="FLN4" s="60"/>
      <c r="FLO4" s="60"/>
      <c r="FLP4" s="60"/>
      <c r="FLQ4" s="60"/>
      <c r="FLR4" s="60"/>
      <c r="FLS4" s="60"/>
      <c r="FLT4" s="60"/>
      <c r="FLU4" s="60"/>
      <c r="FLV4" s="60"/>
      <c r="FLW4" s="60"/>
      <c r="FLX4" s="60"/>
      <c r="FLY4" s="60"/>
      <c r="FLZ4" s="60"/>
      <c r="FMA4" s="60"/>
      <c r="FMB4" s="60"/>
      <c r="FMC4" s="60"/>
      <c r="FMD4" s="60"/>
      <c r="FME4" s="60"/>
      <c r="FMF4" s="60"/>
      <c r="FMG4" s="60"/>
      <c r="FMH4" s="60"/>
      <c r="FMI4" s="60"/>
      <c r="FMJ4" s="60"/>
      <c r="FMK4" s="60"/>
      <c r="FML4" s="60"/>
      <c r="FMM4" s="60"/>
      <c r="FMN4" s="60"/>
      <c r="FMO4" s="60"/>
      <c r="FMP4" s="60"/>
      <c r="FMQ4" s="60"/>
      <c r="FMR4" s="60"/>
      <c r="FMS4" s="60"/>
      <c r="FMT4" s="60"/>
      <c r="FMU4" s="60"/>
      <c r="FMV4" s="60"/>
      <c r="FMW4" s="60"/>
      <c r="FMX4" s="60"/>
      <c r="FMY4" s="60"/>
      <c r="FMZ4" s="60"/>
      <c r="FNA4" s="60"/>
      <c r="FNB4" s="60"/>
      <c r="FNC4" s="60"/>
      <c r="FND4" s="60"/>
      <c r="FNE4" s="60"/>
      <c r="FNF4" s="60"/>
      <c r="FNG4" s="60"/>
      <c r="FNH4" s="60"/>
      <c r="FNI4" s="60"/>
      <c r="FNJ4" s="60"/>
      <c r="FNK4" s="60"/>
      <c r="FNL4" s="60"/>
      <c r="FNM4" s="60"/>
      <c r="FNN4" s="60"/>
      <c r="FNO4" s="60"/>
      <c r="FNP4" s="60"/>
      <c r="FNQ4" s="60"/>
      <c r="FNR4" s="60"/>
      <c r="FNS4" s="60"/>
      <c r="FNT4" s="60"/>
      <c r="FNU4" s="60"/>
      <c r="FNV4" s="60"/>
      <c r="FNW4" s="60"/>
      <c r="FNX4" s="60"/>
      <c r="FNY4" s="60"/>
      <c r="FNZ4" s="60"/>
      <c r="FOA4" s="60"/>
      <c r="FOB4" s="60"/>
      <c r="FOC4" s="60"/>
      <c r="FOD4" s="60"/>
      <c r="FOE4" s="60"/>
      <c r="FOF4" s="60"/>
      <c r="FOG4" s="60"/>
      <c r="FOH4" s="60"/>
      <c r="FOI4" s="60"/>
      <c r="FOJ4" s="60"/>
      <c r="FOK4" s="60"/>
      <c r="FOL4" s="60"/>
      <c r="FOM4" s="60"/>
      <c r="FON4" s="60"/>
      <c r="FOO4" s="60"/>
      <c r="FOP4" s="60"/>
      <c r="FOQ4" s="60"/>
      <c r="FOR4" s="60"/>
      <c r="FOS4" s="60"/>
      <c r="FOT4" s="60"/>
      <c r="FOU4" s="60"/>
      <c r="FOV4" s="60"/>
      <c r="FOW4" s="60"/>
      <c r="FOX4" s="60"/>
      <c r="FOY4" s="60"/>
      <c r="FOZ4" s="60"/>
      <c r="FPA4" s="60"/>
      <c r="FPB4" s="60"/>
      <c r="FPC4" s="60"/>
      <c r="FPD4" s="60"/>
      <c r="FPE4" s="60"/>
      <c r="FPF4" s="60"/>
      <c r="FPG4" s="60"/>
      <c r="FPH4" s="60"/>
      <c r="FPI4" s="60"/>
      <c r="FPJ4" s="60"/>
      <c r="FPK4" s="60"/>
      <c r="FPL4" s="60"/>
      <c r="FPM4" s="60"/>
      <c r="FPN4" s="60"/>
      <c r="FPO4" s="60"/>
      <c r="FPP4" s="60"/>
      <c r="FPQ4" s="60"/>
      <c r="FPR4" s="60"/>
      <c r="FPS4" s="60"/>
      <c r="FPT4" s="60"/>
      <c r="FPU4" s="60"/>
      <c r="FPV4" s="60"/>
      <c r="FPW4" s="60"/>
      <c r="FPX4" s="60"/>
      <c r="FPY4" s="60"/>
      <c r="FPZ4" s="60"/>
      <c r="FQA4" s="60"/>
      <c r="FQB4" s="60"/>
      <c r="FQC4" s="60"/>
      <c r="FQD4" s="60"/>
      <c r="FQE4" s="60"/>
      <c r="FQF4" s="60"/>
      <c r="FQG4" s="60"/>
      <c r="FQH4" s="60"/>
      <c r="FQI4" s="60"/>
      <c r="FQJ4" s="60"/>
      <c r="FQK4" s="60"/>
      <c r="FQL4" s="60"/>
      <c r="FQM4" s="60"/>
      <c r="FQN4" s="60"/>
      <c r="FQO4" s="60"/>
      <c r="FQP4" s="60"/>
      <c r="FQQ4" s="60"/>
      <c r="FQR4" s="60"/>
      <c r="FQS4" s="60"/>
      <c r="FQT4" s="60"/>
      <c r="FQU4" s="60"/>
      <c r="FQV4" s="60"/>
      <c r="FQW4" s="60"/>
      <c r="FQX4" s="60"/>
      <c r="FQY4" s="60"/>
      <c r="FQZ4" s="60"/>
      <c r="FRA4" s="60"/>
      <c r="FRB4" s="60"/>
      <c r="FRC4" s="60"/>
      <c r="FRD4" s="60"/>
      <c r="FRE4" s="60"/>
      <c r="FRF4" s="60"/>
      <c r="FRG4" s="60"/>
      <c r="FRH4" s="60"/>
      <c r="FRI4" s="60"/>
      <c r="FRJ4" s="60"/>
      <c r="FRK4" s="60"/>
      <c r="FRL4" s="60"/>
      <c r="FRM4" s="60"/>
      <c r="FRN4" s="60"/>
      <c r="FRO4" s="60"/>
      <c r="FRP4" s="60"/>
      <c r="FRQ4" s="60"/>
      <c r="FRR4" s="60"/>
      <c r="FRS4" s="60"/>
      <c r="FRT4" s="60"/>
      <c r="FRU4" s="60"/>
      <c r="FRV4" s="60"/>
      <c r="FRW4" s="60"/>
      <c r="FRX4" s="60"/>
      <c r="FRY4" s="60"/>
      <c r="FRZ4" s="60"/>
      <c r="FSA4" s="60"/>
      <c r="FSB4" s="60"/>
      <c r="FSC4" s="60"/>
      <c r="FSD4" s="60"/>
      <c r="FSE4" s="60"/>
      <c r="FSF4" s="60"/>
      <c r="FSG4" s="60"/>
      <c r="FSH4" s="60"/>
      <c r="FSI4" s="60"/>
      <c r="FSJ4" s="60"/>
      <c r="FSK4" s="60"/>
      <c r="FSL4" s="60"/>
      <c r="FSM4" s="60"/>
      <c r="FSN4" s="60"/>
      <c r="FSO4" s="60"/>
      <c r="FSP4" s="60"/>
      <c r="FSQ4" s="60"/>
      <c r="FSR4" s="60"/>
      <c r="FSS4" s="60"/>
      <c r="FST4" s="60"/>
      <c r="FSU4" s="60"/>
      <c r="FSV4" s="60"/>
      <c r="FSW4" s="60"/>
      <c r="FSX4" s="60"/>
      <c r="FSY4" s="60"/>
      <c r="FSZ4" s="60"/>
      <c r="FTA4" s="60"/>
      <c r="FTB4" s="60"/>
      <c r="FTC4" s="60"/>
      <c r="FTD4" s="60"/>
      <c r="FTE4" s="60"/>
      <c r="FTF4" s="60"/>
      <c r="FTG4" s="60"/>
      <c r="FTH4" s="60"/>
      <c r="FTI4" s="60"/>
      <c r="FTJ4" s="60"/>
      <c r="FTK4" s="60"/>
      <c r="FTL4" s="60"/>
      <c r="FTM4" s="60"/>
      <c r="FTN4" s="60"/>
      <c r="FTO4" s="60"/>
      <c r="FTP4" s="60"/>
      <c r="FTQ4" s="60"/>
      <c r="FTR4" s="60"/>
      <c r="FTS4" s="60"/>
      <c r="FTT4" s="60"/>
      <c r="FTU4" s="60"/>
      <c r="FTV4" s="60"/>
      <c r="FTW4" s="60"/>
      <c r="FTX4" s="60"/>
      <c r="FTY4" s="60"/>
      <c r="FTZ4" s="60"/>
      <c r="FUA4" s="60"/>
      <c r="FUB4" s="60"/>
      <c r="FUC4" s="60"/>
      <c r="FUD4" s="60"/>
      <c r="FUE4" s="60"/>
      <c r="FUF4" s="60"/>
      <c r="FUG4" s="60"/>
      <c r="FUH4" s="60"/>
      <c r="FUI4" s="60"/>
      <c r="FUJ4" s="60"/>
      <c r="FUK4" s="60"/>
      <c r="FUL4" s="60"/>
      <c r="FUM4" s="60"/>
      <c r="FUN4" s="60"/>
      <c r="FUO4" s="60"/>
      <c r="FUP4" s="60"/>
      <c r="FUQ4" s="60"/>
      <c r="FUR4" s="60"/>
      <c r="FUS4" s="60"/>
      <c r="FUT4" s="60"/>
      <c r="FUU4" s="60"/>
      <c r="FUV4" s="60"/>
      <c r="FUW4" s="60"/>
      <c r="FUX4" s="60"/>
      <c r="FUY4" s="60"/>
      <c r="FUZ4" s="60"/>
      <c r="FVA4" s="60"/>
      <c r="FVB4" s="60"/>
      <c r="FVC4" s="60"/>
      <c r="FVD4" s="60"/>
      <c r="FVE4" s="60"/>
      <c r="FVF4" s="60"/>
      <c r="FVG4" s="60"/>
      <c r="FVH4" s="60"/>
      <c r="FVI4" s="60"/>
      <c r="FVJ4" s="60"/>
      <c r="FVK4" s="60"/>
      <c r="FVL4" s="60"/>
      <c r="FVM4" s="60"/>
      <c r="FVN4" s="60"/>
      <c r="FVO4" s="60"/>
      <c r="FVP4" s="60"/>
      <c r="FVQ4" s="60"/>
      <c r="FVR4" s="60"/>
      <c r="FVS4" s="60"/>
      <c r="FVT4" s="60"/>
      <c r="FVU4" s="60"/>
      <c r="FVV4" s="60"/>
      <c r="FVW4" s="60"/>
      <c r="FVX4" s="60"/>
      <c r="FVY4" s="60"/>
      <c r="FVZ4" s="60"/>
      <c r="FWA4" s="60"/>
      <c r="FWB4" s="60"/>
      <c r="FWC4" s="60"/>
      <c r="FWD4" s="60"/>
      <c r="FWE4" s="60"/>
      <c r="FWF4" s="60"/>
      <c r="FWG4" s="60"/>
      <c r="FWH4" s="60"/>
      <c r="FWI4" s="60"/>
      <c r="FWJ4" s="60"/>
      <c r="FWK4" s="60"/>
      <c r="FWL4" s="60"/>
      <c r="FWM4" s="60"/>
      <c r="FWN4" s="60"/>
      <c r="FWO4" s="60"/>
      <c r="FWP4" s="60"/>
      <c r="FWQ4" s="60"/>
      <c r="FWR4" s="60"/>
      <c r="FWS4" s="60"/>
      <c r="FWT4" s="60"/>
      <c r="FWU4" s="60"/>
      <c r="FWV4" s="60"/>
      <c r="FWW4" s="60"/>
      <c r="FWX4" s="60"/>
      <c r="FWY4" s="60"/>
      <c r="FWZ4" s="60"/>
      <c r="FXA4" s="60"/>
      <c r="FXB4" s="60"/>
      <c r="FXC4" s="60"/>
      <c r="FXD4" s="60"/>
      <c r="FXE4" s="60"/>
      <c r="FXF4" s="60"/>
      <c r="FXG4" s="60"/>
      <c r="FXH4" s="60"/>
      <c r="FXI4" s="60"/>
      <c r="FXJ4" s="60"/>
      <c r="FXK4" s="60"/>
      <c r="FXL4" s="60"/>
      <c r="FXM4" s="60"/>
      <c r="FXN4" s="60"/>
      <c r="FXO4" s="60"/>
      <c r="FXP4" s="60"/>
      <c r="FXQ4" s="60"/>
      <c r="FXR4" s="60"/>
      <c r="FXS4" s="60"/>
      <c r="FXT4" s="60"/>
      <c r="FXU4" s="60"/>
      <c r="FXV4" s="60"/>
      <c r="FXW4" s="60"/>
      <c r="FXX4" s="60"/>
      <c r="FXY4" s="60"/>
      <c r="FXZ4" s="60"/>
      <c r="FYA4" s="60"/>
      <c r="FYB4" s="60"/>
      <c r="FYC4" s="60"/>
      <c r="FYD4" s="60"/>
      <c r="FYE4" s="60"/>
      <c r="FYF4" s="60"/>
      <c r="FYG4" s="60"/>
      <c r="FYH4" s="60"/>
      <c r="FYI4" s="60"/>
      <c r="FYJ4" s="60"/>
      <c r="FYK4" s="60"/>
      <c r="FYL4" s="60"/>
      <c r="FYM4" s="60"/>
      <c r="FYN4" s="60"/>
      <c r="FYO4" s="60"/>
      <c r="FYP4" s="60"/>
      <c r="FYQ4" s="60"/>
      <c r="FYR4" s="60"/>
      <c r="FYS4" s="60"/>
      <c r="FYT4" s="60"/>
      <c r="FYU4" s="60"/>
      <c r="FYV4" s="60"/>
      <c r="FYW4" s="60"/>
      <c r="FYX4" s="60"/>
      <c r="FYY4" s="60"/>
      <c r="FYZ4" s="60"/>
      <c r="FZA4" s="60"/>
      <c r="FZB4" s="60"/>
      <c r="FZC4" s="60"/>
      <c r="FZD4" s="60"/>
      <c r="FZE4" s="60"/>
      <c r="FZF4" s="60"/>
      <c r="FZG4" s="60"/>
      <c r="FZH4" s="60"/>
      <c r="FZI4" s="60"/>
      <c r="FZJ4" s="60"/>
      <c r="FZK4" s="60"/>
      <c r="FZL4" s="60"/>
      <c r="FZM4" s="60"/>
      <c r="FZN4" s="60"/>
      <c r="FZO4" s="60"/>
      <c r="FZP4" s="60"/>
      <c r="FZQ4" s="60"/>
      <c r="FZR4" s="60"/>
      <c r="FZS4" s="60"/>
      <c r="FZT4" s="60"/>
      <c r="FZU4" s="60"/>
      <c r="FZV4" s="60"/>
      <c r="FZW4" s="60"/>
      <c r="FZX4" s="60"/>
      <c r="FZY4" s="60"/>
      <c r="FZZ4" s="60"/>
      <c r="GAA4" s="60"/>
      <c r="GAB4" s="60"/>
      <c r="GAC4" s="60"/>
      <c r="GAD4" s="60"/>
      <c r="GAE4" s="60"/>
      <c r="GAF4" s="60"/>
      <c r="GAG4" s="60"/>
      <c r="GAH4" s="60"/>
      <c r="GAI4" s="60"/>
      <c r="GAJ4" s="60"/>
      <c r="GAK4" s="60"/>
      <c r="GAL4" s="60"/>
      <c r="GAM4" s="60"/>
      <c r="GAN4" s="60"/>
      <c r="GAO4" s="60"/>
      <c r="GAP4" s="60"/>
      <c r="GAQ4" s="60"/>
      <c r="GAR4" s="60"/>
      <c r="GAS4" s="60"/>
      <c r="GAT4" s="60"/>
      <c r="GAU4" s="60"/>
      <c r="GAV4" s="60"/>
      <c r="GAW4" s="60"/>
      <c r="GAX4" s="60"/>
      <c r="GAY4" s="60"/>
      <c r="GAZ4" s="60"/>
      <c r="GBA4" s="60"/>
      <c r="GBB4" s="60"/>
      <c r="GBC4" s="60"/>
      <c r="GBD4" s="60"/>
      <c r="GBE4" s="60"/>
      <c r="GBF4" s="60"/>
      <c r="GBG4" s="60"/>
      <c r="GBH4" s="60"/>
      <c r="GBI4" s="60"/>
      <c r="GBJ4" s="60"/>
      <c r="GBK4" s="60"/>
      <c r="GBL4" s="60"/>
      <c r="GBM4" s="60"/>
      <c r="GBN4" s="60"/>
      <c r="GBO4" s="60"/>
      <c r="GBP4" s="60"/>
      <c r="GBQ4" s="60"/>
      <c r="GBR4" s="60"/>
      <c r="GBS4" s="60"/>
      <c r="GBT4" s="60"/>
      <c r="GBU4" s="60"/>
      <c r="GBV4" s="60"/>
      <c r="GBW4" s="60"/>
      <c r="GBX4" s="60"/>
      <c r="GBY4" s="60"/>
      <c r="GBZ4" s="60"/>
      <c r="GCA4" s="60"/>
      <c r="GCB4" s="60"/>
      <c r="GCC4" s="60"/>
      <c r="GCD4" s="60"/>
      <c r="GCE4" s="60"/>
      <c r="GCF4" s="60"/>
      <c r="GCG4" s="60"/>
      <c r="GCH4" s="60"/>
      <c r="GCI4" s="60"/>
      <c r="GCJ4" s="60"/>
      <c r="GCK4" s="60"/>
      <c r="GCL4" s="60"/>
      <c r="GCM4" s="60"/>
      <c r="GCN4" s="60"/>
      <c r="GCO4" s="60"/>
      <c r="GCP4" s="60"/>
      <c r="GCQ4" s="60"/>
      <c r="GCR4" s="60"/>
      <c r="GCS4" s="60"/>
      <c r="GCT4" s="60"/>
      <c r="GCU4" s="60"/>
      <c r="GCV4" s="60"/>
      <c r="GCW4" s="60"/>
      <c r="GCX4" s="60"/>
      <c r="GCY4" s="60"/>
      <c r="GCZ4" s="60"/>
      <c r="GDA4" s="60"/>
      <c r="GDB4" s="60"/>
      <c r="GDC4" s="60"/>
      <c r="GDD4" s="60"/>
      <c r="GDE4" s="60"/>
      <c r="GDF4" s="60"/>
      <c r="GDG4" s="60"/>
      <c r="GDH4" s="60"/>
      <c r="GDI4" s="60"/>
      <c r="GDJ4" s="60"/>
      <c r="GDK4" s="60"/>
      <c r="GDL4" s="60"/>
      <c r="GDM4" s="60"/>
      <c r="GDN4" s="60"/>
      <c r="GDO4" s="60"/>
      <c r="GDP4" s="60"/>
      <c r="GDQ4" s="60"/>
      <c r="GDR4" s="60"/>
      <c r="GDS4" s="60"/>
      <c r="GDT4" s="60"/>
      <c r="GDU4" s="60"/>
      <c r="GDV4" s="60"/>
      <c r="GDW4" s="60"/>
      <c r="GDX4" s="60"/>
      <c r="GDY4" s="60"/>
      <c r="GDZ4" s="60"/>
      <c r="GEA4" s="60"/>
      <c r="GEB4" s="60"/>
      <c r="GEC4" s="60"/>
      <c r="GED4" s="60"/>
      <c r="GEE4" s="60"/>
      <c r="GEF4" s="60"/>
      <c r="GEG4" s="60"/>
      <c r="GEH4" s="60"/>
      <c r="GEI4" s="60"/>
      <c r="GEJ4" s="60"/>
      <c r="GEK4" s="60"/>
      <c r="GEL4" s="60"/>
      <c r="GEM4" s="60"/>
      <c r="GEN4" s="60"/>
      <c r="GEO4" s="60"/>
      <c r="GEP4" s="60"/>
      <c r="GEQ4" s="60"/>
      <c r="GER4" s="60"/>
      <c r="GES4" s="60"/>
      <c r="GET4" s="60"/>
      <c r="GEU4" s="60"/>
      <c r="GEV4" s="60"/>
      <c r="GEW4" s="60"/>
      <c r="GEX4" s="60"/>
      <c r="GEY4" s="60"/>
      <c r="GEZ4" s="60"/>
      <c r="GFA4" s="60"/>
      <c r="GFB4" s="60"/>
      <c r="GFC4" s="60"/>
      <c r="GFD4" s="60"/>
      <c r="GFE4" s="60"/>
      <c r="GFF4" s="60"/>
      <c r="GFG4" s="60"/>
      <c r="GFH4" s="60"/>
      <c r="GFI4" s="60"/>
      <c r="GFJ4" s="60"/>
      <c r="GFK4" s="60"/>
      <c r="GFL4" s="60"/>
      <c r="GFM4" s="60"/>
      <c r="GFN4" s="60"/>
      <c r="GFO4" s="60"/>
      <c r="GFP4" s="60"/>
      <c r="GFQ4" s="60"/>
      <c r="GFR4" s="60"/>
      <c r="GFS4" s="60"/>
      <c r="GFT4" s="60"/>
      <c r="GFU4" s="60"/>
      <c r="GFV4" s="60"/>
      <c r="GFW4" s="60"/>
      <c r="GFX4" s="60"/>
      <c r="GFY4" s="60"/>
      <c r="GFZ4" s="60"/>
      <c r="GGA4" s="60"/>
      <c r="GGB4" s="60"/>
      <c r="GGC4" s="60"/>
      <c r="GGD4" s="60"/>
      <c r="GGE4" s="60"/>
      <c r="GGF4" s="60"/>
      <c r="GGG4" s="60"/>
      <c r="GGH4" s="60"/>
      <c r="GGI4" s="60"/>
      <c r="GGJ4" s="60"/>
      <c r="GGK4" s="60"/>
      <c r="GGL4" s="60"/>
      <c r="GGM4" s="60"/>
      <c r="GGN4" s="60"/>
      <c r="GGO4" s="60"/>
      <c r="GGP4" s="60"/>
      <c r="GGQ4" s="60"/>
      <c r="GGR4" s="60"/>
      <c r="GGS4" s="60"/>
      <c r="GGT4" s="60"/>
      <c r="GGU4" s="60"/>
      <c r="GGV4" s="60"/>
      <c r="GGW4" s="60"/>
      <c r="GGX4" s="60"/>
      <c r="GGY4" s="60"/>
      <c r="GGZ4" s="60"/>
      <c r="GHA4" s="60"/>
      <c r="GHB4" s="60"/>
      <c r="GHC4" s="60"/>
      <c r="GHD4" s="60"/>
      <c r="GHE4" s="60"/>
      <c r="GHF4" s="60"/>
      <c r="GHG4" s="60"/>
      <c r="GHH4" s="60"/>
      <c r="GHI4" s="60"/>
      <c r="GHJ4" s="60"/>
      <c r="GHK4" s="60"/>
      <c r="GHL4" s="60"/>
      <c r="GHM4" s="60"/>
      <c r="GHN4" s="60"/>
      <c r="GHO4" s="60"/>
      <c r="GHP4" s="60"/>
      <c r="GHQ4" s="60"/>
      <c r="GHR4" s="60"/>
      <c r="GHS4" s="60"/>
      <c r="GHT4" s="60"/>
      <c r="GHU4" s="60"/>
      <c r="GHV4" s="60"/>
      <c r="GHW4" s="60"/>
      <c r="GHX4" s="60"/>
      <c r="GHY4" s="60"/>
      <c r="GHZ4" s="60"/>
      <c r="GIA4" s="60"/>
      <c r="GIB4" s="60"/>
      <c r="GIC4" s="60"/>
      <c r="GID4" s="60"/>
      <c r="GIE4" s="60"/>
      <c r="GIF4" s="60"/>
      <c r="GIG4" s="60"/>
      <c r="GIH4" s="60"/>
      <c r="GII4" s="60"/>
      <c r="GIJ4" s="60"/>
      <c r="GIK4" s="60"/>
      <c r="GIL4" s="60"/>
      <c r="GIM4" s="60"/>
      <c r="GIN4" s="60"/>
      <c r="GIO4" s="60"/>
      <c r="GIP4" s="60"/>
      <c r="GIQ4" s="60"/>
      <c r="GIR4" s="60"/>
      <c r="GIS4" s="60"/>
      <c r="GIT4" s="60"/>
      <c r="GIU4" s="60"/>
      <c r="GIV4" s="60"/>
      <c r="GIW4" s="60"/>
      <c r="GIX4" s="60"/>
      <c r="GIY4" s="60"/>
      <c r="GIZ4" s="60"/>
      <c r="GJA4" s="60"/>
      <c r="GJB4" s="60"/>
      <c r="GJC4" s="60"/>
      <c r="GJD4" s="60"/>
      <c r="GJE4" s="60"/>
      <c r="GJF4" s="60"/>
      <c r="GJG4" s="60"/>
      <c r="GJH4" s="60"/>
      <c r="GJI4" s="60"/>
      <c r="GJJ4" s="60"/>
      <c r="GJK4" s="60"/>
      <c r="GJL4" s="60"/>
      <c r="GJM4" s="60"/>
      <c r="GJN4" s="60"/>
      <c r="GJO4" s="60"/>
      <c r="GJP4" s="60"/>
      <c r="GJQ4" s="60"/>
      <c r="GJR4" s="60"/>
      <c r="GJS4" s="60"/>
      <c r="GJT4" s="60"/>
      <c r="GJU4" s="60"/>
      <c r="GJV4" s="60"/>
      <c r="GJW4" s="60"/>
      <c r="GJX4" s="60"/>
      <c r="GJY4" s="60"/>
      <c r="GJZ4" s="60"/>
      <c r="GKA4" s="60"/>
      <c r="GKB4" s="60"/>
      <c r="GKC4" s="60"/>
      <c r="GKD4" s="60"/>
      <c r="GKE4" s="60"/>
      <c r="GKF4" s="60"/>
      <c r="GKG4" s="60"/>
      <c r="GKH4" s="60"/>
      <c r="GKI4" s="60"/>
      <c r="GKJ4" s="60"/>
      <c r="GKK4" s="60"/>
      <c r="GKL4" s="60"/>
      <c r="GKM4" s="60"/>
      <c r="GKN4" s="60"/>
      <c r="GKO4" s="60"/>
      <c r="GKP4" s="60"/>
      <c r="GKQ4" s="60"/>
      <c r="GKR4" s="60"/>
      <c r="GKS4" s="60"/>
      <c r="GKT4" s="60"/>
      <c r="GKU4" s="60"/>
      <c r="GKV4" s="60"/>
      <c r="GKW4" s="60"/>
      <c r="GKX4" s="60"/>
      <c r="GKY4" s="60"/>
      <c r="GKZ4" s="60"/>
      <c r="GLA4" s="60"/>
      <c r="GLB4" s="60"/>
      <c r="GLC4" s="60"/>
      <c r="GLD4" s="60"/>
      <c r="GLE4" s="60"/>
      <c r="GLF4" s="60"/>
      <c r="GLG4" s="60"/>
      <c r="GLH4" s="60"/>
      <c r="GLI4" s="60"/>
      <c r="GLJ4" s="60"/>
      <c r="GLK4" s="60"/>
      <c r="GLL4" s="60"/>
      <c r="GLM4" s="60"/>
      <c r="GLN4" s="60"/>
      <c r="GLO4" s="60"/>
      <c r="GLP4" s="60"/>
      <c r="GLQ4" s="60"/>
      <c r="GLR4" s="60"/>
      <c r="GLS4" s="60"/>
      <c r="GLT4" s="60"/>
      <c r="GLU4" s="60"/>
      <c r="GLV4" s="60"/>
      <c r="GLW4" s="60"/>
      <c r="GLX4" s="60"/>
      <c r="GLY4" s="60"/>
      <c r="GLZ4" s="60"/>
      <c r="GMA4" s="60"/>
      <c r="GMB4" s="60"/>
      <c r="GMC4" s="60"/>
      <c r="GMD4" s="60"/>
      <c r="GME4" s="60"/>
      <c r="GMF4" s="60"/>
      <c r="GMG4" s="60"/>
      <c r="GMH4" s="60"/>
      <c r="GMI4" s="60"/>
      <c r="GMJ4" s="60"/>
      <c r="GMK4" s="60"/>
      <c r="GML4" s="60"/>
      <c r="GMM4" s="60"/>
      <c r="GMN4" s="60"/>
      <c r="GMO4" s="60"/>
      <c r="GMP4" s="60"/>
      <c r="GMQ4" s="60"/>
      <c r="GMR4" s="60"/>
      <c r="GMS4" s="60"/>
      <c r="GMT4" s="60"/>
      <c r="GMU4" s="60"/>
      <c r="GMV4" s="60"/>
      <c r="GMW4" s="60"/>
      <c r="GMX4" s="60"/>
      <c r="GMY4" s="60"/>
      <c r="GMZ4" s="60"/>
      <c r="GNA4" s="60"/>
      <c r="GNB4" s="60"/>
      <c r="GNC4" s="60"/>
      <c r="GND4" s="60"/>
      <c r="GNE4" s="60"/>
      <c r="GNF4" s="60"/>
      <c r="GNG4" s="60"/>
      <c r="GNH4" s="60"/>
      <c r="GNI4" s="60"/>
      <c r="GNJ4" s="60"/>
      <c r="GNK4" s="60"/>
      <c r="GNL4" s="60"/>
      <c r="GNM4" s="60"/>
      <c r="GNN4" s="60"/>
      <c r="GNO4" s="60"/>
      <c r="GNP4" s="60"/>
      <c r="GNQ4" s="60"/>
      <c r="GNR4" s="60"/>
      <c r="GNS4" s="60"/>
      <c r="GNT4" s="60"/>
      <c r="GNU4" s="60"/>
      <c r="GNV4" s="60"/>
      <c r="GNW4" s="60"/>
      <c r="GNX4" s="60"/>
      <c r="GNY4" s="60"/>
      <c r="GNZ4" s="60"/>
      <c r="GOA4" s="60"/>
      <c r="GOB4" s="60"/>
      <c r="GOC4" s="60"/>
      <c r="GOD4" s="60"/>
      <c r="GOE4" s="60"/>
      <c r="GOF4" s="60"/>
      <c r="GOG4" s="60"/>
      <c r="GOH4" s="60"/>
      <c r="GOI4" s="60"/>
      <c r="GOJ4" s="60"/>
      <c r="GOK4" s="60"/>
      <c r="GOL4" s="60"/>
      <c r="GOM4" s="60"/>
      <c r="GON4" s="60"/>
      <c r="GOO4" s="60"/>
      <c r="GOP4" s="60"/>
      <c r="GOQ4" s="60"/>
      <c r="GOR4" s="60"/>
      <c r="GOS4" s="60"/>
      <c r="GOT4" s="60"/>
      <c r="GOU4" s="60"/>
      <c r="GOV4" s="60"/>
      <c r="GOW4" s="60"/>
      <c r="GOX4" s="60"/>
      <c r="GOY4" s="60"/>
      <c r="GOZ4" s="60"/>
      <c r="GPA4" s="60"/>
      <c r="GPB4" s="60"/>
      <c r="GPC4" s="60"/>
      <c r="GPD4" s="60"/>
      <c r="GPE4" s="60"/>
      <c r="GPF4" s="60"/>
      <c r="GPG4" s="60"/>
      <c r="GPH4" s="60"/>
      <c r="GPI4" s="60"/>
      <c r="GPJ4" s="60"/>
      <c r="GPK4" s="60"/>
      <c r="GPL4" s="60"/>
      <c r="GPM4" s="60"/>
      <c r="GPN4" s="60"/>
      <c r="GPO4" s="60"/>
      <c r="GPP4" s="60"/>
      <c r="GPQ4" s="60"/>
      <c r="GPR4" s="60"/>
      <c r="GPS4" s="60"/>
      <c r="GPT4" s="60"/>
      <c r="GPU4" s="60"/>
      <c r="GPV4" s="60"/>
      <c r="GPW4" s="60"/>
      <c r="GPX4" s="60"/>
      <c r="GPY4" s="60"/>
      <c r="GPZ4" s="60"/>
      <c r="GQA4" s="60"/>
      <c r="GQB4" s="60"/>
      <c r="GQC4" s="60"/>
      <c r="GQD4" s="60"/>
      <c r="GQE4" s="60"/>
      <c r="GQF4" s="60"/>
      <c r="GQG4" s="60"/>
      <c r="GQH4" s="60"/>
      <c r="GQI4" s="60"/>
      <c r="GQJ4" s="60"/>
      <c r="GQK4" s="60"/>
      <c r="GQL4" s="60"/>
      <c r="GQM4" s="60"/>
      <c r="GQN4" s="60"/>
      <c r="GQO4" s="60"/>
      <c r="GQP4" s="60"/>
      <c r="GQQ4" s="60"/>
      <c r="GQR4" s="60"/>
      <c r="GQS4" s="60"/>
      <c r="GQT4" s="60"/>
      <c r="GQU4" s="60"/>
      <c r="GQV4" s="60"/>
      <c r="GQW4" s="60"/>
      <c r="GQX4" s="60"/>
      <c r="GQY4" s="60"/>
      <c r="GQZ4" s="60"/>
      <c r="GRA4" s="60"/>
      <c r="GRB4" s="60"/>
      <c r="GRC4" s="60"/>
      <c r="GRD4" s="60"/>
      <c r="GRE4" s="60"/>
      <c r="GRF4" s="60"/>
      <c r="GRG4" s="60"/>
      <c r="GRH4" s="60"/>
      <c r="GRI4" s="60"/>
      <c r="GRJ4" s="60"/>
      <c r="GRK4" s="60"/>
      <c r="GRL4" s="60"/>
      <c r="GRM4" s="60"/>
      <c r="GRN4" s="60"/>
      <c r="GRO4" s="60"/>
      <c r="GRP4" s="60"/>
      <c r="GRQ4" s="60"/>
      <c r="GRR4" s="60"/>
      <c r="GRS4" s="60"/>
      <c r="GRT4" s="60"/>
      <c r="GRU4" s="60"/>
      <c r="GRV4" s="60"/>
      <c r="GRW4" s="60"/>
      <c r="GRX4" s="60"/>
      <c r="GRY4" s="60"/>
      <c r="GRZ4" s="60"/>
      <c r="GSA4" s="60"/>
      <c r="GSB4" s="60"/>
      <c r="GSC4" s="60"/>
      <c r="GSD4" s="60"/>
      <c r="GSE4" s="60"/>
      <c r="GSF4" s="60"/>
      <c r="GSG4" s="60"/>
      <c r="GSH4" s="60"/>
      <c r="GSI4" s="60"/>
      <c r="GSJ4" s="60"/>
      <c r="GSK4" s="60"/>
      <c r="GSL4" s="60"/>
      <c r="GSM4" s="60"/>
      <c r="GSN4" s="60"/>
      <c r="GSO4" s="60"/>
      <c r="GSP4" s="60"/>
      <c r="GSQ4" s="60"/>
      <c r="GSR4" s="60"/>
      <c r="GSS4" s="60"/>
      <c r="GST4" s="60"/>
      <c r="GSU4" s="60"/>
      <c r="GSV4" s="60"/>
      <c r="GSW4" s="60"/>
      <c r="GSX4" s="60"/>
      <c r="GSY4" s="60"/>
      <c r="GSZ4" s="60"/>
      <c r="GTA4" s="60"/>
      <c r="GTB4" s="60"/>
      <c r="GTC4" s="60"/>
      <c r="GTD4" s="60"/>
      <c r="GTE4" s="60"/>
      <c r="GTF4" s="60"/>
      <c r="GTG4" s="60"/>
      <c r="GTH4" s="60"/>
      <c r="GTI4" s="60"/>
      <c r="GTJ4" s="60"/>
      <c r="GTK4" s="60"/>
      <c r="GTL4" s="60"/>
      <c r="GTM4" s="60"/>
      <c r="GTN4" s="60"/>
      <c r="GTO4" s="60"/>
      <c r="GTP4" s="60"/>
      <c r="GTQ4" s="60"/>
      <c r="GTR4" s="60"/>
      <c r="GTS4" s="60"/>
      <c r="GTT4" s="60"/>
      <c r="GTU4" s="60"/>
      <c r="GTV4" s="60"/>
      <c r="GTW4" s="60"/>
      <c r="GTX4" s="60"/>
      <c r="GTY4" s="60"/>
      <c r="GTZ4" s="60"/>
      <c r="GUA4" s="60"/>
      <c r="GUB4" s="60"/>
      <c r="GUC4" s="60"/>
      <c r="GUD4" s="60"/>
      <c r="GUE4" s="60"/>
      <c r="GUF4" s="60"/>
      <c r="GUG4" s="60"/>
      <c r="GUH4" s="60"/>
      <c r="GUI4" s="60"/>
      <c r="GUJ4" s="60"/>
      <c r="GUK4" s="60"/>
      <c r="GUL4" s="60"/>
      <c r="GUM4" s="60"/>
      <c r="GUN4" s="60"/>
      <c r="GUO4" s="60"/>
      <c r="GUP4" s="60"/>
      <c r="GUQ4" s="60"/>
      <c r="GUR4" s="60"/>
      <c r="GUS4" s="60"/>
      <c r="GUT4" s="60"/>
      <c r="GUU4" s="60"/>
      <c r="GUV4" s="60"/>
      <c r="GUW4" s="60"/>
      <c r="GUX4" s="60"/>
      <c r="GUY4" s="60"/>
      <c r="GUZ4" s="60"/>
      <c r="GVA4" s="60"/>
      <c r="GVB4" s="60"/>
      <c r="GVC4" s="60"/>
      <c r="GVD4" s="60"/>
      <c r="GVE4" s="60"/>
      <c r="GVF4" s="60"/>
      <c r="GVG4" s="60"/>
      <c r="GVH4" s="60"/>
      <c r="GVI4" s="60"/>
      <c r="GVJ4" s="60"/>
      <c r="GVK4" s="60"/>
      <c r="GVL4" s="60"/>
      <c r="GVM4" s="60"/>
      <c r="GVN4" s="60"/>
      <c r="GVO4" s="60"/>
      <c r="GVP4" s="60"/>
      <c r="GVQ4" s="60"/>
      <c r="GVR4" s="60"/>
      <c r="GVS4" s="60"/>
      <c r="GVT4" s="60"/>
      <c r="GVU4" s="60"/>
      <c r="GVV4" s="60"/>
      <c r="GVW4" s="60"/>
      <c r="GVX4" s="60"/>
      <c r="GVY4" s="60"/>
      <c r="GVZ4" s="60"/>
      <c r="GWA4" s="60"/>
      <c r="GWB4" s="60"/>
      <c r="GWC4" s="60"/>
      <c r="GWD4" s="60"/>
      <c r="GWE4" s="60"/>
      <c r="GWF4" s="60"/>
      <c r="GWG4" s="60"/>
      <c r="GWH4" s="60"/>
      <c r="GWI4" s="60"/>
      <c r="GWJ4" s="60"/>
      <c r="GWK4" s="60"/>
      <c r="GWL4" s="60"/>
      <c r="GWM4" s="60"/>
      <c r="GWN4" s="60"/>
      <c r="GWO4" s="60"/>
      <c r="GWP4" s="60"/>
      <c r="GWQ4" s="60"/>
      <c r="GWR4" s="60"/>
      <c r="GWS4" s="60"/>
      <c r="GWT4" s="60"/>
      <c r="GWU4" s="60"/>
      <c r="GWV4" s="60"/>
      <c r="GWW4" s="60"/>
      <c r="GWX4" s="60"/>
      <c r="GWY4" s="60"/>
      <c r="GWZ4" s="60"/>
      <c r="GXA4" s="60"/>
      <c r="GXB4" s="60"/>
      <c r="GXC4" s="60"/>
      <c r="GXD4" s="60"/>
      <c r="GXE4" s="60"/>
      <c r="GXF4" s="60"/>
      <c r="GXG4" s="60"/>
      <c r="GXH4" s="60"/>
      <c r="GXI4" s="60"/>
      <c r="GXJ4" s="60"/>
      <c r="GXK4" s="60"/>
      <c r="GXL4" s="60"/>
      <c r="GXM4" s="60"/>
      <c r="GXN4" s="60"/>
      <c r="GXO4" s="60"/>
      <c r="GXP4" s="60"/>
      <c r="GXQ4" s="60"/>
      <c r="GXR4" s="60"/>
      <c r="GXS4" s="60"/>
      <c r="GXT4" s="60"/>
      <c r="GXU4" s="60"/>
      <c r="GXV4" s="60"/>
      <c r="GXW4" s="60"/>
      <c r="GXX4" s="60"/>
      <c r="GXY4" s="60"/>
      <c r="GXZ4" s="60"/>
      <c r="GYA4" s="60"/>
      <c r="GYB4" s="60"/>
      <c r="GYC4" s="60"/>
      <c r="GYD4" s="60"/>
      <c r="GYE4" s="60"/>
      <c r="GYF4" s="60"/>
      <c r="GYG4" s="60"/>
      <c r="GYH4" s="60"/>
      <c r="GYI4" s="60"/>
      <c r="GYJ4" s="60"/>
      <c r="GYK4" s="60"/>
      <c r="GYL4" s="60"/>
      <c r="GYM4" s="60"/>
      <c r="GYN4" s="60"/>
      <c r="GYO4" s="60"/>
      <c r="GYP4" s="60"/>
      <c r="GYQ4" s="60"/>
      <c r="GYR4" s="60"/>
      <c r="GYS4" s="60"/>
      <c r="GYT4" s="60"/>
      <c r="GYU4" s="60"/>
      <c r="GYV4" s="60"/>
      <c r="GYW4" s="60"/>
      <c r="GYX4" s="60"/>
      <c r="GYY4" s="60"/>
      <c r="GYZ4" s="60"/>
      <c r="GZA4" s="60"/>
      <c r="GZB4" s="60"/>
      <c r="GZC4" s="60"/>
      <c r="GZD4" s="60"/>
      <c r="GZE4" s="60"/>
      <c r="GZF4" s="60"/>
      <c r="GZG4" s="60"/>
      <c r="GZH4" s="60"/>
      <c r="GZI4" s="60"/>
      <c r="GZJ4" s="60"/>
      <c r="GZK4" s="60"/>
      <c r="GZL4" s="60"/>
      <c r="GZM4" s="60"/>
      <c r="GZN4" s="60"/>
      <c r="GZO4" s="60"/>
      <c r="GZP4" s="60"/>
      <c r="GZQ4" s="60"/>
      <c r="GZR4" s="60"/>
      <c r="GZS4" s="60"/>
      <c r="GZT4" s="60"/>
      <c r="GZU4" s="60"/>
      <c r="GZV4" s="60"/>
      <c r="GZW4" s="60"/>
      <c r="GZX4" s="60"/>
      <c r="GZY4" s="60"/>
      <c r="GZZ4" s="60"/>
      <c r="HAA4" s="60"/>
      <c r="HAB4" s="60"/>
      <c r="HAC4" s="60"/>
      <c r="HAD4" s="60"/>
      <c r="HAE4" s="60"/>
      <c r="HAF4" s="60"/>
      <c r="HAG4" s="60"/>
      <c r="HAH4" s="60"/>
      <c r="HAI4" s="60"/>
      <c r="HAJ4" s="60"/>
      <c r="HAK4" s="60"/>
      <c r="HAL4" s="60"/>
      <c r="HAM4" s="60"/>
      <c r="HAN4" s="60"/>
      <c r="HAO4" s="60"/>
      <c r="HAP4" s="60"/>
      <c r="HAQ4" s="60"/>
      <c r="HAR4" s="60"/>
      <c r="HAS4" s="60"/>
      <c r="HAT4" s="60"/>
      <c r="HAU4" s="60"/>
      <c r="HAV4" s="60"/>
      <c r="HAW4" s="60"/>
      <c r="HAX4" s="60"/>
      <c r="HAY4" s="60"/>
      <c r="HAZ4" s="60"/>
      <c r="HBA4" s="60"/>
      <c r="HBB4" s="60"/>
      <c r="HBC4" s="60"/>
      <c r="HBD4" s="60"/>
      <c r="HBE4" s="60"/>
      <c r="HBF4" s="60"/>
      <c r="HBG4" s="60"/>
      <c r="HBH4" s="60"/>
      <c r="HBI4" s="60"/>
      <c r="HBJ4" s="60"/>
      <c r="HBK4" s="60"/>
      <c r="HBL4" s="60"/>
      <c r="HBM4" s="60"/>
      <c r="HBN4" s="60"/>
      <c r="HBO4" s="60"/>
      <c r="HBP4" s="60"/>
      <c r="HBQ4" s="60"/>
      <c r="HBR4" s="60"/>
      <c r="HBS4" s="60"/>
      <c r="HBT4" s="60"/>
      <c r="HBU4" s="60"/>
      <c r="HBV4" s="60"/>
      <c r="HBW4" s="60"/>
      <c r="HBX4" s="60"/>
      <c r="HBY4" s="60"/>
      <c r="HBZ4" s="60"/>
      <c r="HCA4" s="60"/>
      <c r="HCB4" s="60"/>
      <c r="HCC4" s="60"/>
      <c r="HCD4" s="60"/>
      <c r="HCE4" s="60"/>
      <c r="HCF4" s="60"/>
      <c r="HCG4" s="60"/>
      <c r="HCH4" s="60"/>
      <c r="HCI4" s="60"/>
      <c r="HCJ4" s="60"/>
      <c r="HCK4" s="60"/>
      <c r="HCL4" s="60"/>
      <c r="HCM4" s="60"/>
      <c r="HCN4" s="60"/>
      <c r="HCO4" s="60"/>
      <c r="HCP4" s="60"/>
      <c r="HCQ4" s="60"/>
      <c r="HCR4" s="60"/>
      <c r="HCS4" s="60"/>
      <c r="HCT4" s="60"/>
      <c r="HCU4" s="60"/>
      <c r="HCV4" s="60"/>
      <c r="HCW4" s="60"/>
      <c r="HCX4" s="60"/>
      <c r="HCY4" s="60"/>
      <c r="HCZ4" s="60"/>
      <c r="HDA4" s="60"/>
      <c r="HDB4" s="60"/>
      <c r="HDC4" s="60"/>
      <c r="HDD4" s="60"/>
      <c r="HDE4" s="60"/>
      <c r="HDF4" s="60"/>
      <c r="HDG4" s="60"/>
      <c r="HDH4" s="60"/>
      <c r="HDI4" s="60"/>
      <c r="HDJ4" s="60"/>
      <c r="HDK4" s="60"/>
      <c r="HDL4" s="60"/>
      <c r="HDM4" s="60"/>
      <c r="HDN4" s="60"/>
      <c r="HDO4" s="60"/>
      <c r="HDP4" s="60"/>
      <c r="HDQ4" s="60"/>
      <c r="HDR4" s="60"/>
      <c r="HDS4" s="60"/>
      <c r="HDT4" s="60"/>
      <c r="HDU4" s="60"/>
      <c r="HDV4" s="60"/>
      <c r="HDW4" s="60"/>
      <c r="HDX4" s="60"/>
      <c r="HDY4" s="60"/>
      <c r="HDZ4" s="60"/>
      <c r="HEA4" s="60"/>
      <c r="HEB4" s="60"/>
      <c r="HEC4" s="60"/>
      <c r="HED4" s="60"/>
      <c r="HEE4" s="60"/>
      <c r="HEF4" s="60"/>
      <c r="HEG4" s="60"/>
      <c r="HEH4" s="60"/>
      <c r="HEI4" s="60"/>
      <c r="HEJ4" s="60"/>
      <c r="HEK4" s="60"/>
      <c r="HEL4" s="60"/>
      <c r="HEM4" s="60"/>
      <c r="HEN4" s="60"/>
      <c r="HEO4" s="60"/>
      <c r="HEP4" s="60"/>
      <c r="HEQ4" s="60"/>
      <c r="HER4" s="60"/>
      <c r="HES4" s="60"/>
      <c r="HET4" s="60"/>
      <c r="HEU4" s="60"/>
      <c r="HEV4" s="60"/>
      <c r="HEW4" s="60"/>
      <c r="HEX4" s="60"/>
      <c r="HEY4" s="60"/>
      <c r="HEZ4" s="60"/>
      <c r="HFA4" s="60"/>
      <c r="HFB4" s="60"/>
      <c r="HFC4" s="60"/>
      <c r="HFD4" s="60"/>
      <c r="HFE4" s="60"/>
      <c r="HFF4" s="60"/>
      <c r="HFG4" s="60"/>
      <c r="HFH4" s="60"/>
      <c r="HFI4" s="60"/>
      <c r="HFJ4" s="60"/>
      <c r="HFK4" s="60"/>
      <c r="HFL4" s="60"/>
      <c r="HFM4" s="60"/>
      <c r="HFN4" s="60"/>
      <c r="HFO4" s="60"/>
      <c r="HFP4" s="60"/>
      <c r="HFQ4" s="60"/>
      <c r="HFR4" s="60"/>
      <c r="HFS4" s="60"/>
      <c r="HFT4" s="60"/>
      <c r="HFU4" s="60"/>
      <c r="HFV4" s="60"/>
      <c r="HFW4" s="60"/>
      <c r="HFX4" s="60"/>
      <c r="HFY4" s="60"/>
      <c r="HFZ4" s="60"/>
      <c r="HGA4" s="60"/>
      <c r="HGB4" s="60"/>
      <c r="HGC4" s="60"/>
      <c r="HGD4" s="60"/>
      <c r="HGE4" s="60"/>
      <c r="HGF4" s="60"/>
      <c r="HGG4" s="60"/>
      <c r="HGH4" s="60"/>
      <c r="HGI4" s="60"/>
      <c r="HGJ4" s="60"/>
      <c r="HGK4" s="60"/>
      <c r="HGL4" s="60"/>
      <c r="HGM4" s="60"/>
      <c r="HGN4" s="60"/>
      <c r="HGO4" s="60"/>
      <c r="HGP4" s="60"/>
      <c r="HGQ4" s="60"/>
      <c r="HGR4" s="60"/>
      <c r="HGS4" s="60"/>
      <c r="HGT4" s="60"/>
      <c r="HGU4" s="60"/>
      <c r="HGV4" s="60"/>
      <c r="HGW4" s="60"/>
      <c r="HGX4" s="60"/>
      <c r="HGY4" s="60"/>
      <c r="HGZ4" s="60"/>
      <c r="HHA4" s="60"/>
      <c r="HHB4" s="60"/>
      <c r="HHC4" s="60"/>
      <c r="HHD4" s="60"/>
      <c r="HHE4" s="60"/>
      <c r="HHF4" s="60"/>
      <c r="HHG4" s="60"/>
      <c r="HHH4" s="60"/>
      <c r="HHI4" s="60"/>
      <c r="HHJ4" s="60"/>
      <c r="HHK4" s="60"/>
      <c r="HHL4" s="60"/>
      <c r="HHM4" s="60"/>
      <c r="HHN4" s="60"/>
      <c r="HHO4" s="60"/>
      <c r="HHP4" s="60"/>
      <c r="HHQ4" s="60"/>
      <c r="HHR4" s="60"/>
      <c r="HHS4" s="60"/>
      <c r="HHT4" s="60"/>
      <c r="HHU4" s="60"/>
      <c r="HHV4" s="60"/>
      <c r="HHW4" s="60"/>
      <c r="HHX4" s="60"/>
      <c r="HHY4" s="60"/>
      <c r="HHZ4" s="60"/>
      <c r="HIA4" s="60"/>
      <c r="HIB4" s="60"/>
      <c r="HIC4" s="60"/>
      <c r="HID4" s="60"/>
      <c r="HIE4" s="60"/>
      <c r="HIF4" s="60"/>
      <c r="HIG4" s="60"/>
      <c r="HIH4" s="60"/>
      <c r="HII4" s="60"/>
      <c r="HIJ4" s="60"/>
      <c r="HIK4" s="60"/>
      <c r="HIL4" s="60"/>
      <c r="HIM4" s="60"/>
      <c r="HIN4" s="60"/>
      <c r="HIO4" s="60"/>
      <c r="HIP4" s="60"/>
      <c r="HIQ4" s="60"/>
      <c r="HIR4" s="60"/>
      <c r="HIS4" s="60"/>
      <c r="HIT4" s="60"/>
      <c r="HIU4" s="60"/>
      <c r="HIV4" s="60"/>
      <c r="HIW4" s="60"/>
      <c r="HIX4" s="60"/>
      <c r="HIY4" s="60"/>
      <c r="HIZ4" s="60"/>
      <c r="HJA4" s="60"/>
      <c r="HJB4" s="60"/>
      <c r="HJC4" s="60"/>
      <c r="HJD4" s="60"/>
      <c r="HJE4" s="60"/>
      <c r="HJF4" s="60"/>
      <c r="HJG4" s="60"/>
      <c r="HJH4" s="60"/>
      <c r="HJI4" s="60"/>
      <c r="HJJ4" s="60"/>
      <c r="HJK4" s="60"/>
      <c r="HJL4" s="60"/>
      <c r="HJM4" s="60"/>
      <c r="HJN4" s="60"/>
      <c r="HJO4" s="60"/>
      <c r="HJP4" s="60"/>
      <c r="HJQ4" s="60"/>
      <c r="HJR4" s="60"/>
      <c r="HJS4" s="60"/>
      <c r="HJT4" s="60"/>
      <c r="HJU4" s="60"/>
      <c r="HJV4" s="60"/>
      <c r="HJW4" s="60"/>
      <c r="HJX4" s="60"/>
      <c r="HJY4" s="60"/>
      <c r="HJZ4" s="60"/>
      <c r="HKA4" s="60"/>
      <c r="HKB4" s="60"/>
      <c r="HKC4" s="60"/>
      <c r="HKD4" s="60"/>
      <c r="HKE4" s="60"/>
      <c r="HKF4" s="60"/>
      <c r="HKG4" s="60"/>
      <c r="HKH4" s="60"/>
      <c r="HKI4" s="60"/>
      <c r="HKJ4" s="60"/>
      <c r="HKK4" s="60"/>
      <c r="HKL4" s="60"/>
      <c r="HKM4" s="60"/>
      <c r="HKN4" s="60"/>
      <c r="HKO4" s="60"/>
      <c r="HKP4" s="60"/>
      <c r="HKQ4" s="60"/>
      <c r="HKR4" s="60"/>
      <c r="HKS4" s="60"/>
      <c r="HKT4" s="60"/>
      <c r="HKU4" s="60"/>
      <c r="HKV4" s="60"/>
      <c r="HKW4" s="60"/>
      <c r="HKX4" s="60"/>
      <c r="HKY4" s="60"/>
      <c r="HKZ4" s="60"/>
      <c r="HLA4" s="60"/>
      <c r="HLB4" s="60"/>
      <c r="HLC4" s="60"/>
      <c r="HLD4" s="60"/>
      <c r="HLE4" s="60"/>
      <c r="HLF4" s="60"/>
      <c r="HLG4" s="60"/>
      <c r="HLH4" s="60"/>
      <c r="HLI4" s="60"/>
      <c r="HLJ4" s="60"/>
      <c r="HLK4" s="60"/>
      <c r="HLL4" s="60"/>
      <c r="HLM4" s="60"/>
      <c r="HLN4" s="60"/>
      <c r="HLO4" s="60"/>
      <c r="HLP4" s="60"/>
      <c r="HLQ4" s="60"/>
      <c r="HLR4" s="60"/>
      <c r="HLS4" s="60"/>
      <c r="HLT4" s="60"/>
      <c r="HLU4" s="60"/>
      <c r="HLV4" s="60"/>
      <c r="HLW4" s="60"/>
      <c r="HLX4" s="60"/>
      <c r="HLY4" s="60"/>
      <c r="HLZ4" s="60"/>
      <c r="HMA4" s="60"/>
      <c r="HMB4" s="60"/>
      <c r="HMC4" s="60"/>
      <c r="HMD4" s="60"/>
      <c r="HME4" s="60"/>
      <c r="HMF4" s="60"/>
      <c r="HMG4" s="60"/>
      <c r="HMH4" s="60"/>
      <c r="HMI4" s="60"/>
      <c r="HMJ4" s="60"/>
      <c r="HMK4" s="60"/>
      <c r="HML4" s="60"/>
      <c r="HMM4" s="60"/>
      <c r="HMN4" s="60"/>
      <c r="HMO4" s="60"/>
      <c r="HMP4" s="60"/>
      <c r="HMQ4" s="60"/>
      <c r="HMR4" s="60"/>
      <c r="HMS4" s="60"/>
      <c r="HMT4" s="60"/>
      <c r="HMU4" s="60"/>
      <c r="HMV4" s="60"/>
      <c r="HMW4" s="60"/>
      <c r="HMX4" s="60"/>
      <c r="HMY4" s="60"/>
      <c r="HMZ4" s="60"/>
      <c r="HNA4" s="60"/>
      <c r="HNB4" s="60"/>
      <c r="HNC4" s="60"/>
      <c r="HND4" s="60"/>
      <c r="HNE4" s="60"/>
      <c r="HNF4" s="60"/>
      <c r="HNG4" s="60"/>
      <c r="HNH4" s="60"/>
      <c r="HNI4" s="60"/>
      <c r="HNJ4" s="60"/>
      <c r="HNK4" s="60"/>
      <c r="HNL4" s="60"/>
      <c r="HNM4" s="60"/>
      <c r="HNN4" s="60"/>
      <c r="HNO4" s="60"/>
      <c r="HNP4" s="60"/>
      <c r="HNQ4" s="60"/>
      <c r="HNR4" s="60"/>
      <c r="HNS4" s="60"/>
      <c r="HNT4" s="60"/>
      <c r="HNU4" s="60"/>
      <c r="HNV4" s="60"/>
      <c r="HNW4" s="60"/>
      <c r="HNX4" s="60"/>
      <c r="HNY4" s="60"/>
      <c r="HNZ4" s="60"/>
      <c r="HOA4" s="60"/>
      <c r="HOB4" s="60"/>
      <c r="HOC4" s="60"/>
      <c r="HOD4" s="60"/>
      <c r="HOE4" s="60"/>
      <c r="HOF4" s="60"/>
      <c r="HOG4" s="60"/>
      <c r="HOH4" s="60"/>
      <c r="HOI4" s="60"/>
      <c r="HOJ4" s="60"/>
      <c r="HOK4" s="60"/>
      <c r="HOL4" s="60"/>
      <c r="HOM4" s="60"/>
      <c r="HON4" s="60"/>
      <c r="HOO4" s="60"/>
      <c r="HOP4" s="60"/>
      <c r="HOQ4" s="60"/>
      <c r="HOR4" s="60"/>
      <c r="HOS4" s="60"/>
      <c r="HOT4" s="60"/>
      <c r="HOU4" s="60"/>
      <c r="HOV4" s="60"/>
      <c r="HOW4" s="60"/>
      <c r="HOX4" s="60"/>
      <c r="HOY4" s="60"/>
      <c r="HOZ4" s="60"/>
      <c r="HPA4" s="60"/>
      <c r="HPB4" s="60"/>
      <c r="HPC4" s="60"/>
      <c r="HPD4" s="60"/>
      <c r="HPE4" s="60"/>
      <c r="HPF4" s="60"/>
      <c r="HPG4" s="60"/>
      <c r="HPH4" s="60"/>
      <c r="HPI4" s="60"/>
      <c r="HPJ4" s="60"/>
      <c r="HPK4" s="60"/>
      <c r="HPL4" s="60"/>
      <c r="HPM4" s="60"/>
      <c r="HPN4" s="60"/>
      <c r="HPO4" s="60"/>
      <c r="HPP4" s="60"/>
      <c r="HPQ4" s="60"/>
      <c r="HPR4" s="60"/>
      <c r="HPS4" s="60"/>
      <c r="HPT4" s="60"/>
      <c r="HPU4" s="60"/>
      <c r="HPV4" s="60"/>
      <c r="HPW4" s="60"/>
      <c r="HPX4" s="60"/>
      <c r="HPY4" s="60"/>
      <c r="HPZ4" s="60"/>
      <c r="HQA4" s="60"/>
      <c r="HQB4" s="60"/>
      <c r="HQC4" s="60"/>
      <c r="HQD4" s="60"/>
      <c r="HQE4" s="60"/>
      <c r="HQF4" s="60"/>
      <c r="HQG4" s="60"/>
      <c r="HQH4" s="60"/>
      <c r="HQI4" s="60"/>
      <c r="HQJ4" s="60"/>
      <c r="HQK4" s="60"/>
      <c r="HQL4" s="60"/>
      <c r="HQM4" s="60"/>
      <c r="HQN4" s="60"/>
      <c r="HQO4" s="60"/>
      <c r="HQP4" s="60"/>
      <c r="HQQ4" s="60"/>
      <c r="HQR4" s="60"/>
      <c r="HQS4" s="60"/>
      <c r="HQT4" s="60"/>
      <c r="HQU4" s="60"/>
      <c r="HQV4" s="60"/>
      <c r="HQW4" s="60"/>
      <c r="HQX4" s="60"/>
      <c r="HQY4" s="60"/>
      <c r="HQZ4" s="60"/>
      <c r="HRA4" s="60"/>
      <c r="HRB4" s="60"/>
      <c r="HRC4" s="60"/>
      <c r="HRD4" s="60"/>
      <c r="HRE4" s="60"/>
      <c r="HRF4" s="60"/>
      <c r="HRG4" s="60"/>
      <c r="HRH4" s="60"/>
      <c r="HRI4" s="60"/>
      <c r="HRJ4" s="60"/>
      <c r="HRK4" s="60"/>
      <c r="HRL4" s="60"/>
      <c r="HRM4" s="60"/>
      <c r="HRN4" s="60"/>
      <c r="HRO4" s="60"/>
      <c r="HRP4" s="60"/>
      <c r="HRQ4" s="60"/>
      <c r="HRR4" s="60"/>
      <c r="HRS4" s="60"/>
      <c r="HRT4" s="60"/>
      <c r="HRU4" s="60"/>
      <c r="HRV4" s="60"/>
      <c r="HRW4" s="60"/>
      <c r="HRX4" s="60"/>
      <c r="HRY4" s="60"/>
      <c r="HRZ4" s="60"/>
      <c r="HSA4" s="60"/>
      <c r="HSB4" s="60"/>
      <c r="HSC4" s="60"/>
      <c r="HSD4" s="60"/>
      <c r="HSE4" s="60"/>
      <c r="HSF4" s="60"/>
      <c r="HSG4" s="60"/>
      <c r="HSH4" s="60"/>
      <c r="HSI4" s="60"/>
      <c r="HSJ4" s="60"/>
      <c r="HSK4" s="60"/>
      <c r="HSL4" s="60"/>
      <c r="HSM4" s="60"/>
      <c r="HSN4" s="60"/>
      <c r="HSO4" s="60"/>
      <c r="HSP4" s="60"/>
      <c r="HSQ4" s="60"/>
      <c r="HSR4" s="60"/>
      <c r="HSS4" s="60"/>
      <c r="HST4" s="60"/>
      <c r="HSU4" s="60"/>
      <c r="HSV4" s="60"/>
      <c r="HSW4" s="60"/>
      <c r="HSX4" s="60"/>
      <c r="HSY4" s="60"/>
      <c r="HSZ4" s="60"/>
      <c r="HTA4" s="60"/>
      <c r="HTB4" s="60"/>
      <c r="HTC4" s="60"/>
      <c r="HTD4" s="60"/>
      <c r="HTE4" s="60"/>
      <c r="HTF4" s="60"/>
      <c r="HTG4" s="60"/>
      <c r="HTH4" s="60"/>
      <c r="HTI4" s="60"/>
      <c r="HTJ4" s="60"/>
      <c r="HTK4" s="60"/>
      <c r="HTL4" s="60"/>
      <c r="HTM4" s="60"/>
      <c r="HTN4" s="60"/>
      <c r="HTO4" s="60"/>
      <c r="HTP4" s="60"/>
      <c r="HTQ4" s="60"/>
      <c r="HTR4" s="60"/>
      <c r="HTS4" s="60"/>
      <c r="HTT4" s="60"/>
      <c r="HTU4" s="60"/>
      <c r="HTV4" s="60"/>
      <c r="HTW4" s="60"/>
      <c r="HTX4" s="60"/>
      <c r="HTY4" s="60"/>
      <c r="HTZ4" s="60"/>
      <c r="HUA4" s="60"/>
      <c r="HUB4" s="60"/>
      <c r="HUC4" s="60"/>
      <c r="HUD4" s="60"/>
      <c r="HUE4" s="60"/>
      <c r="HUF4" s="60"/>
      <c r="HUG4" s="60"/>
      <c r="HUH4" s="60"/>
      <c r="HUI4" s="60"/>
      <c r="HUJ4" s="60"/>
      <c r="HUK4" s="60"/>
      <c r="HUL4" s="60"/>
      <c r="HUM4" s="60"/>
      <c r="HUN4" s="60"/>
      <c r="HUO4" s="60"/>
      <c r="HUP4" s="60"/>
      <c r="HUQ4" s="60"/>
      <c r="HUR4" s="60"/>
      <c r="HUS4" s="60"/>
      <c r="HUT4" s="60"/>
      <c r="HUU4" s="60"/>
      <c r="HUV4" s="60"/>
      <c r="HUW4" s="60"/>
      <c r="HUX4" s="60"/>
      <c r="HUY4" s="60"/>
      <c r="HUZ4" s="60"/>
      <c r="HVA4" s="60"/>
      <c r="HVB4" s="60"/>
      <c r="HVC4" s="60"/>
      <c r="HVD4" s="60"/>
      <c r="HVE4" s="60"/>
      <c r="HVF4" s="60"/>
      <c r="HVG4" s="60"/>
      <c r="HVH4" s="60"/>
      <c r="HVI4" s="60"/>
      <c r="HVJ4" s="60"/>
      <c r="HVK4" s="60"/>
      <c r="HVL4" s="60"/>
      <c r="HVM4" s="60"/>
      <c r="HVN4" s="60"/>
      <c r="HVO4" s="60"/>
      <c r="HVP4" s="60"/>
      <c r="HVQ4" s="60"/>
      <c r="HVR4" s="60"/>
      <c r="HVS4" s="60"/>
      <c r="HVT4" s="60"/>
      <c r="HVU4" s="60"/>
      <c r="HVV4" s="60"/>
      <c r="HVW4" s="60"/>
      <c r="HVX4" s="60"/>
      <c r="HVY4" s="60"/>
      <c r="HVZ4" s="60"/>
      <c r="HWA4" s="60"/>
      <c r="HWB4" s="60"/>
      <c r="HWC4" s="60"/>
      <c r="HWD4" s="60"/>
      <c r="HWE4" s="60"/>
      <c r="HWF4" s="60"/>
      <c r="HWG4" s="60"/>
      <c r="HWH4" s="60"/>
      <c r="HWI4" s="60"/>
      <c r="HWJ4" s="60"/>
      <c r="HWK4" s="60"/>
      <c r="HWL4" s="60"/>
      <c r="HWM4" s="60"/>
      <c r="HWN4" s="60"/>
      <c r="HWO4" s="60"/>
      <c r="HWP4" s="60"/>
      <c r="HWQ4" s="60"/>
      <c r="HWR4" s="60"/>
      <c r="HWS4" s="60"/>
      <c r="HWT4" s="60"/>
      <c r="HWU4" s="60"/>
      <c r="HWV4" s="60"/>
      <c r="HWW4" s="60"/>
      <c r="HWX4" s="60"/>
      <c r="HWY4" s="60"/>
      <c r="HWZ4" s="60"/>
      <c r="HXA4" s="60"/>
      <c r="HXB4" s="60"/>
      <c r="HXC4" s="60"/>
      <c r="HXD4" s="60"/>
      <c r="HXE4" s="60"/>
      <c r="HXF4" s="60"/>
      <c r="HXG4" s="60"/>
      <c r="HXH4" s="60"/>
      <c r="HXI4" s="60"/>
      <c r="HXJ4" s="60"/>
      <c r="HXK4" s="60"/>
      <c r="HXL4" s="60"/>
      <c r="HXM4" s="60"/>
      <c r="HXN4" s="60"/>
      <c r="HXO4" s="60"/>
      <c r="HXP4" s="60"/>
      <c r="HXQ4" s="60"/>
      <c r="HXR4" s="60"/>
      <c r="HXS4" s="60"/>
      <c r="HXT4" s="60"/>
      <c r="HXU4" s="60"/>
      <c r="HXV4" s="60"/>
      <c r="HXW4" s="60"/>
      <c r="HXX4" s="60"/>
      <c r="HXY4" s="60"/>
      <c r="HXZ4" s="60"/>
      <c r="HYA4" s="60"/>
      <c r="HYB4" s="60"/>
      <c r="HYC4" s="60"/>
      <c r="HYD4" s="60"/>
      <c r="HYE4" s="60"/>
      <c r="HYF4" s="60"/>
      <c r="HYG4" s="60"/>
      <c r="HYH4" s="60"/>
      <c r="HYI4" s="60"/>
      <c r="HYJ4" s="60"/>
      <c r="HYK4" s="60"/>
      <c r="HYL4" s="60"/>
      <c r="HYM4" s="60"/>
      <c r="HYN4" s="60"/>
      <c r="HYO4" s="60"/>
      <c r="HYP4" s="60"/>
      <c r="HYQ4" s="60"/>
      <c r="HYR4" s="60"/>
      <c r="HYS4" s="60"/>
      <c r="HYT4" s="60"/>
      <c r="HYU4" s="60"/>
      <c r="HYV4" s="60"/>
      <c r="HYW4" s="60"/>
      <c r="HYX4" s="60"/>
      <c r="HYY4" s="60"/>
      <c r="HYZ4" s="60"/>
      <c r="HZA4" s="60"/>
      <c r="HZB4" s="60"/>
      <c r="HZC4" s="60"/>
      <c r="HZD4" s="60"/>
      <c r="HZE4" s="60"/>
      <c r="HZF4" s="60"/>
      <c r="HZG4" s="60"/>
      <c r="HZH4" s="60"/>
      <c r="HZI4" s="60"/>
      <c r="HZJ4" s="60"/>
      <c r="HZK4" s="60"/>
      <c r="HZL4" s="60"/>
      <c r="HZM4" s="60"/>
      <c r="HZN4" s="60"/>
      <c r="HZO4" s="60"/>
      <c r="HZP4" s="60"/>
      <c r="HZQ4" s="60"/>
      <c r="HZR4" s="60"/>
      <c r="HZS4" s="60"/>
      <c r="HZT4" s="60"/>
      <c r="HZU4" s="60"/>
      <c r="HZV4" s="60"/>
      <c r="HZW4" s="60"/>
      <c r="HZX4" s="60"/>
      <c r="HZY4" s="60"/>
      <c r="HZZ4" s="60"/>
      <c r="IAA4" s="60"/>
      <c r="IAB4" s="60"/>
      <c r="IAC4" s="60"/>
      <c r="IAD4" s="60"/>
      <c r="IAE4" s="60"/>
      <c r="IAF4" s="60"/>
      <c r="IAG4" s="60"/>
      <c r="IAH4" s="60"/>
      <c r="IAI4" s="60"/>
      <c r="IAJ4" s="60"/>
      <c r="IAK4" s="60"/>
      <c r="IAL4" s="60"/>
      <c r="IAM4" s="60"/>
      <c r="IAN4" s="60"/>
      <c r="IAO4" s="60"/>
      <c r="IAP4" s="60"/>
      <c r="IAQ4" s="60"/>
      <c r="IAR4" s="60"/>
      <c r="IAS4" s="60"/>
      <c r="IAT4" s="60"/>
      <c r="IAU4" s="60"/>
      <c r="IAV4" s="60"/>
      <c r="IAW4" s="60"/>
      <c r="IAX4" s="60"/>
      <c r="IAY4" s="60"/>
      <c r="IAZ4" s="60"/>
      <c r="IBA4" s="60"/>
      <c r="IBB4" s="60"/>
      <c r="IBC4" s="60"/>
      <c r="IBD4" s="60"/>
      <c r="IBE4" s="60"/>
      <c r="IBF4" s="60"/>
      <c r="IBG4" s="60"/>
      <c r="IBH4" s="60"/>
      <c r="IBI4" s="60"/>
      <c r="IBJ4" s="60"/>
      <c r="IBK4" s="60"/>
      <c r="IBL4" s="60"/>
      <c r="IBM4" s="60"/>
      <c r="IBN4" s="60"/>
      <c r="IBO4" s="60"/>
      <c r="IBP4" s="60"/>
      <c r="IBQ4" s="60"/>
      <c r="IBR4" s="60"/>
      <c r="IBS4" s="60"/>
      <c r="IBT4" s="60"/>
      <c r="IBU4" s="60"/>
      <c r="IBV4" s="60"/>
      <c r="IBW4" s="60"/>
      <c r="IBX4" s="60"/>
      <c r="IBY4" s="60"/>
      <c r="IBZ4" s="60"/>
      <c r="ICA4" s="60"/>
      <c r="ICB4" s="60"/>
      <c r="ICC4" s="60"/>
      <c r="ICD4" s="60"/>
      <c r="ICE4" s="60"/>
      <c r="ICF4" s="60"/>
      <c r="ICG4" s="60"/>
      <c r="ICH4" s="60"/>
      <c r="ICI4" s="60"/>
      <c r="ICJ4" s="60"/>
      <c r="ICK4" s="60"/>
      <c r="ICL4" s="60"/>
      <c r="ICM4" s="60"/>
      <c r="ICN4" s="60"/>
      <c r="ICO4" s="60"/>
      <c r="ICP4" s="60"/>
      <c r="ICQ4" s="60"/>
      <c r="ICR4" s="60"/>
      <c r="ICS4" s="60"/>
      <c r="ICT4" s="60"/>
      <c r="ICU4" s="60"/>
      <c r="ICV4" s="60"/>
      <c r="ICW4" s="60"/>
      <c r="ICX4" s="60"/>
      <c r="ICY4" s="60"/>
      <c r="ICZ4" s="60"/>
      <c r="IDA4" s="60"/>
      <c r="IDB4" s="60"/>
      <c r="IDC4" s="60"/>
      <c r="IDD4" s="60"/>
      <c r="IDE4" s="60"/>
      <c r="IDF4" s="60"/>
      <c r="IDG4" s="60"/>
      <c r="IDH4" s="60"/>
      <c r="IDI4" s="60"/>
      <c r="IDJ4" s="60"/>
      <c r="IDK4" s="60"/>
      <c r="IDL4" s="60"/>
      <c r="IDM4" s="60"/>
      <c r="IDN4" s="60"/>
      <c r="IDO4" s="60"/>
      <c r="IDP4" s="60"/>
      <c r="IDQ4" s="60"/>
      <c r="IDR4" s="60"/>
      <c r="IDS4" s="60"/>
      <c r="IDT4" s="60"/>
      <c r="IDU4" s="60"/>
      <c r="IDV4" s="60"/>
      <c r="IDW4" s="60"/>
      <c r="IDX4" s="60"/>
      <c r="IDY4" s="60"/>
      <c r="IDZ4" s="60"/>
      <c r="IEA4" s="60"/>
      <c r="IEB4" s="60"/>
      <c r="IEC4" s="60"/>
      <c r="IED4" s="60"/>
      <c r="IEE4" s="60"/>
      <c r="IEF4" s="60"/>
      <c r="IEG4" s="60"/>
      <c r="IEH4" s="60"/>
      <c r="IEI4" s="60"/>
      <c r="IEJ4" s="60"/>
      <c r="IEK4" s="60"/>
      <c r="IEL4" s="60"/>
      <c r="IEM4" s="60"/>
      <c r="IEN4" s="60"/>
      <c r="IEO4" s="60"/>
      <c r="IEP4" s="60"/>
      <c r="IEQ4" s="60"/>
      <c r="IER4" s="60"/>
      <c r="IES4" s="60"/>
      <c r="IET4" s="60"/>
      <c r="IEU4" s="60"/>
      <c r="IEV4" s="60"/>
      <c r="IEW4" s="60"/>
      <c r="IEX4" s="60"/>
      <c r="IEY4" s="60"/>
      <c r="IEZ4" s="60"/>
      <c r="IFA4" s="60"/>
      <c r="IFB4" s="60"/>
      <c r="IFC4" s="60"/>
      <c r="IFD4" s="60"/>
      <c r="IFE4" s="60"/>
      <c r="IFF4" s="60"/>
      <c r="IFG4" s="60"/>
      <c r="IFH4" s="60"/>
      <c r="IFI4" s="60"/>
      <c r="IFJ4" s="60"/>
      <c r="IFK4" s="60"/>
      <c r="IFL4" s="60"/>
      <c r="IFM4" s="60"/>
      <c r="IFN4" s="60"/>
      <c r="IFO4" s="60"/>
      <c r="IFP4" s="60"/>
      <c r="IFQ4" s="60"/>
      <c r="IFR4" s="60"/>
      <c r="IFS4" s="60"/>
      <c r="IFT4" s="60"/>
      <c r="IFU4" s="60"/>
      <c r="IFV4" s="60"/>
      <c r="IFW4" s="60"/>
      <c r="IFX4" s="60"/>
      <c r="IFY4" s="60"/>
      <c r="IFZ4" s="60"/>
      <c r="IGA4" s="60"/>
      <c r="IGB4" s="60"/>
      <c r="IGC4" s="60"/>
      <c r="IGD4" s="60"/>
      <c r="IGE4" s="60"/>
      <c r="IGF4" s="60"/>
      <c r="IGG4" s="60"/>
      <c r="IGH4" s="60"/>
      <c r="IGI4" s="60"/>
      <c r="IGJ4" s="60"/>
      <c r="IGK4" s="60"/>
      <c r="IGL4" s="60"/>
      <c r="IGM4" s="60"/>
      <c r="IGN4" s="60"/>
      <c r="IGO4" s="60"/>
      <c r="IGP4" s="60"/>
      <c r="IGQ4" s="60"/>
      <c r="IGR4" s="60"/>
      <c r="IGS4" s="60"/>
      <c r="IGT4" s="60"/>
      <c r="IGU4" s="60"/>
      <c r="IGV4" s="60"/>
      <c r="IGW4" s="60"/>
      <c r="IGX4" s="60"/>
      <c r="IGY4" s="60"/>
      <c r="IGZ4" s="60"/>
      <c r="IHA4" s="60"/>
      <c r="IHB4" s="60"/>
      <c r="IHC4" s="60"/>
      <c r="IHD4" s="60"/>
      <c r="IHE4" s="60"/>
      <c r="IHF4" s="60"/>
      <c r="IHG4" s="60"/>
      <c r="IHH4" s="60"/>
      <c r="IHI4" s="60"/>
      <c r="IHJ4" s="60"/>
      <c r="IHK4" s="60"/>
      <c r="IHL4" s="60"/>
      <c r="IHM4" s="60"/>
      <c r="IHN4" s="60"/>
      <c r="IHO4" s="60"/>
      <c r="IHP4" s="60"/>
      <c r="IHQ4" s="60"/>
      <c r="IHR4" s="60"/>
      <c r="IHS4" s="60"/>
      <c r="IHT4" s="60"/>
      <c r="IHU4" s="60"/>
      <c r="IHV4" s="60"/>
      <c r="IHW4" s="60"/>
      <c r="IHX4" s="60"/>
      <c r="IHY4" s="60"/>
      <c r="IHZ4" s="60"/>
      <c r="IIA4" s="60"/>
      <c r="IIB4" s="60"/>
      <c r="IIC4" s="60"/>
      <c r="IID4" s="60"/>
      <c r="IIE4" s="60"/>
      <c r="IIF4" s="60"/>
      <c r="IIG4" s="60"/>
      <c r="IIH4" s="60"/>
      <c r="III4" s="60"/>
      <c r="IIJ4" s="60"/>
      <c r="IIK4" s="60"/>
      <c r="IIL4" s="60"/>
      <c r="IIM4" s="60"/>
      <c r="IIN4" s="60"/>
      <c r="IIO4" s="60"/>
      <c r="IIP4" s="60"/>
      <c r="IIQ4" s="60"/>
      <c r="IIR4" s="60"/>
      <c r="IIS4" s="60"/>
      <c r="IIT4" s="60"/>
      <c r="IIU4" s="60"/>
      <c r="IIV4" s="60"/>
      <c r="IIW4" s="60"/>
      <c r="IIX4" s="60"/>
      <c r="IIY4" s="60"/>
      <c r="IIZ4" s="60"/>
      <c r="IJA4" s="60"/>
      <c r="IJB4" s="60"/>
      <c r="IJC4" s="60"/>
      <c r="IJD4" s="60"/>
      <c r="IJE4" s="60"/>
      <c r="IJF4" s="60"/>
      <c r="IJG4" s="60"/>
      <c r="IJH4" s="60"/>
      <c r="IJI4" s="60"/>
      <c r="IJJ4" s="60"/>
      <c r="IJK4" s="60"/>
      <c r="IJL4" s="60"/>
      <c r="IJM4" s="60"/>
      <c r="IJN4" s="60"/>
      <c r="IJO4" s="60"/>
      <c r="IJP4" s="60"/>
      <c r="IJQ4" s="60"/>
      <c r="IJR4" s="60"/>
      <c r="IJS4" s="60"/>
      <c r="IJT4" s="60"/>
      <c r="IJU4" s="60"/>
      <c r="IJV4" s="60"/>
      <c r="IJW4" s="60"/>
      <c r="IJX4" s="60"/>
      <c r="IJY4" s="60"/>
      <c r="IJZ4" s="60"/>
      <c r="IKA4" s="60"/>
      <c r="IKB4" s="60"/>
      <c r="IKC4" s="60"/>
      <c r="IKD4" s="60"/>
      <c r="IKE4" s="60"/>
      <c r="IKF4" s="60"/>
      <c r="IKG4" s="60"/>
      <c r="IKH4" s="60"/>
      <c r="IKI4" s="60"/>
      <c r="IKJ4" s="60"/>
      <c r="IKK4" s="60"/>
      <c r="IKL4" s="60"/>
      <c r="IKM4" s="60"/>
      <c r="IKN4" s="60"/>
      <c r="IKO4" s="60"/>
      <c r="IKP4" s="60"/>
      <c r="IKQ4" s="60"/>
      <c r="IKR4" s="60"/>
      <c r="IKS4" s="60"/>
      <c r="IKT4" s="60"/>
      <c r="IKU4" s="60"/>
      <c r="IKV4" s="60"/>
      <c r="IKW4" s="60"/>
      <c r="IKX4" s="60"/>
      <c r="IKY4" s="60"/>
      <c r="IKZ4" s="60"/>
      <c r="ILA4" s="60"/>
      <c r="ILB4" s="60"/>
      <c r="ILC4" s="60"/>
      <c r="ILD4" s="60"/>
      <c r="ILE4" s="60"/>
      <c r="ILF4" s="60"/>
      <c r="ILG4" s="60"/>
      <c r="ILH4" s="60"/>
      <c r="ILI4" s="60"/>
      <c r="ILJ4" s="60"/>
      <c r="ILK4" s="60"/>
      <c r="ILL4" s="60"/>
      <c r="ILM4" s="60"/>
      <c r="ILN4" s="60"/>
      <c r="ILO4" s="60"/>
      <c r="ILP4" s="60"/>
      <c r="ILQ4" s="60"/>
      <c r="ILR4" s="60"/>
      <c r="ILS4" s="60"/>
      <c r="ILT4" s="60"/>
      <c r="ILU4" s="60"/>
      <c r="ILV4" s="60"/>
      <c r="ILW4" s="60"/>
      <c r="ILX4" s="60"/>
      <c r="ILY4" s="60"/>
      <c r="ILZ4" s="60"/>
      <c r="IMA4" s="60"/>
      <c r="IMB4" s="60"/>
      <c r="IMC4" s="60"/>
      <c r="IMD4" s="60"/>
      <c r="IME4" s="60"/>
      <c r="IMF4" s="60"/>
      <c r="IMG4" s="60"/>
      <c r="IMH4" s="60"/>
      <c r="IMI4" s="60"/>
      <c r="IMJ4" s="60"/>
      <c r="IMK4" s="60"/>
      <c r="IML4" s="60"/>
      <c r="IMM4" s="60"/>
      <c r="IMN4" s="60"/>
      <c r="IMO4" s="60"/>
      <c r="IMP4" s="60"/>
      <c r="IMQ4" s="60"/>
      <c r="IMR4" s="60"/>
      <c r="IMS4" s="60"/>
      <c r="IMT4" s="60"/>
      <c r="IMU4" s="60"/>
      <c r="IMV4" s="60"/>
      <c r="IMW4" s="60"/>
      <c r="IMX4" s="60"/>
      <c r="IMY4" s="60"/>
      <c r="IMZ4" s="60"/>
      <c r="INA4" s="60"/>
      <c r="INB4" s="60"/>
      <c r="INC4" s="60"/>
      <c r="IND4" s="60"/>
      <c r="INE4" s="60"/>
      <c r="INF4" s="60"/>
      <c r="ING4" s="60"/>
      <c r="INH4" s="60"/>
      <c r="INI4" s="60"/>
      <c r="INJ4" s="60"/>
      <c r="INK4" s="60"/>
      <c r="INL4" s="60"/>
      <c r="INM4" s="60"/>
      <c r="INN4" s="60"/>
      <c r="INO4" s="60"/>
      <c r="INP4" s="60"/>
      <c r="INQ4" s="60"/>
      <c r="INR4" s="60"/>
      <c r="INS4" s="60"/>
      <c r="INT4" s="60"/>
      <c r="INU4" s="60"/>
      <c r="INV4" s="60"/>
      <c r="INW4" s="60"/>
      <c r="INX4" s="60"/>
      <c r="INY4" s="60"/>
      <c r="INZ4" s="60"/>
      <c r="IOA4" s="60"/>
      <c r="IOB4" s="60"/>
      <c r="IOC4" s="60"/>
      <c r="IOD4" s="60"/>
      <c r="IOE4" s="60"/>
      <c r="IOF4" s="60"/>
      <c r="IOG4" s="60"/>
      <c r="IOH4" s="60"/>
      <c r="IOI4" s="60"/>
      <c r="IOJ4" s="60"/>
      <c r="IOK4" s="60"/>
      <c r="IOL4" s="60"/>
      <c r="IOM4" s="60"/>
      <c r="ION4" s="60"/>
      <c r="IOO4" s="60"/>
      <c r="IOP4" s="60"/>
      <c r="IOQ4" s="60"/>
      <c r="IOR4" s="60"/>
      <c r="IOS4" s="60"/>
      <c r="IOT4" s="60"/>
      <c r="IOU4" s="60"/>
      <c r="IOV4" s="60"/>
      <c r="IOW4" s="60"/>
      <c r="IOX4" s="60"/>
      <c r="IOY4" s="60"/>
      <c r="IOZ4" s="60"/>
      <c r="IPA4" s="60"/>
      <c r="IPB4" s="60"/>
      <c r="IPC4" s="60"/>
      <c r="IPD4" s="60"/>
      <c r="IPE4" s="60"/>
      <c r="IPF4" s="60"/>
      <c r="IPG4" s="60"/>
      <c r="IPH4" s="60"/>
      <c r="IPI4" s="60"/>
      <c r="IPJ4" s="60"/>
      <c r="IPK4" s="60"/>
      <c r="IPL4" s="60"/>
      <c r="IPM4" s="60"/>
      <c r="IPN4" s="60"/>
      <c r="IPO4" s="60"/>
      <c r="IPP4" s="60"/>
      <c r="IPQ4" s="60"/>
      <c r="IPR4" s="60"/>
      <c r="IPS4" s="60"/>
      <c r="IPT4" s="60"/>
      <c r="IPU4" s="60"/>
      <c r="IPV4" s="60"/>
      <c r="IPW4" s="60"/>
      <c r="IPX4" s="60"/>
      <c r="IPY4" s="60"/>
      <c r="IPZ4" s="60"/>
      <c r="IQA4" s="60"/>
      <c r="IQB4" s="60"/>
      <c r="IQC4" s="60"/>
      <c r="IQD4" s="60"/>
      <c r="IQE4" s="60"/>
      <c r="IQF4" s="60"/>
      <c r="IQG4" s="60"/>
      <c r="IQH4" s="60"/>
      <c r="IQI4" s="60"/>
      <c r="IQJ4" s="60"/>
      <c r="IQK4" s="60"/>
      <c r="IQL4" s="60"/>
      <c r="IQM4" s="60"/>
      <c r="IQN4" s="60"/>
      <c r="IQO4" s="60"/>
      <c r="IQP4" s="60"/>
      <c r="IQQ4" s="60"/>
      <c r="IQR4" s="60"/>
      <c r="IQS4" s="60"/>
      <c r="IQT4" s="60"/>
      <c r="IQU4" s="60"/>
      <c r="IQV4" s="60"/>
      <c r="IQW4" s="60"/>
      <c r="IQX4" s="60"/>
      <c r="IQY4" s="60"/>
      <c r="IQZ4" s="60"/>
      <c r="IRA4" s="60"/>
      <c r="IRB4" s="60"/>
      <c r="IRC4" s="60"/>
      <c r="IRD4" s="60"/>
      <c r="IRE4" s="60"/>
      <c r="IRF4" s="60"/>
      <c r="IRG4" s="60"/>
      <c r="IRH4" s="60"/>
      <c r="IRI4" s="60"/>
      <c r="IRJ4" s="60"/>
      <c r="IRK4" s="60"/>
      <c r="IRL4" s="60"/>
      <c r="IRM4" s="60"/>
      <c r="IRN4" s="60"/>
      <c r="IRO4" s="60"/>
      <c r="IRP4" s="60"/>
      <c r="IRQ4" s="60"/>
      <c r="IRR4" s="60"/>
      <c r="IRS4" s="60"/>
      <c r="IRT4" s="60"/>
      <c r="IRU4" s="60"/>
      <c r="IRV4" s="60"/>
      <c r="IRW4" s="60"/>
      <c r="IRX4" s="60"/>
      <c r="IRY4" s="60"/>
      <c r="IRZ4" s="60"/>
      <c r="ISA4" s="60"/>
      <c r="ISB4" s="60"/>
      <c r="ISC4" s="60"/>
      <c r="ISD4" s="60"/>
      <c r="ISE4" s="60"/>
      <c r="ISF4" s="60"/>
      <c r="ISG4" s="60"/>
      <c r="ISH4" s="60"/>
      <c r="ISI4" s="60"/>
      <c r="ISJ4" s="60"/>
      <c r="ISK4" s="60"/>
      <c r="ISL4" s="60"/>
      <c r="ISM4" s="60"/>
      <c r="ISN4" s="60"/>
      <c r="ISO4" s="60"/>
      <c r="ISP4" s="60"/>
      <c r="ISQ4" s="60"/>
      <c r="ISR4" s="60"/>
      <c r="ISS4" s="60"/>
      <c r="IST4" s="60"/>
      <c r="ISU4" s="60"/>
      <c r="ISV4" s="60"/>
      <c r="ISW4" s="60"/>
      <c r="ISX4" s="60"/>
      <c r="ISY4" s="60"/>
      <c r="ISZ4" s="60"/>
      <c r="ITA4" s="60"/>
      <c r="ITB4" s="60"/>
      <c r="ITC4" s="60"/>
      <c r="ITD4" s="60"/>
      <c r="ITE4" s="60"/>
      <c r="ITF4" s="60"/>
      <c r="ITG4" s="60"/>
      <c r="ITH4" s="60"/>
      <c r="ITI4" s="60"/>
      <c r="ITJ4" s="60"/>
      <c r="ITK4" s="60"/>
      <c r="ITL4" s="60"/>
      <c r="ITM4" s="60"/>
      <c r="ITN4" s="60"/>
      <c r="ITO4" s="60"/>
      <c r="ITP4" s="60"/>
      <c r="ITQ4" s="60"/>
      <c r="ITR4" s="60"/>
      <c r="ITS4" s="60"/>
      <c r="ITT4" s="60"/>
      <c r="ITU4" s="60"/>
      <c r="ITV4" s="60"/>
      <c r="ITW4" s="60"/>
      <c r="ITX4" s="60"/>
      <c r="ITY4" s="60"/>
      <c r="ITZ4" s="60"/>
      <c r="IUA4" s="60"/>
      <c r="IUB4" s="60"/>
      <c r="IUC4" s="60"/>
      <c r="IUD4" s="60"/>
      <c r="IUE4" s="60"/>
      <c r="IUF4" s="60"/>
      <c r="IUG4" s="60"/>
      <c r="IUH4" s="60"/>
      <c r="IUI4" s="60"/>
      <c r="IUJ4" s="60"/>
      <c r="IUK4" s="60"/>
      <c r="IUL4" s="60"/>
      <c r="IUM4" s="60"/>
      <c r="IUN4" s="60"/>
      <c r="IUO4" s="60"/>
      <c r="IUP4" s="60"/>
      <c r="IUQ4" s="60"/>
      <c r="IUR4" s="60"/>
      <c r="IUS4" s="60"/>
      <c r="IUT4" s="60"/>
      <c r="IUU4" s="60"/>
      <c r="IUV4" s="60"/>
      <c r="IUW4" s="60"/>
      <c r="IUX4" s="60"/>
      <c r="IUY4" s="60"/>
      <c r="IUZ4" s="60"/>
      <c r="IVA4" s="60"/>
      <c r="IVB4" s="60"/>
      <c r="IVC4" s="60"/>
      <c r="IVD4" s="60"/>
      <c r="IVE4" s="60"/>
      <c r="IVF4" s="60"/>
      <c r="IVG4" s="60"/>
      <c r="IVH4" s="60"/>
      <c r="IVI4" s="60"/>
      <c r="IVJ4" s="60"/>
      <c r="IVK4" s="60"/>
      <c r="IVL4" s="60"/>
      <c r="IVM4" s="60"/>
      <c r="IVN4" s="60"/>
      <c r="IVO4" s="60"/>
      <c r="IVP4" s="60"/>
      <c r="IVQ4" s="60"/>
      <c r="IVR4" s="60"/>
      <c r="IVS4" s="60"/>
      <c r="IVT4" s="60"/>
      <c r="IVU4" s="60"/>
      <c r="IVV4" s="60"/>
      <c r="IVW4" s="60"/>
      <c r="IVX4" s="60"/>
      <c r="IVY4" s="60"/>
      <c r="IVZ4" s="60"/>
      <c r="IWA4" s="60"/>
      <c r="IWB4" s="60"/>
      <c r="IWC4" s="60"/>
      <c r="IWD4" s="60"/>
      <c r="IWE4" s="60"/>
      <c r="IWF4" s="60"/>
      <c r="IWG4" s="60"/>
      <c r="IWH4" s="60"/>
      <c r="IWI4" s="60"/>
      <c r="IWJ4" s="60"/>
      <c r="IWK4" s="60"/>
      <c r="IWL4" s="60"/>
      <c r="IWM4" s="60"/>
      <c r="IWN4" s="60"/>
      <c r="IWO4" s="60"/>
      <c r="IWP4" s="60"/>
      <c r="IWQ4" s="60"/>
      <c r="IWR4" s="60"/>
      <c r="IWS4" s="60"/>
      <c r="IWT4" s="60"/>
      <c r="IWU4" s="60"/>
      <c r="IWV4" s="60"/>
      <c r="IWW4" s="60"/>
      <c r="IWX4" s="60"/>
      <c r="IWY4" s="60"/>
      <c r="IWZ4" s="60"/>
      <c r="IXA4" s="60"/>
      <c r="IXB4" s="60"/>
      <c r="IXC4" s="60"/>
      <c r="IXD4" s="60"/>
      <c r="IXE4" s="60"/>
      <c r="IXF4" s="60"/>
      <c r="IXG4" s="60"/>
      <c r="IXH4" s="60"/>
      <c r="IXI4" s="60"/>
      <c r="IXJ4" s="60"/>
      <c r="IXK4" s="60"/>
      <c r="IXL4" s="60"/>
      <c r="IXM4" s="60"/>
      <c r="IXN4" s="60"/>
      <c r="IXO4" s="60"/>
      <c r="IXP4" s="60"/>
      <c r="IXQ4" s="60"/>
      <c r="IXR4" s="60"/>
      <c r="IXS4" s="60"/>
      <c r="IXT4" s="60"/>
      <c r="IXU4" s="60"/>
      <c r="IXV4" s="60"/>
      <c r="IXW4" s="60"/>
      <c r="IXX4" s="60"/>
      <c r="IXY4" s="60"/>
      <c r="IXZ4" s="60"/>
      <c r="IYA4" s="60"/>
      <c r="IYB4" s="60"/>
      <c r="IYC4" s="60"/>
      <c r="IYD4" s="60"/>
      <c r="IYE4" s="60"/>
      <c r="IYF4" s="60"/>
      <c r="IYG4" s="60"/>
      <c r="IYH4" s="60"/>
      <c r="IYI4" s="60"/>
      <c r="IYJ4" s="60"/>
      <c r="IYK4" s="60"/>
      <c r="IYL4" s="60"/>
      <c r="IYM4" s="60"/>
      <c r="IYN4" s="60"/>
      <c r="IYO4" s="60"/>
      <c r="IYP4" s="60"/>
      <c r="IYQ4" s="60"/>
      <c r="IYR4" s="60"/>
      <c r="IYS4" s="60"/>
      <c r="IYT4" s="60"/>
      <c r="IYU4" s="60"/>
      <c r="IYV4" s="60"/>
      <c r="IYW4" s="60"/>
      <c r="IYX4" s="60"/>
      <c r="IYY4" s="60"/>
      <c r="IYZ4" s="60"/>
      <c r="IZA4" s="60"/>
      <c r="IZB4" s="60"/>
      <c r="IZC4" s="60"/>
      <c r="IZD4" s="60"/>
      <c r="IZE4" s="60"/>
      <c r="IZF4" s="60"/>
      <c r="IZG4" s="60"/>
      <c r="IZH4" s="60"/>
      <c r="IZI4" s="60"/>
      <c r="IZJ4" s="60"/>
      <c r="IZK4" s="60"/>
      <c r="IZL4" s="60"/>
      <c r="IZM4" s="60"/>
      <c r="IZN4" s="60"/>
      <c r="IZO4" s="60"/>
      <c r="IZP4" s="60"/>
      <c r="IZQ4" s="60"/>
      <c r="IZR4" s="60"/>
      <c r="IZS4" s="60"/>
      <c r="IZT4" s="60"/>
      <c r="IZU4" s="60"/>
      <c r="IZV4" s="60"/>
      <c r="IZW4" s="60"/>
      <c r="IZX4" s="60"/>
      <c r="IZY4" s="60"/>
      <c r="IZZ4" s="60"/>
      <c r="JAA4" s="60"/>
      <c r="JAB4" s="60"/>
      <c r="JAC4" s="60"/>
      <c r="JAD4" s="60"/>
      <c r="JAE4" s="60"/>
      <c r="JAF4" s="60"/>
      <c r="JAG4" s="60"/>
      <c r="JAH4" s="60"/>
      <c r="JAI4" s="60"/>
      <c r="JAJ4" s="60"/>
      <c r="JAK4" s="60"/>
      <c r="JAL4" s="60"/>
      <c r="JAM4" s="60"/>
      <c r="JAN4" s="60"/>
      <c r="JAO4" s="60"/>
      <c r="JAP4" s="60"/>
      <c r="JAQ4" s="60"/>
      <c r="JAR4" s="60"/>
      <c r="JAS4" s="60"/>
      <c r="JAT4" s="60"/>
      <c r="JAU4" s="60"/>
      <c r="JAV4" s="60"/>
      <c r="JAW4" s="60"/>
      <c r="JAX4" s="60"/>
      <c r="JAY4" s="60"/>
      <c r="JAZ4" s="60"/>
      <c r="JBA4" s="60"/>
      <c r="JBB4" s="60"/>
      <c r="JBC4" s="60"/>
      <c r="JBD4" s="60"/>
      <c r="JBE4" s="60"/>
      <c r="JBF4" s="60"/>
      <c r="JBG4" s="60"/>
      <c r="JBH4" s="60"/>
      <c r="JBI4" s="60"/>
      <c r="JBJ4" s="60"/>
      <c r="JBK4" s="60"/>
      <c r="JBL4" s="60"/>
      <c r="JBM4" s="60"/>
      <c r="JBN4" s="60"/>
      <c r="JBO4" s="60"/>
      <c r="JBP4" s="60"/>
      <c r="JBQ4" s="60"/>
      <c r="JBR4" s="60"/>
      <c r="JBS4" s="60"/>
      <c r="JBT4" s="60"/>
      <c r="JBU4" s="60"/>
      <c r="JBV4" s="60"/>
      <c r="JBW4" s="60"/>
      <c r="JBX4" s="60"/>
      <c r="JBY4" s="60"/>
      <c r="JBZ4" s="60"/>
      <c r="JCA4" s="60"/>
      <c r="JCB4" s="60"/>
      <c r="JCC4" s="60"/>
      <c r="JCD4" s="60"/>
      <c r="JCE4" s="60"/>
      <c r="JCF4" s="60"/>
      <c r="JCG4" s="60"/>
      <c r="JCH4" s="60"/>
      <c r="JCI4" s="60"/>
      <c r="JCJ4" s="60"/>
      <c r="JCK4" s="60"/>
      <c r="JCL4" s="60"/>
      <c r="JCM4" s="60"/>
      <c r="JCN4" s="60"/>
      <c r="JCO4" s="60"/>
      <c r="JCP4" s="60"/>
      <c r="JCQ4" s="60"/>
      <c r="JCR4" s="60"/>
      <c r="JCS4" s="60"/>
      <c r="JCT4" s="60"/>
      <c r="JCU4" s="60"/>
      <c r="JCV4" s="60"/>
      <c r="JCW4" s="60"/>
      <c r="JCX4" s="60"/>
      <c r="JCY4" s="60"/>
      <c r="JCZ4" s="60"/>
      <c r="JDA4" s="60"/>
      <c r="JDB4" s="60"/>
      <c r="JDC4" s="60"/>
      <c r="JDD4" s="60"/>
      <c r="JDE4" s="60"/>
      <c r="JDF4" s="60"/>
      <c r="JDG4" s="60"/>
      <c r="JDH4" s="60"/>
      <c r="JDI4" s="60"/>
      <c r="JDJ4" s="60"/>
      <c r="JDK4" s="60"/>
      <c r="JDL4" s="60"/>
      <c r="JDM4" s="60"/>
      <c r="JDN4" s="60"/>
      <c r="JDO4" s="60"/>
      <c r="JDP4" s="60"/>
      <c r="JDQ4" s="60"/>
      <c r="JDR4" s="60"/>
      <c r="JDS4" s="60"/>
      <c r="JDT4" s="60"/>
      <c r="JDU4" s="60"/>
      <c r="JDV4" s="60"/>
      <c r="JDW4" s="60"/>
      <c r="JDX4" s="60"/>
      <c r="JDY4" s="60"/>
      <c r="JDZ4" s="60"/>
      <c r="JEA4" s="60"/>
      <c r="JEB4" s="60"/>
      <c r="JEC4" s="60"/>
      <c r="JED4" s="60"/>
      <c r="JEE4" s="60"/>
      <c r="JEF4" s="60"/>
      <c r="JEG4" s="60"/>
      <c r="JEH4" s="60"/>
      <c r="JEI4" s="60"/>
      <c r="JEJ4" s="60"/>
      <c r="JEK4" s="60"/>
      <c r="JEL4" s="60"/>
      <c r="JEM4" s="60"/>
      <c r="JEN4" s="60"/>
      <c r="JEO4" s="60"/>
      <c r="JEP4" s="60"/>
      <c r="JEQ4" s="60"/>
      <c r="JER4" s="60"/>
      <c r="JES4" s="60"/>
      <c r="JET4" s="60"/>
      <c r="JEU4" s="60"/>
      <c r="JEV4" s="60"/>
      <c r="JEW4" s="60"/>
      <c r="JEX4" s="60"/>
      <c r="JEY4" s="60"/>
      <c r="JEZ4" s="60"/>
      <c r="JFA4" s="60"/>
      <c r="JFB4" s="60"/>
      <c r="JFC4" s="60"/>
      <c r="JFD4" s="60"/>
      <c r="JFE4" s="60"/>
      <c r="JFF4" s="60"/>
      <c r="JFG4" s="60"/>
      <c r="JFH4" s="60"/>
      <c r="JFI4" s="60"/>
      <c r="JFJ4" s="60"/>
      <c r="JFK4" s="60"/>
      <c r="JFL4" s="60"/>
      <c r="JFM4" s="60"/>
      <c r="JFN4" s="60"/>
      <c r="JFO4" s="60"/>
      <c r="JFP4" s="60"/>
      <c r="JFQ4" s="60"/>
      <c r="JFR4" s="60"/>
      <c r="JFS4" s="60"/>
      <c r="JFT4" s="60"/>
      <c r="JFU4" s="60"/>
      <c r="JFV4" s="60"/>
      <c r="JFW4" s="60"/>
      <c r="JFX4" s="60"/>
      <c r="JFY4" s="60"/>
      <c r="JFZ4" s="60"/>
      <c r="JGA4" s="60"/>
      <c r="JGB4" s="60"/>
      <c r="JGC4" s="60"/>
      <c r="JGD4" s="60"/>
      <c r="JGE4" s="60"/>
      <c r="JGF4" s="60"/>
      <c r="JGG4" s="60"/>
      <c r="JGH4" s="60"/>
      <c r="JGI4" s="60"/>
      <c r="JGJ4" s="60"/>
      <c r="JGK4" s="60"/>
      <c r="JGL4" s="60"/>
      <c r="JGM4" s="60"/>
      <c r="JGN4" s="60"/>
      <c r="JGO4" s="60"/>
      <c r="JGP4" s="60"/>
      <c r="JGQ4" s="60"/>
      <c r="JGR4" s="60"/>
      <c r="JGS4" s="60"/>
      <c r="JGT4" s="60"/>
      <c r="JGU4" s="60"/>
      <c r="JGV4" s="60"/>
      <c r="JGW4" s="60"/>
      <c r="JGX4" s="60"/>
      <c r="JGY4" s="60"/>
      <c r="JGZ4" s="60"/>
      <c r="JHA4" s="60"/>
      <c r="JHB4" s="60"/>
      <c r="JHC4" s="60"/>
      <c r="JHD4" s="60"/>
      <c r="JHE4" s="60"/>
      <c r="JHF4" s="60"/>
      <c r="JHG4" s="60"/>
      <c r="JHH4" s="60"/>
      <c r="JHI4" s="60"/>
      <c r="JHJ4" s="60"/>
      <c r="JHK4" s="60"/>
      <c r="JHL4" s="60"/>
      <c r="JHM4" s="60"/>
      <c r="JHN4" s="60"/>
      <c r="JHO4" s="60"/>
      <c r="JHP4" s="60"/>
      <c r="JHQ4" s="60"/>
      <c r="JHR4" s="60"/>
      <c r="JHS4" s="60"/>
      <c r="JHT4" s="60"/>
      <c r="JHU4" s="60"/>
      <c r="JHV4" s="60"/>
      <c r="JHW4" s="60"/>
      <c r="JHX4" s="60"/>
      <c r="JHY4" s="60"/>
      <c r="JHZ4" s="60"/>
      <c r="JIA4" s="60"/>
      <c r="JIB4" s="60"/>
      <c r="JIC4" s="60"/>
      <c r="JID4" s="60"/>
      <c r="JIE4" s="60"/>
      <c r="JIF4" s="60"/>
      <c r="JIG4" s="60"/>
      <c r="JIH4" s="60"/>
      <c r="JII4" s="60"/>
      <c r="JIJ4" s="60"/>
      <c r="JIK4" s="60"/>
      <c r="JIL4" s="60"/>
      <c r="JIM4" s="60"/>
      <c r="JIN4" s="60"/>
      <c r="JIO4" s="60"/>
      <c r="JIP4" s="60"/>
      <c r="JIQ4" s="60"/>
      <c r="JIR4" s="60"/>
      <c r="JIS4" s="60"/>
      <c r="JIT4" s="60"/>
      <c r="JIU4" s="60"/>
      <c r="JIV4" s="60"/>
      <c r="JIW4" s="60"/>
      <c r="JIX4" s="60"/>
      <c r="JIY4" s="60"/>
      <c r="JIZ4" s="60"/>
      <c r="JJA4" s="60"/>
      <c r="JJB4" s="60"/>
      <c r="JJC4" s="60"/>
      <c r="JJD4" s="60"/>
      <c r="JJE4" s="60"/>
      <c r="JJF4" s="60"/>
      <c r="JJG4" s="60"/>
      <c r="JJH4" s="60"/>
      <c r="JJI4" s="60"/>
      <c r="JJJ4" s="60"/>
      <c r="JJK4" s="60"/>
      <c r="JJL4" s="60"/>
      <c r="JJM4" s="60"/>
      <c r="JJN4" s="60"/>
      <c r="JJO4" s="60"/>
      <c r="JJP4" s="60"/>
      <c r="JJQ4" s="60"/>
      <c r="JJR4" s="60"/>
      <c r="JJS4" s="60"/>
      <c r="JJT4" s="60"/>
      <c r="JJU4" s="60"/>
      <c r="JJV4" s="60"/>
      <c r="JJW4" s="60"/>
      <c r="JJX4" s="60"/>
      <c r="JJY4" s="60"/>
      <c r="JJZ4" s="60"/>
      <c r="JKA4" s="60"/>
      <c r="JKB4" s="60"/>
      <c r="JKC4" s="60"/>
      <c r="JKD4" s="60"/>
      <c r="JKE4" s="60"/>
      <c r="JKF4" s="60"/>
      <c r="JKG4" s="60"/>
      <c r="JKH4" s="60"/>
      <c r="JKI4" s="60"/>
      <c r="JKJ4" s="60"/>
      <c r="JKK4" s="60"/>
      <c r="JKL4" s="60"/>
      <c r="JKM4" s="60"/>
      <c r="JKN4" s="60"/>
      <c r="JKO4" s="60"/>
      <c r="JKP4" s="60"/>
      <c r="JKQ4" s="60"/>
      <c r="JKR4" s="60"/>
      <c r="JKS4" s="60"/>
      <c r="JKT4" s="60"/>
      <c r="JKU4" s="60"/>
      <c r="JKV4" s="60"/>
      <c r="JKW4" s="60"/>
      <c r="JKX4" s="60"/>
      <c r="JKY4" s="60"/>
      <c r="JKZ4" s="60"/>
      <c r="JLA4" s="60"/>
      <c r="JLB4" s="60"/>
      <c r="JLC4" s="60"/>
      <c r="JLD4" s="60"/>
      <c r="JLE4" s="60"/>
      <c r="JLF4" s="60"/>
      <c r="JLG4" s="60"/>
      <c r="JLH4" s="60"/>
      <c r="JLI4" s="60"/>
      <c r="JLJ4" s="60"/>
      <c r="JLK4" s="60"/>
      <c r="JLL4" s="60"/>
      <c r="JLM4" s="60"/>
      <c r="JLN4" s="60"/>
      <c r="JLO4" s="60"/>
      <c r="JLP4" s="60"/>
      <c r="JLQ4" s="60"/>
      <c r="JLR4" s="60"/>
      <c r="JLS4" s="60"/>
      <c r="JLT4" s="60"/>
      <c r="JLU4" s="60"/>
      <c r="JLV4" s="60"/>
      <c r="JLW4" s="60"/>
      <c r="JLX4" s="60"/>
      <c r="JLY4" s="60"/>
      <c r="JLZ4" s="60"/>
      <c r="JMA4" s="60"/>
      <c r="JMB4" s="60"/>
      <c r="JMC4" s="60"/>
      <c r="JMD4" s="60"/>
      <c r="JME4" s="60"/>
      <c r="JMF4" s="60"/>
      <c r="JMG4" s="60"/>
      <c r="JMH4" s="60"/>
      <c r="JMI4" s="60"/>
      <c r="JMJ4" s="60"/>
      <c r="JMK4" s="60"/>
      <c r="JML4" s="60"/>
      <c r="JMM4" s="60"/>
      <c r="JMN4" s="60"/>
      <c r="JMO4" s="60"/>
      <c r="JMP4" s="60"/>
      <c r="JMQ4" s="60"/>
      <c r="JMR4" s="60"/>
      <c r="JMS4" s="60"/>
      <c r="JMT4" s="60"/>
      <c r="JMU4" s="60"/>
      <c r="JMV4" s="60"/>
      <c r="JMW4" s="60"/>
      <c r="JMX4" s="60"/>
      <c r="JMY4" s="60"/>
      <c r="JMZ4" s="60"/>
      <c r="JNA4" s="60"/>
      <c r="JNB4" s="60"/>
      <c r="JNC4" s="60"/>
      <c r="JND4" s="60"/>
      <c r="JNE4" s="60"/>
      <c r="JNF4" s="60"/>
      <c r="JNG4" s="60"/>
      <c r="JNH4" s="60"/>
      <c r="JNI4" s="60"/>
      <c r="JNJ4" s="60"/>
      <c r="JNK4" s="60"/>
      <c r="JNL4" s="60"/>
      <c r="JNM4" s="60"/>
      <c r="JNN4" s="60"/>
      <c r="JNO4" s="60"/>
      <c r="JNP4" s="60"/>
      <c r="JNQ4" s="60"/>
      <c r="JNR4" s="60"/>
      <c r="JNS4" s="60"/>
      <c r="JNT4" s="60"/>
      <c r="JNU4" s="60"/>
      <c r="JNV4" s="60"/>
      <c r="JNW4" s="60"/>
      <c r="JNX4" s="60"/>
      <c r="JNY4" s="60"/>
      <c r="JNZ4" s="60"/>
      <c r="JOA4" s="60"/>
      <c r="JOB4" s="60"/>
      <c r="JOC4" s="60"/>
      <c r="JOD4" s="60"/>
      <c r="JOE4" s="60"/>
      <c r="JOF4" s="60"/>
      <c r="JOG4" s="60"/>
      <c r="JOH4" s="60"/>
      <c r="JOI4" s="60"/>
      <c r="JOJ4" s="60"/>
      <c r="JOK4" s="60"/>
      <c r="JOL4" s="60"/>
      <c r="JOM4" s="60"/>
      <c r="JON4" s="60"/>
      <c r="JOO4" s="60"/>
      <c r="JOP4" s="60"/>
      <c r="JOQ4" s="60"/>
      <c r="JOR4" s="60"/>
      <c r="JOS4" s="60"/>
      <c r="JOT4" s="60"/>
      <c r="JOU4" s="60"/>
      <c r="JOV4" s="60"/>
      <c r="JOW4" s="60"/>
      <c r="JOX4" s="60"/>
      <c r="JOY4" s="60"/>
      <c r="JOZ4" s="60"/>
      <c r="JPA4" s="60"/>
      <c r="JPB4" s="60"/>
      <c r="JPC4" s="60"/>
      <c r="JPD4" s="60"/>
      <c r="JPE4" s="60"/>
      <c r="JPF4" s="60"/>
      <c r="JPG4" s="60"/>
      <c r="JPH4" s="60"/>
      <c r="JPI4" s="60"/>
      <c r="JPJ4" s="60"/>
      <c r="JPK4" s="60"/>
      <c r="JPL4" s="60"/>
      <c r="JPM4" s="60"/>
      <c r="JPN4" s="60"/>
      <c r="JPO4" s="60"/>
      <c r="JPP4" s="60"/>
      <c r="JPQ4" s="60"/>
      <c r="JPR4" s="60"/>
      <c r="JPS4" s="60"/>
      <c r="JPT4" s="60"/>
      <c r="JPU4" s="60"/>
      <c r="JPV4" s="60"/>
      <c r="JPW4" s="60"/>
      <c r="JPX4" s="60"/>
      <c r="JPY4" s="60"/>
      <c r="JPZ4" s="60"/>
      <c r="JQA4" s="60"/>
      <c r="JQB4" s="60"/>
      <c r="JQC4" s="60"/>
      <c r="JQD4" s="60"/>
      <c r="JQE4" s="60"/>
      <c r="JQF4" s="60"/>
      <c r="JQG4" s="60"/>
      <c r="JQH4" s="60"/>
      <c r="JQI4" s="60"/>
      <c r="JQJ4" s="60"/>
      <c r="JQK4" s="60"/>
      <c r="JQL4" s="60"/>
      <c r="JQM4" s="60"/>
      <c r="JQN4" s="60"/>
      <c r="JQO4" s="60"/>
      <c r="JQP4" s="60"/>
      <c r="JQQ4" s="60"/>
      <c r="JQR4" s="60"/>
      <c r="JQS4" s="60"/>
      <c r="JQT4" s="60"/>
      <c r="JQU4" s="60"/>
      <c r="JQV4" s="60"/>
      <c r="JQW4" s="60"/>
      <c r="JQX4" s="60"/>
      <c r="JQY4" s="60"/>
      <c r="JQZ4" s="60"/>
      <c r="JRA4" s="60"/>
      <c r="JRB4" s="60"/>
      <c r="JRC4" s="60"/>
      <c r="JRD4" s="60"/>
      <c r="JRE4" s="60"/>
      <c r="JRF4" s="60"/>
      <c r="JRG4" s="60"/>
      <c r="JRH4" s="60"/>
      <c r="JRI4" s="60"/>
      <c r="JRJ4" s="60"/>
      <c r="JRK4" s="60"/>
      <c r="JRL4" s="60"/>
      <c r="JRM4" s="60"/>
      <c r="JRN4" s="60"/>
      <c r="JRO4" s="60"/>
      <c r="JRP4" s="60"/>
      <c r="JRQ4" s="60"/>
      <c r="JRR4" s="60"/>
      <c r="JRS4" s="60"/>
      <c r="JRT4" s="60"/>
      <c r="JRU4" s="60"/>
      <c r="JRV4" s="60"/>
      <c r="JRW4" s="60"/>
      <c r="JRX4" s="60"/>
      <c r="JRY4" s="60"/>
      <c r="JRZ4" s="60"/>
      <c r="JSA4" s="60"/>
      <c r="JSB4" s="60"/>
      <c r="JSC4" s="60"/>
      <c r="JSD4" s="60"/>
      <c r="JSE4" s="60"/>
      <c r="JSF4" s="60"/>
      <c r="JSG4" s="60"/>
      <c r="JSH4" s="60"/>
      <c r="JSI4" s="60"/>
      <c r="JSJ4" s="60"/>
      <c r="JSK4" s="60"/>
      <c r="JSL4" s="60"/>
      <c r="JSM4" s="60"/>
      <c r="JSN4" s="60"/>
      <c r="JSO4" s="60"/>
      <c r="JSP4" s="60"/>
      <c r="JSQ4" s="60"/>
      <c r="JSR4" s="60"/>
      <c r="JSS4" s="60"/>
      <c r="JST4" s="60"/>
      <c r="JSU4" s="60"/>
      <c r="JSV4" s="60"/>
      <c r="JSW4" s="60"/>
      <c r="JSX4" s="60"/>
      <c r="JSY4" s="60"/>
      <c r="JSZ4" s="60"/>
      <c r="JTA4" s="60"/>
      <c r="JTB4" s="60"/>
      <c r="JTC4" s="60"/>
      <c r="JTD4" s="60"/>
      <c r="JTE4" s="60"/>
      <c r="JTF4" s="60"/>
      <c r="JTG4" s="60"/>
      <c r="JTH4" s="60"/>
      <c r="JTI4" s="60"/>
      <c r="JTJ4" s="60"/>
      <c r="JTK4" s="60"/>
      <c r="JTL4" s="60"/>
      <c r="JTM4" s="60"/>
      <c r="JTN4" s="60"/>
      <c r="JTO4" s="60"/>
      <c r="JTP4" s="60"/>
      <c r="JTQ4" s="60"/>
      <c r="JTR4" s="60"/>
      <c r="JTS4" s="60"/>
      <c r="JTT4" s="60"/>
      <c r="JTU4" s="60"/>
      <c r="JTV4" s="60"/>
      <c r="JTW4" s="60"/>
      <c r="JTX4" s="60"/>
      <c r="JTY4" s="60"/>
      <c r="JTZ4" s="60"/>
      <c r="JUA4" s="60"/>
      <c r="JUB4" s="60"/>
      <c r="JUC4" s="60"/>
      <c r="JUD4" s="60"/>
      <c r="JUE4" s="60"/>
      <c r="JUF4" s="60"/>
      <c r="JUG4" s="60"/>
      <c r="JUH4" s="60"/>
      <c r="JUI4" s="60"/>
      <c r="JUJ4" s="60"/>
      <c r="JUK4" s="60"/>
      <c r="JUL4" s="60"/>
      <c r="JUM4" s="60"/>
      <c r="JUN4" s="60"/>
      <c r="JUO4" s="60"/>
      <c r="JUP4" s="60"/>
      <c r="JUQ4" s="60"/>
      <c r="JUR4" s="60"/>
      <c r="JUS4" s="60"/>
      <c r="JUT4" s="60"/>
      <c r="JUU4" s="60"/>
      <c r="JUV4" s="60"/>
      <c r="JUW4" s="60"/>
      <c r="JUX4" s="60"/>
      <c r="JUY4" s="60"/>
      <c r="JUZ4" s="60"/>
      <c r="JVA4" s="60"/>
      <c r="JVB4" s="60"/>
      <c r="JVC4" s="60"/>
      <c r="JVD4" s="60"/>
      <c r="JVE4" s="60"/>
      <c r="JVF4" s="60"/>
      <c r="JVG4" s="60"/>
      <c r="JVH4" s="60"/>
      <c r="JVI4" s="60"/>
      <c r="JVJ4" s="60"/>
      <c r="JVK4" s="60"/>
      <c r="JVL4" s="60"/>
      <c r="JVM4" s="60"/>
      <c r="JVN4" s="60"/>
      <c r="JVO4" s="60"/>
      <c r="JVP4" s="60"/>
      <c r="JVQ4" s="60"/>
      <c r="JVR4" s="60"/>
      <c r="JVS4" s="60"/>
      <c r="JVT4" s="60"/>
      <c r="JVU4" s="60"/>
      <c r="JVV4" s="60"/>
      <c r="JVW4" s="60"/>
      <c r="JVX4" s="60"/>
      <c r="JVY4" s="60"/>
      <c r="JVZ4" s="60"/>
      <c r="JWA4" s="60"/>
      <c r="JWB4" s="60"/>
      <c r="JWC4" s="60"/>
      <c r="JWD4" s="60"/>
      <c r="JWE4" s="60"/>
      <c r="JWF4" s="60"/>
      <c r="JWG4" s="60"/>
      <c r="JWH4" s="60"/>
      <c r="JWI4" s="60"/>
      <c r="JWJ4" s="60"/>
      <c r="JWK4" s="60"/>
      <c r="JWL4" s="60"/>
      <c r="JWM4" s="60"/>
      <c r="JWN4" s="60"/>
      <c r="JWO4" s="60"/>
      <c r="JWP4" s="60"/>
      <c r="JWQ4" s="60"/>
      <c r="JWR4" s="60"/>
      <c r="JWS4" s="60"/>
      <c r="JWT4" s="60"/>
      <c r="JWU4" s="60"/>
      <c r="JWV4" s="60"/>
      <c r="JWW4" s="60"/>
      <c r="JWX4" s="60"/>
      <c r="JWY4" s="60"/>
      <c r="JWZ4" s="60"/>
      <c r="JXA4" s="60"/>
      <c r="JXB4" s="60"/>
      <c r="JXC4" s="60"/>
      <c r="JXD4" s="60"/>
      <c r="JXE4" s="60"/>
      <c r="JXF4" s="60"/>
      <c r="JXG4" s="60"/>
      <c r="JXH4" s="60"/>
      <c r="JXI4" s="60"/>
      <c r="JXJ4" s="60"/>
      <c r="JXK4" s="60"/>
      <c r="JXL4" s="60"/>
      <c r="JXM4" s="60"/>
      <c r="JXN4" s="60"/>
      <c r="JXO4" s="60"/>
      <c r="JXP4" s="60"/>
      <c r="JXQ4" s="60"/>
      <c r="JXR4" s="60"/>
      <c r="JXS4" s="60"/>
      <c r="JXT4" s="60"/>
      <c r="JXU4" s="60"/>
      <c r="JXV4" s="60"/>
      <c r="JXW4" s="60"/>
      <c r="JXX4" s="60"/>
      <c r="JXY4" s="60"/>
      <c r="JXZ4" s="60"/>
      <c r="JYA4" s="60"/>
      <c r="JYB4" s="60"/>
      <c r="JYC4" s="60"/>
      <c r="JYD4" s="60"/>
      <c r="JYE4" s="60"/>
      <c r="JYF4" s="60"/>
      <c r="JYG4" s="60"/>
      <c r="JYH4" s="60"/>
      <c r="JYI4" s="60"/>
      <c r="JYJ4" s="60"/>
      <c r="JYK4" s="60"/>
      <c r="JYL4" s="60"/>
      <c r="JYM4" s="60"/>
      <c r="JYN4" s="60"/>
      <c r="JYO4" s="60"/>
      <c r="JYP4" s="60"/>
      <c r="JYQ4" s="60"/>
      <c r="JYR4" s="60"/>
      <c r="JYS4" s="60"/>
      <c r="JYT4" s="60"/>
      <c r="JYU4" s="60"/>
      <c r="JYV4" s="60"/>
      <c r="JYW4" s="60"/>
      <c r="JYX4" s="60"/>
      <c r="JYY4" s="60"/>
      <c r="JYZ4" s="60"/>
      <c r="JZA4" s="60"/>
      <c r="JZB4" s="60"/>
      <c r="JZC4" s="60"/>
      <c r="JZD4" s="60"/>
      <c r="JZE4" s="60"/>
      <c r="JZF4" s="60"/>
      <c r="JZG4" s="60"/>
      <c r="JZH4" s="60"/>
      <c r="JZI4" s="60"/>
      <c r="JZJ4" s="60"/>
      <c r="JZK4" s="60"/>
      <c r="JZL4" s="60"/>
      <c r="JZM4" s="60"/>
      <c r="JZN4" s="60"/>
      <c r="JZO4" s="60"/>
      <c r="JZP4" s="60"/>
      <c r="JZQ4" s="60"/>
      <c r="JZR4" s="60"/>
      <c r="JZS4" s="60"/>
      <c r="JZT4" s="60"/>
      <c r="JZU4" s="60"/>
      <c r="JZV4" s="60"/>
      <c r="JZW4" s="60"/>
      <c r="JZX4" s="60"/>
      <c r="JZY4" s="60"/>
      <c r="JZZ4" s="60"/>
      <c r="KAA4" s="60"/>
      <c r="KAB4" s="60"/>
      <c r="KAC4" s="60"/>
      <c r="KAD4" s="60"/>
      <c r="KAE4" s="60"/>
      <c r="KAF4" s="60"/>
      <c r="KAG4" s="60"/>
      <c r="KAH4" s="60"/>
      <c r="KAI4" s="60"/>
      <c r="KAJ4" s="60"/>
      <c r="KAK4" s="60"/>
      <c r="KAL4" s="60"/>
      <c r="KAM4" s="60"/>
      <c r="KAN4" s="60"/>
      <c r="KAO4" s="60"/>
      <c r="KAP4" s="60"/>
      <c r="KAQ4" s="60"/>
      <c r="KAR4" s="60"/>
      <c r="KAS4" s="60"/>
      <c r="KAT4" s="60"/>
      <c r="KAU4" s="60"/>
      <c r="KAV4" s="60"/>
      <c r="KAW4" s="60"/>
      <c r="KAX4" s="60"/>
      <c r="KAY4" s="60"/>
      <c r="KAZ4" s="60"/>
      <c r="KBA4" s="60"/>
      <c r="KBB4" s="60"/>
      <c r="KBC4" s="60"/>
      <c r="KBD4" s="60"/>
      <c r="KBE4" s="60"/>
      <c r="KBF4" s="60"/>
      <c r="KBG4" s="60"/>
      <c r="KBH4" s="60"/>
      <c r="KBI4" s="60"/>
      <c r="KBJ4" s="60"/>
      <c r="KBK4" s="60"/>
      <c r="KBL4" s="60"/>
      <c r="KBM4" s="60"/>
      <c r="KBN4" s="60"/>
      <c r="KBO4" s="60"/>
      <c r="KBP4" s="60"/>
      <c r="KBQ4" s="60"/>
      <c r="KBR4" s="60"/>
      <c r="KBS4" s="60"/>
      <c r="KBT4" s="60"/>
      <c r="KBU4" s="60"/>
      <c r="KBV4" s="60"/>
      <c r="KBW4" s="60"/>
      <c r="KBX4" s="60"/>
      <c r="KBY4" s="60"/>
      <c r="KBZ4" s="60"/>
      <c r="KCA4" s="60"/>
      <c r="KCB4" s="60"/>
      <c r="KCC4" s="60"/>
      <c r="KCD4" s="60"/>
      <c r="KCE4" s="60"/>
      <c r="KCF4" s="60"/>
      <c r="KCG4" s="60"/>
      <c r="KCH4" s="60"/>
      <c r="KCI4" s="60"/>
      <c r="KCJ4" s="60"/>
      <c r="KCK4" s="60"/>
      <c r="KCL4" s="60"/>
      <c r="KCM4" s="60"/>
      <c r="KCN4" s="60"/>
      <c r="KCO4" s="60"/>
      <c r="KCP4" s="60"/>
      <c r="KCQ4" s="60"/>
      <c r="KCR4" s="60"/>
      <c r="KCS4" s="60"/>
      <c r="KCT4" s="60"/>
      <c r="KCU4" s="60"/>
      <c r="KCV4" s="60"/>
      <c r="KCW4" s="60"/>
      <c r="KCX4" s="60"/>
      <c r="KCY4" s="60"/>
      <c r="KCZ4" s="60"/>
      <c r="KDA4" s="60"/>
      <c r="KDB4" s="60"/>
      <c r="KDC4" s="60"/>
      <c r="KDD4" s="60"/>
      <c r="KDE4" s="60"/>
      <c r="KDF4" s="60"/>
      <c r="KDG4" s="60"/>
      <c r="KDH4" s="60"/>
      <c r="KDI4" s="60"/>
      <c r="KDJ4" s="60"/>
      <c r="KDK4" s="60"/>
      <c r="KDL4" s="60"/>
      <c r="KDM4" s="60"/>
      <c r="KDN4" s="60"/>
      <c r="KDO4" s="60"/>
      <c r="KDP4" s="60"/>
      <c r="KDQ4" s="60"/>
      <c r="KDR4" s="60"/>
      <c r="KDS4" s="60"/>
      <c r="KDT4" s="60"/>
      <c r="KDU4" s="60"/>
      <c r="KDV4" s="60"/>
      <c r="KDW4" s="60"/>
      <c r="KDX4" s="60"/>
      <c r="KDY4" s="60"/>
      <c r="KDZ4" s="60"/>
      <c r="KEA4" s="60"/>
      <c r="KEB4" s="60"/>
      <c r="KEC4" s="60"/>
      <c r="KED4" s="60"/>
      <c r="KEE4" s="60"/>
      <c r="KEF4" s="60"/>
      <c r="KEG4" s="60"/>
      <c r="KEH4" s="60"/>
      <c r="KEI4" s="60"/>
      <c r="KEJ4" s="60"/>
      <c r="KEK4" s="60"/>
      <c r="KEL4" s="60"/>
      <c r="KEM4" s="60"/>
      <c r="KEN4" s="60"/>
      <c r="KEO4" s="60"/>
      <c r="KEP4" s="60"/>
      <c r="KEQ4" s="60"/>
      <c r="KER4" s="60"/>
      <c r="KES4" s="60"/>
      <c r="KET4" s="60"/>
      <c r="KEU4" s="60"/>
      <c r="KEV4" s="60"/>
      <c r="KEW4" s="60"/>
      <c r="KEX4" s="60"/>
      <c r="KEY4" s="60"/>
      <c r="KEZ4" s="60"/>
      <c r="KFA4" s="60"/>
      <c r="KFB4" s="60"/>
      <c r="KFC4" s="60"/>
      <c r="KFD4" s="60"/>
      <c r="KFE4" s="60"/>
      <c r="KFF4" s="60"/>
      <c r="KFG4" s="60"/>
      <c r="KFH4" s="60"/>
      <c r="KFI4" s="60"/>
      <c r="KFJ4" s="60"/>
      <c r="KFK4" s="60"/>
      <c r="KFL4" s="60"/>
      <c r="KFM4" s="60"/>
      <c r="KFN4" s="60"/>
      <c r="KFO4" s="60"/>
      <c r="KFP4" s="60"/>
      <c r="KFQ4" s="60"/>
      <c r="KFR4" s="60"/>
      <c r="KFS4" s="60"/>
      <c r="KFT4" s="60"/>
    </row>
    <row r="5" spans="1:7612" s="62" customFormat="1" ht="50.25" customHeight="1">
      <c r="A5" s="89" t="s">
        <v>105</v>
      </c>
      <c r="B5" s="43">
        <v>1004</v>
      </c>
      <c r="C5" s="90" t="s">
        <v>107</v>
      </c>
      <c r="D5" s="90" t="s">
        <v>108</v>
      </c>
      <c r="E5" s="92"/>
      <c r="F5" s="90" t="s">
        <v>22</v>
      </c>
      <c r="G5" s="93" t="s">
        <v>109</v>
      </c>
      <c r="H5" s="90" t="s">
        <v>32</v>
      </c>
      <c r="I5" s="92">
        <v>44266</v>
      </c>
      <c r="J5" s="94"/>
      <c r="K5" s="90"/>
      <c r="L5" s="90" t="s">
        <v>110</v>
      </c>
      <c r="M5" s="90" t="s">
        <v>110</v>
      </c>
      <c r="N5" s="90" t="s">
        <v>110</v>
      </c>
      <c r="O5" s="92" t="s">
        <v>110</v>
      </c>
      <c r="P5" s="92" t="s">
        <v>110</v>
      </c>
      <c r="Q5" s="188">
        <v>1247</v>
      </c>
      <c r="R5" s="95">
        <f t="array" ref="R5">SUM(IF($AA5=Reformulaciones!$B$2:$B$1354,Reformulaciones!$J$2:$J$994,0))</f>
        <v>4</v>
      </c>
      <c r="S5" s="93" t="s">
        <v>111</v>
      </c>
      <c r="T5" s="93" t="s">
        <v>112</v>
      </c>
      <c r="U5" s="96" t="s">
        <v>113</v>
      </c>
      <c r="V5" s="94">
        <v>169</v>
      </c>
      <c r="W5" s="90" t="s">
        <v>106</v>
      </c>
      <c r="X5" s="92">
        <v>44266</v>
      </c>
      <c r="Y5" s="92">
        <v>45657</v>
      </c>
      <c r="Z5" s="90" t="s">
        <v>114</v>
      </c>
      <c r="AA5" s="44" t="s">
        <v>115</v>
      </c>
      <c r="AB5" s="97" t="s">
        <v>50</v>
      </c>
      <c r="AC5" s="98" t="str">
        <f>IF($AE5="N.A.","A",(IF($AE5&lt;100%,"A",(IF($AE5=100%,"C")))))</f>
        <v>A</v>
      </c>
      <c r="AD5" s="99" t="s">
        <v>116</v>
      </c>
      <c r="AE5" s="100">
        <v>0.96</v>
      </c>
      <c r="AF5" s="101" t="s">
        <v>117</v>
      </c>
      <c r="AG5" s="102">
        <v>45406</v>
      </c>
      <c r="AH5" s="103" t="s">
        <v>118</v>
      </c>
      <c r="AI5" s="104" t="s">
        <v>119</v>
      </c>
      <c r="AJ5" s="105" t="s">
        <v>120</v>
      </c>
      <c r="AK5" s="97" t="s">
        <v>50</v>
      </c>
      <c r="AL5" s="98" t="str">
        <f>IF($AN5="N.A.","A",(IF($AN5&lt;100%,"A",(IF($AN5=100%,"C")))))</f>
        <v>A</v>
      </c>
      <c r="AM5" s="99" t="s">
        <v>121</v>
      </c>
      <c r="AN5" s="106">
        <v>0.96</v>
      </c>
      <c r="AO5" s="101" t="s">
        <v>122</v>
      </c>
      <c r="AP5" s="102">
        <v>45490</v>
      </c>
      <c r="AQ5" s="97" t="s">
        <v>55</v>
      </c>
      <c r="AR5" s="97" t="s">
        <v>55</v>
      </c>
      <c r="AS5" s="105" t="s">
        <v>123</v>
      </c>
      <c r="AT5" s="97" t="s">
        <v>50</v>
      </c>
      <c r="AU5" s="98" t="str">
        <f>IF($AW5="N.A.","A",(IF($AW5&lt;100%,"A",(IF($AW5=100%,"C")))))</f>
        <v>A</v>
      </c>
      <c r="AV5" s="99" t="s">
        <v>121</v>
      </c>
      <c r="AW5" s="106">
        <v>0.96</v>
      </c>
      <c r="AX5" s="101" t="s">
        <v>124</v>
      </c>
      <c r="AY5" s="200">
        <v>45588</v>
      </c>
      <c r="AZ5" s="205" t="s">
        <v>110</v>
      </c>
      <c r="BA5" s="201" t="s">
        <v>125</v>
      </c>
      <c r="BB5" s="202"/>
      <c r="BC5" s="97" t="s">
        <v>50</v>
      </c>
      <c r="BD5" s="98" t="str">
        <f>IF($BF5="N.A.","A",(IF($BF5&lt;100%,"A",(IF($BF5=100%,"C")))))</f>
        <v>A</v>
      </c>
      <c r="BE5" s="99"/>
      <c r="BF5" s="106"/>
      <c r="BG5" s="101"/>
      <c r="BH5" s="200"/>
      <c r="BI5" s="205"/>
      <c r="BJ5" s="201"/>
      <c r="BK5" s="202"/>
      <c r="BL5" s="107" t="s">
        <v>126</v>
      </c>
      <c r="BM5" s="108">
        <f t="shared" ref="BM5:BM68" si="0">IF($AU5="N.A.","N.A.",IF($X5="",0,(IF($X5&lt;=$BO$2,IF($Y5&lt;=$BO$2,1,0),0))))</f>
        <v>1</v>
      </c>
      <c r="BN5" s="108">
        <f t="shared" ref="BN5:BN68" si="1">IF($BD5="A",1,IF($BD5="N.A.","N.A.",IF($BD5="C",0,0)))</f>
        <v>1</v>
      </c>
      <c r="BO5" s="108">
        <f t="shared" ref="BO5:BO68" si="2">IF($BD5="C",1,IF($BD5="N.A.","N.A.",IF($BD5="A",0,0)))</f>
        <v>0</v>
      </c>
      <c r="BP5" s="108">
        <f t="shared" ref="BP5:BP68" si="3">IF($BD5="N.A.","N.A.", IF($Y5="",0,(IF($BD5="A",IF($Y5&lt;=$BO$2,1,0),0))))</f>
        <v>1</v>
      </c>
      <c r="BQ5" s="108">
        <f t="shared" ref="BQ5:BQ68" si="4">IF($BD5="N.A.","N.A.",(IF(AND($BM5=1,$BO5=1),1,IF(AND($BM5=0,$BO5=1),1,IF(AND($BM5=1,$BO5=0),1,0)))))</f>
        <v>1</v>
      </c>
      <c r="BR5" s="109">
        <f t="shared" ref="BR5:BR68" si="5">IF($BD5="N.A.","N.A.",IF($Y5="",1,0))</f>
        <v>0</v>
      </c>
      <c r="BS5" s="108">
        <f t="shared" ref="BS5:BS68" si="6">(IF($BM5=1,1,(IF(AND($Y5&gt;=$BN$2,$Y5&lt;=$BO$2),1,0))))+(IF($X5="",0,(IF(BM5=1,0,(IF($BP5=1,1,0))))))</f>
        <v>1</v>
      </c>
      <c r="BT5" s="108">
        <f t="shared" ref="BT5:BT68" si="7">(IF($BS5=0,0,IF(OR($AC5="C",$AL5="C",$BD5="C"),1,0)))</f>
        <v>0</v>
      </c>
      <c r="BU5" s="108">
        <f t="shared" ref="BU5:BU9" si="8">IF($BS5=1,IF(BP5=1,1,0),0)</f>
        <v>1</v>
      </c>
      <c r="BV5" s="62" t="str">
        <f>IF($BF5&lt;$AW5,"MENOR",IF($BF5=$AW5,"IGUAL","OK"))</f>
        <v>MENOR</v>
      </c>
      <c r="BW5" s="251"/>
    </row>
    <row r="6" spans="1:7612" s="62" customFormat="1" ht="37.9" customHeight="1">
      <c r="A6" s="89" t="s">
        <v>127</v>
      </c>
      <c r="B6" s="43">
        <v>1410</v>
      </c>
      <c r="C6" s="90" t="s">
        <v>3</v>
      </c>
      <c r="D6" s="90" t="s">
        <v>129</v>
      </c>
      <c r="E6" s="92">
        <v>44533</v>
      </c>
      <c r="F6" s="90" t="s">
        <v>23</v>
      </c>
      <c r="G6" s="93" t="s">
        <v>130</v>
      </c>
      <c r="H6" s="90" t="s">
        <v>35</v>
      </c>
      <c r="I6" s="92">
        <v>44804</v>
      </c>
      <c r="J6" s="94"/>
      <c r="K6" s="90"/>
      <c r="L6" s="90"/>
      <c r="M6" s="90"/>
      <c r="N6" s="90"/>
      <c r="O6" s="92"/>
      <c r="P6" s="92"/>
      <c r="Q6" s="188">
        <v>2000</v>
      </c>
      <c r="R6" s="95">
        <f t="array" ref="R6">SUM(IF($AA6=Reformulaciones!$B$2:$B$1354,Reformulaciones!$J$2:$J$994,0))</f>
        <v>1</v>
      </c>
      <c r="S6" s="93" t="s">
        <v>131</v>
      </c>
      <c r="T6" s="93" t="s">
        <v>132</v>
      </c>
      <c r="U6" s="96" t="s">
        <v>133</v>
      </c>
      <c r="V6" s="94">
        <v>1</v>
      </c>
      <c r="W6" s="96" t="s">
        <v>128</v>
      </c>
      <c r="X6" s="92">
        <v>44834</v>
      </c>
      <c r="Y6" s="92">
        <v>45657</v>
      </c>
      <c r="Z6" s="90" t="s">
        <v>134</v>
      </c>
      <c r="AA6" s="44" t="s">
        <v>135</v>
      </c>
      <c r="AB6" s="97" t="s">
        <v>44</v>
      </c>
      <c r="AC6" s="98" t="str">
        <f t="shared" ref="AC6:AC70" si="9">IF($AE6="N.A.","A",(IF($AE6&lt;100%,"A",(IF($AE6=100%,"C")))))</f>
        <v>A</v>
      </c>
      <c r="AD6" s="99" t="s">
        <v>136</v>
      </c>
      <c r="AE6" s="100">
        <v>0.79</v>
      </c>
      <c r="AF6" s="99" t="s">
        <v>137</v>
      </c>
      <c r="AG6" s="110">
        <v>45405</v>
      </c>
      <c r="AH6" s="104"/>
      <c r="AI6" s="104"/>
      <c r="AJ6" s="105" t="s">
        <v>120</v>
      </c>
      <c r="AK6" s="97" t="s">
        <v>44</v>
      </c>
      <c r="AL6" s="98" t="str">
        <f t="shared" ref="AL6:AL70" si="10">IF($AN6="N.A.","A",(IF($AN6&lt;100%,"A",(IF($AN6=100%,"C")))))</f>
        <v>A</v>
      </c>
      <c r="AM6" s="99" t="s">
        <v>138</v>
      </c>
      <c r="AN6" s="100">
        <v>0.79</v>
      </c>
      <c r="AO6" s="99" t="s">
        <v>139</v>
      </c>
      <c r="AP6" s="110">
        <v>45494</v>
      </c>
      <c r="AQ6" s="97" t="s">
        <v>55</v>
      </c>
      <c r="AR6" s="97" t="s">
        <v>55</v>
      </c>
      <c r="AS6" s="105"/>
      <c r="AT6" s="97" t="s">
        <v>44</v>
      </c>
      <c r="AU6" s="98" t="str">
        <f>IF($AW6="N.A.","A",(IF($AW6&lt;100%,"A",(IF($AW6=100%,"C")))))</f>
        <v>A</v>
      </c>
      <c r="AV6" s="197" t="s">
        <v>138</v>
      </c>
      <c r="AW6" s="198">
        <v>0.79</v>
      </c>
      <c r="AX6" s="197" t="s">
        <v>140</v>
      </c>
      <c r="AY6" s="203">
        <v>45590</v>
      </c>
      <c r="AZ6" s="97" t="s">
        <v>55</v>
      </c>
      <c r="BA6" s="122" t="s">
        <v>55</v>
      </c>
      <c r="BB6" s="202"/>
      <c r="BC6" s="97" t="s">
        <v>44</v>
      </c>
      <c r="BD6" s="98" t="str">
        <f t="shared" ref="BD6:BD69" si="11">IF($BF6="N.A.","A",(IF($BF6&lt;100%,"A",(IF($BF6=100%,"C")))))</f>
        <v>A</v>
      </c>
      <c r="BE6" s="99"/>
      <c r="BF6" s="106"/>
      <c r="BG6" s="101"/>
      <c r="BH6" s="200"/>
      <c r="BI6" s="205"/>
      <c r="BJ6" s="201"/>
      <c r="BK6" s="202"/>
      <c r="BL6" s="107" t="s">
        <v>141</v>
      </c>
      <c r="BM6" s="108">
        <f t="shared" si="0"/>
        <v>1</v>
      </c>
      <c r="BN6" s="108">
        <f t="shared" si="1"/>
        <v>1</v>
      </c>
      <c r="BO6" s="108">
        <f t="shared" si="2"/>
        <v>0</v>
      </c>
      <c r="BP6" s="108">
        <f t="shared" si="3"/>
        <v>1</v>
      </c>
      <c r="BQ6" s="108">
        <f t="shared" si="4"/>
        <v>1</v>
      </c>
      <c r="BR6" s="109">
        <f t="shared" si="5"/>
        <v>0</v>
      </c>
      <c r="BS6" s="108">
        <f t="shared" si="6"/>
        <v>1</v>
      </c>
      <c r="BT6" s="108">
        <f t="shared" si="7"/>
        <v>0</v>
      </c>
      <c r="BU6" s="108">
        <f t="shared" si="8"/>
        <v>1</v>
      </c>
      <c r="BV6" s="62" t="str">
        <f t="shared" ref="BV6:BV69" si="12">IF($BF6&lt;$AW6,"MENOR",IF($BF6=$AW6,"IGUAL","OK"))</f>
        <v>MENOR</v>
      </c>
      <c r="BW6" s="251"/>
    </row>
    <row r="7" spans="1:7612" s="62" customFormat="1" ht="37.9" customHeight="1">
      <c r="A7" s="89" t="s">
        <v>127</v>
      </c>
      <c r="B7" s="43">
        <v>1414</v>
      </c>
      <c r="C7" s="90" t="s">
        <v>3</v>
      </c>
      <c r="D7" s="90" t="s">
        <v>129</v>
      </c>
      <c r="E7" s="92">
        <v>44533</v>
      </c>
      <c r="F7" s="90" t="s">
        <v>23</v>
      </c>
      <c r="G7" s="93" t="s">
        <v>142</v>
      </c>
      <c r="H7" s="90" t="s">
        <v>35</v>
      </c>
      <c r="I7" s="92">
        <v>44804</v>
      </c>
      <c r="J7" s="94"/>
      <c r="K7" s="90"/>
      <c r="L7" s="90"/>
      <c r="M7" s="90"/>
      <c r="N7" s="90"/>
      <c r="O7" s="92"/>
      <c r="P7" s="92"/>
      <c r="Q7" s="188">
        <v>2018</v>
      </c>
      <c r="R7" s="95">
        <f t="array" ref="R7">SUM(IF($AA7=Reformulaciones!$B$2:$B$1354,Reformulaciones!$J$2:$J$994,0))</f>
        <v>1</v>
      </c>
      <c r="S7" s="93" t="s">
        <v>143</v>
      </c>
      <c r="T7" s="93" t="s">
        <v>144</v>
      </c>
      <c r="U7" s="96" t="s">
        <v>133</v>
      </c>
      <c r="V7" s="94">
        <v>1</v>
      </c>
      <c r="W7" s="96" t="s">
        <v>128</v>
      </c>
      <c r="X7" s="92">
        <v>44819</v>
      </c>
      <c r="Y7" s="92">
        <v>45657</v>
      </c>
      <c r="Z7" s="90" t="s">
        <v>134</v>
      </c>
      <c r="AA7" s="44" t="s">
        <v>145</v>
      </c>
      <c r="AB7" s="97" t="s">
        <v>44</v>
      </c>
      <c r="AC7" s="98" t="str">
        <f t="shared" si="9"/>
        <v>A</v>
      </c>
      <c r="AD7" s="99" t="s">
        <v>136</v>
      </c>
      <c r="AE7" s="100">
        <v>0.79</v>
      </c>
      <c r="AF7" s="99" t="s">
        <v>146</v>
      </c>
      <c r="AG7" s="110">
        <v>45405</v>
      </c>
      <c r="AH7" s="104"/>
      <c r="AI7" s="104"/>
      <c r="AJ7" s="105" t="s">
        <v>120</v>
      </c>
      <c r="AK7" s="97" t="s">
        <v>44</v>
      </c>
      <c r="AL7" s="98" t="str">
        <f t="shared" si="10"/>
        <v>A</v>
      </c>
      <c r="AM7" s="99" t="s">
        <v>138</v>
      </c>
      <c r="AN7" s="100">
        <v>0.79</v>
      </c>
      <c r="AO7" s="99" t="s">
        <v>139</v>
      </c>
      <c r="AP7" s="110">
        <v>45494</v>
      </c>
      <c r="AQ7" s="97" t="s">
        <v>55</v>
      </c>
      <c r="AR7" s="97" t="s">
        <v>55</v>
      </c>
      <c r="AS7" s="105"/>
      <c r="AT7" s="97" t="s">
        <v>44</v>
      </c>
      <c r="AU7" s="98" t="str">
        <f>IF($AW7="N.A.","A",(IF($AW7&lt;100%,"A",(IF($AW7=100%,"C")))))</f>
        <v>A</v>
      </c>
      <c r="AV7" s="197" t="s">
        <v>138</v>
      </c>
      <c r="AW7" s="198">
        <v>0.79</v>
      </c>
      <c r="AX7" s="197" t="s">
        <v>140</v>
      </c>
      <c r="AY7" s="203">
        <v>45590</v>
      </c>
      <c r="AZ7" s="97" t="s">
        <v>55</v>
      </c>
      <c r="BA7" s="122" t="s">
        <v>55</v>
      </c>
      <c r="BB7" s="202"/>
      <c r="BC7" s="97" t="s">
        <v>44</v>
      </c>
      <c r="BD7" s="98" t="str">
        <f t="shared" si="11"/>
        <v>A</v>
      </c>
      <c r="BE7" s="99"/>
      <c r="BF7" s="106"/>
      <c r="BG7" s="101"/>
      <c r="BH7" s="200"/>
      <c r="BI7" s="205"/>
      <c r="BJ7" s="201"/>
      <c r="BK7" s="202"/>
      <c r="BL7" s="107" t="s">
        <v>141</v>
      </c>
      <c r="BM7" s="108">
        <f t="shared" si="0"/>
        <v>1</v>
      </c>
      <c r="BN7" s="108">
        <f t="shared" si="1"/>
        <v>1</v>
      </c>
      <c r="BO7" s="108">
        <f t="shared" si="2"/>
        <v>0</v>
      </c>
      <c r="BP7" s="108">
        <f t="shared" si="3"/>
        <v>1</v>
      </c>
      <c r="BQ7" s="108">
        <f t="shared" si="4"/>
        <v>1</v>
      </c>
      <c r="BR7" s="109">
        <f t="shared" si="5"/>
        <v>0</v>
      </c>
      <c r="BS7" s="108">
        <f t="shared" si="6"/>
        <v>1</v>
      </c>
      <c r="BT7" s="108">
        <f t="shared" si="7"/>
        <v>0</v>
      </c>
      <c r="BU7" s="108">
        <f t="shared" si="8"/>
        <v>1</v>
      </c>
      <c r="BV7" s="62" t="str">
        <f t="shared" si="12"/>
        <v>MENOR</v>
      </c>
      <c r="BW7" s="251"/>
    </row>
    <row r="8" spans="1:7612" s="62" customFormat="1" ht="37.9" hidden="1" customHeight="1">
      <c r="A8" s="89" t="s">
        <v>147</v>
      </c>
      <c r="B8" s="43">
        <v>1445</v>
      </c>
      <c r="C8" s="90" t="s">
        <v>4</v>
      </c>
      <c r="D8" s="90" t="s">
        <v>149</v>
      </c>
      <c r="E8" s="92">
        <v>44776</v>
      </c>
      <c r="F8" s="90" t="s">
        <v>24</v>
      </c>
      <c r="G8" s="93" t="s">
        <v>150</v>
      </c>
      <c r="H8" s="90" t="s">
        <v>30</v>
      </c>
      <c r="I8" s="92">
        <v>44839</v>
      </c>
      <c r="J8" s="94"/>
      <c r="K8" s="90"/>
      <c r="L8" s="90"/>
      <c r="M8" s="90"/>
      <c r="N8" s="90"/>
      <c r="O8" s="92"/>
      <c r="P8" s="92"/>
      <c r="Q8" s="188">
        <v>2013</v>
      </c>
      <c r="R8" s="95">
        <f t="array" ref="R8">SUM(IF($AA8=Reformulaciones!$B$2:$B$1354,Reformulaciones!$J$2:$J$994,0))</f>
        <v>2</v>
      </c>
      <c r="S8" s="93" t="s">
        <v>151</v>
      </c>
      <c r="T8" s="93" t="s">
        <v>152</v>
      </c>
      <c r="U8" s="96" t="s">
        <v>153</v>
      </c>
      <c r="V8" s="94" t="s">
        <v>154</v>
      </c>
      <c r="W8" s="90" t="s">
        <v>148</v>
      </c>
      <c r="X8" s="92">
        <v>44839</v>
      </c>
      <c r="Y8" s="92">
        <v>45381</v>
      </c>
      <c r="Z8" s="90" t="s">
        <v>155</v>
      </c>
      <c r="AA8" s="44" t="s">
        <v>156</v>
      </c>
      <c r="AB8" s="97" t="s">
        <v>46</v>
      </c>
      <c r="AC8" s="98" t="str">
        <f t="shared" si="9"/>
        <v>C</v>
      </c>
      <c r="AD8" s="99" t="s">
        <v>157</v>
      </c>
      <c r="AE8" s="100">
        <v>1</v>
      </c>
      <c r="AF8" s="99" t="s">
        <v>158</v>
      </c>
      <c r="AG8" s="110">
        <v>45398</v>
      </c>
      <c r="AH8" s="104" t="s">
        <v>159</v>
      </c>
      <c r="AI8" s="104" t="s">
        <v>160</v>
      </c>
      <c r="AJ8" s="105" t="s">
        <v>120</v>
      </c>
      <c r="AK8" s="97" t="s">
        <v>55</v>
      </c>
      <c r="AL8" s="97" t="s">
        <v>55</v>
      </c>
      <c r="AM8" s="104" t="s">
        <v>55</v>
      </c>
      <c r="AN8" s="97" t="s">
        <v>55</v>
      </c>
      <c r="AO8" s="97" t="s">
        <v>55</v>
      </c>
      <c r="AP8" s="97" t="s">
        <v>55</v>
      </c>
      <c r="AQ8" s="97" t="s">
        <v>55</v>
      </c>
      <c r="AR8" s="97" t="s">
        <v>55</v>
      </c>
      <c r="AS8" s="97" t="s">
        <v>55</v>
      </c>
      <c r="AT8" s="97" t="s">
        <v>55</v>
      </c>
      <c r="AU8" s="98" t="s">
        <v>55</v>
      </c>
      <c r="AV8" s="97" t="s">
        <v>55</v>
      </c>
      <c r="AW8" s="100" t="s">
        <v>55</v>
      </c>
      <c r="AX8" s="97" t="s">
        <v>55</v>
      </c>
      <c r="AY8" s="110" t="s">
        <v>55</v>
      </c>
      <c r="AZ8" s="97" t="s">
        <v>55</v>
      </c>
      <c r="BA8" s="97" t="s">
        <v>55</v>
      </c>
      <c r="BB8" s="122" t="s">
        <v>55</v>
      </c>
      <c r="BC8" s="97" t="s">
        <v>55</v>
      </c>
      <c r="BD8" s="98" t="s">
        <v>55</v>
      </c>
      <c r="BE8" s="97" t="s">
        <v>55</v>
      </c>
      <c r="BF8" s="100" t="s">
        <v>55</v>
      </c>
      <c r="BG8" s="97" t="s">
        <v>55</v>
      </c>
      <c r="BH8" s="110" t="s">
        <v>55</v>
      </c>
      <c r="BI8" s="97" t="s">
        <v>55</v>
      </c>
      <c r="BJ8" s="97" t="s">
        <v>55</v>
      </c>
      <c r="BK8" s="122" t="s">
        <v>55</v>
      </c>
      <c r="BL8" s="107" t="s">
        <v>110</v>
      </c>
      <c r="BM8" s="108" t="str">
        <f t="shared" si="0"/>
        <v>N.A.</v>
      </c>
      <c r="BN8" s="108" t="str">
        <f t="shared" si="1"/>
        <v>N.A.</v>
      </c>
      <c r="BO8" s="108" t="str">
        <f t="shared" si="2"/>
        <v>N.A.</v>
      </c>
      <c r="BP8" s="108" t="str">
        <f t="shared" si="3"/>
        <v>N.A.</v>
      </c>
      <c r="BQ8" s="108" t="str">
        <f t="shared" si="4"/>
        <v>N.A.</v>
      </c>
      <c r="BR8" s="109" t="str">
        <f t="shared" si="5"/>
        <v>N.A.</v>
      </c>
      <c r="BS8" s="108">
        <f t="shared" si="6"/>
        <v>0</v>
      </c>
      <c r="BT8" s="108">
        <f t="shared" si="7"/>
        <v>0</v>
      </c>
      <c r="BU8" s="108">
        <f t="shared" si="8"/>
        <v>0</v>
      </c>
      <c r="BV8" s="62" t="str">
        <f t="shared" si="12"/>
        <v>IGUAL</v>
      </c>
      <c r="BW8" s="251"/>
    </row>
    <row r="9" spans="1:7612" s="62" customFormat="1" ht="37.9" hidden="1" customHeight="1">
      <c r="A9" s="89" t="s">
        <v>147</v>
      </c>
      <c r="B9" s="43">
        <v>1445</v>
      </c>
      <c r="C9" s="90" t="s">
        <v>4</v>
      </c>
      <c r="D9" s="90" t="s">
        <v>149</v>
      </c>
      <c r="E9" s="92">
        <v>44776</v>
      </c>
      <c r="F9" s="90" t="s">
        <v>24</v>
      </c>
      <c r="G9" s="93" t="s">
        <v>150</v>
      </c>
      <c r="H9" s="90" t="s">
        <v>30</v>
      </c>
      <c r="I9" s="92">
        <v>44839</v>
      </c>
      <c r="J9" s="94"/>
      <c r="K9" s="90"/>
      <c r="L9" s="90"/>
      <c r="M9" s="90"/>
      <c r="N9" s="90"/>
      <c r="O9" s="92"/>
      <c r="P9" s="92"/>
      <c r="Q9" s="188">
        <v>2034</v>
      </c>
      <c r="R9" s="95">
        <f t="array" ref="R9">SUM(IF($AA9=Reformulaciones!$B$2:$B$1354,Reformulaciones!$J$2:$J$994,0))</f>
        <v>1</v>
      </c>
      <c r="S9" s="93" t="s">
        <v>151</v>
      </c>
      <c r="T9" s="93" t="s">
        <v>161</v>
      </c>
      <c r="U9" s="96" t="s">
        <v>162</v>
      </c>
      <c r="V9" s="94" t="s">
        <v>163</v>
      </c>
      <c r="W9" s="90" t="s">
        <v>148</v>
      </c>
      <c r="X9" s="92">
        <v>44839</v>
      </c>
      <c r="Y9" s="92">
        <v>45381</v>
      </c>
      <c r="Z9" s="90" t="s">
        <v>155</v>
      </c>
      <c r="AA9" s="44" t="s">
        <v>164</v>
      </c>
      <c r="AB9" s="97" t="s">
        <v>46</v>
      </c>
      <c r="AC9" s="98" t="str">
        <f t="shared" si="9"/>
        <v>C</v>
      </c>
      <c r="AD9" s="99" t="s">
        <v>165</v>
      </c>
      <c r="AE9" s="100">
        <v>1</v>
      </c>
      <c r="AF9" s="99" t="s">
        <v>166</v>
      </c>
      <c r="AG9" s="110">
        <v>45398</v>
      </c>
      <c r="AH9" s="104" t="s">
        <v>167</v>
      </c>
      <c r="AI9" s="104" t="s">
        <v>160</v>
      </c>
      <c r="AJ9" s="105" t="s">
        <v>120</v>
      </c>
      <c r="AK9" s="97" t="s">
        <v>55</v>
      </c>
      <c r="AL9" s="97" t="s">
        <v>55</v>
      </c>
      <c r="AM9" s="104" t="s">
        <v>55</v>
      </c>
      <c r="AN9" s="97" t="s">
        <v>55</v>
      </c>
      <c r="AO9" s="97" t="s">
        <v>55</v>
      </c>
      <c r="AP9" s="97" t="s">
        <v>55</v>
      </c>
      <c r="AQ9" s="97" t="s">
        <v>55</v>
      </c>
      <c r="AR9" s="97" t="s">
        <v>55</v>
      </c>
      <c r="AS9" s="97" t="s">
        <v>55</v>
      </c>
      <c r="AT9" s="97" t="s">
        <v>55</v>
      </c>
      <c r="AU9" s="98" t="s">
        <v>55</v>
      </c>
      <c r="AV9" s="97" t="s">
        <v>55</v>
      </c>
      <c r="AW9" s="100" t="s">
        <v>55</v>
      </c>
      <c r="AX9" s="97" t="s">
        <v>55</v>
      </c>
      <c r="AY9" s="110" t="s">
        <v>55</v>
      </c>
      <c r="AZ9" s="97" t="s">
        <v>55</v>
      </c>
      <c r="BA9" s="97" t="s">
        <v>55</v>
      </c>
      <c r="BB9" s="122" t="s">
        <v>55</v>
      </c>
      <c r="BC9" s="97" t="s">
        <v>55</v>
      </c>
      <c r="BD9" s="98" t="s">
        <v>55</v>
      </c>
      <c r="BE9" s="97" t="s">
        <v>55</v>
      </c>
      <c r="BF9" s="100" t="s">
        <v>55</v>
      </c>
      <c r="BG9" s="97" t="s">
        <v>55</v>
      </c>
      <c r="BH9" s="110" t="s">
        <v>55</v>
      </c>
      <c r="BI9" s="97" t="s">
        <v>55</v>
      </c>
      <c r="BJ9" s="97" t="s">
        <v>55</v>
      </c>
      <c r="BK9" s="122" t="s">
        <v>55</v>
      </c>
      <c r="BL9" s="107" t="s">
        <v>110</v>
      </c>
      <c r="BM9" s="108" t="str">
        <f t="shared" si="0"/>
        <v>N.A.</v>
      </c>
      <c r="BN9" s="108" t="str">
        <f t="shared" si="1"/>
        <v>N.A.</v>
      </c>
      <c r="BO9" s="108" t="str">
        <f t="shared" si="2"/>
        <v>N.A.</v>
      </c>
      <c r="BP9" s="108" t="str">
        <f t="shared" si="3"/>
        <v>N.A.</v>
      </c>
      <c r="BQ9" s="108" t="str">
        <f t="shared" si="4"/>
        <v>N.A.</v>
      </c>
      <c r="BR9" s="109" t="str">
        <f t="shared" si="5"/>
        <v>N.A.</v>
      </c>
      <c r="BS9" s="108">
        <f t="shared" si="6"/>
        <v>0</v>
      </c>
      <c r="BT9" s="108">
        <f t="shared" si="7"/>
        <v>0</v>
      </c>
      <c r="BU9" s="108">
        <f t="shared" si="8"/>
        <v>0</v>
      </c>
      <c r="BV9" s="62" t="str">
        <f t="shared" si="12"/>
        <v>IGUAL</v>
      </c>
      <c r="BW9" s="251"/>
    </row>
    <row r="10" spans="1:7612" s="62" customFormat="1" ht="37.9" hidden="1" customHeight="1">
      <c r="A10" s="89" t="s">
        <v>147</v>
      </c>
      <c r="B10" s="43">
        <v>1447</v>
      </c>
      <c r="C10" s="90" t="s">
        <v>4</v>
      </c>
      <c r="D10" s="90" t="s">
        <v>149</v>
      </c>
      <c r="E10" s="92">
        <v>44776</v>
      </c>
      <c r="F10" s="90" t="s">
        <v>24</v>
      </c>
      <c r="G10" s="93" t="s">
        <v>168</v>
      </c>
      <c r="H10" s="90" t="s">
        <v>30</v>
      </c>
      <c r="I10" s="92">
        <v>44839</v>
      </c>
      <c r="J10" s="94"/>
      <c r="K10" s="90"/>
      <c r="L10" s="90"/>
      <c r="M10" s="90"/>
      <c r="N10" s="90"/>
      <c r="O10" s="92"/>
      <c r="P10" s="92"/>
      <c r="Q10" s="188">
        <v>2566</v>
      </c>
      <c r="R10" s="95">
        <f t="array" ref="R10">SUM(IF($AA10=Reformulaciones!$B$2:$B$1354,Reformulaciones!$J$2:$J$994,0))</f>
        <v>1</v>
      </c>
      <c r="S10" s="93" t="s">
        <v>169</v>
      </c>
      <c r="T10" s="93" t="s">
        <v>170</v>
      </c>
      <c r="U10" s="96" t="s">
        <v>171</v>
      </c>
      <c r="V10" s="94">
        <v>1</v>
      </c>
      <c r="W10" s="90" t="s">
        <v>148</v>
      </c>
      <c r="X10" s="92">
        <v>45211</v>
      </c>
      <c r="Y10" s="92">
        <v>45473</v>
      </c>
      <c r="Z10" s="90" t="s">
        <v>172</v>
      </c>
      <c r="AA10" s="44" t="s">
        <v>173</v>
      </c>
      <c r="AB10" s="97" t="s">
        <v>48</v>
      </c>
      <c r="AC10" s="98" t="str">
        <f t="shared" si="9"/>
        <v>A</v>
      </c>
      <c r="AD10" s="111" t="s">
        <v>174</v>
      </c>
      <c r="AE10" s="100">
        <v>0</v>
      </c>
      <c r="AF10" s="101" t="s">
        <v>175</v>
      </c>
      <c r="AG10" s="102">
        <v>45406</v>
      </c>
      <c r="AH10" s="112" t="s">
        <v>55</v>
      </c>
      <c r="AI10" s="104"/>
      <c r="AJ10" s="105" t="s">
        <v>120</v>
      </c>
      <c r="AK10" s="97" t="s">
        <v>48</v>
      </c>
      <c r="AL10" s="98" t="str">
        <f t="shared" si="10"/>
        <v>A</v>
      </c>
      <c r="AM10" s="113" t="s">
        <v>176</v>
      </c>
      <c r="AN10" s="100">
        <v>0</v>
      </c>
      <c r="AO10" s="103" t="s">
        <v>177</v>
      </c>
      <c r="AP10" s="102">
        <v>45492</v>
      </c>
      <c r="AQ10" s="97" t="s">
        <v>55</v>
      </c>
      <c r="AR10" s="97" t="s">
        <v>55</v>
      </c>
      <c r="AS10" s="105"/>
      <c r="AT10" s="97" t="s">
        <v>48</v>
      </c>
      <c r="AU10" s="98" t="str">
        <f t="shared" ref="AU10:AU19" si="13">IF($AW10="N.A.","A",(IF($AW10&lt;100%,"A",(IF($AW10=100%,"C")))))</f>
        <v>A</v>
      </c>
      <c r="AV10" s="197" t="s">
        <v>178</v>
      </c>
      <c r="AW10" s="235">
        <v>0</v>
      </c>
      <c r="AX10" s="162" t="s">
        <v>178</v>
      </c>
      <c r="AY10" s="236">
        <v>45586</v>
      </c>
      <c r="AZ10" s="162" t="s">
        <v>179</v>
      </c>
      <c r="BA10" s="162" t="s">
        <v>179</v>
      </c>
      <c r="BB10" s="202"/>
      <c r="BC10" s="97" t="s">
        <v>48</v>
      </c>
      <c r="BD10" s="98" t="str">
        <f t="shared" si="11"/>
        <v>A</v>
      </c>
      <c r="BE10" s="99"/>
      <c r="BF10" s="106"/>
      <c r="BG10" s="101"/>
      <c r="BH10" s="200"/>
      <c r="BI10" s="205"/>
      <c r="BJ10" s="201"/>
      <c r="BK10" s="202"/>
      <c r="BL10" s="107" t="s">
        <v>126</v>
      </c>
      <c r="BM10" s="108">
        <f t="shared" si="0"/>
        <v>1</v>
      </c>
      <c r="BN10" s="108">
        <f t="shared" si="1"/>
        <v>1</v>
      </c>
      <c r="BO10" s="108">
        <f t="shared" si="2"/>
        <v>0</v>
      </c>
      <c r="BP10" s="108">
        <f t="shared" si="3"/>
        <v>1</v>
      </c>
      <c r="BQ10" s="108">
        <f t="shared" si="4"/>
        <v>1</v>
      </c>
      <c r="BR10" s="109">
        <f t="shared" si="5"/>
        <v>0</v>
      </c>
      <c r="BS10" s="108">
        <f t="shared" si="6"/>
        <v>1</v>
      </c>
      <c r="BT10" s="108">
        <f t="shared" si="7"/>
        <v>0</v>
      </c>
      <c r="BU10" s="108">
        <f>IF($BS10=1,IF(BP10=1,1,0),0)</f>
        <v>1</v>
      </c>
      <c r="BV10" s="62" t="str">
        <f t="shared" si="12"/>
        <v>IGUAL</v>
      </c>
      <c r="BW10" s="251"/>
    </row>
    <row r="11" spans="1:7612" s="62" customFormat="1" ht="37.9" customHeight="1">
      <c r="A11" s="89" t="s">
        <v>180</v>
      </c>
      <c r="B11" s="43">
        <v>1487</v>
      </c>
      <c r="C11" s="90" t="s">
        <v>3</v>
      </c>
      <c r="D11" s="90" t="s">
        <v>182</v>
      </c>
      <c r="E11" s="92">
        <v>44825</v>
      </c>
      <c r="F11" s="90" t="s">
        <v>24</v>
      </c>
      <c r="G11" s="93" t="s">
        <v>183</v>
      </c>
      <c r="H11" s="90" t="s">
        <v>32</v>
      </c>
      <c r="I11" s="92">
        <v>44924</v>
      </c>
      <c r="J11" s="94"/>
      <c r="K11" s="90"/>
      <c r="L11" s="90"/>
      <c r="M11" s="90"/>
      <c r="N11" s="90"/>
      <c r="O11" s="92"/>
      <c r="P11" s="92"/>
      <c r="Q11" s="188">
        <v>2128</v>
      </c>
      <c r="R11" s="95">
        <f t="array" ref="R11">SUM(IF($AA11=Reformulaciones!$B$2:$B$1354,Reformulaciones!$J$2:$J$994,0))</f>
        <v>1</v>
      </c>
      <c r="S11" s="93" t="s">
        <v>183</v>
      </c>
      <c r="T11" s="93" t="s">
        <v>184</v>
      </c>
      <c r="U11" s="96" t="s">
        <v>185</v>
      </c>
      <c r="V11" s="94">
        <v>2</v>
      </c>
      <c r="W11" s="90" t="s">
        <v>181</v>
      </c>
      <c r="X11" s="92">
        <v>44958</v>
      </c>
      <c r="Y11" s="92">
        <v>45688</v>
      </c>
      <c r="Z11" s="90" t="s">
        <v>186</v>
      </c>
      <c r="AA11" s="44" t="s">
        <v>187</v>
      </c>
      <c r="AB11" s="97" t="s">
        <v>44</v>
      </c>
      <c r="AC11" s="98" t="str">
        <f t="shared" si="9"/>
        <v>A</v>
      </c>
      <c r="AD11" s="99" t="s">
        <v>188</v>
      </c>
      <c r="AE11" s="100">
        <v>0.51</v>
      </c>
      <c r="AF11" s="99" t="s">
        <v>189</v>
      </c>
      <c r="AG11" s="110">
        <v>45406</v>
      </c>
      <c r="AH11" s="104"/>
      <c r="AI11" s="104"/>
      <c r="AJ11" s="105" t="s">
        <v>120</v>
      </c>
      <c r="AK11" s="97" t="s">
        <v>44</v>
      </c>
      <c r="AL11" s="98" t="str">
        <f t="shared" si="10"/>
        <v>A</v>
      </c>
      <c r="AM11" s="99" t="s">
        <v>138</v>
      </c>
      <c r="AN11" s="100">
        <v>0.52</v>
      </c>
      <c r="AO11" s="99" t="s">
        <v>139</v>
      </c>
      <c r="AP11" s="110">
        <v>45494</v>
      </c>
      <c r="AQ11" s="97" t="s">
        <v>55</v>
      </c>
      <c r="AR11" s="97" t="s">
        <v>55</v>
      </c>
      <c r="AS11" s="105"/>
      <c r="AT11" s="97" t="s">
        <v>44</v>
      </c>
      <c r="AU11" s="98" t="str">
        <f t="shared" si="13"/>
        <v>A</v>
      </c>
      <c r="AV11" s="197" t="s">
        <v>190</v>
      </c>
      <c r="AW11" s="198">
        <v>0.52</v>
      </c>
      <c r="AX11" s="197" t="s">
        <v>191</v>
      </c>
      <c r="AY11" s="203">
        <v>45590</v>
      </c>
      <c r="AZ11" s="97" t="s">
        <v>55</v>
      </c>
      <c r="BA11" s="122" t="s">
        <v>55</v>
      </c>
      <c r="BB11" s="202"/>
      <c r="BC11" s="97" t="s">
        <v>44</v>
      </c>
      <c r="BD11" s="98" t="str">
        <f t="shared" si="11"/>
        <v>A</v>
      </c>
      <c r="BE11" s="99"/>
      <c r="BF11" s="106"/>
      <c r="BG11" s="101"/>
      <c r="BH11" s="200"/>
      <c r="BI11" s="205"/>
      <c r="BJ11" s="201"/>
      <c r="BK11" s="202"/>
      <c r="BL11" s="107" t="s">
        <v>141</v>
      </c>
      <c r="BM11" s="108">
        <f t="shared" si="0"/>
        <v>0</v>
      </c>
      <c r="BN11" s="108">
        <f t="shared" si="1"/>
        <v>1</v>
      </c>
      <c r="BO11" s="108">
        <f t="shared" si="2"/>
        <v>0</v>
      </c>
      <c r="BP11" s="108">
        <f t="shared" si="3"/>
        <v>0</v>
      </c>
      <c r="BQ11" s="108">
        <f t="shared" si="4"/>
        <v>0</v>
      </c>
      <c r="BR11" s="109">
        <f t="shared" si="5"/>
        <v>0</v>
      </c>
      <c r="BS11" s="108">
        <f t="shared" si="6"/>
        <v>0</v>
      </c>
      <c r="BT11" s="108">
        <f t="shared" si="7"/>
        <v>0</v>
      </c>
      <c r="BU11" s="108">
        <f t="shared" ref="BU11:BU25" si="14">IF($BS11=1,IF(BP11=1,1,0),0)</f>
        <v>0</v>
      </c>
      <c r="BV11" s="62" t="str">
        <f t="shared" si="12"/>
        <v>MENOR</v>
      </c>
      <c r="BW11" s="251"/>
    </row>
    <row r="12" spans="1:7612" s="62" customFormat="1" ht="37.9" customHeight="1">
      <c r="A12" s="89" t="s">
        <v>127</v>
      </c>
      <c r="B12" s="43">
        <v>1523</v>
      </c>
      <c r="C12" s="90" t="s">
        <v>4</v>
      </c>
      <c r="D12" s="90" t="s">
        <v>192</v>
      </c>
      <c r="E12" s="92">
        <v>44917</v>
      </c>
      <c r="F12" s="90" t="s">
        <v>24</v>
      </c>
      <c r="G12" s="93" t="s">
        <v>193</v>
      </c>
      <c r="H12" s="90" t="s">
        <v>30</v>
      </c>
      <c r="I12" s="92">
        <v>45009</v>
      </c>
      <c r="J12" s="94"/>
      <c r="K12" s="90"/>
      <c r="L12" s="90"/>
      <c r="M12" s="90"/>
      <c r="N12" s="90"/>
      <c r="O12" s="92"/>
      <c r="P12" s="92"/>
      <c r="Q12" s="188">
        <v>2199</v>
      </c>
      <c r="R12" s="95">
        <f t="array" ref="R12">SUM(IF($AA12=Reformulaciones!$B$2:$B$1354,Reformulaciones!$J$2:$J$994,0))</f>
        <v>1</v>
      </c>
      <c r="S12" s="93" t="s">
        <v>194</v>
      </c>
      <c r="T12" s="93" t="s">
        <v>195</v>
      </c>
      <c r="U12" s="96" t="s">
        <v>196</v>
      </c>
      <c r="V12" s="94">
        <v>1</v>
      </c>
      <c r="W12" s="90" t="s">
        <v>128</v>
      </c>
      <c r="X12" s="92">
        <v>45122</v>
      </c>
      <c r="Y12" s="92">
        <v>45657</v>
      </c>
      <c r="Z12" s="90" t="s">
        <v>197</v>
      </c>
      <c r="AA12" s="44" t="s">
        <v>198</v>
      </c>
      <c r="AB12" s="97" t="s">
        <v>44</v>
      </c>
      <c r="AC12" s="98" t="str">
        <f t="shared" si="9"/>
        <v>A</v>
      </c>
      <c r="AD12" s="99" t="s">
        <v>136</v>
      </c>
      <c r="AE12" s="100">
        <v>0.49</v>
      </c>
      <c r="AF12" s="99" t="s">
        <v>199</v>
      </c>
      <c r="AG12" s="110">
        <v>45405</v>
      </c>
      <c r="AH12" s="104"/>
      <c r="AI12" s="104"/>
      <c r="AJ12" s="105" t="s">
        <v>120</v>
      </c>
      <c r="AK12" s="97" t="s">
        <v>44</v>
      </c>
      <c r="AL12" s="98" t="str">
        <f t="shared" si="10"/>
        <v>A</v>
      </c>
      <c r="AM12" s="99" t="s">
        <v>138</v>
      </c>
      <c r="AN12" s="100">
        <v>0.49</v>
      </c>
      <c r="AO12" s="99" t="s">
        <v>139</v>
      </c>
      <c r="AP12" s="110">
        <v>45494</v>
      </c>
      <c r="AQ12" s="97" t="s">
        <v>55</v>
      </c>
      <c r="AR12" s="97" t="s">
        <v>55</v>
      </c>
      <c r="AS12" s="105"/>
      <c r="AT12" s="97" t="s">
        <v>44</v>
      </c>
      <c r="AU12" s="98" t="str">
        <f t="shared" si="13"/>
        <v>A</v>
      </c>
      <c r="AV12" s="197" t="s">
        <v>138</v>
      </c>
      <c r="AW12" s="198">
        <v>0.49</v>
      </c>
      <c r="AX12" s="197" t="s">
        <v>140</v>
      </c>
      <c r="AY12" s="203">
        <v>45590</v>
      </c>
      <c r="AZ12" s="97" t="s">
        <v>55</v>
      </c>
      <c r="BA12" s="122" t="s">
        <v>55</v>
      </c>
      <c r="BB12" s="202"/>
      <c r="BC12" s="97" t="s">
        <v>44</v>
      </c>
      <c r="BD12" s="98" t="str">
        <f t="shared" si="11"/>
        <v>A</v>
      </c>
      <c r="BE12" s="99"/>
      <c r="BF12" s="106"/>
      <c r="BG12" s="101"/>
      <c r="BH12" s="200"/>
      <c r="BI12" s="205"/>
      <c r="BJ12" s="201"/>
      <c r="BK12" s="202"/>
      <c r="BL12" s="107" t="s">
        <v>141</v>
      </c>
      <c r="BM12" s="108">
        <f t="shared" si="0"/>
        <v>1</v>
      </c>
      <c r="BN12" s="108">
        <f t="shared" si="1"/>
        <v>1</v>
      </c>
      <c r="BO12" s="108">
        <f t="shared" si="2"/>
        <v>0</v>
      </c>
      <c r="BP12" s="108">
        <f t="shared" si="3"/>
        <v>1</v>
      </c>
      <c r="BQ12" s="108">
        <f t="shared" si="4"/>
        <v>1</v>
      </c>
      <c r="BR12" s="109">
        <f t="shared" si="5"/>
        <v>0</v>
      </c>
      <c r="BS12" s="108">
        <f t="shared" si="6"/>
        <v>1</v>
      </c>
      <c r="BT12" s="108">
        <f t="shared" si="7"/>
        <v>0</v>
      </c>
      <c r="BU12" s="108">
        <f t="shared" si="14"/>
        <v>1</v>
      </c>
      <c r="BV12" s="62" t="str">
        <f t="shared" si="12"/>
        <v>MENOR</v>
      </c>
      <c r="BW12" s="251"/>
    </row>
    <row r="13" spans="1:7612" s="62" customFormat="1" ht="37.9" customHeight="1">
      <c r="A13" s="89" t="s">
        <v>127</v>
      </c>
      <c r="B13" s="43">
        <v>1524</v>
      </c>
      <c r="C13" s="90" t="s">
        <v>4</v>
      </c>
      <c r="D13" s="90" t="s">
        <v>192</v>
      </c>
      <c r="E13" s="92">
        <v>44917</v>
      </c>
      <c r="F13" s="90" t="s">
        <v>24</v>
      </c>
      <c r="G13" s="93" t="s">
        <v>200</v>
      </c>
      <c r="H13" s="90" t="s">
        <v>35</v>
      </c>
      <c r="I13" s="92">
        <v>45009</v>
      </c>
      <c r="J13" s="94"/>
      <c r="K13" s="90"/>
      <c r="L13" s="90"/>
      <c r="M13" s="90"/>
      <c r="N13" s="90"/>
      <c r="O13" s="92"/>
      <c r="P13" s="92"/>
      <c r="Q13" s="188">
        <v>2200</v>
      </c>
      <c r="R13" s="95">
        <f t="array" ref="R13">SUM(IF($AA13=Reformulaciones!$B$2:$B$1354,Reformulaciones!$J$2:$J$994,0))</f>
        <v>1</v>
      </c>
      <c r="S13" s="93" t="s">
        <v>201</v>
      </c>
      <c r="T13" s="93" t="s">
        <v>202</v>
      </c>
      <c r="U13" s="96" t="s">
        <v>196</v>
      </c>
      <c r="V13" s="94">
        <v>1</v>
      </c>
      <c r="W13" s="90" t="s">
        <v>128</v>
      </c>
      <c r="X13" s="92">
        <v>45122</v>
      </c>
      <c r="Y13" s="92">
        <v>45657</v>
      </c>
      <c r="Z13" s="90" t="s">
        <v>203</v>
      </c>
      <c r="AA13" s="44" t="s">
        <v>204</v>
      </c>
      <c r="AB13" s="97" t="s">
        <v>44</v>
      </c>
      <c r="AC13" s="98" t="str">
        <f t="shared" si="9"/>
        <v>A</v>
      </c>
      <c r="AD13" s="99" t="s">
        <v>136</v>
      </c>
      <c r="AE13" s="100">
        <v>0.49</v>
      </c>
      <c r="AF13" s="99" t="s">
        <v>205</v>
      </c>
      <c r="AG13" s="110">
        <v>45406</v>
      </c>
      <c r="AH13" s="104"/>
      <c r="AI13" s="104"/>
      <c r="AJ13" s="105" t="s">
        <v>120</v>
      </c>
      <c r="AK13" s="97" t="s">
        <v>44</v>
      </c>
      <c r="AL13" s="98" t="str">
        <f t="shared" si="10"/>
        <v>A</v>
      </c>
      <c r="AM13" s="99" t="s">
        <v>138</v>
      </c>
      <c r="AN13" s="100">
        <v>0.49</v>
      </c>
      <c r="AO13" s="99" t="s">
        <v>139</v>
      </c>
      <c r="AP13" s="110">
        <v>45494</v>
      </c>
      <c r="AQ13" s="97" t="s">
        <v>55</v>
      </c>
      <c r="AR13" s="97" t="s">
        <v>55</v>
      </c>
      <c r="AS13" s="105"/>
      <c r="AT13" s="97" t="s">
        <v>44</v>
      </c>
      <c r="AU13" s="98" t="str">
        <f t="shared" si="13"/>
        <v>A</v>
      </c>
      <c r="AV13" s="197" t="s">
        <v>138</v>
      </c>
      <c r="AW13" s="198">
        <v>0.49</v>
      </c>
      <c r="AX13" s="197" t="s">
        <v>140</v>
      </c>
      <c r="AY13" s="203">
        <v>45590</v>
      </c>
      <c r="AZ13" s="97" t="s">
        <v>55</v>
      </c>
      <c r="BA13" s="122" t="s">
        <v>55</v>
      </c>
      <c r="BB13" s="202"/>
      <c r="BC13" s="97" t="s">
        <v>44</v>
      </c>
      <c r="BD13" s="98" t="str">
        <f t="shared" si="11"/>
        <v>A</v>
      </c>
      <c r="BE13" s="99"/>
      <c r="BF13" s="106"/>
      <c r="BG13" s="101"/>
      <c r="BH13" s="200"/>
      <c r="BI13" s="205"/>
      <c r="BJ13" s="201"/>
      <c r="BK13" s="202"/>
      <c r="BL13" s="107" t="s">
        <v>141</v>
      </c>
      <c r="BM13" s="108">
        <f t="shared" si="0"/>
        <v>1</v>
      </c>
      <c r="BN13" s="108">
        <f t="shared" si="1"/>
        <v>1</v>
      </c>
      <c r="BO13" s="108">
        <f t="shared" si="2"/>
        <v>0</v>
      </c>
      <c r="BP13" s="108">
        <f t="shared" si="3"/>
        <v>1</v>
      </c>
      <c r="BQ13" s="108">
        <f t="shared" si="4"/>
        <v>1</v>
      </c>
      <c r="BR13" s="109">
        <f t="shared" si="5"/>
        <v>0</v>
      </c>
      <c r="BS13" s="108">
        <f t="shared" si="6"/>
        <v>1</v>
      </c>
      <c r="BT13" s="108">
        <f t="shared" si="7"/>
        <v>0</v>
      </c>
      <c r="BU13" s="108">
        <f t="shared" si="14"/>
        <v>1</v>
      </c>
      <c r="BV13" s="62" t="str">
        <f t="shared" si="12"/>
        <v>MENOR</v>
      </c>
      <c r="BW13" s="251"/>
    </row>
    <row r="14" spans="1:7612" s="62" customFormat="1" ht="37.9" customHeight="1">
      <c r="A14" s="89" t="s">
        <v>127</v>
      </c>
      <c r="B14" s="43">
        <v>1525</v>
      </c>
      <c r="C14" s="90" t="s">
        <v>4</v>
      </c>
      <c r="D14" s="90" t="s">
        <v>192</v>
      </c>
      <c r="E14" s="92">
        <v>44917</v>
      </c>
      <c r="F14" s="90" t="s">
        <v>24</v>
      </c>
      <c r="G14" s="93" t="s">
        <v>206</v>
      </c>
      <c r="H14" s="90" t="s">
        <v>35</v>
      </c>
      <c r="I14" s="92">
        <v>45009</v>
      </c>
      <c r="J14" s="94"/>
      <c r="K14" s="90"/>
      <c r="L14" s="90"/>
      <c r="M14" s="90"/>
      <c r="N14" s="90"/>
      <c r="O14" s="92"/>
      <c r="P14" s="92"/>
      <c r="Q14" s="188">
        <v>2198</v>
      </c>
      <c r="R14" s="95">
        <f t="array" ref="R14">SUM(IF($AA14=Reformulaciones!$B$2:$B$1354,Reformulaciones!$J$2:$J$994,0))</f>
        <v>1</v>
      </c>
      <c r="S14" s="93" t="s">
        <v>207</v>
      </c>
      <c r="T14" s="93" t="s">
        <v>208</v>
      </c>
      <c r="U14" s="96" t="s">
        <v>196</v>
      </c>
      <c r="V14" s="94">
        <v>1</v>
      </c>
      <c r="W14" s="90" t="s">
        <v>128</v>
      </c>
      <c r="X14" s="92">
        <v>45122</v>
      </c>
      <c r="Y14" s="92">
        <v>45657</v>
      </c>
      <c r="Z14" s="90" t="s">
        <v>203</v>
      </c>
      <c r="AA14" s="44" t="s">
        <v>209</v>
      </c>
      <c r="AB14" s="97" t="s">
        <v>44</v>
      </c>
      <c r="AC14" s="98" t="str">
        <f t="shared" si="9"/>
        <v>A</v>
      </c>
      <c r="AD14" s="99" t="s">
        <v>136</v>
      </c>
      <c r="AE14" s="100">
        <v>0.49</v>
      </c>
      <c r="AF14" s="99" t="s">
        <v>205</v>
      </c>
      <c r="AG14" s="110">
        <v>45406</v>
      </c>
      <c r="AH14" s="104"/>
      <c r="AI14" s="104"/>
      <c r="AJ14" s="105" t="s">
        <v>120</v>
      </c>
      <c r="AK14" s="97" t="s">
        <v>44</v>
      </c>
      <c r="AL14" s="98" t="str">
        <f t="shared" si="10"/>
        <v>A</v>
      </c>
      <c r="AM14" s="99" t="s">
        <v>138</v>
      </c>
      <c r="AN14" s="100">
        <v>0.49</v>
      </c>
      <c r="AO14" s="99" t="s">
        <v>139</v>
      </c>
      <c r="AP14" s="110">
        <v>45494</v>
      </c>
      <c r="AQ14" s="97" t="s">
        <v>55</v>
      </c>
      <c r="AR14" s="97" t="s">
        <v>55</v>
      </c>
      <c r="AS14" s="105"/>
      <c r="AT14" s="97" t="s">
        <v>44</v>
      </c>
      <c r="AU14" s="98" t="str">
        <f t="shared" si="13"/>
        <v>A</v>
      </c>
      <c r="AV14" s="197" t="s">
        <v>138</v>
      </c>
      <c r="AW14" s="198">
        <v>0.49</v>
      </c>
      <c r="AX14" s="197" t="s">
        <v>140</v>
      </c>
      <c r="AY14" s="203">
        <v>45590</v>
      </c>
      <c r="AZ14" s="97" t="s">
        <v>55</v>
      </c>
      <c r="BA14" s="122" t="s">
        <v>55</v>
      </c>
      <c r="BB14" s="202"/>
      <c r="BC14" s="97" t="s">
        <v>44</v>
      </c>
      <c r="BD14" s="98" t="str">
        <f t="shared" si="11"/>
        <v>A</v>
      </c>
      <c r="BE14" s="99"/>
      <c r="BF14" s="106"/>
      <c r="BG14" s="101"/>
      <c r="BH14" s="200"/>
      <c r="BI14" s="205"/>
      <c r="BJ14" s="201"/>
      <c r="BK14" s="202"/>
      <c r="BL14" s="107" t="s">
        <v>141</v>
      </c>
      <c r="BM14" s="108">
        <f t="shared" si="0"/>
        <v>1</v>
      </c>
      <c r="BN14" s="108">
        <f t="shared" si="1"/>
        <v>1</v>
      </c>
      <c r="BO14" s="108">
        <f t="shared" si="2"/>
        <v>0</v>
      </c>
      <c r="BP14" s="108">
        <f t="shared" si="3"/>
        <v>1</v>
      </c>
      <c r="BQ14" s="108">
        <f t="shared" si="4"/>
        <v>1</v>
      </c>
      <c r="BR14" s="109">
        <f t="shared" si="5"/>
        <v>0</v>
      </c>
      <c r="BS14" s="108">
        <f t="shared" si="6"/>
        <v>1</v>
      </c>
      <c r="BT14" s="108">
        <f t="shared" si="7"/>
        <v>0</v>
      </c>
      <c r="BU14" s="108">
        <f t="shared" si="14"/>
        <v>1</v>
      </c>
      <c r="BV14" s="62" t="str">
        <f t="shared" si="12"/>
        <v>MENOR</v>
      </c>
      <c r="BW14" s="251"/>
    </row>
    <row r="15" spans="1:7612" s="62" customFormat="1" ht="37.9" customHeight="1">
      <c r="A15" s="89" t="s">
        <v>127</v>
      </c>
      <c r="B15" s="43">
        <v>1526</v>
      </c>
      <c r="C15" s="90" t="s">
        <v>4</v>
      </c>
      <c r="D15" s="90" t="s">
        <v>192</v>
      </c>
      <c r="E15" s="92">
        <v>44917</v>
      </c>
      <c r="F15" s="90" t="s">
        <v>24</v>
      </c>
      <c r="G15" s="93" t="s">
        <v>210</v>
      </c>
      <c r="H15" s="90" t="s">
        <v>35</v>
      </c>
      <c r="I15" s="92">
        <v>45009</v>
      </c>
      <c r="J15" s="94"/>
      <c r="K15" s="90"/>
      <c r="L15" s="90"/>
      <c r="M15" s="90"/>
      <c r="N15" s="90"/>
      <c r="O15" s="92"/>
      <c r="P15" s="92"/>
      <c r="Q15" s="188">
        <v>2191</v>
      </c>
      <c r="R15" s="95">
        <f t="array" ref="R15">SUM(IF($AA15=Reformulaciones!$B$2:$B$1354,Reformulaciones!$J$2:$J$994,0))</f>
        <v>1</v>
      </c>
      <c r="S15" s="93" t="s">
        <v>211</v>
      </c>
      <c r="T15" s="93" t="s">
        <v>212</v>
      </c>
      <c r="U15" s="96" t="s">
        <v>196</v>
      </c>
      <c r="V15" s="94">
        <v>1</v>
      </c>
      <c r="W15" s="90" t="s">
        <v>128</v>
      </c>
      <c r="X15" s="92">
        <v>45122</v>
      </c>
      <c r="Y15" s="92">
        <v>45657</v>
      </c>
      <c r="Z15" s="90" t="s">
        <v>203</v>
      </c>
      <c r="AA15" s="44" t="s">
        <v>213</v>
      </c>
      <c r="AB15" s="97" t="s">
        <v>44</v>
      </c>
      <c r="AC15" s="98" t="str">
        <f t="shared" si="9"/>
        <v>A</v>
      </c>
      <c r="AD15" s="99" t="s">
        <v>136</v>
      </c>
      <c r="AE15" s="100">
        <v>0.49</v>
      </c>
      <c r="AF15" s="99" t="s">
        <v>205</v>
      </c>
      <c r="AG15" s="110">
        <v>45406</v>
      </c>
      <c r="AH15" s="104"/>
      <c r="AI15" s="104"/>
      <c r="AJ15" s="105" t="s">
        <v>120</v>
      </c>
      <c r="AK15" s="97" t="s">
        <v>44</v>
      </c>
      <c r="AL15" s="98" t="str">
        <f t="shared" si="10"/>
        <v>A</v>
      </c>
      <c r="AM15" s="99" t="s">
        <v>138</v>
      </c>
      <c r="AN15" s="100">
        <v>0.49</v>
      </c>
      <c r="AO15" s="99" t="s">
        <v>139</v>
      </c>
      <c r="AP15" s="110">
        <v>45494</v>
      </c>
      <c r="AQ15" s="97" t="s">
        <v>55</v>
      </c>
      <c r="AR15" s="97" t="s">
        <v>55</v>
      </c>
      <c r="AS15" s="105"/>
      <c r="AT15" s="97" t="s">
        <v>44</v>
      </c>
      <c r="AU15" s="98" t="str">
        <f t="shared" si="13"/>
        <v>A</v>
      </c>
      <c r="AV15" s="197" t="s">
        <v>138</v>
      </c>
      <c r="AW15" s="198">
        <v>0.49</v>
      </c>
      <c r="AX15" s="197" t="s">
        <v>140</v>
      </c>
      <c r="AY15" s="203">
        <v>45590</v>
      </c>
      <c r="AZ15" s="97" t="s">
        <v>55</v>
      </c>
      <c r="BA15" s="122" t="s">
        <v>55</v>
      </c>
      <c r="BB15" s="202"/>
      <c r="BC15" s="97" t="s">
        <v>44</v>
      </c>
      <c r="BD15" s="98" t="str">
        <f t="shared" si="11"/>
        <v>A</v>
      </c>
      <c r="BE15" s="99"/>
      <c r="BF15" s="106"/>
      <c r="BG15" s="101"/>
      <c r="BH15" s="200"/>
      <c r="BI15" s="205"/>
      <c r="BJ15" s="201"/>
      <c r="BK15" s="202"/>
      <c r="BL15" s="107" t="s">
        <v>141</v>
      </c>
      <c r="BM15" s="108">
        <f t="shared" si="0"/>
        <v>1</v>
      </c>
      <c r="BN15" s="108">
        <f t="shared" si="1"/>
        <v>1</v>
      </c>
      <c r="BO15" s="108">
        <f t="shared" si="2"/>
        <v>0</v>
      </c>
      <c r="BP15" s="108">
        <f t="shared" si="3"/>
        <v>1</v>
      </c>
      <c r="BQ15" s="108">
        <f t="shared" si="4"/>
        <v>1</v>
      </c>
      <c r="BR15" s="109">
        <f t="shared" si="5"/>
        <v>0</v>
      </c>
      <c r="BS15" s="108">
        <f t="shared" si="6"/>
        <v>1</v>
      </c>
      <c r="BT15" s="108">
        <f t="shared" si="7"/>
        <v>0</v>
      </c>
      <c r="BU15" s="108">
        <f t="shared" si="14"/>
        <v>1</v>
      </c>
      <c r="BV15" s="62" t="str">
        <f t="shared" si="12"/>
        <v>MENOR</v>
      </c>
      <c r="BW15" s="251"/>
    </row>
    <row r="16" spans="1:7612" s="62" customFormat="1" ht="37.9" customHeight="1">
      <c r="A16" s="89" t="s">
        <v>127</v>
      </c>
      <c r="B16" s="43">
        <v>1527</v>
      </c>
      <c r="C16" s="90" t="s">
        <v>4</v>
      </c>
      <c r="D16" s="90" t="s">
        <v>192</v>
      </c>
      <c r="E16" s="92">
        <v>44917</v>
      </c>
      <c r="F16" s="90" t="s">
        <v>24</v>
      </c>
      <c r="G16" s="93" t="s">
        <v>214</v>
      </c>
      <c r="H16" s="90" t="s">
        <v>35</v>
      </c>
      <c r="I16" s="92">
        <v>45009</v>
      </c>
      <c r="J16" s="94"/>
      <c r="K16" s="90"/>
      <c r="L16" s="90"/>
      <c r="M16" s="90"/>
      <c r="N16" s="90"/>
      <c r="O16" s="92"/>
      <c r="P16" s="92"/>
      <c r="Q16" s="188">
        <v>2197</v>
      </c>
      <c r="R16" s="95">
        <f t="array" ref="R16">SUM(IF($AA16=Reformulaciones!$B$2:$B$1354,Reformulaciones!$J$2:$J$994,0))</f>
        <v>1</v>
      </c>
      <c r="S16" s="93" t="s">
        <v>215</v>
      </c>
      <c r="T16" s="93" t="s">
        <v>216</v>
      </c>
      <c r="U16" s="96" t="s">
        <v>196</v>
      </c>
      <c r="V16" s="94">
        <v>1</v>
      </c>
      <c r="W16" s="90" t="s">
        <v>128</v>
      </c>
      <c r="X16" s="92">
        <v>45122</v>
      </c>
      <c r="Y16" s="92">
        <v>45657</v>
      </c>
      <c r="Z16" s="90" t="s">
        <v>203</v>
      </c>
      <c r="AA16" s="44" t="s">
        <v>217</v>
      </c>
      <c r="AB16" s="97" t="s">
        <v>44</v>
      </c>
      <c r="AC16" s="98" t="str">
        <f t="shared" si="9"/>
        <v>A</v>
      </c>
      <c r="AD16" s="99" t="s">
        <v>136</v>
      </c>
      <c r="AE16" s="100">
        <v>0.49</v>
      </c>
      <c r="AF16" s="99" t="s">
        <v>205</v>
      </c>
      <c r="AG16" s="110">
        <v>45406</v>
      </c>
      <c r="AH16" s="104"/>
      <c r="AI16" s="104"/>
      <c r="AJ16" s="105" t="s">
        <v>120</v>
      </c>
      <c r="AK16" s="97" t="s">
        <v>44</v>
      </c>
      <c r="AL16" s="98" t="str">
        <f t="shared" si="10"/>
        <v>A</v>
      </c>
      <c r="AM16" s="99" t="s">
        <v>138</v>
      </c>
      <c r="AN16" s="100">
        <v>0.49</v>
      </c>
      <c r="AO16" s="99" t="s">
        <v>139</v>
      </c>
      <c r="AP16" s="110">
        <v>45494</v>
      </c>
      <c r="AQ16" s="97" t="s">
        <v>55</v>
      </c>
      <c r="AR16" s="97" t="s">
        <v>55</v>
      </c>
      <c r="AS16" s="105"/>
      <c r="AT16" s="97" t="s">
        <v>44</v>
      </c>
      <c r="AU16" s="98" t="str">
        <f t="shared" si="13"/>
        <v>A</v>
      </c>
      <c r="AV16" s="197" t="s">
        <v>138</v>
      </c>
      <c r="AW16" s="198">
        <v>0.49</v>
      </c>
      <c r="AX16" s="197" t="s">
        <v>140</v>
      </c>
      <c r="AY16" s="203">
        <v>45590</v>
      </c>
      <c r="AZ16" s="97" t="s">
        <v>55</v>
      </c>
      <c r="BA16" s="122" t="s">
        <v>55</v>
      </c>
      <c r="BB16" s="202"/>
      <c r="BC16" s="97" t="s">
        <v>44</v>
      </c>
      <c r="BD16" s="98" t="str">
        <f t="shared" si="11"/>
        <v>A</v>
      </c>
      <c r="BE16" s="99"/>
      <c r="BF16" s="106"/>
      <c r="BG16" s="101"/>
      <c r="BH16" s="200"/>
      <c r="BI16" s="205"/>
      <c r="BJ16" s="201"/>
      <c r="BK16" s="202"/>
      <c r="BL16" s="107" t="s">
        <v>141</v>
      </c>
      <c r="BM16" s="108">
        <f t="shared" si="0"/>
        <v>1</v>
      </c>
      <c r="BN16" s="108">
        <f t="shared" si="1"/>
        <v>1</v>
      </c>
      <c r="BO16" s="108">
        <f t="shared" si="2"/>
        <v>0</v>
      </c>
      <c r="BP16" s="108">
        <f t="shared" si="3"/>
        <v>1</v>
      </c>
      <c r="BQ16" s="108">
        <f t="shared" si="4"/>
        <v>1</v>
      </c>
      <c r="BR16" s="109">
        <f t="shared" si="5"/>
        <v>0</v>
      </c>
      <c r="BS16" s="108">
        <f t="shared" si="6"/>
        <v>1</v>
      </c>
      <c r="BT16" s="108">
        <f t="shared" si="7"/>
        <v>0</v>
      </c>
      <c r="BU16" s="108">
        <f t="shared" si="14"/>
        <v>1</v>
      </c>
      <c r="BV16" s="62" t="str">
        <f t="shared" si="12"/>
        <v>MENOR</v>
      </c>
      <c r="BW16" s="251"/>
    </row>
    <row r="17" spans="1:75" s="62" customFormat="1" ht="37.9" customHeight="1">
      <c r="A17" s="89" t="s">
        <v>127</v>
      </c>
      <c r="B17" s="43">
        <v>1528</v>
      </c>
      <c r="C17" s="90" t="s">
        <v>4</v>
      </c>
      <c r="D17" s="90" t="s">
        <v>192</v>
      </c>
      <c r="E17" s="92">
        <v>44917</v>
      </c>
      <c r="F17" s="90" t="s">
        <v>24</v>
      </c>
      <c r="G17" s="93" t="s">
        <v>218</v>
      </c>
      <c r="H17" s="90" t="s">
        <v>35</v>
      </c>
      <c r="I17" s="92">
        <v>45009</v>
      </c>
      <c r="J17" s="94"/>
      <c r="K17" s="90"/>
      <c r="L17" s="90"/>
      <c r="M17" s="90"/>
      <c r="N17" s="90"/>
      <c r="O17" s="92"/>
      <c r="P17" s="92"/>
      <c r="Q17" s="188">
        <v>2189</v>
      </c>
      <c r="R17" s="95">
        <f t="array" ref="R17">SUM(IF($AA17=Reformulaciones!$B$2:$B$1354,Reformulaciones!$J$2:$J$994,0))</f>
        <v>1</v>
      </c>
      <c r="S17" s="93" t="s">
        <v>219</v>
      </c>
      <c r="T17" s="93" t="s">
        <v>220</v>
      </c>
      <c r="U17" s="96" t="s">
        <v>196</v>
      </c>
      <c r="V17" s="94">
        <v>1</v>
      </c>
      <c r="W17" s="90" t="s">
        <v>128</v>
      </c>
      <c r="X17" s="92">
        <v>45122</v>
      </c>
      <c r="Y17" s="92">
        <v>45657</v>
      </c>
      <c r="Z17" s="90" t="s">
        <v>203</v>
      </c>
      <c r="AA17" s="44" t="s">
        <v>221</v>
      </c>
      <c r="AB17" s="97" t="s">
        <v>44</v>
      </c>
      <c r="AC17" s="98" t="str">
        <f t="shared" si="9"/>
        <v>A</v>
      </c>
      <c r="AD17" s="99" t="s">
        <v>136</v>
      </c>
      <c r="AE17" s="100">
        <v>0.49</v>
      </c>
      <c r="AF17" s="99" t="s">
        <v>205</v>
      </c>
      <c r="AG17" s="110">
        <v>45406</v>
      </c>
      <c r="AH17" s="104"/>
      <c r="AI17" s="104"/>
      <c r="AJ17" s="105" t="s">
        <v>120</v>
      </c>
      <c r="AK17" s="97" t="s">
        <v>44</v>
      </c>
      <c r="AL17" s="98" t="str">
        <f t="shared" si="10"/>
        <v>A</v>
      </c>
      <c r="AM17" s="99" t="s">
        <v>138</v>
      </c>
      <c r="AN17" s="100">
        <v>0.49</v>
      </c>
      <c r="AO17" s="99" t="s">
        <v>139</v>
      </c>
      <c r="AP17" s="110">
        <v>45494</v>
      </c>
      <c r="AQ17" s="97" t="s">
        <v>55</v>
      </c>
      <c r="AR17" s="97" t="s">
        <v>55</v>
      </c>
      <c r="AS17" s="105"/>
      <c r="AT17" s="97" t="s">
        <v>44</v>
      </c>
      <c r="AU17" s="98" t="str">
        <f t="shared" si="13"/>
        <v>A</v>
      </c>
      <c r="AV17" s="197" t="s">
        <v>138</v>
      </c>
      <c r="AW17" s="198">
        <v>0.49</v>
      </c>
      <c r="AX17" s="197" t="s">
        <v>140</v>
      </c>
      <c r="AY17" s="203">
        <v>45590</v>
      </c>
      <c r="AZ17" s="97" t="s">
        <v>55</v>
      </c>
      <c r="BA17" s="122" t="s">
        <v>55</v>
      </c>
      <c r="BB17" s="202"/>
      <c r="BC17" s="97" t="s">
        <v>44</v>
      </c>
      <c r="BD17" s="98" t="str">
        <f t="shared" si="11"/>
        <v>A</v>
      </c>
      <c r="BE17" s="99"/>
      <c r="BF17" s="106"/>
      <c r="BG17" s="101"/>
      <c r="BH17" s="200"/>
      <c r="BI17" s="205"/>
      <c r="BJ17" s="201"/>
      <c r="BK17" s="202"/>
      <c r="BL17" s="107" t="s">
        <v>141</v>
      </c>
      <c r="BM17" s="108">
        <f t="shared" si="0"/>
        <v>1</v>
      </c>
      <c r="BN17" s="108">
        <f t="shared" si="1"/>
        <v>1</v>
      </c>
      <c r="BO17" s="108">
        <f t="shared" si="2"/>
        <v>0</v>
      </c>
      <c r="BP17" s="108">
        <f t="shared" si="3"/>
        <v>1</v>
      </c>
      <c r="BQ17" s="108">
        <f t="shared" si="4"/>
        <v>1</v>
      </c>
      <c r="BR17" s="109">
        <f t="shared" si="5"/>
        <v>0</v>
      </c>
      <c r="BS17" s="108">
        <f t="shared" si="6"/>
        <v>1</v>
      </c>
      <c r="BT17" s="108">
        <f t="shared" si="7"/>
        <v>0</v>
      </c>
      <c r="BU17" s="108">
        <f t="shared" si="14"/>
        <v>1</v>
      </c>
      <c r="BV17" s="62" t="str">
        <f t="shared" si="12"/>
        <v>MENOR</v>
      </c>
      <c r="BW17" s="251"/>
    </row>
    <row r="18" spans="1:75" s="62" customFormat="1" ht="37.9" customHeight="1">
      <c r="A18" s="89" t="s">
        <v>127</v>
      </c>
      <c r="B18" s="43">
        <v>1528</v>
      </c>
      <c r="C18" s="90" t="s">
        <v>4</v>
      </c>
      <c r="D18" s="90" t="s">
        <v>192</v>
      </c>
      <c r="E18" s="92">
        <v>44917</v>
      </c>
      <c r="F18" s="90" t="s">
        <v>24</v>
      </c>
      <c r="G18" s="93" t="s">
        <v>218</v>
      </c>
      <c r="H18" s="90" t="s">
        <v>35</v>
      </c>
      <c r="I18" s="92">
        <v>45009</v>
      </c>
      <c r="J18" s="94"/>
      <c r="K18" s="90"/>
      <c r="L18" s="90"/>
      <c r="M18" s="90"/>
      <c r="N18" s="90"/>
      <c r="O18" s="92"/>
      <c r="P18" s="92"/>
      <c r="Q18" s="188">
        <v>2190</v>
      </c>
      <c r="R18" s="95">
        <f t="array" ref="R18">SUM(IF($AA18=Reformulaciones!$B$2:$B$1354,Reformulaciones!$J$2:$J$994,0))</f>
        <v>1</v>
      </c>
      <c r="S18" s="93" t="s">
        <v>222</v>
      </c>
      <c r="T18" s="93" t="s">
        <v>223</v>
      </c>
      <c r="U18" s="96" t="s">
        <v>196</v>
      </c>
      <c r="V18" s="94">
        <v>1</v>
      </c>
      <c r="W18" s="90" t="s">
        <v>128</v>
      </c>
      <c r="X18" s="92">
        <v>45122</v>
      </c>
      <c r="Y18" s="92">
        <v>45657</v>
      </c>
      <c r="Z18" s="90" t="s">
        <v>203</v>
      </c>
      <c r="AA18" s="44" t="s">
        <v>224</v>
      </c>
      <c r="AB18" s="97" t="s">
        <v>44</v>
      </c>
      <c r="AC18" s="98" t="str">
        <f t="shared" si="9"/>
        <v>A</v>
      </c>
      <c r="AD18" s="99" t="s">
        <v>136</v>
      </c>
      <c r="AE18" s="100">
        <v>0.49</v>
      </c>
      <c r="AF18" s="99" t="s">
        <v>205</v>
      </c>
      <c r="AG18" s="110">
        <v>45406</v>
      </c>
      <c r="AH18" s="104"/>
      <c r="AI18" s="104"/>
      <c r="AJ18" s="105" t="s">
        <v>120</v>
      </c>
      <c r="AK18" s="97" t="s">
        <v>44</v>
      </c>
      <c r="AL18" s="98" t="str">
        <f t="shared" si="10"/>
        <v>A</v>
      </c>
      <c r="AM18" s="99" t="s">
        <v>138</v>
      </c>
      <c r="AN18" s="100">
        <v>0.49</v>
      </c>
      <c r="AO18" s="99" t="s">
        <v>139</v>
      </c>
      <c r="AP18" s="110">
        <v>45494</v>
      </c>
      <c r="AQ18" s="97" t="s">
        <v>55</v>
      </c>
      <c r="AR18" s="97" t="s">
        <v>55</v>
      </c>
      <c r="AS18" s="105"/>
      <c r="AT18" s="97" t="s">
        <v>44</v>
      </c>
      <c r="AU18" s="98" t="str">
        <f t="shared" si="13"/>
        <v>A</v>
      </c>
      <c r="AV18" s="197" t="s">
        <v>138</v>
      </c>
      <c r="AW18" s="198">
        <v>0.49</v>
      </c>
      <c r="AX18" s="197" t="s">
        <v>140</v>
      </c>
      <c r="AY18" s="203">
        <v>45590</v>
      </c>
      <c r="AZ18" s="97" t="s">
        <v>55</v>
      </c>
      <c r="BA18" s="122" t="s">
        <v>55</v>
      </c>
      <c r="BB18" s="202"/>
      <c r="BC18" s="97" t="s">
        <v>44</v>
      </c>
      <c r="BD18" s="98" t="str">
        <f t="shared" si="11"/>
        <v>A</v>
      </c>
      <c r="BE18" s="99"/>
      <c r="BF18" s="106"/>
      <c r="BG18" s="101"/>
      <c r="BH18" s="200"/>
      <c r="BI18" s="205"/>
      <c r="BJ18" s="201"/>
      <c r="BK18" s="202"/>
      <c r="BL18" s="107" t="s">
        <v>141</v>
      </c>
      <c r="BM18" s="108">
        <f t="shared" si="0"/>
        <v>1</v>
      </c>
      <c r="BN18" s="108">
        <f t="shared" si="1"/>
        <v>1</v>
      </c>
      <c r="BO18" s="108">
        <f t="shared" si="2"/>
        <v>0</v>
      </c>
      <c r="BP18" s="108">
        <f t="shared" si="3"/>
        <v>1</v>
      </c>
      <c r="BQ18" s="108">
        <f t="shared" si="4"/>
        <v>1</v>
      </c>
      <c r="BR18" s="109">
        <f t="shared" si="5"/>
        <v>0</v>
      </c>
      <c r="BS18" s="108">
        <f t="shared" si="6"/>
        <v>1</v>
      </c>
      <c r="BT18" s="108">
        <f t="shared" si="7"/>
        <v>0</v>
      </c>
      <c r="BU18" s="108">
        <f t="shared" si="14"/>
        <v>1</v>
      </c>
      <c r="BV18" s="62" t="str">
        <f t="shared" si="12"/>
        <v>MENOR</v>
      </c>
      <c r="BW18" s="251"/>
    </row>
    <row r="19" spans="1:75" s="62" customFormat="1" ht="37.9" customHeight="1">
      <c r="A19" s="89" t="s">
        <v>127</v>
      </c>
      <c r="B19" s="43">
        <v>1529</v>
      </c>
      <c r="C19" s="90" t="s">
        <v>4</v>
      </c>
      <c r="D19" s="90" t="s">
        <v>192</v>
      </c>
      <c r="E19" s="92">
        <v>44917</v>
      </c>
      <c r="F19" s="90" t="s">
        <v>24</v>
      </c>
      <c r="G19" s="93" t="s">
        <v>225</v>
      </c>
      <c r="H19" s="90" t="s">
        <v>35</v>
      </c>
      <c r="I19" s="92">
        <v>45009</v>
      </c>
      <c r="J19" s="94"/>
      <c r="K19" s="90"/>
      <c r="L19" s="90"/>
      <c r="M19" s="90"/>
      <c r="N19" s="90"/>
      <c r="O19" s="92"/>
      <c r="P19" s="92"/>
      <c r="Q19" s="188">
        <v>2188</v>
      </c>
      <c r="R19" s="95">
        <f t="array" ref="R19">SUM(IF($AA19=Reformulaciones!$B$2:$B$1354,Reformulaciones!$J$2:$J$994,0))</f>
        <v>1</v>
      </c>
      <c r="S19" s="93" t="s">
        <v>226</v>
      </c>
      <c r="T19" s="93" t="s">
        <v>227</v>
      </c>
      <c r="U19" s="96" t="s">
        <v>196</v>
      </c>
      <c r="V19" s="94">
        <v>1</v>
      </c>
      <c r="W19" s="90" t="s">
        <v>128</v>
      </c>
      <c r="X19" s="92">
        <v>45122</v>
      </c>
      <c r="Y19" s="92">
        <v>45657</v>
      </c>
      <c r="Z19" s="90" t="s">
        <v>203</v>
      </c>
      <c r="AA19" s="44" t="s">
        <v>228</v>
      </c>
      <c r="AB19" s="97" t="s">
        <v>44</v>
      </c>
      <c r="AC19" s="98" t="str">
        <f t="shared" si="9"/>
        <v>A</v>
      </c>
      <c r="AD19" s="99" t="s">
        <v>136</v>
      </c>
      <c r="AE19" s="100">
        <v>0</v>
      </c>
      <c r="AF19" s="99" t="s">
        <v>205</v>
      </c>
      <c r="AG19" s="110">
        <v>45406</v>
      </c>
      <c r="AH19" s="104"/>
      <c r="AI19" s="104"/>
      <c r="AJ19" s="105" t="s">
        <v>120</v>
      </c>
      <c r="AK19" s="97" t="s">
        <v>44</v>
      </c>
      <c r="AL19" s="98" t="str">
        <f t="shared" si="10"/>
        <v>A</v>
      </c>
      <c r="AM19" s="99" t="s">
        <v>138</v>
      </c>
      <c r="AN19" s="100">
        <v>0.49</v>
      </c>
      <c r="AO19" s="99" t="s">
        <v>139</v>
      </c>
      <c r="AP19" s="110">
        <v>45494</v>
      </c>
      <c r="AQ19" s="97" t="s">
        <v>55</v>
      </c>
      <c r="AR19" s="97" t="s">
        <v>55</v>
      </c>
      <c r="AS19" s="105"/>
      <c r="AT19" s="97" t="s">
        <v>44</v>
      </c>
      <c r="AU19" s="98" t="str">
        <f t="shared" si="13"/>
        <v>A</v>
      </c>
      <c r="AV19" s="197" t="s">
        <v>138</v>
      </c>
      <c r="AW19" s="198">
        <v>0.49</v>
      </c>
      <c r="AX19" s="197" t="s">
        <v>140</v>
      </c>
      <c r="AY19" s="203">
        <v>45590</v>
      </c>
      <c r="AZ19" s="97" t="s">
        <v>55</v>
      </c>
      <c r="BA19" s="122" t="s">
        <v>55</v>
      </c>
      <c r="BB19" s="202"/>
      <c r="BC19" s="97" t="s">
        <v>44</v>
      </c>
      <c r="BD19" s="98" t="str">
        <f t="shared" si="11"/>
        <v>A</v>
      </c>
      <c r="BE19" s="99"/>
      <c r="BF19" s="106"/>
      <c r="BG19" s="101"/>
      <c r="BH19" s="200"/>
      <c r="BI19" s="205"/>
      <c r="BJ19" s="201"/>
      <c r="BK19" s="202"/>
      <c r="BL19" s="107" t="s">
        <v>141</v>
      </c>
      <c r="BM19" s="108">
        <f t="shared" si="0"/>
        <v>1</v>
      </c>
      <c r="BN19" s="108">
        <f t="shared" si="1"/>
        <v>1</v>
      </c>
      <c r="BO19" s="108">
        <f t="shared" si="2"/>
        <v>0</v>
      </c>
      <c r="BP19" s="108">
        <f t="shared" si="3"/>
        <v>1</v>
      </c>
      <c r="BQ19" s="108">
        <f t="shared" si="4"/>
        <v>1</v>
      </c>
      <c r="BR19" s="109">
        <f t="shared" si="5"/>
        <v>0</v>
      </c>
      <c r="BS19" s="108">
        <f t="shared" si="6"/>
        <v>1</v>
      </c>
      <c r="BT19" s="108">
        <f t="shared" si="7"/>
        <v>0</v>
      </c>
      <c r="BU19" s="108">
        <f t="shared" si="14"/>
        <v>1</v>
      </c>
      <c r="BV19" s="62" t="str">
        <f t="shared" si="12"/>
        <v>MENOR</v>
      </c>
      <c r="BW19" s="251"/>
    </row>
    <row r="20" spans="1:75" s="62" customFormat="1" ht="37.9" hidden="1" customHeight="1">
      <c r="A20" s="89" t="s">
        <v>229</v>
      </c>
      <c r="B20" s="43">
        <v>1619</v>
      </c>
      <c r="C20" s="90" t="s">
        <v>13</v>
      </c>
      <c r="D20" s="90" t="s">
        <v>13</v>
      </c>
      <c r="E20" s="92" t="s">
        <v>110</v>
      </c>
      <c r="F20" s="90" t="s">
        <v>23</v>
      </c>
      <c r="G20" s="93" t="s">
        <v>231</v>
      </c>
      <c r="H20" s="90" t="s">
        <v>32</v>
      </c>
      <c r="I20" s="92">
        <v>45016</v>
      </c>
      <c r="J20" s="94"/>
      <c r="K20" s="90"/>
      <c r="L20" s="90"/>
      <c r="M20" s="90"/>
      <c r="N20" s="90"/>
      <c r="O20" s="92"/>
      <c r="P20" s="92"/>
      <c r="Q20" s="188">
        <v>2287</v>
      </c>
      <c r="R20" s="95">
        <f t="array" ref="R20">SUM(IF($AA20=Reformulaciones!$B$2:$B$1354,Reformulaciones!$J$2:$J$994,0))</f>
        <v>1</v>
      </c>
      <c r="S20" s="93" t="s">
        <v>232</v>
      </c>
      <c r="T20" s="93" t="s">
        <v>233</v>
      </c>
      <c r="U20" s="96" t="s">
        <v>234</v>
      </c>
      <c r="V20" s="94">
        <v>1</v>
      </c>
      <c r="W20" s="90" t="s">
        <v>230</v>
      </c>
      <c r="X20" s="92">
        <v>45110</v>
      </c>
      <c r="Y20" s="92">
        <v>45535</v>
      </c>
      <c r="Z20" s="90" t="s">
        <v>235</v>
      </c>
      <c r="AA20" s="44" t="s">
        <v>236</v>
      </c>
      <c r="AB20" s="97" t="s">
        <v>43</v>
      </c>
      <c r="AC20" s="98" t="str">
        <f t="shared" si="9"/>
        <v>A</v>
      </c>
      <c r="AD20" s="93" t="s">
        <v>237</v>
      </c>
      <c r="AE20" s="100">
        <v>0</v>
      </c>
      <c r="AF20" s="93" t="s">
        <v>238</v>
      </c>
      <c r="AG20" s="110">
        <v>45397</v>
      </c>
      <c r="AH20" s="91" t="s">
        <v>55</v>
      </c>
      <c r="AI20" s="104"/>
      <c r="AJ20" s="105" t="s">
        <v>239</v>
      </c>
      <c r="AK20" s="104" t="s">
        <v>43</v>
      </c>
      <c r="AL20" s="98" t="str">
        <f t="shared" si="10"/>
        <v>C</v>
      </c>
      <c r="AM20" s="93" t="s">
        <v>240</v>
      </c>
      <c r="AN20" s="100">
        <v>1</v>
      </c>
      <c r="AO20" s="93" t="s">
        <v>240</v>
      </c>
      <c r="AP20" s="110">
        <v>45494</v>
      </c>
      <c r="AQ20" s="97" t="s">
        <v>55</v>
      </c>
      <c r="AR20" s="97" t="s">
        <v>55</v>
      </c>
      <c r="AS20" s="105" t="s">
        <v>240</v>
      </c>
      <c r="AT20" s="97" t="s">
        <v>55</v>
      </c>
      <c r="AU20" s="98" t="s">
        <v>55</v>
      </c>
      <c r="AV20" s="97" t="s">
        <v>55</v>
      </c>
      <c r="AW20" s="100" t="s">
        <v>55</v>
      </c>
      <c r="AX20" s="97" t="s">
        <v>55</v>
      </c>
      <c r="AY20" s="110" t="s">
        <v>55</v>
      </c>
      <c r="AZ20" s="97" t="s">
        <v>55</v>
      </c>
      <c r="BA20" s="97" t="s">
        <v>55</v>
      </c>
      <c r="BB20" s="122" t="s">
        <v>55</v>
      </c>
      <c r="BC20" s="97" t="s">
        <v>55</v>
      </c>
      <c r="BD20" s="98" t="s">
        <v>55</v>
      </c>
      <c r="BE20" s="97" t="s">
        <v>55</v>
      </c>
      <c r="BF20" s="100" t="s">
        <v>55</v>
      </c>
      <c r="BG20" s="97" t="s">
        <v>55</v>
      </c>
      <c r="BH20" s="110" t="s">
        <v>55</v>
      </c>
      <c r="BI20" s="97" t="s">
        <v>55</v>
      </c>
      <c r="BJ20" s="97" t="s">
        <v>55</v>
      </c>
      <c r="BK20" s="122" t="s">
        <v>55</v>
      </c>
      <c r="BL20" s="107" t="s">
        <v>126</v>
      </c>
      <c r="BM20" s="108" t="str">
        <f t="shared" si="0"/>
        <v>N.A.</v>
      </c>
      <c r="BN20" s="108" t="str">
        <f t="shared" si="1"/>
        <v>N.A.</v>
      </c>
      <c r="BO20" s="108" t="str">
        <f t="shared" si="2"/>
        <v>N.A.</v>
      </c>
      <c r="BP20" s="108" t="str">
        <f t="shared" si="3"/>
        <v>N.A.</v>
      </c>
      <c r="BQ20" s="108" t="str">
        <f t="shared" si="4"/>
        <v>N.A.</v>
      </c>
      <c r="BR20" s="109" t="str">
        <f t="shared" si="5"/>
        <v>N.A.</v>
      </c>
      <c r="BS20" s="108">
        <f t="shared" si="6"/>
        <v>0</v>
      </c>
      <c r="BT20" s="108">
        <f t="shared" si="7"/>
        <v>0</v>
      </c>
      <c r="BU20" s="108">
        <f t="shared" si="14"/>
        <v>0</v>
      </c>
      <c r="BV20" s="62" t="str">
        <f t="shared" si="12"/>
        <v>IGUAL</v>
      </c>
      <c r="BW20" s="251"/>
    </row>
    <row r="21" spans="1:75" s="62" customFormat="1" ht="37.9" hidden="1" customHeight="1">
      <c r="A21" s="89" t="s">
        <v>229</v>
      </c>
      <c r="B21" s="43">
        <v>1619</v>
      </c>
      <c r="C21" s="90" t="s">
        <v>13</v>
      </c>
      <c r="D21" s="90" t="s">
        <v>13</v>
      </c>
      <c r="E21" s="92" t="s">
        <v>110</v>
      </c>
      <c r="F21" s="90" t="s">
        <v>23</v>
      </c>
      <c r="G21" s="93" t="s">
        <v>231</v>
      </c>
      <c r="H21" s="90" t="s">
        <v>32</v>
      </c>
      <c r="I21" s="92">
        <v>45016</v>
      </c>
      <c r="J21" s="94"/>
      <c r="K21" s="90"/>
      <c r="L21" s="90"/>
      <c r="M21" s="90"/>
      <c r="N21" s="90"/>
      <c r="O21" s="92"/>
      <c r="P21" s="92"/>
      <c r="Q21" s="188">
        <v>2288</v>
      </c>
      <c r="R21" s="95">
        <f t="array" ref="R21">SUM(IF($AA21=Reformulaciones!$B$2:$B$1354,Reformulaciones!$J$2:$J$994,0))</f>
        <v>2</v>
      </c>
      <c r="S21" s="93" t="s">
        <v>241</v>
      </c>
      <c r="T21" s="93" t="s">
        <v>242</v>
      </c>
      <c r="U21" s="96" t="s">
        <v>243</v>
      </c>
      <c r="V21" s="94">
        <v>1</v>
      </c>
      <c r="W21" s="90" t="s">
        <v>230</v>
      </c>
      <c r="X21" s="92">
        <v>45019</v>
      </c>
      <c r="Y21" s="92">
        <v>45351</v>
      </c>
      <c r="Z21" s="90" t="s">
        <v>235</v>
      </c>
      <c r="AA21" s="44" t="s">
        <v>244</v>
      </c>
      <c r="AB21" s="97" t="s">
        <v>43</v>
      </c>
      <c r="AC21" s="98" t="str">
        <f t="shared" si="9"/>
        <v>C</v>
      </c>
      <c r="AD21" s="93" t="s">
        <v>245</v>
      </c>
      <c r="AE21" s="100">
        <v>1</v>
      </c>
      <c r="AF21" s="93" t="s">
        <v>246</v>
      </c>
      <c r="AG21" s="114">
        <v>45397</v>
      </c>
      <c r="AH21" s="91" t="s">
        <v>247</v>
      </c>
      <c r="AI21" s="104"/>
      <c r="AJ21" s="105" t="s">
        <v>120</v>
      </c>
      <c r="AK21" s="97" t="s">
        <v>55</v>
      </c>
      <c r="AL21" s="97" t="s">
        <v>55</v>
      </c>
      <c r="AM21" s="104" t="s">
        <v>55</v>
      </c>
      <c r="AN21" s="97" t="s">
        <v>55</v>
      </c>
      <c r="AO21" s="97" t="s">
        <v>55</v>
      </c>
      <c r="AP21" s="97" t="s">
        <v>55</v>
      </c>
      <c r="AQ21" s="97" t="s">
        <v>55</v>
      </c>
      <c r="AR21" s="97" t="s">
        <v>55</v>
      </c>
      <c r="AS21" s="97" t="s">
        <v>55</v>
      </c>
      <c r="AT21" s="97" t="s">
        <v>55</v>
      </c>
      <c r="AU21" s="98" t="s">
        <v>55</v>
      </c>
      <c r="AV21" s="97" t="s">
        <v>55</v>
      </c>
      <c r="AW21" s="100" t="s">
        <v>55</v>
      </c>
      <c r="AX21" s="97" t="s">
        <v>55</v>
      </c>
      <c r="AY21" s="110" t="s">
        <v>55</v>
      </c>
      <c r="AZ21" s="97" t="s">
        <v>55</v>
      </c>
      <c r="BA21" s="97" t="s">
        <v>55</v>
      </c>
      <c r="BB21" s="122" t="s">
        <v>55</v>
      </c>
      <c r="BC21" s="97" t="s">
        <v>55</v>
      </c>
      <c r="BD21" s="98" t="s">
        <v>55</v>
      </c>
      <c r="BE21" s="97" t="s">
        <v>55</v>
      </c>
      <c r="BF21" s="100" t="s">
        <v>55</v>
      </c>
      <c r="BG21" s="97" t="s">
        <v>55</v>
      </c>
      <c r="BH21" s="110" t="s">
        <v>55</v>
      </c>
      <c r="BI21" s="97" t="s">
        <v>55</v>
      </c>
      <c r="BJ21" s="97" t="s">
        <v>55</v>
      </c>
      <c r="BK21" s="122" t="s">
        <v>55</v>
      </c>
      <c r="BL21" s="107" t="s">
        <v>110</v>
      </c>
      <c r="BM21" s="108" t="str">
        <f t="shared" si="0"/>
        <v>N.A.</v>
      </c>
      <c r="BN21" s="108" t="str">
        <f t="shared" si="1"/>
        <v>N.A.</v>
      </c>
      <c r="BO21" s="108" t="str">
        <f t="shared" si="2"/>
        <v>N.A.</v>
      </c>
      <c r="BP21" s="108" t="str">
        <f t="shared" si="3"/>
        <v>N.A.</v>
      </c>
      <c r="BQ21" s="108" t="str">
        <f t="shared" si="4"/>
        <v>N.A.</v>
      </c>
      <c r="BR21" s="109" t="str">
        <f t="shared" si="5"/>
        <v>N.A.</v>
      </c>
      <c r="BS21" s="108">
        <f t="shared" si="6"/>
        <v>0</v>
      </c>
      <c r="BT21" s="108">
        <f t="shared" si="7"/>
        <v>0</v>
      </c>
      <c r="BU21" s="108">
        <f t="shared" si="14"/>
        <v>0</v>
      </c>
      <c r="BV21" s="62" t="str">
        <f t="shared" si="12"/>
        <v>IGUAL</v>
      </c>
      <c r="BW21" s="251"/>
    </row>
    <row r="22" spans="1:75" s="62" customFormat="1" ht="37.9" customHeight="1">
      <c r="A22" s="89" t="s">
        <v>147</v>
      </c>
      <c r="B22" s="43">
        <v>1629</v>
      </c>
      <c r="C22" s="90" t="s">
        <v>4</v>
      </c>
      <c r="D22" s="90" t="s">
        <v>248</v>
      </c>
      <c r="E22" s="92">
        <v>44949</v>
      </c>
      <c r="F22" s="90"/>
      <c r="G22" s="93" t="s">
        <v>249</v>
      </c>
      <c r="H22" s="90" t="s">
        <v>32</v>
      </c>
      <c r="I22" s="92">
        <v>45035</v>
      </c>
      <c r="J22" s="94"/>
      <c r="K22" s="90"/>
      <c r="L22" s="90"/>
      <c r="M22" s="90"/>
      <c r="N22" s="90"/>
      <c r="O22" s="92"/>
      <c r="P22" s="92"/>
      <c r="Q22" s="188">
        <v>2553</v>
      </c>
      <c r="R22" s="95">
        <f t="array" ref="R22">SUM(IF($AA22=Reformulaciones!$B$2:$B$1354,Reformulaciones!$J$2:$J$994,0))</f>
        <v>0</v>
      </c>
      <c r="S22" s="93" t="s">
        <v>250</v>
      </c>
      <c r="T22" s="121" t="s">
        <v>251</v>
      </c>
      <c r="U22" s="96" t="s">
        <v>252</v>
      </c>
      <c r="V22" s="94" t="s">
        <v>154</v>
      </c>
      <c r="W22" s="90" t="s">
        <v>148</v>
      </c>
      <c r="X22" s="92">
        <v>45292</v>
      </c>
      <c r="Y22" s="92">
        <v>45657</v>
      </c>
      <c r="Z22" s="90" t="s">
        <v>172</v>
      </c>
      <c r="AA22" s="44" t="s">
        <v>253</v>
      </c>
      <c r="AB22" s="97" t="s">
        <v>44</v>
      </c>
      <c r="AC22" s="98" t="str">
        <f t="shared" si="9"/>
        <v>A</v>
      </c>
      <c r="AD22" s="99" t="s">
        <v>254</v>
      </c>
      <c r="AE22" s="100">
        <v>0</v>
      </c>
      <c r="AF22" s="99" t="s">
        <v>255</v>
      </c>
      <c r="AG22" s="110">
        <v>45406</v>
      </c>
      <c r="AH22" s="104"/>
      <c r="AI22" s="104"/>
      <c r="AJ22" s="105" t="s">
        <v>120</v>
      </c>
      <c r="AK22" s="97" t="s">
        <v>44</v>
      </c>
      <c r="AL22" s="98" t="str">
        <f t="shared" si="10"/>
        <v>A</v>
      </c>
      <c r="AM22" s="99" t="s">
        <v>138</v>
      </c>
      <c r="AN22" s="100">
        <v>0</v>
      </c>
      <c r="AO22" s="99" t="s">
        <v>256</v>
      </c>
      <c r="AP22" s="110">
        <v>45494</v>
      </c>
      <c r="AQ22" s="97" t="s">
        <v>55</v>
      </c>
      <c r="AR22" s="97" t="s">
        <v>55</v>
      </c>
      <c r="AS22" s="105" t="s">
        <v>257</v>
      </c>
      <c r="AT22" s="97" t="s">
        <v>44</v>
      </c>
      <c r="AU22" s="98" t="str">
        <f>IF($AW22="N.A.","A",(IF($AW22&lt;100%,"A",(IF($AW22=100%,"C")))))</f>
        <v>A</v>
      </c>
      <c r="AV22" s="197" t="s">
        <v>138</v>
      </c>
      <c r="AW22" s="198">
        <v>0</v>
      </c>
      <c r="AX22" s="197" t="s">
        <v>140</v>
      </c>
      <c r="AY22" s="203">
        <v>45590</v>
      </c>
      <c r="AZ22" s="97" t="s">
        <v>55</v>
      </c>
      <c r="BA22" s="122" t="s">
        <v>55</v>
      </c>
      <c r="BB22" s="202"/>
      <c r="BC22" s="97" t="s">
        <v>44</v>
      </c>
      <c r="BD22" s="98" t="str">
        <f t="shared" si="11"/>
        <v>A</v>
      </c>
      <c r="BE22" s="99"/>
      <c r="BF22" s="106"/>
      <c r="BG22" s="101"/>
      <c r="BH22" s="200"/>
      <c r="BI22" s="205"/>
      <c r="BJ22" s="201"/>
      <c r="BK22" s="202"/>
      <c r="BL22" s="107" t="s">
        <v>141</v>
      </c>
      <c r="BM22" s="108">
        <f t="shared" si="0"/>
        <v>1</v>
      </c>
      <c r="BN22" s="108">
        <f t="shared" si="1"/>
        <v>1</v>
      </c>
      <c r="BO22" s="108">
        <f t="shared" si="2"/>
        <v>0</v>
      </c>
      <c r="BP22" s="108">
        <f t="shared" si="3"/>
        <v>1</v>
      </c>
      <c r="BQ22" s="108">
        <f t="shared" si="4"/>
        <v>1</v>
      </c>
      <c r="BR22" s="109">
        <f t="shared" si="5"/>
        <v>0</v>
      </c>
      <c r="BS22" s="108">
        <f t="shared" si="6"/>
        <v>1</v>
      </c>
      <c r="BT22" s="108">
        <f t="shared" si="7"/>
        <v>0</v>
      </c>
      <c r="BU22" s="108">
        <f t="shared" si="14"/>
        <v>1</v>
      </c>
      <c r="BV22" s="62" t="str">
        <f t="shared" si="12"/>
        <v>IGUAL</v>
      </c>
      <c r="BW22" s="251"/>
    </row>
    <row r="23" spans="1:75" s="62" customFormat="1" ht="37.9" hidden="1" customHeight="1">
      <c r="A23" s="89" t="s">
        <v>147</v>
      </c>
      <c r="B23" s="43">
        <v>1630</v>
      </c>
      <c r="C23" s="90" t="s">
        <v>3</v>
      </c>
      <c r="D23" s="90" t="s">
        <v>258</v>
      </c>
      <c r="E23" s="92">
        <v>44949</v>
      </c>
      <c r="F23" s="90" t="s">
        <v>24</v>
      </c>
      <c r="G23" s="93" t="s">
        <v>259</v>
      </c>
      <c r="H23" s="90" t="s">
        <v>37</v>
      </c>
      <c r="I23" s="92">
        <v>45035</v>
      </c>
      <c r="J23" s="94"/>
      <c r="K23" s="90"/>
      <c r="L23" s="90"/>
      <c r="M23" s="90"/>
      <c r="N23" s="90"/>
      <c r="O23" s="92"/>
      <c r="P23" s="92"/>
      <c r="Q23" s="188">
        <v>2316</v>
      </c>
      <c r="R23" s="95">
        <f t="array" ref="R23">SUM(IF($AA23=Reformulaciones!$B$2:$B$1354,Reformulaciones!$J$2:$J$994,0))</f>
        <v>0</v>
      </c>
      <c r="S23" s="93" t="s">
        <v>260</v>
      </c>
      <c r="T23" s="93" t="s">
        <v>261</v>
      </c>
      <c r="U23" s="96" t="s">
        <v>262</v>
      </c>
      <c r="V23" s="94">
        <v>3</v>
      </c>
      <c r="W23" s="90" t="s">
        <v>148</v>
      </c>
      <c r="X23" s="92">
        <v>45058</v>
      </c>
      <c r="Y23" s="92">
        <v>45291</v>
      </c>
      <c r="Z23" s="90" t="s">
        <v>172</v>
      </c>
      <c r="AA23" s="44" t="s">
        <v>263</v>
      </c>
      <c r="AB23" s="97" t="s">
        <v>49</v>
      </c>
      <c r="AC23" s="98" t="str">
        <f t="shared" si="9"/>
        <v>C</v>
      </c>
      <c r="AD23" s="99" t="s">
        <v>264</v>
      </c>
      <c r="AE23" s="100">
        <v>1</v>
      </c>
      <c r="AF23" s="99" t="s">
        <v>265</v>
      </c>
      <c r="AG23" s="110">
        <v>45405</v>
      </c>
      <c r="AH23" s="104"/>
      <c r="AI23" s="104"/>
      <c r="AJ23" s="116" t="s">
        <v>266</v>
      </c>
      <c r="AK23" s="97" t="s">
        <v>55</v>
      </c>
      <c r="AL23" s="97" t="s">
        <v>55</v>
      </c>
      <c r="AM23" s="104" t="s">
        <v>55</v>
      </c>
      <c r="AN23" s="97" t="s">
        <v>55</v>
      </c>
      <c r="AO23" s="97" t="s">
        <v>55</v>
      </c>
      <c r="AP23" s="97" t="s">
        <v>55</v>
      </c>
      <c r="AQ23" s="97" t="s">
        <v>55</v>
      </c>
      <c r="AR23" s="97" t="s">
        <v>55</v>
      </c>
      <c r="AS23" s="97" t="s">
        <v>55</v>
      </c>
      <c r="AT23" s="97" t="s">
        <v>55</v>
      </c>
      <c r="AU23" s="98" t="s">
        <v>55</v>
      </c>
      <c r="AV23" s="97" t="s">
        <v>55</v>
      </c>
      <c r="AW23" s="100" t="s">
        <v>55</v>
      </c>
      <c r="AX23" s="97" t="s">
        <v>55</v>
      </c>
      <c r="AY23" s="110" t="s">
        <v>55</v>
      </c>
      <c r="AZ23" s="97" t="s">
        <v>55</v>
      </c>
      <c r="BA23" s="97" t="s">
        <v>55</v>
      </c>
      <c r="BB23" s="122" t="s">
        <v>55</v>
      </c>
      <c r="BC23" s="97" t="s">
        <v>55</v>
      </c>
      <c r="BD23" s="98" t="s">
        <v>55</v>
      </c>
      <c r="BE23" s="97" t="s">
        <v>55</v>
      </c>
      <c r="BF23" s="100" t="s">
        <v>55</v>
      </c>
      <c r="BG23" s="97" t="s">
        <v>55</v>
      </c>
      <c r="BH23" s="110" t="s">
        <v>55</v>
      </c>
      <c r="BI23" s="97" t="s">
        <v>55</v>
      </c>
      <c r="BJ23" s="97" t="s">
        <v>55</v>
      </c>
      <c r="BK23" s="122" t="s">
        <v>55</v>
      </c>
      <c r="BL23" s="107" t="s">
        <v>110</v>
      </c>
      <c r="BM23" s="108" t="str">
        <f t="shared" si="0"/>
        <v>N.A.</v>
      </c>
      <c r="BN23" s="108" t="str">
        <f t="shared" si="1"/>
        <v>N.A.</v>
      </c>
      <c r="BO23" s="108" t="str">
        <f t="shared" si="2"/>
        <v>N.A.</v>
      </c>
      <c r="BP23" s="108" t="str">
        <f t="shared" si="3"/>
        <v>N.A.</v>
      </c>
      <c r="BQ23" s="108" t="str">
        <f t="shared" si="4"/>
        <v>N.A.</v>
      </c>
      <c r="BR23" s="109" t="str">
        <f t="shared" si="5"/>
        <v>N.A.</v>
      </c>
      <c r="BS23" s="108">
        <f t="shared" si="6"/>
        <v>0</v>
      </c>
      <c r="BT23" s="108">
        <f t="shared" si="7"/>
        <v>0</v>
      </c>
      <c r="BU23" s="108">
        <f t="shared" si="14"/>
        <v>0</v>
      </c>
      <c r="BV23" s="62" t="str">
        <f t="shared" si="12"/>
        <v>IGUAL</v>
      </c>
      <c r="BW23" s="251"/>
    </row>
    <row r="24" spans="1:75" s="62" customFormat="1" ht="37.9" hidden="1" customHeight="1">
      <c r="A24" s="89" t="s">
        <v>147</v>
      </c>
      <c r="B24" s="43">
        <v>1632</v>
      </c>
      <c r="C24" s="90" t="s">
        <v>3</v>
      </c>
      <c r="D24" s="90" t="s">
        <v>258</v>
      </c>
      <c r="E24" s="92">
        <v>44949</v>
      </c>
      <c r="F24" s="90" t="s">
        <v>22</v>
      </c>
      <c r="G24" s="93" t="s">
        <v>267</v>
      </c>
      <c r="H24" s="90" t="s">
        <v>37</v>
      </c>
      <c r="I24" s="92">
        <v>45035</v>
      </c>
      <c r="J24" s="94"/>
      <c r="K24" s="90"/>
      <c r="L24" s="90"/>
      <c r="M24" s="90"/>
      <c r="N24" s="90"/>
      <c r="O24" s="92"/>
      <c r="P24" s="92"/>
      <c r="Q24" s="188">
        <v>2312</v>
      </c>
      <c r="R24" s="95">
        <f t="array" ref="R24">SUM(IF($AA24=Reformulaciones!$B$2:$B$1354,Reformulaciones!$J$2:$J$994,0))</f>
        <v>3</v>
      </c>
      <c r="S24" s="93" t="s">
        <v>268</v>
      </c>
      <c r="T24" s="93" t="s">
        <v>269</v>
      </c>
      <c r="U24" s="96" t="s">
        <v>270</v>
      </c>
      <c r="V24" s="94">
        <v>1</v>
      </c>
      <c r="W24" s="90" t="s">
        <v>148</v>
      </c>
      <c r="X24" s="92">
        <v>45058</v>
      </c>
      <c r="Y24" s="92">
        <v>45381</v>
      </c>
      <c r="Z24" s="90" t="s">
        <v>271</v>
      </c>
      <c r="AA24" s="44" t="s">
        <v>272</v>
      </c>
      <c r="AB24" s="97" t="s">
        <v>48</v>
      </c>
      <c r="AC24" s="98" t="str">
        <f t="shared" si="9"/>
        <v>C</v>
      </c>
      <c r="AD24" s="111" t="s">
        <v>273</v>
      </c>
      <c r="AE24" s="100">
        <v>1</v>
      </c>
      <c r="AF24" s="101" t="s">
        <v>274</v>
      </c>
      <c r="AG24" s="102">
        <v>45406</v>
      </c>
      <c r="AH24" s="112" t="s">
        <v>275</v>
      </c>
      <c r="AI24" s="104"/>
      <c r="AJ24" s="116" t="s">
        <v>120</v>
      </c>
      <c r="AK24" s="97" t="s">
        <v>55</v>
      </c>
      <c r="AL24" s="97" t="s">
        <v>55</v>
      </c>
      <c r="AM24" s="104" t="s">
        <v>55</v>
      </c>
      <c r="AN24" s="97" t="s">
        <v>55</v>
      </c>
      <c r="AO24" s="97" t="s">
        <v>55</v>
      </c>
      <c r="AP24" s="97" t="s">
        <v>55</v>
      </c>
      <c r="AQ24" s="97" t="s">
        <v>55</v>
      </c>
      <c r="AR24" s="97" t="s">
        <v>55</v>
      </c>
      <c r="AS24" s="97" t="s">
        <v>55</v>
      </c>
      <c r="AT24" s="97" t="s">
        <v>55</v>
      </c>
      <c r="AU24" s="98" t="s">
        <v>55</v>
      </c>
      <c r="AV24" s="97" t="s">
        <v>55</v>
      </c>
      <c r="AW24" s="100" t="s">
        <v>55</v>
      </c>
      <c r="AX24" s="97" t="s">
        <v>55</v>
      </c>
      <c r="AY24" s="110" t="s">
        <v>55</v>
      </c>
      <c r="AZ24" s="97" t="s">
        <v>55</v>
      </c>
      <c r="BA24" s="97" t="s">
        <v>55</v>
      </c>
      <c r="BB24" s="122" t="s">
        <v>55</v>
      </c>
      <c r="BC24" s="97" t="s">
        <v>55</v>
      </c>
      <c r="BD24" s="98" t="s">
        <v>55</v>
      </c>
      <c r="BE24" s="97" t="s">
        <v>55</v>
      </c>
      <c r="BF24" s="100" t="s">
        <v>55</v>
      </c>
      <c r="BG24" s="97" t="s">
        <v>55</v>
      </c>
      <c r="BH24" s="110" t="s">
        <v>55</v>
      </c>
      <c r="BI24" s="97" t="s">
        <v>55</v>
      </c>
      <c r="BJ24" s="97" t="s">
        <v>55</v>
      </c>
      <c r="BK24" s="122" t="s">
        <v>55</v>
      </c>
      <c r="BL24" s="107" t="s">
        <v>110</v>
      </c>
      <c r="BM24" s="108" t="str">
        <f t="shared" si="0"/>
        <v>N.A.</v>
      </c>
      <c r="BN24" s="108" t="str">
        <f t="shared" si="1"/>
        <v>N.A.</v>
      </c>
      <c r="BO24" s="108" t="str">
        <f t="shared" si="2"/>
        <v>N.A.</v>
      </c>
      <c r="BP24" s="108" t="str">
        <f t="shared" si="3"/>
        <v>N.A.</v>
      </c>
      <c r="BQ24" s="108" t="str">
        <f t="shared" si="4"/>
        <v>N.A.</v>
      </c>
      <c r="BR24" s="109" t="str">
        <f t="shared" si="5"/>
        <v>N.A.</v>
      </c>
      <c r="BS24" s="108">
        <f t="shared" si="6"/>
        <v>0</v>
      </c>
      <c r="BT24" s="108">
        <f t="shared" si="7"/>
        <v>0</v>
      </c>
      <c r="BU24" s="108">
        <f t="shared" si="14"/>
        <v>0</v>
      </c>
      <c r="BV24" s="62" t="str">
        <f t="shared" si="12"/>
        <v>IGUAL</v>
      </c>
      <c r="BW24" s="251"/>
    </row>
    <row r="25" spans="1:75" s="62" customFormat="1" ht="37.9" customHeight="1">
      <c r="A25" s="89" t="s">
        <v>276</v>
      </c>
      <c r="B25" s="43">
        <v>1636</v>
      </c>
      <c r="C25" s="90" t="s">
        <v>4</v>
      </c>
      <c r="D25" s="90" t="s">
        <v>278</v>
      </c>
      <c r="E25" s="92">
        <v>44950</v>
      </c>
      <c r="F25" s="90" t="s">
        <v>24</v>
      </c>
      <c r="G25" s="93" t="s">
        <v>279</v>
      </c>
      <c r="H25" s="90" t="s">
        <v>32</v>
      </c>
      <c r="I25" s="92">
        <v>45035</v>
      </c>
      <c r="J25" s="94"/>
      <c r="K25" s="90"/>
      <c r="L25" s="90"/>
      <c r="M25" s="90"/>
      <c r="N25" s="90"/>
      <c r="O25" s="92"/>
      <c r="P25" s="92"/>
      <c r="Q25" s="188">
        <v>2307</v>
      </c>
      <c r="R25" s="95">
        <f t="array" ref="R25">SUM(IF($AA25=Reformulaciones!$B$2:$B$1354,Reformulaciones!$J$2:$J$994,0))</f>
        <v>1</v>
      </c>
      <c r="S25" s="93" t="s">
        <v>280</v>
      </c>
      <c r="T25" s="93" t="s">
        <v>281</v>
      </c>
      <c r="U25" s="96" t="s">
        <v>282</v>
      </c>
      <c r="V25" s="94">
        <v>1</v>
      </c>
      <c r="W25" s="90" t="s">
        <v>277</v>
      </c>
      <c r="X25" s="92">
        <v>45078</v>
      </c>
      <c r="Y25" s="92">
        <v>45657</v>
      </c>
      <c r="Z25" s="90" t="s">
        <v>283</v>
      </c>
      <c r="AA25" s="44" t="s">
        <v>284</v>
      </c>
      <c r="AB25" s="97" t="s">
        <v>49</v>
      </c>
      <c r="AC25" s="98" t="str">
        <f t="shared" si="9"/>
        <v>A</v>
      </c>
      <c r="AD25" s="99" t="s">
        <v>285</v>
      </c>
      <c r="AE25" s="100">
        <v>0.1</v>
      </c>
      <c r="AF25" s="99" t="s">
        <v>286</v>
      </c>
      <c r="AG25" s="110">
        <v>45405</v>
      </c>
      <c r="AH25" s="104"/>
      <c r="AI25" s="104"/>
      <c r="AJ25" s="116" t="s">
        <v>287</v>
      </c>
      <c r="AK25" s="97" t="s">
        <v>49</v>
      </c>
      <c r="AL25" s="98" t="str">
        <f t="shared" si="10"/>
        <v>A</v>
      </c>
      <c r="AM25" s="99" t="s">
        <v>288</v>
      </c>
      <c r="AN25" s="100">
        <v>0</v>
      </c>
      <c r="AO25" s="99" t="s">
        <v>288</v>
      </c>
      <c r="AP25" s="110">
        <v>45493</v>
      </c>
      <c r="AQ25" s="97" t="s">
        <v>55</v>
      </c>
      <c r="AR25" s="97" t="s">
        <v>55</v>
      </c>
      <c r="AS25" s="105"/>
      <c r="AT25" s="97" t="s">
        <v>49</v>
      </c>
      <c r="AU25" s="98" t="str">
        <f>IF($AW25="N.A.","A",(IF($AW25&lt;100%,"A",(IF($AW25=100%,"C")))))</f>
        <v>A</v>
      </c>
      <c r="AV25" s="197" t="s">
        <v>289</v>
      </c>
      <c r="AW25" s="198">
        <v>0</v>
      </c>
      <c r="AX25" s="197" t="s">
        <v>289</v>
      </c>
      <c r="AY25" s="203">
        <v>45587</v>
      </c>
      <c r="AZ25" s="201"/>
      <c r="BA25" s="201"/>
      <c r="BB25" s="206"/>
      <c r="BC25" s="97" t="s">
        <v>49</v>
      </c>
      <c r="BD25" s="98" t="str">
        <f t="shared" si="11"/>
        <v>A</v>
      </c>
      <c r="BE25" s="99"/>
      <c r="BF25" s="106"/>
      <c r="BG25" s="101"/>
      <c r="BH25" s="200"/>
      <c r="BI25" s="205"/>
      <c r="BJ25" s="201"/>
      <c r="BK25" s="202"/>
      <c r="BL25" s="107" t="s">
        <v>126</v>
      </c>
      <c r="BM25" s="108">
        <f t="shared" si="0"/>
        <v>1</v>
      </c>
      <c r="BN25" s="108">
        <f t="shared" si="1"/>
        <v>1</v>
      </c>
      <c r="BO25" s="108">
        <f t="shared" si="2"/>
        <v>0</v>
      </c>
      <c r="BP25" s="108">
        <f t="shared" si="3"/>
        <v>1</v>
      </c>
      <c r="BQ25" s="108">
        <f t="shared" si="4"/>
        <v>1</v>
      </c>
      <c r="BR25" s="109">
        <f t="shared" si="5"/>
        <v>0</v>
      </c>
      <c r="BS25" s="108">
        <f t="shared" si="6"/>
        <v>1</v>
      </c>
      <c r="BT25" s="108">
        <f t="shared" si="7"/>
        <v>0</v>
      </c>
      <c r="BU25" s="108">
        <f t="shared" si="14"/>
        <v>1</v>
      </c>
      <c r="BV25" s="62" t="str">
        <f t="shared" si="12"/>
        <v>IGUAL</v>
      </c>
      <c r="BW25" s="251"/>
    </row>
    <row r="26" spans="1:75" ht="37.9" hidden="1" customHeight="1">
      <c r="A26" s="89" t="s">
        <v>290</v>
      </c>
      <c r="B26" s="43">
        <v>1639</v>
      </c>
      <c r="C26" s="90" t="s">
        <v>4</v>
      </c>
      <c r="D26" s="90" t="s">
        <v>292</v>
      </c>
      <c r="E26" s="92">
        <v>44916</v>
      </c>
      <c r="F26" s="90"/>
      <c r="G26" s="93" t="s">
        <v>293</v>
      </c>
      <c r="H26" s="90" t="s">
        <v>294</v>
      </c>
      <c r="I26" s="92">
        <v>45054</v>
      </c>
      <c r="J26" s="94"/>
      <c r="K26" s="90"/>
      <c r="L26" s="90"/>
      <c r="M26" s="90"/>
      <c r="N26" s="90"/>
      <c r="O26" s="92"/>
      <c r="P26" s="92"/>
      <c r="Q26" s="188">
        <v>2397</v>
      </c>
      <c r="R26" s="95">
        <f t="array" ref="R26">SUM(IF($AA26=Reformulaciones!$B$2:$B$1354,Reformulaciones!$J$2:$J$994,0))</f>
        <v>1</v>
      </c>
      <c r="S26" s="93" t="s">
        <v>295</v>
      </c>
      <c r="T26" s="93" t="s">
        <v>296</v>
      </c>
      <c r="U26" s="96" t="s">
        <v>297</v>
      </c>
      <c r="V26" s="94">
        <v>1</v>
      </c>
      <c r="W26" s="90" t="s">
        <v>291</v>
      </c>
      <c r="X26" s="92">
        <v>45166</v>
      </c>
      <c r="Y26" s="92">
        <v>45412</v>
      </c>
      <c r="Z26" s="90" t="s">
        <v>298</v>
      </c>
      <c r="AA26" s="44" t="s">
        <v>299</v>
      </c>
      <c r="AB26" s="97" t="s">
        <v>48</v>
      </c>
      <c r="AC26" s="98" t="str">
        <f t="shared" si="9"/>
        <v>A</v>
      </c>
      <c r="AD26" s="111" t="s">
        <v>174</v>
      </c>
      <c r="AE26" s="100">
        <v>0</v>
      </c>
      <c r="AF26" s="101" t="s">
        <v>300</v>
      </c>
      <c r="AG26" s="102">
        <v>45406</v>
      </c>
      <c r="AH26" s="112" t="s">
        <v>55</v>
      </c>
      <c r="AI26" s="104"/>
      <c r="AJ26" s="105" t="s">
        <v>120</v>
      </c>
      <c r="AK26" s="97" t="s">
        <v>48</v>
      </c>
      <c r="AL26" s="98" t="str">
        <f t="shared" si="10"/>
        <v>C</v>
      </c>
      <c r="AM26" s="99" t="s">
        <v>301</v>
      </c>
      <c r="AN26" s="100">
        <v>1</v>
      </c>
      <c r="AO26" s="101" t="s">
        <v>302</v>
      </c>
      <c r="AP26" s="102">
        <v>45493</v>
      </c>
      <c r="AQ26" s="97" t="s">
        <v>55</v>
      </c>
      <c r="AR26" s="97" t="s">
        <v>55</v>
      </c>
      <c r="AS26" s="105"/>
      <c r="AT26" s="97" t="s">
        <v>55</v>
      </c>
      <c r="AU26" s="98" t="s">
        <v>55</v>
      </c>
      <c r="AV26" s="97" t="s">
        <v>55</v>
      </c>
      <c r="AW26" s="100" t="s">
        <v>55</v>
      </c>
      <c r="AX26" s="97" t="s">
        <v>55</v>
      </c>
      <c r="AY26" s="110" t="s">
        <v>55</v>
      </c>
      <c r="AZ26" s="97" t="s">
        <v>55</v>
      </c>
      <c r="BA26" s="97" t="s">
        <v>55</v>
      </c>
      <c r="BB26" s="122" t="s">
        <v>55</v>
      </c>
      <c r="BC26" s="97" t="s">
        <v>55</v>
      </c>
      <c r="BD26" s="98" t="s">
        <v>55</v>
      </c>
      <c r="BE26" s="97" t="s">
        <v>55</v>
      </c>
      <c r="BF26" s="100" t="s">
        <v>55</v>
      </c>
      <c r="BG26" s="97" t="s">
        <v>55</v>
      </c>
      <c r="BH26" s="110" t="s">
        <v>55</v>
      </c>
      <c r="BI26" s="97" t="s">
        <v>55</v>
      </c>
      <c r="BJ26" s="97" t="s">
        <v>55</v>
      </c>
      <c r="BK26" s="122" t="s">
        <v>55</v>
      </c>
      <c r="BL26" s="107" t="s">
        <v>126</v>
      </c>
      <c r="BM26" s="108" t="str">
        <f t="shared" si="0"/>
        <v>N.A.</v>
      </c>
      <c r="BN26" s="108" t="str">
        <f t="shared" si="1"/>
        <v>N.A.</v>
      </c>
      <c r="BO26" s="108" t="str">
        <f t="shared" si="2"/>
        <v>N.A.</v>
      </c>
      <c r="BP26" s="108" t="str">
        <f t="shared" si="3"/>
        <v>N.A.</v>
      </c>
      <c r="BQ26" s="108" t="str">
        <f t="shared" si="4"/>
        <v>N.A.</v>
      </c>
      <c r="BR26" s="109" t="str">
        <f t="shared" si="5"/>
        <v>N.A.</v>
      </c>
      <c r="BS26" s="108">
        <f t="shared" si="6"/>
        <v>0</v>
      </c>
      <c r="BT26" s="108">
        <f t="shared" si="7"/>
        <v>0</v>
      </c>
      <c r="BU26" s="108">
        <f>IF($BS26=1,IF(BP26=1,1,0),0)</f>
        <v>0</v>
      </c>
      <c r="BV26" s="62" t="str">
        <f t="shared" si="12"/>
        <v>IGUAL</v>
      </c>
      <c r="BW26" s="251"/>
    </row>
    <row r="27" spans="1:75" ht="37.9" hidden="1" customHeight="1">
      <c r="A27" s="89" t="s">
        <v>290</v>
      </c>
      <c r="B27" s="43">
        <v>1640</v>
      </c>
      <c r="C27" s="90" t="s">
        <v>4</v>
      </c>
      <c r="D27" s="90" t="s">
        <v>292</v>
      </c>
      <c r="E27" s="92">
        <v>44916</v>
      </c>
      <c r="F27" s="90"/>
      <c r="G27" s="93" t="s">
        <v>303</v>
      </c>
      <c r="H27" s="90" t="s">
        <v>294</v>
      </c>
      <c r="I27" s="92">
        <v>45054</v>
      </c>
      <c r="J27" s="94"/>
      <c r="K27" s="90"/>
      <c r="L27" s="90"/>
      <c r="M27" s="90"/>
      <c r="N27" s="90"/>
      <c r="O27" s="92"/>
      <c r="P27" s="92"/>
      <c r="Q27" s="188">
        <v>2396</v>
      </c>
      <c r="R27" s="95">
        <f t="array" ref="R27">SUM(IF($AA27=Reformulaciones!$B$2:$B$1354,Reformulaciones!$J$2:$J$994,0))</f>
        <v>1</v>
      </c>
      <c r="S27" s="93" t="s">
        <v>295</v>
      </c>
      <c r="T27" s="93" t="s">
        <v>304</v>
      </c>
      <c r="U27" s="96" t="s">
        <v>297</v>
      </c>
      <c r="V27" s="94">
        <v>1</v>
      </c>
      <c r="W27" s="90" t="s">
        <v>291</v>
      </c>
      <c r="X27" s="92">
        <v>45166</v>
      </c>
      <c r="Y27" s="92">
        <v>45412</v>
      </c>
      <c r="Z27" s="90" t="s">
        <v>298</v>
      </c>
      <c r="AA27" s="44" t="s">
        <v>305</v>
      </c>
      <c r="AB27" s="97" t="s">
        <v>48</v>
      </c>
      <c r="AC27" s="98" t="str">
        <f t="shared" si="9"/>
        <v>A</v>
      </c>
      <c r="AD27" s="111" t="s">
        <v>174</v>
      </c>
      <c r="AE27" s="100">
        <v>0</v>
      </c>
      <c r="AF27" s="101" t="s">
        <v>306</v>
      </c>
      <c r="AG27" s="102">
        <v>45406</v>
      </c>
      <c r="AH27" s="112" t="s">
        <v>120</v>
      </c>
      <c r="AI27" s="104"/>
      <c r="AJ27" s="105" t="s">
        <v>120</v>
      </c>
      <c r="AK27" s="97" t="s">
        <v>48</v>
      </c>
      <c r="AL27" s="98" t="str">
        <f t="shared" si="10"/>
        <v>C</v>
      </c>
      <c r="AM27" s="99" t="s">
        <v>307</v>
      </c>
      <c r="AN27" s="100">
        <v>1</v>
      </c>
      <c r="AO27" s="101" t="s">
        <v>302</v>
      </c>
      <c r="AP27" s="102">
        <v>45493</v>
      </c>
      <c r="AQ27" s="97" t="s">
        <v>55</v>
      </c>
      <c r="AR27" s="97" t="s">
        <v>55</v>
      </c>
      <c r="AS27" s="105"/>
      <c r="AT27" s="97" t="s">
        <v>55</v>
      </c>
      <c r="AU27" s="98" t="s">
        <v>55</v>
      </c>
      <c r="AV27" s="97" t="s">
        <v>55</v>
      </c>
      <c r="AW27" s="100" t="s">
        <v>55</v>
      </c>
      <c r="AX27" s="97" t="s">
        <v>55</v>
      </c>
      <c r="AY27" s="110" t="s">
        <v>55</v>
      </c>
      <c r="AZ27" s="97" t="s">
        <v>55</v>
      </c>
      <c r="BA27" s="97" t="s">
        <v>55</v>
      </c>
      <c r="BB27" s="122" t="s">
        <v>55</v>
      </c>
      <c r="BC27" s="97" t="s">
        <v>55</v>
      </c>
      <c r="BD27" s="98" t="s">
        <v>55</v>
      </c>
      <c r="BE27" s="97" t="s">
        <v>55</v>
      </c>
      <c r="BF27" s="100" t="s">
        <v>55</v>
      </c>
      <c r="BG27" s="97" t="s">
        <v>55</v>
      </c>
      <c r="BH27" s="110" t="s">
        <v>55</v>
      </c>
      <c r="BI27" s="97" t="s">
        <v>55</v>
      </c>
      <c r="BJ27" s="97" t="s">
        <v>55</v>
      </c>
      <c r="BK27" s="122" t="s">
        <v>55</v>
      </c>
      <c r="BL27" s="107" t="s">
        <v>126</v>
      </c>
      <c r="BM27" s="108" t="str">
        <f t="shared" si="0"/>
        <v>N.A.</v>
      </c>
      <c r="BN27" s="108" t="str">
        <f t="shared" si="1"/>
        <v>N.A.</v>
      </c>
      <c r="BO27" s="108" t="str">
        <f t="shared" si="2"/>
        <v>N.A.</v>
      </c>
      <c r="BP27" s="108" t="str">
        <f t="shared" si="3"/>
        <v>N.A.</v>
      </c>
      <c r="BQ27" s="108" t="str">
        <f t="shared" si="4"/>
        <v>N.A.</v>
      </c>
      <c r="BR27" s="109" t="str">
        <f t="shared" si="5"/>
        <v>N.A.</v>
      </c>
      <c r="BS27" s="108">
        <f t="shared" si="6"/>
        <v>0</v>
      </c>
      <c r="BT27" s="108">
        <f t="shared" si="7"/>
        <v>0</v>
      </c>
      <c r="BU27" s="108">
        <f t="shared" ref="BU27:BU34" si="15">IF($BS27=1,IF(BP27=1,1,0),0)</f>
        <v>0</v>
      </c>
      <c r="BV27" s="62" t="str">
        <f t="shared" si="12"/>
        <v>IGUAL</v>
      </c>
      <c r="BW27" s="251"/>
    </row>
    <row r="28" spans="1:75" ht="37.9" hidden="1" customHeight="1">
      <c r="A28" s="89" t="s">
        <v>290</v>
      </c>
      <c r="B28" s="43">
        <v>1645</v>
      </c>
      <c r="C28" s="90" t="s">
        <v>4</v>
      </c>
      <c r="D28" s="90" t="s">
        <v>292</v>
      </c>
      <c r="E28" s="92">
        <v>44916</v>
      </c>
      <c r="F28" s="90"/>
      <c r="G28" s="93" t="s">
        <v>308</v>
      </c>
      <c r="H28" s="90" t="s">
        <v>294</v>
      </c>
      <c r="I28" s="92">
        <v>45054</v>
      </c>
      <c r="J28" s="94"/>
      <c r="K28" s="90"/>
      <c r="L28" s="90"/>
      <c r="M28" s="90"/>
      <c r="N28" s="90"/>
      <c r="O28" s="92"/>
      <c r="P28" s="92"/>
      <c r="Q28" s="188">
        <v>2556</v>
      </c>
      <c r="R28" s="95">
        <f t="array" ref="R28">SUM(IF($AA28=Reformulaciones!$B$2:$B$1354,Reformulaciones!$J$2:$J$994,0))</f>
        <v>1</v>
      </c>
      <c r="S28" s="93" t="s">
        <v>309</v>
      </c>
      <c r="T28" s="93" t="s">
        <v>310</v>
      </c>
      <c r="U28" s="96" t="s">
        <v>311</v>
      </c>
      <c r="V28" s="94">
        <v>1</v>
      </c>
      <c r="W28" s="90" t="s">
        <v>148</v>
      </c>
      <c r="X28" s="92">
        <v>45208</v>
      </c>
      <c r="Y28" s="92">
        <v>45471</v>
      </c>
      <c r="Z28" s="90" t="s">
        <v>271</v>
      </c>
      <c r="AA28" s="44" t="s">
        <v>312</v>
      </c>
      <c r="AB28" s="97" t="s">
        <v>313</v>
      </c>
      <c r="AC28" s="98" t="str">
        <f t="shared" si="9"/>
        <v>A</v>
      </c>
      <c r="AD28" s="99" t="s">
        <v>314</v>
      </c>
      <c r="AE28" s="100">
        <v>0</v>
      </c>
      <c r="AF28" s="101" t="s">
        <v>315</v>
      </c>
      <c r="AG28" s="110">
        <v>45398</v>
      </c>
      <c r="AH28" s="117"/>
      <c r="AI28" s="117"/>
      <c r="AJ28" s="105" t="s">
        <v>120</v>
      </c>
      <c r="AK28" s="97" t="s">
        <v>48</v>
      </c>
      <c r="AL28" s="98" t="str">
        <f t="shared" si="10"/>
        <v>C</v>
      </c>
      <c r="AM28" s="99" t="s">
        <v>316</v>
      </c>
      <c r="AN28" s="100">
        <v>1</v>
      </c>
      <c r="AO28" s="101" t="s">
        <v>317</v>
      </c>
      <c r="AP28" s="110">
        <v>45493</v>
      </c>
      <c r="AQ28" s="97" t="s">
        <v>55</v>
      </c>
      <c r="AR28" s="97" t="s">
        <v>55</v>
      </c>
      <c r="AS28" s="105"/>
      <c r="AT28" s="97" t="s">
        <v>55</v>
      </c>
      <c r="AU28" s="98" t="s">
        <v>55</v>
      </c>
      <c r="AV28" s="97" t="s">
        <v>55</v>
      </c>
      <c r="AW28" s="100" t="s">
        <v>55</v>
      </c>
      <c r="AX28" s="97" t="s">
        <v>55</v>
      </c>
      <c r="AY28" s="110" t="s">
        <v>55</v>
      </c>
      <c r="AZ28" s="97" t="s">
        <v>55</v>
      </c>
      <c r="BA28" s="97" t="s">
        <v>55</v>
      </c>
      <c r="BB28" s="122" t="s">
        <v>55</v>
      </c>
      <c r="BC28" s="97" t="s">
        <v>55</v>
      </c>
      <c r="BD28" s="98" t="s">
        <v>55</v>
      </c>
      <c r="BE28" s="97" t="s">
        <v>55</v>
      </c>
      <c r="BF28" s="100" t="s">
        <v>55</v>
      </c>
      <c r="BG28" s="97" t="s">
        <v>55</v>
      </c>
      <c r="BH28" s="110" t="s">
        <v>55</v>
      </c>
      <c r="BI28" s="97" t="s">
        <v>55</v>
      </c>
      <c r="BJ28" s="97" t="s">
        <v>55</v>
      </c>
      <c r="BK28" s="122" t="s">
        <v>55</v>
      </c>
      <c r="BL28" s="107" t="s">
        <v>126</v>
      </c>
      <c r="BM28" s="108" t="str">
        <f t="shared" si="0"/>
        <v>N.A.</v>
      </c>
      <c r="BN28" s="108" t="str">
        <f t="shared" si="1"/>
        <v>N.A.</v>
      </c>
      <c r="BO28" s="108" t="str">
        <f t="shared" si="2"/>
        <v>N.A.</v>
      </c>
      <c r="BP28" s="108" t="str">
        <f t="shared" si="3"/>
        <v>N.A.</v>
      </c>
      <c r="BQ28" s="108" t="str">
        <f t="shared" si="4"/>
        <v>N.A.</v>
      </c>
      <c r="BR28" s="109" t="str">
        <f t="shared" si="5"/>
        <v>N.A.</v>
      </c>
      <c r="BS28" s="108">
        <f t="shared" si="6"/>
        <v>0</v>
      </c>
      <c r="BT28" s="108">
        <f t="shared" si="7"/>
        <v>0</v>
      </c>
      <c r="BU28" s="108">
        <f t="shared" si="15"/>
        <v>0</v>
      </c>
      <c r="BV28" s="62" t="str">
        <f t="shared" si="12"/>
        <v>IGUAL</v>
      </c>
      <c r="BW28" s="251"/>
    </row>
    <row r="29" spans="1:75" ht="37.9" hidden="1" customHeight="1">
      <c r="A29" s="89" t="s">
        <v>290</v>
      </c>
      <c r="B29" s="43">
        <v>1645</v>
      </c>
      <c r="C29" s="90" t="s">
        <v>4</v>
      </c>
      <c r="D29" s="90" t="s">
        <v>292</v>
      </c>
      <c r="E29" s="92">
        <v>44916</v>
      </c>
      <c r="F29" s="90"/>
      <c r="G29" s="93" t="s">
        <v>308</v>
      </c>
      <c r="H29" s="90" t="s">
        <v>294</v>
      </c>
      <c r="I29" s="92">
        <v>45054</v>
      </c>
      <c r="J29" s="94"/>
      <c r="K29" s="90"/>
      <c r="L29" s="90"/>
      <c r="M29" s="90"/>
      <c r="N29" s="90"/>
      <c r="O29" s="92"/>
      <c r="P29" s="92"/>
      <c r="Q29" s="188">
        <v>2557</v>
      </c>
      <c r="R29" s="95">
        <f t="array" ref="R29">SUM(IF($AA29=Reformulaciones!$B$2:$B$1354,Reformulaciones!$J$2:$J$994,0))</f>
        <v>1</v>
      </c>
      <c r="S29" s="93" t="s">
        <v>318</v>
      </c>
      <c r="T29" s="93" t="s">
        <v>319</v>
      </c>
      <c r="U29" s="96" t="s">
        <v>320</v>
      </c>
      <c r="V29" s="94">
        <v>1</v>
      </c>
      <c r="W29" s="90" t="s">
        <v>148</v>
      </c>
      <c r="X29" s="92">
        <v>45208</v>
      </c>
      <c r="Y29" s="92">
        <v>45471</v>
      </c>
      <c r="Z29" s="90" t="s">
        <v>271</v>
      </c>
      <c r="AA29" s="44" t="s">
        <v>321</v>
      </c>
      <c r="AB29" s="97" t="s">
        <v>313</v>
      </c>
      <c r="AC29" s="98" t="str">
        <f t="shared" si="9"/>
        <v>A</v>
      </c>
      <c r="AD29" s="99" t="s">
        <v>314</v>
      </c>
      <c r="AE29" s="100">
        <v>0</v>
      </c>
      <c r="AF29" s="101" t="s">
        <v>315</v>
      </c>
      <c r="AG29" s="110">
        <v>45398</v>
      </c>
      <c r="AH29" s="118"/>
      <c r="AI29" s="118"/>
      <c r="AJ29" s="105" t="s">
        <v>120</v>
      </c>
      <c r="AK29" s="97" t="s">
        <v>48</v>
      </c>
      <c r="AL29" s="98" t="str">
        <f t="shared" si="10"/>
        <v>A</v>
      </c>
      <c r="AM29" s="99" t="s">
        <v>322</v>
      </c>
      <c r="AN29" s="100">
        <v>0</v>
      </c>
      <c r="AO29" s="103" t="s">
        <v>323</v>
      </c>
      <c r="AP29" s="110">
        <v>45493</v>
      </c>
      <c r="AQ29" s="97" t="s">
        <v>55</v>
      </c>
      <c r="AR29" s="97" t="s">
        <v>55</v>
      </c>
      <c r="AS29" s="105"/>
      <c r="AT29" s="97" t="s">
        <v>48</v>
      </c>
      <c r="AU29" s="98" t="str">
        <f>IF($AW29="N.A.","A",(IF($AW29&lt;100%,"A",(IF($AW29=100%,"C")))))</f>
        <v>A</v>
      </c>
      <c r="AV29" s="197" t="s">
        <v>322</v>
      </c>
      <c r="AW29" s="198">
        <v>0</v>
      </c>
      <c r="AX29" s="199" t="s">
        <v>324</v>
      </c>
      <c r="AY29" s="203">
        <v>45586</v>
      </c>
      <c r="AZ29" s="207"/>
      <c r="BA29" s="207"/>
      <c r="BB29" s="202"/>
      <c r="BC29" s="97" t="s">
        <v>48</v>
      </c>
      <c r="BD29" s="98" t="str">
        <f t="shared" si="11"/>
        <v>A</v>
      </c>
      <c r="BE29" s="99"/>
      <c r="BF29" s="106"/>
      <c r="BG29" s="101"/>
      <c r="BH29" s="200"/>
      <c r="BI29" s="205"/>
      <c r="BJ29" s="201"/>
      <c r="BK29" s="202"/>
      <c r="BL29" s="107" t="s">
        <v>126</v>
      </c>
      <c r="BM29" s="108">
        <f t="shared" si="0"/>
        <v>1</v>
      </c>
      <c r="BN29" s="108">
        <f t="shared" si="1"/>
        <v>1</v>
      </c>
      <c r="BO29" s="108">
        <f t="shared" si="2"/>
        <v>0</v>
      </c>
      <c r="BP29" s="108">
        <f t="shared" si="3"/>
        <v>1</v>
      </c>
      <c r="BQ29" s="108">
        <f t="shared" si="4"/>
        <v>1</v>
      </c>
      <c r="BR29" s="109">
        <f t="shared" si="5"/>
        <v>0</v>
      </c>
      <c r="BS29" s="108">
        <f t="shared" si="6"/>
        <v>1</v>
      </c>
      <c r="BT29" s="108">
        <f t="shared" si="7"/>
        <v>0</v>
      </c>
      <c r="BU29" s="108">
        <f t="shared" si="15"/>
        <v>1</v>
      </c>
      <c r="BV29" s="62" t="str">
        <f t="shared" si="12"/>
        <v>IGUAL</v>
      </c>
      <c r="BW29" s="251"/>
    </row>
    <row r="30" spans="1:75" ht="37.9" hidden="1" customHeight="1">
      <c r="A30" s="89" t="s">
        <v>290</v>
      </c>
      <c r="B30" s="43">
        <v>1646</v>
      </c>
      <c r="C30" s="90" t="s">
        <v>4</v>
      </c>
      <c r="D30" s="90" t="s">
        <v>292</v>
      </c>
      <c r="E30" s="92">
        <v>44916</v>
      </c>
      <c r="F30" s="90"/>
      <c r="G30" s="93" t="s">
        <v>325</v>
      </c>
      <c r="H30" s="90" t="s">
        <v>294</v>
      </c>
      <c r="I30" s="92">
        <v>45054</v>
      </c>
      <c r="J30" s="94"/>
      <c r="K30" s="90"/>
      <c r="L30" s="90"/>
      <c r="M30" s="90"/>
      <c r="N30" s="90"/>
      <c r="O30" s="92"/>
      <c r="P30" s="92"/>
      <c r="Q30" s="188">
        <v>2395</v>
      </c>
      <c r="R30" s="95">
        <f t="array" ref="R30">SUM(IF($AA30=Reformulaciones!$B$2:$B$1354,Reformulaciones!$J$2:$J$994,0))</f>
        <v>0</v>
      </c>
      <c r="S30" s="93" t="s">
        <v>295</v>
      </c>
      <c r="T30" s="93" t="s">
        <v>326</v>
      </c>
      <c r="U30" s="96" t="s">
        <v>327</v>
      </c>
      <c r="V30" s="94">
        <v>1</v>
      </c>
      <c r="W30" s="90" t="s">
        <v>291</v>
      </c>
      <c r="X30" s="92">
        <v>45166</v>
      </c>
      <c r="Y30" s="92">
        <v>45380</v>
      </c>
      <c r="Z30" s="90" t="s">
        <v>298</v>
      </c>
      <c r="AA30" s="44" t="s">
        <v>328</v>
      </c>
      <c r="AB30" s="97" t="s">
        <v>48</v>
      </c>
      <c r="AC30" s="98" t="str">
        <f t="shared" si="9"/>
        <v>C</v>
      </c>
      <c r="AD30" s="111" t="s">
        <v>329</v>
      </c>
      <c r="AE30" s="100">
        <v>1</v>
      </c>
      <c r="AF30" s="101" t="s">
        <v>330</v>
      </c>
      <c r="AG30" s="102">
        <v>45406</v>
      </c>
      <c r="AH30" s="112" t="s">
        <v>331</v>
      </c>
      <c r="AI30" s="104"/>
      <c r="AJ30" s="105" t="s">
        <v>120</v>
      </c>
      <c r="AK30" s="97" t="s">
        <v>55</v>
      </c>
      <c r="AL30" s="97" t="s">
        <v>55</v>
      </c>
      <c r="AM30" s="104" t="s">
        <v>55</v>
      </c>
      <c r="AN30" s="97" t="s">
        <v>55</v>
      </c>
      <c r="AO30" s="97" t="s">
        <v>55</v>
      </c>
      <c r="AP30" s="97" t="s">
        <v>55</v>
      </c>
      <c r="AQ30" s="97" t="s">
        <v>55</v>
      </c>
      <c r="AR30" s="97" t="s">
        <v>55</v>
      </c>
      <c r="AS30" s="97" t="s">
        <v>55</v>
      </c>
      <c r="AT30" s="97" t="s">
        <v>55</v>
      </c>
      <c r="AU30" s="98" t="s">
        <v>55</v>
      </c>
      <c r="AV30" s="97" t="s">
        <v>55</v>
      </c>
      <c r="AW30" s="100" t="s">
        <v>55</v>
      </c>
      <c r="AX30" s="97" t="s">
        <v>55</v>
      </c>
      <c r="AY30" s="110" t="s">
        <v>55</v>
      </c>
      <c r="AZ30" s="97" t="s">
        <v>55</v>
      </c>
      <c r="BA30" s="97" t="s">
        <v>55</v>
      </c>
      <c r="BB30" s="122" t="s">
        <v>55</v>
      </c>
      <c r="BC30" s="97" t="s">
        <v>55</v>
      </c>
      <c r="BD30" s="98" t="s">
        <v>55</v>
      </c>
      <c r="BE30" s="97" t="s">
        <v>55</v>
      </c>
      <c r="BF30" s="100" t="s">
        <v>55</v>
      </c>
      <c r="BG30" s="97" t="s">
        <v>55</v>
      </c>
      <c r="BH30" s="110" t="s">
        <v>55</v>
      </c>
      <c r="BI30" s="97" t="s">
        <v>55</v>
      </c>
      <c r="BJ30" s="97" t="s">
        <v>55</v>
      </c>
      <c r="BK30" s="122" t="s">
        <v>55</v>
      </c>
      <c r="BL30" s="107" t="s">
        <v>110</v>
      </c>
      <c r="BM30" s="108" t="str">
        <f t="shared" si="0"/>
        <v>N.A.</v>
      </c>
      <c r="BN30" s="108" t="str">
        <f t="shared" si="1"/>
        <v>N.A.</v>
      </c>
      <c r="BO30" s="108" t="str">
        <f t="shared" si="2"/>
        <v>N.A.</v>
      </c>
      <c r="BP30" s="108" t="str">
        <f t="shared" si="3"/>
        <v>N.A.</v>
      </c>
      <c r="BQ30" s="108" t="str">
        <f t="shared" si="4"/>
        <v>N.A.</v>
      </c>
      <c r="BR30" s="109" t="str">
        <f t="shared" si="5"/>
        <v>N.A.</v>
      </c>
      <c r="BS30" s="108">
        <f t="shared" si="6"/>
        <v>0</v>
      </c>
      <c r="BT30" s="108">
        <f t="shared" si="7"/>
        <v>0</v>
      </c>
      <c r="BU30" s="108">
        <f t="shared" si="15"/>
        <v>0</v>
      </c>
      <c r="BV30" s="62" t="str">
        <f t="shared" si="12"/>
        <v>IGUAL</v>
      </c>
      <c r="BW30" s="251"/>
    </row>
    <row r="31" spans="1:75" ht="37.9" hidden="1" customHeight="1">
      <c r="A31" s="89" t="s">
        <v>290</v>
      </c>
      <c r="B31" s="43">
        <v>1650</v>
      </c>
      <c r="C31" s="90" t="s">
        <v>4</v>
      </c>
      <c r="D31" s="90" t="s">
        <v>292</v>
      </c>
      <c r="E31" s="92">
        <v>44916</v>
      </c>
      <c r="F31" s="90"/>
      <c r="G31" s="93" t="s">
        <v>332</v>
      </c>
      <c r="H31" s="90" t="s">
        <v>294</v>
      </c>
      <c r="I31" s="92">
        <v>45054</v>
      </c>
      <c r="J31" s="94"/>
      <c r="K31" s="90"/>
      <c r="L31" s="90"/>
      <c r="M31" s="90"/>
      <c r="N31" s="90"/>
      <c r="O31" s="92"/>
      <c r="P31" s="92"/>
      <c r="Q31" s="188">
        <v>2393</v>
      </c>
      <c r="R31" s="95">
        <f t="array" ref="R31">SUM(IF($AA31=Reformulaciones!$B$2:$B$1354,Reformulaciones!$J$2:$J$994,0))</f>
        <v>1</v>
      </c>
      <c r="S31" s="93" t="s">
        <v>295</v>
      </c>
      <c r="T31" s="93" t="s">
        <v>333</v>
      </c>
      <c r="U31" s="96" t="s">
        <v>334</v>
      </c>
      <c r="V31" s="94">
        <v>1</v>
      </c>
      <c r="W31" s="90" t="s">
        <v>291</v>
      </c>
      <c r="X31" s="92">
        <v>45166</v>
      </c>
      <c r="Y31" s="92">
        <v>45458</v>
      </c>
      <c r="Z31" s="90" t="s">
        <v>298</v>
      </c>
      <c r="AA31" s="44" t="s">
        <v>335</v>
      </c>
      <c r="AB31" s="97" t="s">
        <v>48</v>
      </c>
      <c r="AC31" s="98" t="str">
        <f t="shared" si="9"/>
        <v>A</v>
      </c>
      <c r="AD31" s="111" t="s">
        <v>174</v>
      </c>
      <c r="AE31" s="100">
        <v>0</v>
      </c>
      <c r="AF31" s="101" t="s">
        <v>336</v>
      </c>
      <c r="AG31" s="102">
        <v>45406</v>
      </c>
      <c r="AH31" s="112" t="s">
        <v>55</v>
      </c>
      <c r="AI31" s="104"/>
      <c r="AJ31" s="105" t="s">
        <v>120</v>
      </c>
      <c r="AK31" s="97" t="s">
        <v>48</v>
      </c>
      <c r="AL31" s="98" t="str">
        <f t="shared" si="10"/>
        <v>C</v>
      </c>
      <c r="AM31" s="113" t="s">
        <v>337</v>
      </c>
      <c r="AN31" s="100">
        <v>1</v>
      </c>
      <c r="AO31" s="101" t="s">
        <v>338</v>
      </c>
      <c r="AP31" s="102">
        <v>45493</v>
      </c>
      <c r="AQ31" s="97" t="s">
        <v>55</v>
      </c>
      <c r="AR31" s="97" t="s">
        <v>55</v>
      </c>
      <c r="AS31" s="105"/>
      <c r="AT31" s="97" t="s">
        <v>55</v>
      </c>
      <c r="AU31" s="98" t="s">
        <v>55</v>
      </c>
      <c r="AV31" s="97" t="s">
        <v>55</v>
      </c>
      <c r="AW31" s="100" t="s">
        <v>55</v>
      </c>
      <c r="AX31" s="97" t="s">
        <v>55</v>
      </c>
      <c r="AY31" s="110" t="s">
        <v>55</v>
      </c>
      <c r="AZ31" s="97" t="s">
        <v>55</v>
      </c>
      <c r="BA31" s="97" t="s">
        <v>55</v>
      </c>
      <c r="BB31" s="122" t="s">
        <v>55</v>
      </c>
      <c r="BC31" s="97" t="s">
        <v>55</v>
      </c>
      <c r="BD31" s="98" t="s">
        <v>55</v>
      </c>
      <c r="BE31" s="97" t="s">
        <v>55</v>
      </c>
      <c r="BF31" s="100" t="s">
        <v>55</v>
      </c>
      <c r="BG31" s="97" t="s">
        <v>55</v>
      </c>
      <c r="BH31" s="110" t="s">
        <v>55</v>
      </c>
      <c r="BI31" s="97" t="s">
        <v>55</v>
      </c>
      <c r="BJ31" s="97" t="s">
        <v>55</v>
      </c>
      <c r="BK31" s="122" t="s">
        <v>55</v>
      </c>
      <c r="BL31" s="107" t="s">
        <v>126</v>
      </c>
      <c r="BM31" s="108" t="str">
        <f t="shared" si="0"/>
        <v>N.A.</v>
      </c>
      <c r="BN31" s="108" t="str">
        <f t="shared" si="1"/>
        <v>N.A.</v>
      </c>
      <c r="BO31" s="108" t="str">
        <f t="shared" si="2"/>
        <v>N.A.</v>
      </c>
      <c r="BP31" s="108" t="str">
        <f t="shared" si="3"/>
        <v>N.A.</v>
      </c>
      <c r="BQ31" s="108" t="str">
        <f t="shared" si="4"/>
        <v>N.A.</v>
      </c>
      <c r="BR31" s="109" t="str">
        <f t="shared" si="5"/>
        <v>N.A.</v>
      </c>
      <c r="BS31" s="108">
        <f t="shared" si="6"/>
        <v>0</v>
      </c>
      <c r="BT31" s="108">
        <f t="shared" si="7"/>
        <v>0</v>
      </c>
      <c r="BU31" s="108">
        <f t="shared" si="15"/>
        <v>0</v>
      </c>
      <c r="BV31" s="62" t="str">
        <f t="shared" si="12"/>
        <v>IGUAL</v>
      </c>
      <c r="BW31" s="251"/>
    </row>
    <row r="32" spans="1:75" ht="37.9" hidden="1" customHeight="1">
      <c r="A32" s="89" t="s">
        <v>290</v>
      </c>
      <c r="B32" s="43">
        <v>1651</v>
      </c>
      <c r="C32" s="90" t="s">
        <v>4</v>
      </c>
      <c r="D32" s="90" t="s">
        <v>292</v>
      </c>
      <c r="E32" s="92">
        <v>44916</v>
      </c>
      <c r="F32" s="90"/>
      <c r="G32" s="93" t="s">
        <v>339</v>
      </c>
      <c r="H32" s="90" t="s">
        <v>294</v>
      </c>
      <c r="I32" s="92">
        <v>45054</v>
      </c>
      <c r="J32" s="94"/>
      <c r="K32" s="90"/>
      <c r="L32" s="90"/>
      <c r="M32" s="90"/>
      <c r="N32" s="90"/>
      <c r="O32" s="92"/>
      <c r="P32" s="92"/>
      <c r="Q32" s="188">
        <v>2392</v>
      </c>
      <c r="R32" s="95">
        <f t="array" ref="R32">SUM(IF($AA32=Reformulaciones!$B$2:$B$1354,Reformulaciones!$J$2:$J$994,0))</f>
        <v>0</v>
      </c>
      <c r="S32" s="93" t="s">
        <v>295</v>
      </c>
      <c r="T32" s="93" t="s">
        <v>340</v>
      </c>
      <c r="U32" s="96" t="s">
        <v>341</v>
      </c>
      <c r="V32" s="94">
        <v>1</v>
      </c>
      <c r="W32" s="90" t="s">
        <v>291</v>
      </c>
      <c r="X32" s="92">
        <v>45166</v>
      </c>
      <c r="Y32" s="92">
        <v>45380</v>
      </c>
      <c r="Z32" s="90" t="s">
        <v>298</v>
      </c>
      <c r="AA32" s="44" t="s">
        <v>342</v>
      </c>
      <c r="AB32" s="97" t="s">
        <v>48</v>
      </c>
      <c r="AC32" s="98" t="str">
        <f t="shared" si="9"/>
        <v>C</v>
      </c>
      <c r="AD32" s="111" t="s">
        <v>343</v>
      </c>
      <c r="AE32" s="100">
        <v>1</v>
      </c>
      <c r="AF32" s="101" t="s">
        <v>344</v>
      </c>
      <c r="AG32" s="102">
        <v>45406</v>
      </c>
      <c r="AH32" s="112" t="s">
        <v>331</v>
      </c>
      <c r="AI32" s="104"/>
      <c r="AJ32" s="105" t="s">
        <v>120</v>
      </c>
      <c r="AK32" s="97" t="s">
        <v>55</v>
      </c>
      <c r="AL32" s="97" t="s">
        <v>55</v>
      </c>
      <c r="AM32" s="104" t="s">
        <v>55</v>
      </c>
      <c r="AN32" s="97" t="s">
        <v>55</v>
      </c>
      <c r="AO32" s="97" t="s">
        <v>55</v>
      </c>
      <c r="AP32" s="97" t="s">
        <v>55</v>
      </c>
      <c r="AQ32" s="97" t="s">
        <v>55</v>
      </c>
      <c r="AR32" s="97" t="s">
        <v>55</v>
      </c>
      <c r="AS32" s="97" t="s">
        <v>55</v>
      </c>
      <c r="AT32" s="97" t="s">
        <v>55</v>
      </c>
      <c r="AU32" s="98" t="s">
        <v>55</v>
      </c>
      <c r="AV32" s="97" t="s">
        <v>55</v>
      </c>
      <c r="AW32" s="100" t="s">
        <v>55</v>
      </c>
      <c r="AX32" s="97" t="s">
        <v>55</v>
      </c>
      <c r="AY32" s="110" t="s">
        <v>55</v>
      </c>
      <c r="AZ32" s="97" t="s">
        <v>55</v>
      </c>
      <c r="BA32" s="97" t="s">
        <v>55</v>
      </c>
      <c r="BB32" s="122" t="s">
        <v>55</v>
      </c>
      <c r="BC32" s="97" t="s">
        <v>55</v>
      </c>
      <c r="BD32" s="98" t="s">
        <v>55</v>
      </c>
      <c r="BE32" s="97" t="s">
        <v>55</v>
      </c>
      <c r="BF32" s="100" t="s">
        <v>55</v>
      </c>
      <c r="BG32" s="97" t="s">
        <v>55</v>
      </c>
      <c r="BH32" s="110" t="s">
        <v>55</v>
      </c>
      <c r="BI32" s="97" t="s">
        <v>55</v>
      </c>
      <c r="BJ32" s="97" t="s">
        <v>55</v>
      </c>
      <c r="BK32" s="122" t="s">
        <v>55</v>
      </c>
      <c r="BL32" s="107" t="s">
        <v>110</v>
      </c>
      <c r="BM32" s="108" t="str">
        <f t="shared" si="0"/>
        <v>N.A.</v>
      </c>
      <c r="BN32" s="108" t="str">
        <f t="shared" si="1"/>
        <v>N.A.</v>
      </c>
      <c r="BO32" s="108" t="str">
        <f t="shared" si="2"/>
        <v>N.A.</v>
      </c>
      <c r="BP32" s="108" t="str">
        <f t="shared" si="3"/>
        <v>N.A.</v>
      </c>
      <c r="BQ32" s="108" t="str">
        <f t="shared" si="4"/>
        <v>N.A.</v>
      </c>
      <c r="BR32" s="109" t="str">
        <f t="shared" si="5"/>
        <v>N.A.</v>
      </c>
      <c r="BS32" s="108">
        <f t="shared" si="6"/>
        <v>0</v>
      </c>
      <c r="BT32" s="108">
        <f t="shared" si="7"/>
        <v>0</v>
      </c>
      <c r="BU32" s="108">
        <f t="shared" si="15"/>
        <v>0</v>
      </c>
      <c r="BV32" s="62" t="str">
        <f t="shared" si="12"/>
        <v>IGUAL</v>
      </c>
      <c r="BW32" s="251"/>
    </row>
    <row r="33" spans="1:75" ht="37.9" hidden="1" customHeight="1">
      <c r="A33" s="89" t="s">
        <v>290</v>
      </c>
      <c r="B33" s="43">
        <v>1653</v>
      </c>
      <c r="C33" s="90" t="s">
        <v>4</v>
      </c>
      <c r="D33" s="90" t="s">
        <v>292</v>
      </c>
      <c r="E33" s="92">
        <v>44916</v>
      </c>
      <c r="F33" s="90"/>
      <c r="G33" s="93" t="s">
        <v>345</v>
      </c>
      <c r="H33" s="90" t="s">
        <v>294</v>
      </c>
      <c r="I33" s="92">
        <v>45054</v>
      </c>
      <c r="J33" s="94"/>
      <c r="K33" s="90"/>
      <c r="L33" s="90"/>
      <c r="M33" s="90"/>
      <c r="N33" s="90"/>
      <c r="O33" s="92"/>
      <c r="P33" s="92"/>
      <c r="Q33" s="188">
        <v>2391</v>
      </c>
      <c r="R33" s="95">
        <f t="array" ref="R33">SUM(IF($AA33=Reformulaciones!$B$2:$B$1354,Reformulaciones!$J$2:$J$994,0))</f>
        <v>0</v>
      </c>
      <c r="S33" s="93" t="s">
        <v>295</v>
      </c>
      <c r="T33" s="93" t="s">
        <v>346</v>
      </c>
      <c r="U33" s="96" t="s">
        <v>347</v>
      </c>
      <c r="V33" s="94">
        <v>1</v>
      </c>
      <c r="W33" s="90" t="s">
        <v>291</v>
      </c>
      <c r="X33" s="92">
        <v>45166</v>
      </c>
      <c r="Y33" s="92">
        <v>45380</v>
      </c>
      <c r="Z33" s="90" t="s">
        <v>298</v>
      </c>
      <c r="AA33" s="44" t="s">
        <v>348</v>
      </c>
      <c r="AB33" s="97" t="s">
        <v>48</v>
      </c>
      <c r="AC33" s="98" t="str">
        <f t="shared" si="9"/>
        <v>C</v>
      </c>
      <c r="AD33" s="111" t="s">
        <v>349</v>
      </c>
      <c r="AE33" s="100">
        <v>1</v>
      </c>
      <c r="AF33" s="101" t="s">
        <v>350</v>
      </c>
      <c r="AG33" s="102">
        <v>45406</v>
      </c>
      <c r="AH33" s="112" t="s">
        <v>331</v>
      </c>
      <c r="AI33" s="104"/>
      <c r="AJ33" s="105" t="s">
        <v>120</v>
      </c>
      <c r="AK33" s="97" t="s">
        <v>55</v>
      </c>
      <c r="AL33" s="97" t="s">
        <v>55</v>
      </c>
      <c r="AM33" s="104" t="s">
        <v>55</v>
      </c>
      <c r="AN33" s="97" t="s">
        <v>55</v>
      </c>
      <c r="AO33" s="97" t="s">
        <v>55</v>
      </c>
      <c r="AP33" s="97" t="s">
        <v>55</v>
      </c>
      <c r="AQ33" s="97" t="s">
        <v>55</v>
      </c>
      <c r="AR33" s="97" t="s">
        <v>55</v>
      </c>
      <c r="AS33" s="97" t="s">
        <v>55</v>
      </c>
      <c r="AT33" s="97" t="s">
        <v>55</v>
      </c>
      <c r="AU33" s="98" t="s">
        <v>55</v>
      </c>
      <c r="AV33" s="97" t="s">
        <v>55</v>
      </c>
      <c r="AW33" s="100" t="s">
        <v>55</v>
      </c>
      <c r="AX33" s="97" t="s">
        <v>55</v>
      </c>
      <c r="AY33" s="110" t="s">
        <v>55</v>
      </c>
      <c r="AZ33" s="97" t="s">
        <v>55</v>
      </c>
      <c r="BA33" s="97" t="s">
        <v>55</v>
      </c>
      <c r="BB33" s="122" t="s">
        <v>55</v>
      </c>
      <c r="BC33" s="97" t="s">
        <v>55</v>
      </c>
      <c r="BD33" s="98" t="s">
        <v>55</v>
      </c>
      <c r="BE33" s="97" t="s">
        <v>55</v>
      </c>
      <c r="BF33" s="100" t="s">
        <v>55</v>
      </c>
      <c r="BG33" s="97" t="s">
        <v>55</v>
      </c>
      <c r="BH33" s="110" t="s">
        <v>55</v>
      </c>
      <c r="BI33" s="97" t="s">
        <v>55</v>
      </c>
      <c r="BJ33" s="97" t="s">
        <v>55</v>
      </c>
      <c r="BK33" s="122" t="s">
        <v>55</v>
      </c>
      <c r="BL33" s="107" t="s">
        <v>110</v>
      </c>
      <c r="BM33" s="108" t="str">
        <f t="shared" si="0"/>
        <v>N.A.</v>
      </c>
      <c r="BN33" s="108" t="str">
        <f t="shared" si="1"/>
        <v>N.A.</v>
      </c>
      <c r="BO33" s="108" t="str">
        <f t="shared" si="2"/>
        <v>N.A.</v>
      </c>
      <c r="BP33" s="108" t="str">
        <f t="shared" si="3"/>
        <v>N.A.</v>
      </c>
      <c r="BQ33" s="108" t="str">
        <f t="shared" si="4"/>
        <v>N.A.</v>
      </c>
      <c r="BR33" s="109" t="str">
        <f t="shared" si="5"/>
        <v>N.A.</v>
      </c>
      <c r="BS33" s="108">
        <f t="shared" si="6"/>
        <v>0</v>
      </c>
      <c r="BT33" s="108">
        <f t="shared" si="7"/>
        <v>0</v>
      </c>
      <c r="BU33" s="108">
        <f t="shared" si="15"/>
        <v>0</v>
      </c>
      <c r="BV33" s="62" t="str">
        <f t="shared" si="12"/>
        <v>IGUAL</v>
      </c>
      <c r="BW33" s="251"/>
    </row>
    <row r="34" spans="1:75" ht="37.9" hidden="1" customHeight="1">
      <c r="A34" s="89" t="s">
        <v>290</v>
      </c>
      <c r="B34" s="43">
        <v>1654</v>
      </c>
      <c r="C34" s="90" t="s">
        <v>4</v>
      </c>
      <c r="D34" s="90" t="s">
        <v>292</v>
      </c>
      <c r="E34" s="92">
        <v>44916</v>
      </c>
      <c r="F34" s="90"/>
      <c r="G34" s="93" t="s">
        <v>351</v>
      </c>
      <c r="H34" s="90" t="s">
        <v>294</v>
      </c>
      <c r="I34" s="92">
        <v>45054</v>
      </c>
      <c r="J34" s="94"/>
      <c r="K34" s="90"/>
      <c r="L34" s="90"/>
      <c r="M34" s="90"/>
      <c r="N34" s="90"/>
      <c r="O34" s="92"/>
      <c r="P34" s="92"/>
      <c r="Q34" s="188">
        <v>2390</v>
      </c>
      <c r="R34" s="95">
        <f t="array" ref="R34">SUM(IF($AA34=Reformulaciones!$B$2:$B$1354,Reformulaciones!$J$2:$J$994,0))</f>
        <v>1</v>
      </c>
      <c r="S34" s="93" t="s">
        <v>295</v>
      </c>
      <c r="T34" s="93" t="s">
        <v>352</v>
      </c>
      <c r="U34" s="96" t="s">
        <v>353</v>
      </c>
      <c r="V34" s="94">
        <v>1</v>
      </c>
      <c r="W34" s="90" t="s">
        <v>291</v>
      </c>
      <c r="X34" s="92">
        <v>45166</v>
      </c>
      <c r="Y34" s="92">
        <v>45380</v>
      </c>
      <c r="Z34" s="90" t="s">
        <v>298</v>
      </c>
      <c r="AA34" s="44" t="s">
        <v>354</v>
      </c>
      <c r="AB34" s="97" t="s">
        <v>48</v>
      </c>
      <c r="AC34" s="98" t="str">
        <f t="shared" si="9"/>
        <v>C</v>
      </c>
      <c r="AD34" s="111" t="s">
        <v>355</v>
      </c>
      <c r="AE34" s="100">
        <v>1</v>
      </c>
      <c r="AF34" s="101" t="s">
        <v>356</v>
      </c>
      <c r="AG34" s="102">
        <v>45406</v>
      </c>
      <c r="AH34" s="112" t="s">
        <v>331</v>
      </c>
      <c r="AI34" s="104"/>
      <c r="AJ34" s="105" t="s">
        <v>120</v>
      </c>
      <c r="AK34" s="97" t="s">
        <v>55</v>
      </c>
      <c r="AL34" s="97" t="s">
        <v>55</v>
      </c>
      <c r="AM34" s="104" t="s">
        <v>55</v>
      </c>
      <c r="AN34" s="97" t="s">
        <v>55</v>
      </c>
      <c r="AO34" s="97" t="s">
        <v>55</v>
      </c>
      <c r="AP34" s="97" t="s">
        <v>55</v>
      </c>
      <c r="AQ34" s="97" t="s">
        <v>55</v>
      </c>
      <c r="AR34" s="97" t="s">
        <v>55</v>
      </c>
      <c r="AS34" s="97" t="s">
        <v>55</v>
      </c>
      <c r="AT34" s="97" t="s">
        <v>55</v>
      </c>
      <c r="AU34" s="98" t="s">
        <v>55</v>
      </c>
      <c r="AV34" s="97" t="s">
        <v>55</v>
      </c>
      <c r="AW34" s="100" t="s">
        <v>55</v>
      </c>
      <c r="AX34" s="97" t="s">
        <v>55</v>
      </c>
      <c r="AY34" s="110" t="s">
        <v>55</v>
      </c>
      <c r="AZ34" s="97" t="s">
        <v>55</v>
      </c>
      <c r="BA34" s="97" t="s">
        <v>55</v>
      </c>
      <c r="BB34" s="122" t="s">
        <v>55</v>
      </c>
      <c r="BC34" s="97" t="s">
        <v>55</v>
      </c>
      <c r="BD34" s="98" t="s">
        <v>55</v>
      </c>
      <c r="BE34" s="97" t="s">
        <v>55</v>
      </c>
      <c r="BF34" s="100" t="s">
        <v>55</v>
      </c>
      <c r="BG34" s="97" t="s">
        <v>55</v>
      </c>
      <c r="BH34" s="110" t="s">
        <v>55</v>
      </c>
      <c r="BI34" s="97" t="s">
        <v>55</v>
      </c>
      <c r="BJ34" s="97" t="s">
        <v>55</v>
      </c>
      <c r="BK34" s="122" t="s">
        <v>55</v>
      </c>
      <c r="BL34" s="107" t="s">
        <v>110</v>
      </c>
      <c r="BM34" s="108" t="str">
        <f t="shared" si="0"/>
        <v>N.A.</v>
      </c>
      <c r="BN34" s="108" t="str">
        <f t="shared" si="1"/>
        <v>N.A.</v>
      </c>
      <c r="BO34" s="108" t="str">
        <f t="shared" si="2"/>
        <v>N.A.</v>
      </c>
      <c r="BP34" s="108" t="str">
        <f t="shared" si="3"/>
        <v>N.A.</v>
      </c>
      <c r="BQ34" s="108" t="str">
        <f t="shared" si="4"/>
        <v>N.A.</v>
      </c>
      <c r="BR34" s="109" t="str">
        <f t="shared" si="5"/>
        <v>N.A.</v>
      </c>
      <c r="BS34" s="108">
        <f t="shared" si="6"/>
        <v>0</v>
      </c>
      <c r="BT34" s="108">
        <f t="shared" si="7"/>
        <v>0</v>
      </c>
      <c r="BU34" s="108">
        <f t="shared" si="15"/>
        <v>0</v>
      </c>
      <c r="BV34" s="62" t="str">
        <f t="shared" si="12"/>
        <v>IGUAL</v>
      </c>
      <c r="BW34" s="251"/>
    </row>
    <row r="35" spans="1:75" ht="37.9" hidden="1" customHeight="1">
      <c r="A35" s="89" t="s">
        <v>290</v>
      </c>
      <c r="B35" s="43">
        <v>1656</v>
      </c>
      <c r="C35" s="90" t="s">
        <v>4</v>
      </c>
      <c r="D35" s="90" t="s">
        <v>292</v>
      </c>
      <c r="E35" s="92">
        <v>44916</v>
      </c>
      <c r="F35" s="90"/>
      <c r="G35" s="93" t="s">
        <v>357</v>
      </c>
      <c r="H35" s="90" t="s">
        <v>294</v>
      </c>
      <c r="I35" s="92">
        <v>45054</v>
      </c>
      <c r="J35" s="94"/>
      <c r="K35" s="90"/>
      <c r="L35" s="90"/>
      <c r="M35" s="90"/>
      <c r="N35" s="90"/>
      <c r="O35" s="92"/>
      <c r="P35" s="92"/>
      <c r="Q35" s="188">
        <v>2388</v>
      </c>
      <c r="R35" s="95">
        <f t="array" ref="R35">SUM(IF($AA35=Reformulaciones!$B$2:$B$1354,Reformulaciones!$J$2:$J$994,0))</f>
        <v>0</v>
      </c>
      <c r="S35" s="93" t="s">
        <v>295</v>
      </c>
      <c r="T35" s="93" t="s">
        <v>358</v>
      </c>
      <c r="U35" s="96" t="s">
        <v>359</v>
      </c>
      <c r="V35" s="94">
        <v>1</v>
      </c>
      <c r="W35" s="90" t="s">
        <v>291</v>
      </c>
      <c r="X35" s="92">
        <v>45166</v>
      </c>
      <c r="Y35" s="92">
        <v>45380</v>
      </c>
      <c r="Z35" s="90" t="s">
        <v>298</v>
      </c>
      <c r="AA35" s="44" t="s">
        <v>360</v>
      </c>
      <c r="AB35" s="97" t="s">
        <v>48</v>
      </c>
      <c r="AC35" s="98" t="str">
        <f t="shared" si="9"/>
        <v>C</v>
      </c>
      <c r="AD35" s="111" t="s">
        <v>361</v>
      </c>
      <c r="AE35" s="100">
        <v>1</v>
      </c>
      <c r="AF35" s="101" t="s">
        <v>362</v>
      </c>
      <c r="AG35" s="102">
        <v>45406</v>
      </c>
      <c r="AH35" s="112" t="s">
        <v>331</v>
      </c>
      <c r="AI35" s="104"/>
      <c r="AJ35" s="105" t="s">
        <v>120</v>
      </c>
      <c r="AK35" s="97" t="s">
        <v>55</v>
      </c>
      <c r="AL35" s="97" t="s">
        <v>55</v>
      </c>
      <c r="AM35" s="104" t="s">
        <v>55</v>
      </c>
      <c r="AN35" s="97" t="s">
        <v>55</v>
      </c>
      <c r="AO35" s="97" t="s">
        <v>55</v>
      </c>
      <c r="AP35" s="97" t="s">
        <v>55</v>
      </c>
      <c r="AQ35" s="97" t="s">
        <v>55</v>
      </c>
      <c r="AR35" s="97" t="s">
        <v>55</v>
      </c>
      <c r="AS35" s="97" t="s">
        <v>55</v>
      </c>
      <c r="AT35" s="97" t="s">
        <v>55</v>
      </c>
      <c r="AU35" s="98" t="s">
        <v>55</v>
      </c>
      <c r="AV35" s="97" t="s">
        <v>55</v>
      </c>
      <c r="AW35" s="100" t="s">
        <v>55</v>
      </c>
      <c r="AX35" s="97" t="s">
        <v>55</v>
      </c>
      <c r="AY35" s="110" t="s">
        <v>55</v>
      </c>
      <c r="AZ35" s="97" t="s">
        <v>55</v>
      </c>
      <c r="BA35" s="97" t="s">
        <v>55</v>
      </c>
      <c r="BB35" s="122" t="s">
        <v>55</v>
      </c>
      <c r="BC35" s="97" t="s">
        <v>55</v>
      </c>
      <c r="BD35" s="98" t="s">
        <v>55</v>
      </c>
      <c r="BE35" s="97" t="s">
        <v>55</v>
      </c>
      <c r="BF35" s="100" t="s">
        <v>55</v>
      </c>
      <c r="BG35" s="97" t="s">
        <v>55</v>
      </c>
      <c r="BH35" s="110" t="s">
        <v>55</v>
      </c>
      <c r="BI35" s="97" t="s">
        <v>55</v>
      </c>
      <c r="BJ35" s="97" t="s">
        <v>55</v>
      </c>
      <c r="BK35" s="122" t="s">
        <v>55</v>
      </c>
      <c r="BL35" s="107" t="s">
        <v>110</v>
      </c>
      <c r="BM35" s="108" t="str">
        <f t="shared" si="0"/>
        <v>N.A.</v>
      </c>
      <c r="BN35" s="108" t="str">
        <f t="shared" si="1"/>
        <v>N.A.</v>
      </c>
      <c r="BO35" s="108" t="str">
        <f t="shared" si="2"/>
        <v>N.A.</v>
      </c>
      <c r="BP35" s="108" t="str">
        <f t="shared" si="3"/>
        <v>N.A.</v>
      </c>
      <c r="BQ35" s="108" t="str">
        <f t="shared" si="4"/>
        <v>N.A.</v>
      </c>
      <c r="BR35" s="109" t="str">
        <f t="shared" si="5"/>
        <v>N.A.</v>
      </c>
      <c r="BS35" s="108">
        <f t="shared" si="6"/>
        <v>0</v>
      </c>
      <c r="BT35" s="108">
        <f t="shared" si="7"/>
        <v>0</v>
      </c>
      <c r="BU35" s="108">
        <f>IF($BS35=1,IF(BP35=1,1,0),0)</f>
        <v>0</v>
      </c>
      <c r="BV35" s="62" t="str">
        <f t="shared" si="12"/>
        <v>IGUAL</v>
      </c>
      <c r="BW35" s="251"/>
    </row>
    <row r="36" spans="1:75" ht="37.9" hidden="1" customHeight="1">
      <c r="A36" s="89" t="s">
        <v>290</v>
      </c>
      <c r="B36" s="43">
        <v>1656</v>
      </c>
      <c r="C36" s="90" t="s">
        <v>4</v>
      </c>
      <c r="D36" s="90" t="s">
        <v>292</v>
      </c>
      <c r="E36" s="92">
        <v>44916</v>
      </c>
      <c r="F36" s="90"/>
      <c r="G36" s="93" t="s">
        <v>357</v>
      </c>
      <c r="H36" s="90" t="s">
        <v>294</v>
      </c>
      <c r="I36" s="92">
        <v>45054</v>
      </c>
      <c r="J36" s="94"/>
      <c r="K36" s="90"/>
      <c r="L36" s="90"/>
      <c r="M36" s="90"/>
      <c r="N36" s="90"/>
      <c r="O36" s="92"/>
      <c r="P36" s="92"/>
      <c r="Q36" s="188">
        <v>2389</v>
      </c>
      <c r="R36" s="95">
        <f t="array" ref="R36">SUM(IF($AA36=Reformulaciones!$B$2:$B$1354,Reformulaciones!$J$2:$J$994,0))</f>
        <v>0</v>
      </c>
      <c r="S36" s="93" t="s">
        <v>295</v>
      </c>
      <c r="T36" s="93" t="s">
        <v>363</v>
      </c>
      <c r="U36" s="96" t="s">
        <v>364</v>
      </c>
      <c r="V36" s="94">
        <v>1</v>
      </c>
      <c r="W36" s="90" t="s">
        <v>291</v>
      </c>
      <c r="X36" s="92">
        <v>45166</v>
      </c>
      <c r="Y36" s="92">
        <v>45380</v>
      </c>
      <c r="Z36" s="90" t="s">
        <v>298</v>
      </c>
      <c r="AA36" s="44" t="s">
        <v>365</v>
      </c>
      <c r="AB36" s="97" t="s">
        <v>48</v>
      </c>
      <c r="AC36" s="98" t="str">
        <f t="shared" si="9"/>
        <v>C</v>
      </c>
      <c r="AD36" s="111" t="s">
        <v>366</v>
      </c>
      <c r="AE36" s="100">
        <v>1</v>
      </c>
      <c r="AF36" s="101" t="s">
        <v>367</v>
      </c>
      <c r="AG36" s="102">
        <v>45406</v>
      </c>
      <c r="AH36" s="112" t="s">
        <v>331</v>
      </c>
      <c r="AI36" s="104"/>
      <c r="AJ36" s="105" t="s">
        <v>120</v>
      </c>
      <c r="AK36" s="97" t="s">
        <v>55</v>
      </c>
      <c r="AL36" s="97" t="s">
        <v>55</v>
      </c>
      <c r="AM36" s="104" t="s">
        <v>55</v>
      </c>
      <c r="AN36" s="97" t="s">
        <v>55</v>
      </c>
      <c r="AO36" s="97" t="s">
        <v>55</v>
      </c>
      <c r="AP36" s="97" t="s">
        <v>55</v>
      </c>
      <c r="AQ36" s="97" t="s">
        <v>55</v>
      </c>
      <c r="AR36" s="97" t="s">
        <v>55</v>
      </c>
      <c r="AS36" s="97" t="s">
        <v>55</v>
      </c>
      <c r="AT36" s="97" t="s">
        <v>55</v>
      </c>
      <c r="AU36" s="98" t="s">
        <v>55</v>
      </c>
      <c r="AV36" s="97" t="s">
        <v>55</v>
      </c>
      <c r="AW36" s="100" t="s">
        <v>55</v>
      </c>
      <c r="AX36" s="97" t="s">
        <v>55</v>
      </c>
      <c r="AY36" s="110" t="s">
        <v>55</v>
      </c>
      <c r="AZ36" s="97" t="s">
        <v>55</v>
      </c>
      <c r="BA36" s="97" t="s">
        <v>55</v>
      </c>
      <c r="BB36" s="122" t="s">
        <v>55</v>
      </c>
      <c r="BC36" s="97" t="s">
        <v>55</v>
      </c>
      <c r="BD36" s="98" t="s">
        <v>55</v>
      </c>
      <c r="BE36" s="97" t="s">
        <v>55</v>
      </c>
      <c r="BF36" s="100" t="s">
        <v>55</v>
      </c>
      <c r="BG36" s="97" t="s">
        <v>55</v>
      </c>
      <c r="BH36" s="110" t="s">
        <v>55</v>
      </c>
      <c r="BI36" s="97" t="s">
        <v>55</v>
      </c>
      <c r="BJ36" s="97" t="s">
        <v>55</v>
      </c>
      <c r="BK36" s="122" t="s">
        <v>55</v>
      </c>
      <c r="BL36" s="107" t="s">
        <v>110</v>
      </c>
      <c r="BM36" s="108" t="str">
        <f t="shared" si="0"/>
        <v>N.A.</v>
      </c>
      <c r="BN36" s="108" t="str">
        <f t="shared" si="1"/>
        <v>N.A.</v>
      </c>
      <c r="BO36" s="108" t="str">
        <f t="shared" si="2"/>
        <v>N.A.</v>
      </c>
      <c r="BP36" s="108" t="str">
        <f t="shared" si="3"/>
        <v>N.A.</v>
      </c>
      <c r="BQ36" s="108" t="str">
        <f t="shared" si="4"/>
        <v>N.A.</v>
      </c>
      <c r="BR36" s="109" t="str">
        <f t="shared" si="5"/>
        <v>N.A.</v>
      </c>
      <c r="BS36" s="108">
        <f t="shared" si="6"/>
        <v>0</v>
      </c>
      <c r="BT36" s="108">
        <f t="shared" si="7"/>
        <v>0</v>
      </c>
      <c r="BU36" s="108">
        <f t="shared" ref="BU36:BU47" si="16">IF($BS36=1,IF(BP36=1,1,0),0)</f>
        <v>0</v>
      </c>
      <c r="BV36" s="62" t="str">
        <f t="shared" si="12"/>
        <v>IGUAL</v>
      </c>
      <c r="BW36" s="251"/>
    </row>
    <row r="37" spans="1:75" ht="37.9" hidden="1" customHeight="1">
      <c r="A37" s="89" t="s">
        <v>290</v>
      </c>
      <c r="B37" s="43">
        <v>1660</v>
      </c>
      <c r="C37" s="90" t="s">
        <v>4</v>
      </c>
      <c r="D37" s="90" t="s">
        <v>292</v>
      </c>
      <c r="E37" s="92">
        <v>44916</v>
      </c>
      <c r="F37" s="90"/>
      <c r="G37" s="93" t="s">
        <v>368</v>
      </c>
      <c r="H37" s="90" t="s">
        <v>294</v>
      </c>
      <c r="I37" s="92">
        <v>45054</v>
      </c>
      <c r="J37" s="94"/>
      <c r="K37" s="90"/>
      <c r="L37" s="90"/>
      <c r="M37" s="90"/>
      <c r="N37" s="90"/>
      <c r="O37" s="92"/>
      <c r="P37" s="92"/>
      <c r="Q37" s="188">
        <v>2387</v>
      </c>
      <c r="R37" s="95">
        <f t="array" ref="R37">SUM(IF($AA37=Reformulaciones!$B$2:$B$1354,Reformulaciones!$J$2:$J$994,0))</f>
        <v>0</v>
      </c>
      <c r="S37" s="93" t="s">
        <v>295</v>
      </c>
      <c r="T37" s="93" t="s">
        <v>369</v>
      </c>
      <c r="U37" s="96" t="s">
        <v>370</v>
      </c>
      <c r="V37" s="94">
        <v>1</v>
      </c>
      <c r="W37" s="90" t="s">
        <v>291</v>
      </c>
      <c r="X37" s="92">
        <v>45197</v>
      </c>
      <c r="Y37" s="92">
        <v>45380</v>
      </c>
      <c r="Z37" s="90" t="s">
        <v>298</v>
      </c>
      <c r="AA37" s="44" t="s">
        <v>371</v>
      </c>
      <c r="AB37" s="97" t="s">
        <v>48</v>
      </c>
      <c r="AC37" s="98" t="str">
        <f t="shared" si="9"/>
        <v>C</v>
      </c>
      <c r="AD37" s="111" t="s">
        <v>372</v>
      </c>
      <c r="AE37" s="100">
        <v>1</v>
      </c>
      <c r="AF37" s="101" t="s">
        <v>373</v>
      </c>
      <c r="AG37" s="102">
        <v>45406</v>
      </c>
      <c r="AH37" s="112" t="s">
        <v>331</v>
      </c>
      <c r="AI37" s="104"/>
      <c r="AJ37" s="105" t="s">
        <v>120</v>
      </c>
      <c r="AK37" s="97" t="s">
        <v>55</v>
      </c>
      <c r="AL37" s="97" t="s">
        <v>55</v>
      </c>
      <c r="AM37" s="104" t="s">
        <v>55</v>
      </c>
      <c r="AN37" s="97" t="s">
        <v>55</v>
      </c>
      <c r="AO37" s="97" t="s">
        <v>55</v>
      </c>
      <c r="AP37" s="97" t="s">
        <v>55</v>
      </c>
      <c r="AQ37" s="97" t="s">
        <v>55</v>
      </c>
      <c r="AR37" s="97" t="s">
        <v>55</v>
      </c>
      <c r="AS37" s="97" t="s">
        <v>55</v>
      </c>
      <c r="AT37" s="97" t="s">
        <v>55</v>
      </c>
      <c r="AU37" s="98" t="s">
        <v>55</v>
      </c>
      <c r="AV37" s="97" t="s">
        <v>55</v>
      </c>
      <c r="AW37" s="100" t="s">
        <v>55</v>
      </c>
      <c r="AX37" s="97" t="s">
        <v>55</v>
      </c>
      <c r="AY37" s="110" t="s">
        <v>55</v>
      </c>
      <c r="AZ37" s="97" t="s">
        <v>55</v>
      </c>
      <c r="BA37" s="97" t="s">
        <v>55</v>
      </c>
      <c r="BB37" s="122" t="s">
        <v>55</v>
      </c>
      <c r="BC37" s="97" t="s">
        <v>55</v>
      </c>
      <c r="BD37" s="98" t="s">
        <v>55</v>
      </c>
      <c r="BE37" s="97" t="s">
        <v>55</v>
      </c>
      <c r="BF37" s="100" t="s">
        <v>55</v>
      </c>
      <c r="BG37" s="97" t="s">
        <v>55</v>
      </c>
      <c r="BH37" s="110" t="s">
        <v>55</v>
      </c>
      <c r="BI37" s="97" t="s">
        <v>55</v>
      </c>
      <c r="BJ37" s="97" t="s">
        <v>55</v>
      </c>
      <c r="BK37" s="122" t="s">
        <v>55</v>
      </c>
      <c r="BL37" s="107" t="s">
        <v>110</v>
      </c>
      <c r="BM37" s="108" t="str">
        <f t="shared" si="0"/>
        <v>N.A.</v>
      </c>
      <c r="BN37" s="108" t="str">
        <f t="shared" si="1"/>
        <v>N.A.</v>
      </c>
      <c r="BO37" s="108" t="str">
        <f t="shared" si="2"/>
        <v>N.A.</v>
      </c>
      <c r="BP37" s="108" t="str">
        <f t="shared" si="3"/>
        <v>N.A.</v>
      </c>
      <c r="BQ37" s="108" t="str">
        <f t="shared" si="4"/>
        <v>N.A.</v>
      </c>
      <c r="BR37" s="109" t="str">
        <f t="shared" si="5"/>
        <v>N.A.</v>
      </c>
      <c r="BS37" s="108">
        <f t="shared" si="6"/>
        <v>0</v>
      </c>
      <c r="BT37" s="108">
        <f t="shared" si="7"/>
        <v>0</v>
      </c>
      <c r="BU37" s="108">
        <f t="shared" si="16"/>
        <v>0</v>
      </c>
      <c r="BV37" s="62" t="str">
        <f t="shared" si="12"/>
        <v>IGUAL</v>
      </c>
      <c r="BW37" s="251"/>
    </row>
    <row r="38" spans="1:75" ht="37.9" hidden="1" customHeight="1">
      <c r="A38" s="89" t="s">
        <v>290</v>
      </c>
      <c r="B38" s="43">
        <v>1662</v>
      </c>
      <c r="C38" s="90" t="s">
        <v>4</v>
      </c>
      <c r="D38" s="90" t="s">
        <v>292</v>
      </c>
      <c r="E38" s="92">
        <v>44916</v>
      </c>
      <c r="F38" s="90"/>
      <c r="G38" s="93" t="s">
        <v>374</v>
      </c>
      <c r="H38" s="90" t="s">
        <v>294</v>
      </c>
      <c r="I38" s="92">
        <v>45054</v>
      </c>
      <c r="J38" s="94"/>
      <c r="K38" s="90"/>
      <c r="L38" s="90"/>
      <c r="M38" s="90"/>
      <c r="N38" s="90"/>
      <c r="O38" s="92"/>
      <c r="P38" s="92"/>
      <c r="Q38" s="188">
        <v>2398</v>
      </c>
      <c r="R38" s="95">
        <f t="array" ref="R38">SUM(IF($AA38=Reformulaciones!$B$2:$B$1354,Reformulaciones!$J$2:$J$994,0))</f>
        <v>1</v>
      </c>
      <c r="S38" s="93" t="s">
        <v>295</v>
      </c>
      <c r="T38" s="93" t="s">
        <v>375</v>
      </c>
      <c r="U38" s="96" t="s">
        <v>376</v>
      </c>
      <c r="V38" s="94">
        <v>1</v>
      </c>
      <c r="W38" s="90" t="s">
        <v>291</v>
      </c>
      <c r="X38" s="92">
        <v>45166</v>
      </c>
      <c r="Y38" s="92">
        <v>45412</v>
      </c>
      <c r="Z38" s="90" t="s">
        <v>298</v>
      </c>
      <c r="AA38" s="44" t="s">
        <v>377</v>
      </c>
      <c r="AB38" s="97" t="s">
        <v>48</v>
      </c>
      <c r="AC38" s="98" t="str">
        <f t="shared" si="9"/>
        <v>C</v>
      </c>
      <c r="AD38" s="111" t="s">
        <v>378</v>
      </c>
      <c r="AE38" s="100">
        <v>1</v>
      </c>
      <c r="AF38" s="101" t="s">
        <v>356</v>
      </c>
      <c r="AG38" s="102">
        <v>45406</v>
      </c>
      <c r="AH38" s="112" t="s">
        <v>331</v>
      </c>
      <c r="AI38" s="104"/>
      <c r="AJ38" s="105" t="s">
        <v>120</v>
      </c>
      <c r="AK38" s="97" t="s">
        <v>55</v>
      </c>
      <c r="AL38" s="97" t="s">
        <v>55</v>
      </c>
      <c r="AM38" s="104" t="s">
        <v>55</v>
      </c>
      <c r="AN38" s="97" t="s">
        <v>55</v>
      </c>
      <c r="AO38" s="97" t="s">
        <v>55</v>
      </c>
      <c r="AP38" s="97" t="s">
        <v>55</v>
      </c>
      <c r="AQ38" s="97" t="s">
        <v>55</v>
      </c>
      <c r="AR38" s="97" t="s">
        <v>55</v>
      </c>
      <c r="AS38" s="97" t="s">
        <v>55</v>
      </c>
      <c r="AT38" s="97" t="s">
        <v>55</v>
      </c>
      <c r="AU38" s="98" t="s">
        <v>55</v>
      </c>
      <c r="AV38" s="97" t="s">
        <v>55</v>
      </c>
      <c r="AW38" s="100" t="s">
        <v>55</v>
      </c>
      <c r="AX38" s="97" t="s">
        <v>55</v>
      </c>
      <c r="AY38" s="110" t="s">
        <v>55</v>
      </c>
      <c r="AZ38" s="97" t="s">
        <v>55</v>
      </c>
      <c r="BA38" s="97" t="s">
        <v>55</v>
      </c>
      <c r="BB38" s="122" t="s">
        <v>55</v>
      </c>
      <c r="BC38" s="97" t="s">
        <v>55</v>
      </c>
      <c r="BD38" s="98" t="s">
        <v>55</v>
      </c>
      <c r="BE38" s="97" t="s">
        <v>55</v>
      </c>
      <c r="BF38" s="100" t="s">
        <v>55</v>
      </c>
      <c r="BG38" s="97" t="s">
        <v>55</v>
      </c>
      <c r="BH38" s="110" t="s">
        <v>55</v>
      </c>
      <c r="BI38" s="97" t="s">
        <v>55</v>
      </c>
      <c r="BJ38" s="97" t="s">
        <v>55</v>
      </c>
      <c r="BK38" s="122" t="s">
        <v>55</v>
      </c>
      <c r="BL38" s="107" t="s">
        <v>110</v>
      </c>
      <c r="BM38" s="108" t="str">
        <f t="shared" si="0"/>
        <v>N.A.</v>
      </c>
      <c r="BN38" s="108" t="str">
        <f t="shared" si="1"/>
        <v>N.A.</v>
      </c>
      <c r="BO38" s="108" t="str">
        <f t="shared" si="2"/>
        <v>N.A.</v>
      </c>
      <c r="BP38" s="108" t="str">
        <f t="shared" si="3"/>
        <v>N.A.</v>
      </c>
      <c r="BQ38" s="108" t="str">
        <f t="shared" si="4"/>
        <v>N.A.</v>
      </c>
      <c r="BR38" s="109" t="str">
        <f t="shared" si="5"/>
        <v>N.A.</v>
      </c>
      <c r="BS38" s="108">
        <f t="shared" si="6"/>
        <v>0</v>
      </c>
      <c r="BT38" s="108">
        <f t="shared" si="7"/>
        <v>0</v>
      </c>
      <c r="BU38" s="108">
        <f t="shared" si="16"/>
        <v>0</v>
      </c>
      <c r="BV38" s="62" t="str">
        <f t="shared" si="12"/>
        <v>IGUAL</v>
      </c>
      <c r="BW38" s="251"/>
    </row>
    <row r="39" spans="1:75" ht="37.9" hidden="1" customHeight="1">
      <c r="A39" s="89" t="s">
        <v>290</v>
      </c>
      <c r="B39" s="43">
        <v>1662</v>
      </c>
      <c r="C39" s="90" t="s">
        <v>4</v>
      </c>
      <c r="D39" s="90" t="s">
        <v>292</v>
      </c>
      <c r="E39" s="92">
        <v>44916</v>
      </c>
      <c r="F39" s="90"/>
      <c r="G39" s="93" t="s">
        <v>374</v>
      </c>
      <c r="H39" s="90" t="s">
        <v>294</v>
      </c>
      <c r="I39" s="92">
        <v>45054</v>
      </c>
      <c r="J39" s="94"/>
      <c r="K39" s="90"/>
      <c r="L39" s="90"/>
      <c r="M39" s="90"/>
      <c r="N39" s="90"/>
      <c r="O39" s="92"/>
      <c r="P39" s="92"/>
      <c r="Q39" s="188">
        <v>2399</v>
      </c>
      <c r="R39" s="95">
        <f t="array" ref="R39">SUM(IF($AA39=Reformulaciones!$B$2:$B$1354,Reformulaciones!$J$2:$J$994,0))</f>
        <v>1</v>
      </c>
      <c r="S39" s="93" t="s">
        <v>295</v>
      </c>
      <c r="T39" s="93" t="s">
        <v>379</v>
      </c>
      <c r="U39" s="96" t="s">
        <v>380</v>
      </c>
      <c r="V39" s="94">
        <v>1</v>
      </c>
      <c r="W39" s="90" t="s">
        <v>291</v>
      </c>
      <c r="X39" s="92">
        <v>45166</v>
      </c>
      <c r="Y39" s="92">
        <v>45459</v>
      </c>
      <c r="Z39" s="90" t="s">
        <v>298</v>
      </c>
      <c r="AA39" s="44" t="s">
        <v>381</v>
      </c>
      <c r="AB39" s="97" t="s">
        <v>48</v>
      </c>
      <c r="AC39" s="98" t="str">
        <f t="shared" si="9"/>
        <v>A</v>
      </c>
      <c r="AD39" s="111" t="s">
        <v>174</v>
      </c>
      <c r="AE39" s="100">
        <v>0</v>
      </c>
      <c r="AF39" s="101" t="s">
        <v>306</v>
      </c>
      <c r="AG39" s="102">
        <v>45406</v>
      </c>
      <c r="AH39" s="112" t="s">
        <v>382</v>
      </c>
      <c r="AI39" s="104"/>
      <c r="AJ39" s="105" t="s">
        <v>120</v>
      </c>
      <c r="AK39" s="97" t="s">
        <v>48</v>
      </c>
      <c r="AL39" s="98" t="str">
        <f t="shared" si="10"/>
        <v>C</v>
      </c>
      <c r="AM39" s="99" t="s">
        <v>383</v>
      </c>
      <c r="AN39" s="100">
        <v>1</v>
      </c>
      <c r="AO39" s="101" t="s">
        <v>384</v>
      </c>
      <c r="AP39" s="102">
        <v>45493</v>
      </c>
      <c r="AQ39" s="97" t="s">
        <v>55</v>
      </c>
      <c r="AR39" s="97" t="s">
        <v>55</v>
      </c>
      <c r="AS39" s="105"/>
      <c r="AT39" s="97" t="s">
        <v>55</v>
      </c>
      <c r="AU39" s="98" t="s">
        <v>55</v>
      </c>
      <c r="AV39" s="97" t="s">
        <v>55</v>
      </c>
      <c r="AW39" s="100" t="s">
        <v>55</v>
      </c>
      <c r="AX39" s="97" t="s">
        <v>55</v>
      </c>
      <c r="AY39" s="110" t="s">
        <v>55</v>
      </c>
      <c r="AZ39" s="97" t="s">
        <v>55</v>
      </c>
      <c r="BA39" s="97" t="s">
        <v>55</v>
      </c>
      <c r="BB39" s="122" t="s">
        <v>55</v>
      </c>
      <c r="BC39" s="97" t="s">
        <v>55</v>
      </c>
      <c r="BD39" s="98" t="s">
        <v>55</v>
      </c>
      <c r="BE39" s="97" t="s">
        <v>55</v>
      </c>
      <c r="BF39" s="100" t="s">
        <v>55</v>
      </c>
      <c r="BG39" s="97" t="s">
        <v>55</v>
      </c>
      <c r="BH39" s="110" t="s">
        <v>55</v>
      </c>
      <c r="BI39" s="97" t="s">
        <v>55</v>
      </c>
      <c r="BJ39" s="97" t="s">
        <v>55</v>
      </c>
      <c r="BK39" s="122" t="s">
        <v>55</v>
      </c>
      <c r="BL39" s="107" t="s">
        <v>126</v>
      </c>
      <c r="BM39" s="108" t="str">
        <f t="shared" si="0"/>
        <v>N.A.</v>
      </c>
      <c r="BN39" s="108" t="str">
        <f t="shared" si="1"/>
        <v>N.A.</v>
      </c>
      <c r="BO39" s="108" t="str">
        <f t="shared" si="2"/>
        <v>N.A.</v>
      </c>
      <c r="BP39" s="108" t="str">
        <f t="shared" si="3"/>
        <v>N.A.</v>
      </c>
      <c r="BQ39" s="108" t="str">
        <f t="shared" si="4"/>
        <v>N.A.</v>
      </c>
      <c r="BR39" s="109" t="str">
        <f t="shared" si="5"/>
        <v>N.A.</v>
      </c>
      <c r="BS39" s="108">
        <f t="shared" si="6"/>
        <v>0</v>
      </c>
      <c r="BT39" s="108">
        <f t="shared" si="7"/>
        <v>0</v>
      </c>
      <c r="BU39" s="108">
        <f t="shared" si="16"/>
        <v>0</v>
      </c>
      <c r="BV39" s="62" t="str">
        <f t="shared" si="12"/>
        <v>IGUAL</v>
      </c>
      <c r="BW39" s="251"/>
    </row>
    <row r="40" spans="1:75" ht="37.9" hidden="1" customHeight="1">
      <c r="A40" s="89" t="s">
        <v>290</v>
      </c>
      <c r="B40" s="43">
        <v>1666</v>
      </c>
      <c r="C40" s="90" t="s">
        <v>4</v>
      </c>
      <c r="D40" s="90" t="s">
        <v>292</v>
      </c>
      <c r="E40" s="92">
        <v>44916</v>
      </c>
      <c r="F40" s="90"/>
      <c r="G40" s="93" t="s">
        <v>385</v>
      </c>
      <c r="H40" s="90" t="s">
        <v>294</v>
      </c>
      <c r="I40" s="92">
        <v>45054</v>
      </c>
      <c r="J40" s="94"/>
      <c r="K40" s="90"/>
      <c r="L40" s="90"/>
      <c r="M40" s="90"/>
      <c r="N40" s="90"/>
      <c r="O40" s="92"/>
      <c r="P40" s="92"/>
      <c r="Q40" s="188">
        <v>2586</v>
      </c>
      <c r="R40" s="95">
        <f t="array" ref="R40">SUM(IF($AA40=Reformulaciones!$B$2:$B$1354,Reformulaciones!$J$2:$J$994,0))</f>
        <v>0</v>
      </c>
      <c r="S40" s="93" t="s">
        <v>386</v>
      </c>
      <c r="T40" s="93" t="s">
        <v>387</v>
      </c>
      <c r="U40" s="96" t="s">
        <v>388</v>
      </c>
      <c r="V40" s="94">
        <v>1</v>
      </c>
      <c r="W40" s="90" t="s">
        <v>389</v>
      </c>
      <c r="X40" s="92">
        <v>45231</v>
      </c>
      <c r="Y40" s="92">
        <v>45473</v>
      </c>
      <c r="Z40" s="90" t="s">
        <v>390</v>
      </c>
      <c r="AA40" s="44" t="s">
        <v>391</v>
      </c>
      <c r="AB40" s="97" t="s">
        <v>313</v>
      </c>
      <c r="AC40" s="98" t="str">
        <f t="shared" si="9"/>
        <v>A</v>
      </c>
      <c r="AD40" s="99" t="s">
        <v>314</v>
      </c>
      <c r="AE40" s="100">
        <v>0</v>
      </c>
      <c r="AF40" s="101" t="s">
        <v>315</v>
      </c>
      <c r="AG40" s="110">
        <v>45398</v>
      </c>
      <c r="AH40" s="117"/>
      <c r="AI40" s="117"/>
      <c r="AJ40" s="105"/>
      <c r="AK40" s="97" t="s">
        <v>50</v>
      </c>
      <c r="AL40" s="98" t="str">
        <f t="shared" si="10"/>
        <v>C</v>
      </c>
      <c r="AM40" s="99" t="s">
        <v>392</v>
      </c>
      <c r="AN40" s="100">
        <v>1</v>
      </c>
      <c r="AO40" s="101" t="s">
        <v>393</v>
      </c>
      <c r="AP40" s="110">
        <v>45495</v>
      </c>
      <c r="AQ40" s="97" t="s">
        <v>394</v>
      </c>
      <c r="AR40" s="104" t="s">
        <v>395</v>
      </c>
      <c r="AS40" s="105"/>
      <c r="AT40" s="97" t="s">
        <v>55</v>
      </c>
      <c r="AU40" s="98" t="s">
        <v>55</v>
      </c>
      <c r="AV40" s="97" t="s">
        <v>55</v>
      </c>
      <c r="AW40" s="100" t="s">
        <v>55</v>
      </c>
      <c r="AX40" s="97" t="s">
        <v>55</v>
      </c>
      <c r="AY40" s="110" t="s">
        <v>55</v>
      </c>
      <c r="AZ40" s="97" t="s">
        <v>55</v>
      </c>
      <c r="BA40" s="97" t="s">
        <v>55</v>
      </c>
      <c r="BB40" s="122" t="s">
        <v>55</v>
      </c>
      <c r="BC40" s="97" t="s">
        <v>55</v>
      </c>
      <c r="BD40" s="98" t="s">
        <v>55</v>
      </c>
      <c r="BE40" s="97" t="s">
        <v>55</v>
      </c>
      <c r="BF40" s="100" t="s">
        <v>55</v>
      </c>
      <c r="BG40" s="97" t="s">
        <v>55</v>
      </c>
      <c r="BH40" s="110" t="s">
        <v>55</v>
      </c>
      <c r="BI40" s="97" t="s">
        <v>55</v>
      </c>
      <c r="BJ40" s="97" t="s">
        <v>55</v>
      </c>
      <c r="BK40" s="122" t="s">
        <v>55</v>
      </c>
      <c r="BL40" s="107" t="s">
        <v>126</v>
      </c>
      <c r="BM40" s="108" t="str">
        <f t="shared" si="0"/>
        <v>N.A.</v>
      </c>
      <c r="BN40" s="108" t="str">
        <f t="shared" si="1"/>
        <v>N.A.</v>
      </c>
      <c r="BO40" s="108" t="str">
        <f t="shared" si="2"/>
        <v>N.A.</v>
      </c>
      <c r="BP40" s="108" t="str">
        <f t="shared" si="3"/>
        <v>N.A.</v>
      </c>
      <c r="BQ40" s="108" t="str">
        <f t="shared" si="4"/>
        <v>N.A.</v>
      </c>
      <c r="BR40" s="109" t="str">
        <f t="shared" si="5"/>
        <v>N.A.</v>
      </c>
      <c r="BS40" s="108">
        <f t="shared" si="6"/>
        <v>0</v>
      </c>
      <c r="BT40" s="108">
        <f t="shared" si="7"/>
        <v>0</v>
      </c>
      <c r="BU40" s="108">
        <f t="shared" si="16"/>
        <v>0</v>
      </c>
      <c r="BV40" s="62" t="str">
        <f t="shared" si="12"/>
        <v>IGUAL</v>
      </c>
      <c r="BW40" s="251"/>
    </row>
    <row r="41" spans="1:75" ht="37.9" hidden="1" customHeight="1">
      <c r="A41" s="89" t="s">
        <v>290</v>
      </c>
      <c r="B41" s="43">
        <v>1666</v>
      </c>
      <c r="C41" s="90" t="s">
        <v>4</v>
      </c>
      <c r="D41" s="90" t="s">
        <v>292</v>
      </c>
      <c r="E41" s="92">
        <v>44916</v>
      </c>
      <c r="F41" s="90"/>
      <c r="G41" s="93" t="s">
        <v>385</v>
      </c>
      <c r="H41" s="90" t="s">
        <v>294</v>
      </c>
      <c r="I41" s="92">
        <v>45054</v>
      </c>
      <c r="J41" s="94"/>
      <c r="K41" s="90"/>
      <c r="L41" s="90"/>
      <c r="M41" s="90"/>
      <c r="N41" s="90"/>
      <c r="O41" s="92"/>
      <c r="P41" s="92"/>
      <c r="Q41" s="188">
        <v>2587</v>
      </c>
      <c r="R41" s="95">
        <f t="array" ref="R41">SUM(IF($AA41=Reformulaciones!$B$2:$B$1354,Reformulaciones!$J$2:$J$994,0))</f>
        <v>0</v>
      </c>
      <c r="S41" s="93" t="s">
        <v>386</v>
      </c>
      <c r="T41" s="93" t="s">
        <v>396</v>
      </c>
      <c r="U41" s="96" t="s">
        <v>397</v>
      </c>
      <c r="V41" s="94">
        <v>1</v>
      </c>
      <c r="W41" s="90" t="s">
        <v>389</v>
      </c>
      <c r="X41" s="92">
        <v>45231</v>
      </c>
      <c r="Y41" s="92">
        <v>45473</v>
      </c>
      <c r="Z41" s="90" t="s">
        <v>390</v>
      </c>
      <c r="AA41" s="44" t="s">
        <v>398</v>
      </c>
      <c r="AB41" s="97" t="s">
        <v>313</v>
      </c>
      <c r="AC41" s="98" t="str">
        <f t="shared" si="9"/>
        <v>A</v>
      </c>
      <c r="AD41" s="99" t="s">
        <v>314</v>
      </c>
      <c r="AE41" s="100">
        <v>0</v>
      </c>
      <c r="AF41" s="101" t="s">
        <v>315</v>
      </c>
      <c r="AG41" s="110">
        <v>45398</v>
      </c>
      <c r="AH41" s="118"/>
      <c r="AI41" s="118"/>
      <c r="AJ41" s="105"/>
      <c r="AK41" s="97" t="s">
        <v>50</v>
      </c>
      <c r="AL41" s="98" t="str">
        <f t="shared" si="10"/>
        <v>C</v>
      </c>
      <c r="AM41" s="99" t="s">
        <v>399</v>
      </c>
      <c r="AN41" s="100">
        <v>1</v>
      </c>
      <c r="AO41" s="101" t="s">
        <v>400</v>
      </c>
      <c r="AP41" s="110">
        <v>45495</v>
      </c>
      <c r="AQ41" s="97" t="s">
        <v>401</v>
      </c>
      <c r="AR41" s="104" t="s">
        <v>395</v>
      </c>
      <c r="AS41" s="105"/>
      <c r="AT41" s="97" t="s">
        <v>55</v>
      </c>
      <c r="AU41" s="98" t="s">
        <v>55</v>
      </c>
      <c r="AV41" s="97" t="s">
        <v>55</v>
      </c>
      <c r="AW41" s="100" t="s">
        <v>55</v>
      </c>
      <c r="AX41" s="97" t="s">
        <v>55</v>
      </c>
      <c r="AY41" s="110" t="s">
        <v>55</v>
      </c>
      <c r="AZ41" s="97" t="s">
        <v>55</v>
      </c>
      <c r="BA41" s="97" t="s">
        <v>55</v>
      </c>
      <c r="BB41" s="122" t="s">
        <v>55</v>
      </c>
      <c r="BC41" s="97" t="s">
        <v>55</v>
      </c>
      <c r="BD41" s="98" t="s">
        <v>55</v>
      </c>
      <c r="BE41" s="97" t="s">
        <v>55</v>
      </c>
      <c r="BF41" s="100" t="s">
        <v>55</v>
      </c>
      <c r="BG41" s="97" t="s">
        <v>55</v>
      </c>
      <c r="BH41" s="110" t="s">
        <v>55</v>
      </c>
      <c r="BI41" s="97" t="s">
        <v>55</v>
      </c>
      <c r="BJ41" s="97" t="s">
        <v>55</v>
      </c>
      <c r="BK41" s="122" t="s">
        <v>55</v>
      </c>
      <c r="BL41" s="107" t="s">
        <v>126</v>
      </c>
      <c r="BM41" s="108" t="str">
        <f t="shared" si="0"/>
        <v>N.A.</v>
      </c>
      <c r="BN41" s="108" t="str">
        <f t="shared" si="1"/>
        <v>N.A.</v>
      </c>
      <c r="BO41" s="108" t="str">
        <f t="shared" si="2"/>
        <v>N.A.</v>
      </c>
      <c r="BP41" s="108" t="str">
        <f t="shared" si="3"/>
        <v>N.A.</v>
      </c>
      <c r="BQ41" s="108" t="str">
        <f t="shared" si="4"/>
        <v>N.A.</v>
      </c>
      <c r="BR41" s="109" t="str">
        <f t="shared" si="5"/>
        <v>N.A.</v>
      </c>
      <c r="BS41" s="108">
        <f t="shared" si="6"/>
        <v>0</v>
      </c>
      <c r="BT41" s="108">
        <f t="shared" si="7"/>
        <v>0</v>
      </c>
      <c r="BU41" s="108">
        <f t="shared" si="16"/>
        <v>0</v>
      </c>
      <c r="BV41" s="62" t="str">
        <f t="shared" si="12"/>
        <v>IGUAL</v>
      </c>
      <c r="BW41" s="251"/>
    </row>
    <row r="42" spans="1:75" ht="37.9" hidden="1" customHeight="1">
      <c r="A42" s="89" t="s">
        <v>290</v>
      </c>
      <c r="B42" s="43">
        <v>1668</v>
      </c>
      <c r="C42" s="90" t="s">
        <v>4</v>
      </c>
      <c r="D42" s="90" t="s">
        <v>292</v>
      </c>
      <c r="E42" s="92">
        <v>44916</v>
      </c>
      <c r="F42" s="90"/>
      <c r="G42" s="93" t="s">
        <v>402</v>
      </c>
      <c r="H42" s="90" t="s">
        <v>294</v>
      </c>
      <c r="I42" s="92">
        <v>45054</v>
      </c>
      <c r="J42" s="94"/>
      <c r="K42" s="90"/>
      <c r="L42" s="90"/>
      <c r="M42" s="90"/>
      <c r="N42" s="90"/>
      <c r="O42" s="92"/>
      <c r="P42" s="92"/>
      <c r="Q42" s="188">
        <v>2383</v>
      </c>
      <c r="R42" s="95">
        <f t="array" ref="R42">SUM(IF($AA42=Reformulaciones!$B$2:$B$1354,Reformulaciones!$J$2:$J$994,0))</f>
        <v>2</v>
      </c>
      <c r="S42" s="93" t="s">
        <v>295</v>
      </c>
      <c r="T42" s="93" t="s">
        <v>403</v>
      </c>
      <c r="U42" s="96" t="s">
        <v>404</v>
      </c>
      <c r="V42" s="94">
        <v>1</v>
      </c>
      <c r="W42" s="90" t="s">
        <v>291</v>
      </c>
      <c r="X42" s="92">
        <v>45197</v>
      </c>
      <c r="Y42" s="92">
        <v>45519</v>
      </c>
      <c r="Z42" s="90" t="s">
        <v>298</v>
      </c>
      <c r="AA42" s="44" t="s">
        <v>405</v>
      </c>
      <c r="AB42" s="97" t="s">
        <v>48</v>
      </c>
      <c r="AC42" s="98" t="str">
        <f t="shared" si="9"/>
        <v>A</v>
      </c>
      <c r="AD42" s="111" t="s">
        <v>174</v>
      </c>
      <c r="AE42" s="100">
        <v>0</v>
      </c>
      <c r="AF42" s="101" t="s">
        <v>406</v>
      </c>
      <c r="AG42" s="102">
        <v>45406</v>
      </c>
      <c r="AH42" s="112" t="s">
        <v>382</v>
      </c>
      <c r="AI42" s="104"/>
      <c r="AJ42" s="105" t="s">
        <v>120</v>
      </c>
      <c r="AK42" s="97" t="s">
        <v>48</v>
      </c>
      <c r="AL42" s="98" t="str">
        <f t="shared" si="10"/>
        <v>C</v>
      </c>
      <c r="AM42" s="99" t="s">
        <v>407</v>
      </c>
      <c r="AN42" s="100">
        <v>1</v>
      </c>
      <c r="AO42" s="101" t="s">
        <v>408</v>
      </c>
      <c r="AP42" s="102">
        <v>45493</v>
      </c>
      <c r="AQ42" s="97" t="s">
        <v>55</v>
      </c>
      <c r="AR42" s="97" t="s">
        <v>55</v>
      </c>
      <c r="AS42" s="105"/>
      <c r="AT42" s="97" t="s">
        <v>55</v>
      </c>
      <c r="AU42" s="98" t="s">
        <v>55</v>
      </c>
      <c r="AV42" s="97" t="s">
        <v>55</v>
      </c>
      <c r="AW42" s="100" t="s">
        <v>55</v>
      </c>
      <c r="AX42" s="97" t="s">
        <v>55</v>
      </c>
      <c r="AY42" s="110" t="s">
        <v>55</v>
      </c>
      <c r="AZ42" s="97" t="s">
        <v>55</v>
      </c>
      <c r="BA42" s="97" t="s">
        <v>55</v>
      </c>
      <c r="BB42" s="122" t="s">
        <v>55</v>
      </c>
      <c r="BC42" s="97" t="s">
        <v>55</v>
      </c>
      <c r="BD42" s="98" t="s">
        <v>55</v>
      </c>
      <c r="BE42" s="97" t="s">
        <v>55</v>
      </c>
      <c r="BF42" s="100" t="s">
        <v>55</v>
      </c>
      <c r="BG42" s="97" t="s">
        <v>55</v>
      </c>
      <c r="BH42" s="110" t="s">
        <v>55</v>
      </c>
      <c r="BI42" s="97" t="s">
        <v>55</v>
      </c>
      <c r="BJ42" s="97" t="s">
        <v>55</v>
      </c>
      <c r="BK42" s="122" t="s">
        <v>55</v>
      </c>
      <c r="BL42" s="107" t="s">
        <v>126</v>
      </c>
      <c r="BM42" s="108" t="str">
        <f t="shared" si="0"/>
        <v>N.A.</v>
      </c>
      <c r="BN42" s="108" t="str">
        <f t="shared" si="1"/>
        <v>N.A.</v>
      </c>
      <c r="BO42" s="108" t="str">
        <f t="shared" si="2"/>
        <v>N.A.</v>
      </c>
      <c r="BP42" s="108" t="str">
        <f t="shared" si="3"/>
        <v>N.A.</v>
      </c>
      <c r="BQ42" s="108" t="str">
        <f t="shared" si="4"/>
        <v>N.A.</v>
      </c>
      <c r="BR42" s="109" t="str">
        <f t="shared" si="5"/>
        <v>N.A.</v>
      </c>
      <c r="BS42" s="108">
        <f t="shared" si="6"/>
        <v>0</v>
      </c>
      <c r="BT42" s="108">
        <f t="shared" si="7"/>
        <v>0</v>
      </c>
      <c r="BU42" s="108">
        <f t="shared" si="16"/>
        <v>0</v>
      </c>
      <c r="BV42" s="62" t="str">
        <f t="shared" si="12"/>
        <v>IGUAL</v>
      </c>
      <c r="BW42" s="251"/>
    </row>
    <row r="43" spans="1:75" ht="37.9" hidden="1" customHeight="1">
      <c r="A43" s="89" t="s">
        <v>290</v>
      </c>
      <c r="B43" s="43">
        <v>1668</v>
      </c>
      <c r="C43" s="90" t="s">
        <v>4</v>
      </c>
      <c r="D43" s="90" t="s">
        <v>292</v>
      </c>
      <c r="E43" s="92">
        <v>44916</v>
      </c>
      <c r="F43" s="90"/>
      <c r="G43" s="93" t="s">
        <v>402</v>
      </c>
      <c r="H43" s="90" t="s">
        <v>294</v>
      </c>
      <c r="I43" s="92">
        <v>45054</v>
      </c>
      <c r="J43" s="94"/>
      <c r="K43" s="90"/>
      <c r="L43" s="90"/>
      <c r="M43" s="90"/>
      <c r="N43" s="90"/>
      <c r="O43" s="92"/>
      <c r="P43" s="92"/>
      <c r="Q43" s="188">
        <v>2384</v>
      </c>
      <c r="R43" s="95">
        <f t="array" ref="R43">SUM(IF($AA43=Reformulaciones!$B$2:$B$1354,Reformulaciones!$J$2:$J$994,0))</f>
        <v>0</v>
      </c>
      <c r="S43" s="93" t="s">
        <v>295</v>
      </c>
      <c r="T43" s="93" t="s">
        <v>369</v>
      </c>
      <c r="U43" s="96" t="s">
        <v>409</v>
      </c>
      <c r="V43" s="94">
        <v>1</v>
      </c>
      <c r="W43" s="90" t="s">
        <v>291</v>
      </c>
      <c r="X43" s="92">
        <v>45197</v>
      </c>
      <c r="Y43" s="92">
        <v>45380</v>
      </c>
      <c r="Z43" s="90" t="s">
        <v>298</v>
      </c>
      <c r="AA43" s="44" t="s">
        <v>410</v>
      </c>
      <c r="AB43" s="97" t="s">
        <v>48</v>
      </c>
      <c r="AC43" s="98" t="str">
        <f t="shared" si="9"/>
        <v>C</v>
      </c>
      <c r="AD43" s="111" t="s">
        <v>411</v>
      </c>
      <c r="AE43" s="100">
        <v>1</v>
      </c>
      <c r="AF43" s="101" t="s">
        <v>412</v>
      </c>
      <c r="AG43" s="102">
        <v>45406</v>
      </c>
      <c r="AH43" s="112" t="s">
        <v>331</v>
      </c>
      <c r="AI43" s="104"/>
      <c r="AJ43" s="105" t="s">
        <v>120</v>
      </c>
      <c r="AK43" s="97" t="s">
        <v>55</v>
      </c>
      <c r="AL43" s="97" t="s">
        <v>55</v>
      </c>
      <c r="AM43" s="104" t="s">
        <v>55</v>
      </c>
      <c r="AN43" s="97" t="s">
        <v>55</v>
      </c>
      <c r="AO43" s="97" t="s">
        <v>55</v>
      </c>
      <c r="AP43" s="97" t="s">
        <v>55</v>
      </c>
      <c r="AQ43" s="97" t="s">
        <v>55</v>
      </c>
      <c r="AR43" s="97" t="s">
        <v>55</v>
      </c>
      <c r="AS43" s="97" t="s">
        <v>55</v>
      </c>
      <c r="AT43" s="97" t="s">
        <v>55</v>
      </c>
      <c r="AU43" s="98" t="s">
        <v>55</v>
      </c>
      <c r="AV43" s="97" t="s">
        <v>55</v>
      </c>
      <c r="AW43" s="100" t="s">
        <v>55</v>
      </c>
      <c r="AX43" s="97" t="s">
        <v>55</v>
      </c>
      <c r="AY43" s="110" t="s">
        <v>55</v>
      </c>
      <c r="AZ43" s="97" t="s">
        <v>55</v>
      </c>
      <c r="BA43" s="97" t="s">
        <v>55</v>
      </c>
      <c r="BB43" s="122" t="s">
        <v>55</v>
      </c>
      <c r="BC43" s="97" t="s">
        <v>55</v>
      </c>
      <c r="BD43" s="98" t="s">
        <v>55</v>
      </c>
      <c r="BE43" s="97" t="s">
        <v>55</v>
      </c>
      <c r="BF43" s="100" t="s">
        <v>55</v>
      </c>
      <c r="BG43" s="97" t="s">
        <v>55</v>
      </c>
      <c r="BH43" s="110" t="s">
        <v>55</v>
      </c>
      <c r="BI43" s="97" t="s">
        <v>55</v>
      </c>
      <c r="BJ43" s="97" t="s">
        <v>55</v>
      </c>
      <c r="BK43" s="122" t="s">
        <v>55</v>
      </c>
      <c r="BL43" s="107" t="s">
        <v>110</v>
      </c>
      <c r="BM43" s="108" t="str">
        <f t="shared" si="0"/>
        <v>N.A.</v>
      </c>
      <c r="BN43" s="108" t="str">
        <f t="shared" si="1"/>
        <v>N.A.</v>
      </c>
      <c r="BO43" s="108" t="str">
        <f t="shared" si="2"/>
        <v>N.A.</v>
      </c>
      <c r="BP43" s="108" t="str">
        <f t="shared" si="3"/>
        <v>N.A.</v>
      </c>
      <c r="BQ43" s="108" t="str">
        <f t="shared" si="4"/>
        <v>N.A.</v>
      </c>
      <c r="BR43" s="109" t="str">
        <f t="shared" si="5"/>
        <v>N.A.</v>
      </c>
      <c r="BS43" s="108">
        <f t="shared" si="6"/>
        <v>0</v>
      </c>
      <c r="BT43" s="108">
        <f t="shared" si="7"/>
        <v>0</v>
      </c>
      <c r="BU43" s="108">
        <f t="shared" si="16"/>
        <v>0</v>
      </c>
      <c r="BV43" s="62" t="str">
        <f t="shared" si="12"/>
        <v>IGUAL</v>
      </c>
      <c r="BW43" s="251"/>
    </row>
    <row r="44" spans="1:75" ht="37.9" hidden="1" customHeight="1">
      <c r="A44" s="89" t="s">
        <v>290</v>
      </c>
      <c r="B44" s="43">
        <v>1668</v>
      </c>
      <c r="C44" s="90" t="s">
        <v>4</v>
      </c>
      <c r="D44" s="90" t="s">
        <v>292</v>
      </c>
      <c r="E44" s="92">
        <v>44916</v>
      </c>
      <c r="F44" s="90"/>
      <c r="G44" s="93" t="s">
        <v>402</v>
      </c>
      <c r="H44" s="90" t="s">
        <v>294</v>
      </c>
      <c r="I44" s="92">
        <v>45054</v>
      </c>
      <c r="J44" s="94"/>
      <c r="K44" s="90"/>
      <c r="L44" s="90"/>
      <c r="M44" s="90"/>
      <c r="N44" s="90"/>
      <c r="O44" s="92"/>
      <c r="P44" s="92"/>
      <c r="Q44" s="188">
        <v>2385</v>
      </c>
      <c r="R44" s="95">
        <f t="array" ref="R44">SUM(IF($AA44=Reformulaciones!$B$2:$B$1354,Reformulaciones!$J$2:$J$994,0))</f>
        <v>2</v>
      </c>
      <c r="S44" s="93" t="s">
        <v>295</v>
      </c>
      <c r="T44" s="93" t="s">
        <v>413</v>
      </c>
      <c r="U44" s="96" t="s">
        <v>414</v>
      </c>
      <c r="V44" s="94">
        <v>1</v>
      </c>
      <c r="W44" s="90" t="s">
        <v>291</v>
      </c>
      <c r="X44" s="92">
        <v>45197</v>
      </c>
      <c r="Y44" s="92">
        <v>45412</v>
      </c>
      <c r="Z44" s="90" t="s">
        <v>298</v>
      </c>
      <c r="AA44" s="44" t="s">
        <v>415</v>
      </c>
      <c r="AB44" s="97" t="s">
        <v>48</v>
      </c>
      <c r="AC44" s="98" t="str">
        <f t="shared" si="9"/>
        <v>C</v>
      </c>
      <c r="AD44" s="111" t="s">
        <v>416</v>
      </c>
      <c r="AE44" s="100">
        <v>1</v>
      </c>
      <c r="AF44" s="101" t="s">
        <v>417</v>
      </c>
      <c r="AG44" s="102">
        <v>45406</v>
      </c>
      <c r="AH44" s="112" t="s">
        <v>331</v>
      </c>
      <c r="AI44" s="104"/>
      <c r="AJ44" s="105" t="s">
        <v>120</v>
      </c>
      <c r="AK44" s="97" t="s">
        <v>55</v>
      </c>
      <c r="AL44" s="97" t="s">
        <v>55</v>
      </c>
      <c r="AM44" s="104" t="s">
        <v>55</v>
      </c>
      <c r="AN44" s="97" t="s">
        <v>55</v>
      </c>
      <c r="AO44" s="97" t="s">
        <v>55</v>
      </c>
      <c r="AP44" s="97" t="s">
        <v>55</v>
      </c>
      <c r="AQ44" s="97" t="s">
        <v>55</v>
      </c>
      <c r="AR44" s="97" t="s">
        <v>55</v>
      </c>
      <c r="AS44" s="97" t="s">
        <v>55</v>
      </c>
      <c r="AT44" s="97" t="s">
        <v>55</v>
      </c>
      <c r="AU44" s="98" t="s">
        <v>55</v>
      </c>
      <c r="AV44" s="97" t="s">
        <v>55</v>
      </c>
      <c r="AW44" s="100" t="s">
        <v>55</v>
      </c>
      <c r="AX44" s="97" t="s">
        <v>55</v>
      </c>
      <c r="AY44" s="110" t="s">
        <v>55</v>
      </c>
      <c r="AZ44" s="97" t="s">
        <v>55</v>
      </c>
      <c r="BA44" s="97" t="s">
        <v>55</v>
      </c>
      <c r="BB44" s="122" t="s">
        <v>55</v>
      </c>
      <c r="BC44" s="97" t="s">
        <v>55</v>
      </c>
      <c r="BD44" s="98" t="s">
        <v>55</v>
      </c>
      <c r="BE44" s="97" t="s">
        <v>55</v>
      </c>
      <c r="BF44" s="100" t="s">
        <v>55</v>
      </c>
      <c r="BG44" s="97" t="s">
        <v>55</v>
      </c>
      <c r="BH44" s="110" t="s">
        <v>55</v>
      </c>
      <c r="BI44" s="97" t="s">
        <v>55</v>
      </c>
      <c r="BJ44" s="97" t="s">
        <v>55</v>
      </c>
      <c r="BK44" s="122" t="s">
        <v>55</v>
      </c>
      <c r="BL44" s="107" t="s">
        <v>110</v>
      </c>
      <c r="BM44" s="108" t="str">
        <f t="shared" si="0"/>
        <v>N.A.</v>
      </c>
      <c r="BN44" s="108" t="str">
        <f t="shared" si="1"/>
        <v>N.A.</v>
      </c>
      <c r="BO44" s="108" t="str">
        <f t="shared" si="2"/>
        <v>N.A.</v>
      </c>
      <c r="BP44" s="108" t="str">
        <f t="shared" si="3"/>
        <v>N.A.</v>
      </c>
      <c r="BQ44" s="108" t="str">
        <f t="shared" si="4"/>
        <v>N.A.</v>
      </c>
      <c r="BR44" s="109" t="str">
        <f t="shared" si="5"/>
        <v>N.A.</v>
      </c>
      <c r="BS44" s="108">
        <f t="shared" si="6"/>
        <v>0</v>
      </c>
      <c r="BT44" s="108">
        <f t="shared" si="7"/>
        <v>0</v>
      </c>
      <c r="BU44" s="108">
        <f t="shared" si="16"/>
        <v>0</v>
      </c>
      <c r="BV44" s="62" t="str">
        <f t="shared" si="12"/>
        <v>IGUAL</v>
      </c>
      <c r="BW44" s="251"/>
    </row>
    <row r="45" spans="1:75" ht="37.9" hidden="1" customHeight="1">
      <c r="A45" s="89" t="s">
        <v>418</v>
      </c>
      <c r="B45" s="43">
        <v>1686</v>
      </c>
      <c r="C45" s="90" t="s">
        <v>10</v>
      </c>
      <c r="D45" s="90" t="s">
        <v>420</v>
      </c>
      <c r="E45" s="92">
        <v>45078</v>
      </c>
      <c r="F45" s="90" t="s">
        <v>22</v>
      </c>
      <c r="G45" s="93" t="s">
        <v>421</v>
      </c>
      <c r="H45" s="90" t="s">
        <v>26</v>
      </c>
      <c r="I45" s="92">
        <v>45106</v>
      </c>
      <c r="J45" s="94"/>
      <c r="K45" s="90"/>
      <c r="L45" s="90"/>
      <c r="M45" s="90"/>
      <c r="N45" s="90"/>
      <c r="O45" s="92"/>
      <c r="P45" s="92"/>
      <c r="Q45" s="188">
        <v>2424</v>
      </c>
      <c r="R45" s="95">
        <f t="array" ref="R45">SUM(IF($AA45=Reformulaciones!$B$2:$B$1354,Reformulaciones!$J$2:$J$994,0))</f>
        <v>0</v>
      </c>
      <c r="S45" s="93" t="s">
        <v>422</v>
      </c>
      <c r="T45" s="93" t="s">
        <v>423</v>
      </c>
      <c r="U45" s="96" t="s">
        <v>424</v>
      </c>
      <c r="V45" s="94">
        <v>1</v>
      </c>
      <c r="W45" s="90" t="s">
        <v>419</v>
      </c>
      <c r="X45" s="92">
        <v>45292</v>
      </c>
      <c r="Y45" s="92">
        <v>45351</v>
      </c>
      <c r="Z45" s="90" t="s">
        <v>425</v>
      </c>
      <c r="AA45" s="44" t="s">
        <v>426</v>
      </c>
      <c r="AB45" s="97" t="s">
        <v>43</v>
      </c>
      <c r="AC45" s="98" t="str">
        <f t="shared" si="9"/>
        <v>C</v>
      </c>
      <c r="AD45" s="93" t="s">
        <v>427</v>
      </c>
      <c r="AE45" s="100">
        <v>1</v>
      </c>
      <c r="AF45" s="93" t="s">
        <v>428</v>
      </c>
      <c r="AG45" s="119">
        <v>45397</v>
      </c>
      <c r="AH45" s="91" t="s">
        <v>429</v>
      </c>
      <c r="AI45" s="104"/>
      <c r="AJ45" s="105" t="s">
        <v>120</v>
      </c>
      <c r="AK45" s="97" t="s">
        <v>55</v>
      </c>
      <c r="AL45" s="97" t="s">
        <v>55</v>
      </c>
      <c r="AM45" s="104" t="s">
        <v>55</v>
      </c>
      <c r="AN45" s="97" t="s">
        <v>55</v>
      </c>
      <c r="AO45" s="97" t="s">
        <v>55</v>
      </c>
      <c r="AP45" s="97" t="s">
        <v>55</v>
      </c>
      <c r="AQ45" s="97" t="s">
        <v>55</v>
      </c>
      <c r="AR45" s="97" t="s">
        <v>55</v>
      </c>
      <c r="AS45" s="97" t="s">
        <v>55</v>
      </c>
      <c r="AT45" s="97" t="s">
        <v>55</v>
      </c>
      <c r="AU45" s="98" t="s">
        <v>55</v>
      </c>
      <c r="AV45" s="97" t="s">
        <v>55</v>
      </c>
      <c r="AW45" s="100" t="s">
        <v>55</v>
      </c>
      <c r="AX45" s="97" t="s">
        <v>55</v>
      </c>
      <c r="AY45" s="110" t="s">
        <v>55</v>
      </c>
      <c r="AZ45" s="97" t="s">
        <v>55</v>
      </c>
      <c r="BA45" s="97" t="s">
        <v>55</v>
      </c>
      <c r="BB45" s="122" t="s">
        <v>55</v>
      </c>
      <c r="BC45" s="97" t="s">
        <v>55</v>
      </c>
      <c r="BD45" s="98" t="s">
        <v>55</v>
      </c>
      <c r="BE45" s="97" t="s">
        <v>55</v>
      </c>
      <c r="BF45" s="100" t="s">
        <v>55</v>
      </c>
      <c r="BG45" s="97" t="s">
        <v>55</v>
      </c>
      <c r="BH45" s="110" t="s">
        <v>55</v>
      </c>
      <c r="BI45" s="97" t="s">
        <v>55</v>
      </c>
      <c r="BJ45" s="97" t="s">
        <v>55</v>
      </c>
      <c r="BK45" s="122" t="s">
        <v>55</v>
      </c>
      <c r="BL45" s="107" t="s">
        <v>110</v>
      </c>
      <c r="BM45" s="108" t="str">
        <f t="shared" si="0"/>
        <v>N.A.</v>
      </c>
      <c r="BN45" s="108" t="str">
        <f t="shared" si="1"/>
        <v>N.A.</v>
      </c>
      <c r="BO45" s="108" t="str">
        <f t="shared" si="2"/>
        <v>N.A.</v>
      </c>
      <c r="BP45" s="108" t="str">
        <f t="shared" si="3"/>
        <v>N.A.</v>
      </c>
      <c r="BQ45" s="108" t="str">
        <f t="shared" si="4"/>
        <v>N.A.</v>
      </c>
      <c r="BR45" s="109" t="str">
        <f t="shared" si="5"/>
        <v>N.A.</v>
      </c>
      <c r="BS45" s="108">
        <f t="shared" si="6"/>
        <v>0</v>
      </c>
      <c r="BT45" s="108">
        <f t="shared" si="7"/>
        <v>0</v>
      </c>
      <c r="BU45" s="108">
        <f t="shared" si="16"/>
        <v>0</v>
      </c>
      <c r="BV45" s="62" t="str">
        <f t="shared" si="12"/>
        <v>IGUAL</v>
      </c>
      <c r="BW45" s="251"/>
    </row>
    <row r="46" spans="1:75" ht="37.9" hidden="1" customHeight="1">
      <c r="A46" s="89" t="s">
        <v>229</v>
      </c>
      <c r="B46" s="43">
        <v>1695</v>
      </c>
      <c r="C46" s="90" t="s">
        <v>10</v>
      </c>
      <c r="D46" s="90" t="s">
        <v>431</v>
      </c>
      <c r="E46" s="92">
        <v>45078</v>
      </c>
      <c r="F46" s="90" t="s">
        <v>22</v>
      </c>
      <c r="G46" s="93" t="s">
        <v>432</v>
      </c>
      <c r="H46" s="90" t="s">
        <v>26</v>
      </c>
      <c r="I46" s="92">
        <v>45118</v>
      </c>
      <c r="J46" s="94"/>
      <c r="K46" s="90"/>
      <c r="L46" s="90"/>
      <c r="M46" s="90"/>
      <c r="N46" s="90"/>
      <c r="O46" s="92"/>
      <c r="P46" s="92"/>
      <c r="Q46" s="188">
        <v>2580</v>
      </c>
      <c r="R46" s="95">
        <f t="array" ref="R46">SUM(IF($AA46=Reformulaciones!$B$2:$B$1354,Reformulaciones!$J$2:$J$994,0))</f>
        <v>0</v>
      </c>
      <c r="S46" s="93" t="s">
        <v>433</v>
      </c>
      <c r="T46" s="93" t="s">
        <v>434</v>
      </c>
      <c r="U46" s="96" t="s">
        <v>435</v>
      </c>
      <c r="V46" s="94">
        <v>1</v>
      </c>
      <c r="W46" s="90" t="s">
        <v>430</v>
      </c>
      <c r="X46" s="92">
        <v>45200</v>
      </c>
      <c r="Y46" s="92">
        <v>45382</v>
      </c>
      <c r="Z46" s="90" t="s">
        <v>436</v>
      </c>
      <c r="AA46" s="44" t="s">
        <v>437</v>
      </c>
      <c r="AB46" s="97" t="s">
        <v>43</v>
      </c>
      <c r="AC46" s="98" t="str">
        <f t="shared" si="9"/>
        <v>C</v>
      </c>
      <c r="AD46" s="93" t="s">
        <v>438</v>
      </c>
      <c r="AE46" s="100">
        <v>1</v>
      </c>
      <c r="AF46" s="93" t="s">
        <v>439</v>
      </c>
      <c r="AG46" s="119">
        <v>45401</v>
      </c>
      <c r="AH46" s="120" t="s">
        <v>440</v>
      </c>
      <c r="AI46" s="104"/>
      <c r="AJ46" s="105" t="s">
        <v>120</v>
      </c>
      <c r="AK46" s="97" t="s">
        <v>55</v>
      </c>
      <c r="AL46" s="97" t="s">
        <v>55</v>
      </c>
      <c r="AM46" s="104" t="s">
        <v>55</v>
      </c>
      <c r="AN46" s="97" t="s">
        <v>55</v>
      </c>
      <c r="AO46" s="97" t="s">
        <v>55</v>
      </c>
      <c r="AP46" s="97" t="s">
        <v>55</v>
      </c>
      <c r="AQ46" s="97" t="s">
        <v>55</v>
      </c>
      <c r="AR46" s="97" t="s">
        <v>55</v>
      </c>
      <c r="AS46" s="97" t="s">
        <v>55</v>
      </c>
      <c r="AT46" s="97" t="s">
        <v>55</v>
      </c>
      <c r="AU46" s="98" t="s">
        <v>55</v>
      </c>
      <c r="AV46" s="97" t="s">
        <v>55</v>
      </c>
      <c r="AW46" s="100" t="s">
        <v>55</v>
      </c>
      <c r="AX46" s="97" t="s">
        <v>55</v>
      </c>
      <c r="AY46" s="110" t="s">
        <v>55</v>
      </c>
      <c r="AZ46" s="97" t="s">
        <v>55</v>
      </c>
      <c r="BA46" s="97" t="s">
        <v>55</v>
      </c>
      <c r="BB46" s="122" t="s">
        <v>55</v>
      </c>
      <c r="BC46" s="97" t="s">
        <v>55</v>
      </c>
      <c r="BD46" s="98" t="s">
        <v>55</v>
      </c>
      <c r="BE46" s="97" t="s">
        <v>55</v>
      </c>
      <c r="BF46" s="100" t="s">
        <v>55</v>
      </c>
      <c r="BG46" s="97" t="s">
        <v>55</v>
      </c>
      <c r="BH46" s="110" t="s">
        <v>55</v>
      </c>
      <c r="BI46" s="97" t="s">
        <v>55</v>
      </c>
      <c r="BJ46" s="97" t="s">
        <v>55</v>
      </c>
      <c r="BK46" s="122" t="s">
        <v>55</v>
      </c>
      <c r="BL46" s="107" t="s">
        <v>110</v>
      </c>
      <c r="BM46" s="108" t="str">
        <f t="shared" si="0"/>
        <v>N.A.</v>
      </c>
      <c r="BN46" s="108" t="str">
        <f t="shared" si="1"/>
        <v>N.A.</v>
      </c>
      <c r="BO46" s="108" t="str">
        <f t="shared" si="2"/>
        <v>N.A.</v>
      </c>
      <c r="BP46" s="108" t="str">
        <f t="shared" si="3"/>
        <v>N.A.</v>
      </c>
      <c r="BQ46" s="108" t="str">
        <f t="shared" si="4"/>
        <v>N.A.</v>
      </c>
      <c r="BR46" s="109" t="str">
        <f t="shared" si="5"/>
        <v>N.A.</v>
      </c>
      <c r="BS46" s="108">
        <f t="shared" si="6"/>
        <v>0</v>
      </c>
      <c r="BT46" s="108">
        <f t="shared" si="7"/>
        <v>0</v>
      </c>
      <c r="BU46" s="108">
        <f t="shared" si="16"/>
        <v>0</v>
      </c>
      <c r="BV46" s="62" t="str">
        <f t="shared" si="12"/>
        <v>IGUAL</v>
      </c>
      <c r="BW46" s="251"/>
    </row>
    <row r="47" spans="1:75" ht="37.9" hidden="1" customHeight="1">
      <c r="A47" s="89" t="s">
        <v>229</v>
      </c>
      <c r="B47" s="43">
        <v>1696</v>
      </c>
      <c r="C47" s="90" t="s">
        <v>10</v>
      </c>
      <c r="D47" s="90" t="s">
        <v>431</v>
      </c>
      <c r="E47" s="92">
        <v>45078</v>
      </c>
      <c r="F47" s="90" t="s">
        <v>22</v>
      </c>
      <c r="G47" s="93" t="s">
        <v>441</v>
      </c>
      <c r="H47" s="90" t="s">
        <v>26</v>
      </c>
      <c r="I47" s="92">
        <v>45118</v>
      </c>
      <c r="J47" s="94"/>
      <c r="K47" s="90"/>
      <c r="L47" s="90"/>
      <c r="M47" s="90"/>
      <c r="N47" s="90"/>
      <c r="O47" s="92"/>
      <c r="P47" s="92"/>
      <c r="Q47" s="188">
        <v>2581</v>
      </c>
      <c r="R47" s="95">
        <f t="array" ref="R47">SUM(IF($AA47=Reformulaciones!$B$2:$B$1354,Reformulaciones!$J$2:$J$994,0))</f>
        <v>0</v>
      </c>
      <c r="S47" s="93" t="s">
        <v>442</v>
      </c>
      <c r="T47" s="93" t="s">
        <v>434</v>
      </c>
      <c r="U47" s="96" t="s">
        <v>443</v>
      </c>
      <c r="V47" s="94">
        <v>1</v>
      </c>
      <c r="W47" s="90" t="s">
        <v>430</v>
      </c>
      <c r="X47" s="92">
        <v>45200</v>
      </c>
      <c r="Y47" s="92">
        <v>45443</v>
      </c>
      <c r="Z47" s="90" t="s">
        <v>436</v>
      </c>
      <c r="AA47" s="44" t="s">
        <v>444</v>
      </c>
      <c r="AB47" s="97" t="s">
        <v>43</v>
      </c>
      <c r="AC47" s="98" t="str">
        <f t="shared" si="9"/>
        <v>C</v>
      </c>
      <c r="AD47" s="93" t="s">
        <v>438</v>
      </c>
      <c r="AE47" s="100">
        <v>1</v>
      </c>
      <c r="AF47" s="93" t="s">
        <v>439</v>
      </c>
      <c r="AG47" s="119">
        <v>45401</v>
      </c>
      <c r="AH47" s="120" t="s">
        <v>440</v>
      </c>
      <c r="AI47" s="104"/>
      <c r="AJ47" s="105" t="s">
        <v>120</v>
      </c>
      <c r="AK47" s="97" t="s">
        <v>55</v>
      </c>
      <c r="AL47" s="97" t="s">
        <v>55</v>
      </c>
      <c r="AM47" s="104" t="s">
        <v>55</v>
      </c>
      <c r="AN47" s="97" t="s">
        <v>55</v>
      </c>
      <c r="AO47" s="97" t="s">
        <v>55</v>
      </c>
      <c r="AP47" s="97" t="s">
        <v>55</v>
      </c>
      <c r="AQ47" s="97" t="s">
        <v>55</v>
      </c>
      <c r="AR47" s="97" t="s">
        <v>55</v>
      </c>
      <c r="AS47" s="97" t="s">
        <v>55</v>
      </c>
      <c r="AT47" s="97" t="s">
        <v>55</v>
      </c>
      <c r="AU47" s="98" t="s">
        <v>55</v>
      </c>
      <c r="AV47" s="97" t="s">
        <v>55</v>
      </c>
      <c r="AW47" s="100" t="s">
        <v>55</v>
      </c>
      <c r="AX47" s="97" t="s">
        <v>55</v>
      </c>
      <c r="AY47" s="110" t="s">
        <v>55</v>
      </c>
      <c r="AZ47" s="97" t="s">
        <v>55</v>
      </c>
      <c r="BA47" s="97" t="s">
        <v>55</v>
      </c>
      <c r="BB47" s="122" t="s">
        <v>55</v>
      </c>
      <c r="BC47" s="97" t="s">
        <v>55</v>
      </c>
      <c r="BD47" s="98" t="s">
        <v>55</v>
      </c>
      <c r="BE47" s="97" t="s">
        <v>55</v>
      </c>
      <c r="BF47" s="100" t="s">
        <v>55</v>
      </c>
      <c r="BG47" s="97" t="s">
        <v>55</v>
      </c>
      <c r="BH47" s="110" t="s">
        <v>55</v>
      </c>
      <c r="BI47" s="97" t="s">
        <v>55</v>
      </c>
      <c r="BJ47" s="97" t="s">
        <v>55</v>
      </c>
      <c r="BK47" s="122" t="s">
        <v>55</v>
      </c>
      <c r="BL47" s="107" t="s">
        <v>110</v>
      </c>
      <c r="BM47" s="108" t="str">
        <f t="shared" si="0"/>
        <v>N.A.</v>
      </c>
      <c r="BN47" s="108" t="str">
        <f t="shared" si="1"/>
        <v>N.A.</v>
      </c>
      <c r="BO47" s="108" t="str">
        <f t="shared" si="2"/>
        <v>N.A.</v>
      </c>
      <c r="BP47" s="108" t="str">
        <f t="shared" si="3"/>
        <v>N.A.</v>
      </c>
      <c r="BQ47" s="108" t="str">
        <f t="shared" si="4"/>
        <v>N.A.</v>
      </c>
      <c r="BR47" s="109" t="str">
        <f t="shared" si="5"/>
        <v>N.A.</v>
      </c>
      <c r="BS47" s="108">
        <f t="shared" si="6"/>
        <v>0</v>
      </c>
      <c r="BT47" s="108">
        <f t="shared" si="7"/>
        <v>0</v>
      </c>
      <c r="BU47" s="108">
        <f t="shared" si="16"/>
        <v>0</v>
      </c>
      <c r="BV47" s="62" t="str">
        <f t="shared" si="12"/>
        <v>IGUAL</v>
      </c>
      <c r="BW47" s="251"/>
    </row>
    <row r="48" spans="1:75" ht="37.9" hidden="1" customHeight="1">
      <c r="A48" s="89" t="s">
        <v>229</v>
      </c>
      <c r="B48" s="43">
        <v>1697</v>
      </c>
      <c r="C48" s="90" t="s">
        <v>10</v>
      </c>
      <c r="D48" s="90" t="s">
        <v>431</v>
      </c>
      <c r="E48" s="92">
        <v>45078</v>
      </c>
      <c r="F48" s="90" t="s">
        <v>22</v>
      </c>
      <c r="G48" s="93" t="s">
        <v>445</v>
      </c>
      <c r="H48" s="90" t="s">
        <v>26</v>
      </c>
      <c r="I48" s="92">
        <v>45118</v>
      </c>
      <c r="J48" s="94"/>
      <c r="K48" s="90"/>
      <c r="L48" s="90"/>
      <c r="M48" s="90"/>
      <c r="N48" s="90"/>
      <c r="O48" s="92"/>
      <c r="P48" s="92"/>
      <c r="Q48" s="188">
        <v>2582</v>
      </c>
      <c r="R48" s="95">
        <f t="array" ref="R48">SUM(IF($AA48=Reformulaciones!$B$2:$B$1354,Reformulaciones!$J$2:$J$994,0))</f>
        <v>0</v>
      </c>
      <c r="S48" s="93" t="s">
        <v>446</v>
      </c>
      <c r="T48" s="93" t="s">
        <v>434</v>
      </c>
      <c r="U48" s="96" t="s">
        <v>443</v>
      </c>
      <c r="V48" s="94">
        <v>1</v>
      </c>
      <c r="W48" s="90" t="s">
        <v>430</v>
      </c>
      <c r="X48" s="92">
        <v>45200</v>
      </c>
      <c r="Y48" s="92">
        <v>45473</v>
      </c>
      <c r="Z48" s="90" t="s">
        <v>436</v>
      </c>
      <c r="AA48" s="44" t="s">
        <v>447</v>
      </c>
      <c r="AB48" s="97" t="s">
        <v>43</v>
      </c>
      <c r="AC48" s="98" t="str">
        <f t="shared" si="9"/>
        <v>C</v>
      </c>
      <c r="AD48" s="93" t="s">
        <v>438</v>
      </c>
      <c r="AE48" s="100">
        <v>1</v>
      </c>
      <c r="AF48" s="93" t="s">
        <v>439</v>
      </c>
      <c r="AG48" s="119">
        <v>45401</v>
      </c>
      <c r="AH48" s="91" t="s">
        <v>440</v>
      </c>
      <c r="AI48" s="104"/>
      <c r="AJ48" s="105" t="s">
        <v>120</v>
      </c>
      <c r="AK48" s="97" t="s">
        <v>55</v>
      </c>
      <c r="AL48" s="97" t="s">
        <v>55</v>
      </c>
      <c r="AM48" s="104" t="s">
        <v>55</v>
      </c>
      <c r="AN48" s="97" t="s">
        <v>55</v>
      </c>
      <c r="AO48" s="97" t="s">
        <v>55</v>
      </c>
      <c r="AP48" s="97" t="s">
        <v>55</v>
      </c>
      <c r="AQ48" s="97" t="s">
        <v>55</v>
      </c>
      <c r="AR48" s="97" t="s">
        <v>55</v>
      </c>
      <c r="AS48" s="97" t="s">
        <v>55</v>
      </c>
      <c r="AT48" s="97" t="s">
        <v>55</v>
      </c>
      <c r="AU48" s="98" t="s">
        <v>55</v>
      </c>
      <c r="AV48" s="97" t="s">
        <v>55</v>
      </c>
      <c r="AW48" s="100" t="s">
        <v>55</v>
      </c>
      <c r="AX48" s="97" t="s">
        <v>55</v>
      </c>
      <c r="AY48" s="110" t="s">
        <v>55</v>
      </c>
      <c r="AZ48" s="97" t="s">
        <v>55</v>
      </c>
      <c r="BA48" s="97" t="s">
        <v>55</v>
      </c>
      <c r="BB48" s="122" t="s">
        <v>55</v>
      </c>
      <c r="BC48" s="97" t="s">
        <v>55</v>
      </c>
      <c r="BD48" s="98" t="s">
        <v>55</v>
      </c>
      <c r="BE48" s="97" t="s">
        <v>55</v>
      </c>
      <c r="BF48" s="100" t="s">
        <v>55</v>
      </c>
      <c r="BG48" s="97" t="s">
        <v>55</v>
      </c>
      <c r="BH48" s="110" t="s">
        <v>55</v>
      </c>
      <c r="BI48" s="97" t="s">
        <v>55</v>
      </c>
      <c r="BJ48" s="97" t="s">
        <v>55</v>
      </c>
      <c r="BK48" s="122" t="s">
        <v>55</v>
      </c>
      <c r="BL48" s="107" t="s">
        <v>110</v>
      </c>
      <c r="BM48" s="108" t="str">
        <f t="shared" si="0"/>
        <v>N.A.</v>
      </c>
      <c r="BN48" s="108" t="str">
        <f t="shared" si="1"/>
        <v>N.A.</v>
      </c>
      <c r="BO48" s="108" t="str">
        <f t="shared" si="2"/>
        <v>N.A.</v>
      </c>
      <c r="BP48" s="108" t="str">
        <f t="shared" si="3"/>
        <v>N.A.</v>
      </c>
      <c r="BQ48" s="108" t="str">
        <f t="shared" si="4"/>
        <v>N.A.</v>
      </c>
      <c r="BR48" s="109" t="str">
        <f t="shared" si="5"/>
        <v>N.A.</v>
      </c>
      <c r="BS48" s="108">
        <f t="shared" si="6"/>
        <v>0</v>
      </c>
      <c r="BT48" s="108">
        <f t="shared" si="7"/>
        <v>0</v>
      </c>
      <c r="BU48" s="108">
        <f>IF($BS48=1,IF(BP48=1,1,0),0)</f>
        <v>0</v>
      </c>
      <c r="BV48" s="62" t="str">
        <f t="shared" si="12"/>
        <v>IGUAL</v>
      </c>
      <c r="BW48" s="251"/>
    </row>
    <row r="49" spans="1:75" ht="37.9" hidden="1" customHeight="1">
      <c r="A49" s="89" t="s">
        <v>105</v>
      </c>
      <c r="B49" s="43">
        <v>1699</v>
      </c>
      <c r="C49" s="90" t="s">
        <v>4</v>
      </c>
      <c r="D49" s="90" t="s">
        <v>448</v>
      </c>
      <c r="E49" s="92">
        <v>44964</v>
      </c>
      <c r="F49" s="90" t="s">
        <v>24</v>
      </c>
      <c r="G49" s="93" t="s">
        <v>449</v>
      </c>
      <c r="H49" s="90" t="s">
        <v>32</v>
      </c>
      <c r="I49" s="92">
        <v>45148</v>
      </c>
      <c r="J49" s="94"/>
      <c r="K49" s="90"/>
      <c r="L49" s="90"/>
      <c r="M49" s="90"/>
      <c r="N49" s="90"/>
      <c r="O49" s="92"/>
      <c r="P49" s="92"/>
      <c r="Q49" s="188">
        <v>2816</v>
      </c>
      <c r="R49" s="95">
        <f t="array" ref="R49">SUM(IF($AA49=Reformulaciones!$B$2:$B$1354,Reformulaciones!$J$2:$J$994,0))</f>
        <v>0</v>
      </c>
      <c r="S49" s="93" t="s">
        <v>450</v>
      </c>
      <c r="T49" s="121" t="s">
        <v>451</v>
      </c>
      <c r="U49" s="96" t="s">
        <v>452</v>
      </c>
      <c r="V49" s="94" t="s">
        <v>154</v>
      </c>
      <c r="W49" s="90" t="s">
        <v>106</v>
      </c>
      <c r="X49" s="248">
        <v>45413</v>
      </c>
      <c r="Y49" s="248">
        <v>45565</v>
      </c>
      <c r="Z49" s="90" t="s">
        <v>453</v>
      </c>
      <c r="AA49" s="44" t="s">
        <v>454</v>
      </c>
      <c r="AB49" s="97" t="s">
        <v>47</v>
      </c>
      <c r="AC49" s="98" t="str">
        <f t="shared" si="9"/>
        <v>A</v>
      </c>
      <c r="AD49" s="101" t="s">
        <v>455</v>
      </c>
      <c r="AE49" s="100">
        <v>0</v>
      </c>
      <c r="AF49" s="101" t="s">
        <v>455</v>
      </c>
      <c r="AG49" s="102">
        <v>45412</v>
      </c>
      <c r="AH49" s="104"/>
      <c r="AI49" s="104"/>
      <c r="AJ49" s="105" t="s">
        <v>456</v>
      </c>
      <c r="AK49" s="97" t="s">
        <v>47</v>
      </c>
      <c r="AL49" s="98" t="str">
        <f t="shared" si="10"/>
        <v>A</v>
      </c>
      <c r="AM49" s="101" t="s">
        <v>457</v>
      </c>
      <c r="AN49" s="100">
        <v>0</v>
      </c>
      <c r="AO49" s="101" t="s">
        <v>457</v>
      </c>
      <c r="AP49" s="110">
        <v>45496</v>
      </c>
      <c r="AQ49" s="97" t="s">
        <v>55</v>
      </c>
      <c r="AR49" s="97" t="s">
        <v>55</v>
      </c>
      <c r="AS49" s="105"/>
      <c r="AT49" s="97" t="s">
        <v>47</v>
      </c>
      <c r="AU49" s="98" t="str">
        <f>IF($AW49="N.A.","A",(IF($AW49&lt;100%,"A",(IF($AW49=100%,"C")))))</f>
        <v>C</v>
      </c>
      <c r="AV49" s="199" t="s">
        <v>458</v>
      </c>
      <c r="AW49" s="198">
        <v>1</v>
      </c>
      <c r="AX49" s="199" t="s">
        <v>459</v>
      </c>
      <c r="AY49" s="200">
        <v>45587</v>
      </c>
      <c r="AZ49" s="201"/>
      <c r="BA49" s="201"/>
      <c r="BB49" s="202"/>
      <c r="BC49" s="97" t="s">
        <v>55</v>
      </c>
      <c r="BD49" s="98" t="s">
        <v>55</v>
      </c>
      <c r="BE49" s="97" t="s">
        <v>55</v>
      </c>
      <c r="BF49" s="100" t="s">
        <v>55</v>
      </c>
      <c r="BG49" s="97" t="s">
        <v>55</v>
      </c>
      <c r="BH49" s="110" t="s">
        <v>55</v>
      </c>
      <c r="BI49" s="97" t="s">
        <v>55</v>
      </c>
      <c r="BJ49" s="97" t="s">
        <v>55</v>
      </c>
      <c r="BK49" s="122" t="s">
        <v>55</v>
      </c>
      <c r="BL49" s="107" t="s">
        <v>126</v>
      </c>
      <c r="BM49" s="108">
        <f t="shared" si="0"/>
        <v>1</v>
      </c>
      <c r="BN49" s="108" t="str">
        <f t="shared" si="1"/>
        <v>N.A.</v>
      </c>
      <c r="BO49" s="108" t="str">
        <f t="shared" si="2"/>
        <v>N.A.</v>
      </c>
      <c r="BP49" s="108" t="str">
        <f t="shared" si="3"/>
        <v>N.A.</v>
      </c>
      <c r="BQ49" s="108" t="str">
        <f t="shared" si="4"/>
        <v>N.A.</v>
      </c>
      <c r="BR49" s="109" t="str">
        <f t="shared" si="5"/>
        <v>N.A.</v>
      </c>
      <c r="BS49" s="108">
        <f t="shared" si="6"/>
        <v>1</v>
      </c>
      <c r="BT49" s="108">
        <f t="shared" si="7"/>
        <v>0</v>
      </c>
      <c r="BU49" s="108">
        <f t="shared" ref="BU49:BU62" si="17">IF($BS49=1,IF(BP49=1,1,0),0)</f>
        <v>0</v>
      </c>
      <c r="BV49" s="62" t="str">
        <f t="shared" si="12"/>
        <v>OK</v>
      </c>
      <c r="BW49" s="251"/>
    </row>
    <row r="50" spans="1:75" ht="37.9" hidden="1" customHeight="1">
      <c r="A50" s="89" t="s">
        <v>105</v>
      </c>
      <c r="B50" s="43">
        <v>1700</v>
      </c>
      <c r="C50" s="90" t="s">
        <v>4</v>
      </c>
      <c r="D50" s="90" t="s">
        <v>448</v>
      </c>
      <c r="E50" s="92">
        <v>44964</v>
      </c>
      <c r="F50" s="90" t="s">
        <v>24</v>
      </c>
      <c r="G50" s="93" t="s">
        <v>460</v>
      </c>
      <c r="H50" s="90" t="s">
        <v>32</v>
      </c>
      <c r="I50" s="92">
        <v>45148</v>
      </c>
      <c r="J50" s="94"/>
      <c r="K50" s="90"/>
      <c r="L50" s="90"/>
      <c r="M50" s="90"/>
      <c r="N50" s="90"/>
      <c r="O50" s="92"/>
      <c r="P50" s="92"/>
      <c r="Q50" s="188">
        <v>2817</v>
      </c>
      <c r="R50" s="95">
        <f t="array" ref="R50">SUM(IF($AA50=Reformulaciones!$B$2:$B$1354,Reformulaciones!$J$2:$J$994,0))</f>
        <v>0</v>
      </c>
      <c r="S50" s="93" t="s">
        <v>461</v>
      </c>
      <c r="T50" s="93" t="s">
        <v>462</v>
      </c>
      <c r="U50" s="96" t="s">
        <v>463</v>
      </c>
      <c r="V50" s="94" t="s">
        <v>154</v>
      </c>
      <c r="W50" s="90" t="s">
        <v>106</v>
      </c>
      <c r="X50" s="92">
        <v>45383</v>
      </c>
      <c r="Y50" s="92">
        <v>45412</v>
      </c>
      <c r="Z50" s="90" t="s">
        <v>453</v>
      </c>
      <c r="AA50" s="44" t="s">
        <v>464</v>
      </c>
      <c r="AB50" s="97" t="s">
        <v>47</v>
      </c>
      <c r="AC50" s="98" t="str">
        <f t="shared" si="9"/>
        <v>A</v>
      </c>
      <c r="AD50" s="101" t="s">
        <v>455</v>
      </c>
      <c r="AE50" s="100">
        <v>0</v>
      </c>
      <c r="AF50" s="101" t="s">
        <v>455</v>
      </c>
      <c r="AG50" s="102">
        <v>45412</v>
      </c>
      <c r="AH50" s="104"/>
      <c r="AI50" s="104"/>
      <c r="AJ50" s="105" t="s">
        <v>456</v>
      </c>
      <c r="AK50" s="97" t="s">
        <v>47</v>
      </c>
      <c r="AL50" s="98" t="str">
        <f t="shared" si="10"/>
        <v>C</v>
      </c>
      <c r="AM50" s="101" t="s">
        <v>465</v>
      </c>
      <c r="AN50" s="100">
        <v>1</v>
      </c>
      <c r="AO50" s="101" t="s">
        <v>466</v>
      </c>
      <c r="AP50" s="102">
        <v>45496</v>
      </c>
      <c r="AQ50" s="97" t="s">
        <v>55</v>
      </c>
      <c r="AR50" s="97" t="s">
        <v>55</v>
      </c>
      <c r="AS50" s="105"/>
      <c r="AT50" s="97" t="s">
        <v>55</v>
      </c>
      <c r="AU50" s="98" t="s">
        <v>55</v>
      </c>
      <c r="AV50" s="97" t="s">
        <v>55</v>
      </c>
      <c r="AW50" s="100" t="s">
        <v>55</v>
      </c>
      <c r="AX50" s="97" t="s">
        <v>55</v>
      </c>
      <c r="AY50" s="110" t="s">
        <v>55</v>
      </c>
      <c r="AZ50" s="97" t="s">
        <v>55</v>
      </c>
      <c r="BA50" s="97" t="s">
        <v>55</v>
      </c>
      <c r="BB50" s="122" t="s">
        <v>55</v>
      </c>
      <c r="BC50" s="97" t="s">
        <v>55</v>
      </c>
      <c r="BD50" s="98" t="s">
        <v>55</v>
      </c>
      <c r="BE50" s="97" t="s">
        <v>55</v>
      </c>
      <c r="BF50" s="100" t="s">
        <v>55</v>
      </c>
      <c r="BG50" s="97" t="s">
        <v>55</v>
      </c>
      <c r="BH50" s="110" t="s">
        <v>55</v>
      </c>
      <c r="BI50" s="97" t="s">
        <v>55</v>
      </c>
      <c r="BJ50" s="97" t="s">
        <v>55</v>
      </c>
      <c r="BK50" s="122" t="s">
        <v>55</v>
      </c>
      <c r="BL50" s="107" t="s">
        <v>126</v>
      </c>
      <c r="BM50" s="108" t="str">
        <f t="shared" si="0"/>
        <v>N.A.</v>
      </c>
      <c r="BN50" s="108" t="str">
        <f t="shared" si="1"/>
        <v>N.A.</v>
      </c>
      <c r="BO50" s="108" t="str">
        <f t="shared" si="2"/>
        <v>N.A.</v>
      </c>
      <c r="BP50" s="108" t="str">
        <f t="shared" si="3"/>
        <v>N.A.</v>
      </c>
      <c r="BQ50" s="108" t="str">
        <f t="shared" si="4"/>
        <v>N.A.</v>
      </c>
      <c r="BR50" s="109" t="str">
        <f t="shared" si="5"/>
        <v>N.A.</v>
      </c>
      <c r="BS50" s="108">
        <f t="shared" si="6"/>
        <v>0</v>
      </c>
      <c r="BT50" s="108">
        <f t="shared" si="7"/>
        <v>0</v>
      </c>
      <c r="BU50" s="108">
        <f t="shared" si="17"/>
        <v>0</v>
      </c>
      <c r="BV50" s="62" t="str">
        <f t="shared" si="12"/>
        <v>IGUAL</v>
      </c>
      <c r="BW50" s="251"/>
    </row>
    <row r="51" spans="1:75" ht="37.9" hidden="1" customHeight="1">
      <c r="A51" s="89" t="s">
        <v>105</v>
      </c>
      <c r="B51" s="43">
        <v>1701</v>
      </c>
      <c r="C51" s="90" t="s">
        <v>4</v>
      </c>
      <c r="D51" s="90" t="s">
        <v>448</v>
      </c>
      <c r="E51" s="92">
        <v>44964</v>
      </c>
      <c r="F51" s="90" t="s">
        <v>24</v>
      </c>
      <c r="G51" s="93" t="s">
        <v>467</v>
      </c>
      <c r="H51" s="90" t="s">
        <v>32</v>
      </c>
      <c r="I51" s="92">
        <v>45148</v>
      </c>
      <c r="J51" s="94"/>
      <c r="K51" s="90"/>
      <c r="L51" s="90"/>
      <c r="M51" s="90"/>
      <c r="N51" s="90"/>
      <c r="O51" s="92"/>
      <c r="P51" s="92"/>
      <c r="Q51" s="188">
        <v>2820</v>
      </c>
      <c r="R51" s="95">
        <f t="array" ref="R51">SUM(IF($AA51=Reformulaciones!$B$2:$B$1354,Reformulaciones!$J$2:$J$994,0))</f>
        <v>0</v>
      </c>
      <c r="S51" s="93" t="s">
        <v>468</v>
      </c>
      <c r="T51" s="121" t="s">
        <v>469</v>
      </c>
      <c r="U51" s="96" t="s">
        <v>171</v>
      </c>
      <c r="V51" s="94" t="s">
        <v>154</v>
      </c>
      <c r="W51" s="90" t="s">
        <v>106</v>
      </c>
      <c r="X51" s="92">
        <v>45383</v>
      </c>
      <c r="Y51" s="92">
        <v>45412</v>
      </c>
      <c r="Z51" s="90" t="s">
        <v>470</v>
      </c>
      <c r="AA51" s="44" t="s">
        <v>471</v>
      </c>
      <c r="AB51" s="97" t="s">
        <v>47</v>
      </c>
      <c r="AC51" s="98" t="str">
        <f t="shared" si="9"/>
        <v>A</v>
      </c>
      <c r="AD51" s="101" t="s">
        <v>455</v>
      </c>
      <c r="AE51" s="100">
        <v>0</v>
      </c>
      <c r="AF51" s="101" t="s">
        <v>455</v>
      </c>
      <c r="AG51" s="102">
        <v>45412</v>
      </c>
      <c r="AH51" s="104"/>
      <c r="AI51" s="104"/>
      <c r="AJ51" s="105" t="s">
        <v>456</v>
      </c>
      <c r="AK51" s="97" t="s">
        <v>47</v>
      </c>
      <c r="AL51" s="98" t="str">
        <f t="shared" si="10"/>
        <v>C</v>
      </c>
      <c r="AM51" s="101" t="s">
        <v>472</v>
      </c>
      <c r="AN51" s="100">
        <v>1</v>
      </c>
      <c r="AO51" s="101" t="s">
        <v>473</v>
      </c>
      <c r="AP51" s="102">
        <v>45495</v>
      </c>
      <c r="AQ51" s="97" t="s">
        <v>55</v>
      </c>
      <c r="AR51" s="97" t="s">
        <v>55</v>
      </c>
      <c r="AS51" s="105" t="s">
        <v>474</v>
      </c>
      <c r="AT51" s="97" t="s">
        <v>55</v>
      </c>
      <c r="AU51" s="98" t="s">
        <v>55</v>
      </c>
      <c r="AV51" s="97" t="s">
        <v>55</v>
      </c>
      <c r="AW51" s="100" t="s">
        <v>55</v>
      </c>
      <c r="AX51" s="97" t="s">
        <v>55</v>
      </c>
      <c r="AY51" s="110" t="s">
        <v>55</v>
      </c>
      <c r="AZ51" s="97" t="s">
        <v>55</v>
      </c>
      <c r="BA51" s="97" t="s">
        <v>55</v>
      </c>
      <c r="BB51" s="122" t="s">
        <v>55</v>
      </c>
      <c r="BC51" s="97" t="s">
        <v>55</v>
      </c>
      <c r="BD51" s="98" t="s">
        <v>55</v>
      </c>
      <c r="BE51" s="97" t="s">
        <v>55</v>
      </c>
      <c r="BF51" s="100" t="s">
        <v>55</v>
      </c>
      <c r="BG51" s="97" t="s">
        <v>55</v>
      </c>
      <c r="BH51" s="110" t="s">
        <v>55</v>
      </c>
      <c r="BI51" s="97" t="s">
        <v>55</v>
      </c>
      <c r="BJ51" s="97" t="s">
        <v>55</v>
      </c>
      <c r="BK51" s="122" t="s">
        <v>55</v>
      </c>
      <c r="BL51" s="107" t="s">
        <v>126</v>
      </c>
      <c r="BM51" s="108" t="str">
        <f t="shared" si="0"/>
        <v>N.A.</v>
      </c>
      <c r="BN51" s="108" t="str">
        <f t="shared" si="1"/>
        <v>N.A.</v>
      </c>
      <c r="BO51" s="108" t="str">
        <f t="shared" si="2"/>
        <v>N.A.</v>
      </c>
      <c r="BP51" s="108" t="str">
        <f t="shared" si="3"/>
        <v>N.A.</v>
      </c>
      <c r="BQ51" s="108" t="str">
        <f t="shared" si="4"/>
        <v>N.A.</v>
      </c>
      <c r="BR51" s="109" t="str">
        <f t="shared" si="5"/>
        <v>N.A.</v>
      </c>
      <c r="BS51" s="108">
        <f t="shared" si="6"/>
        <v>0</v>
      </c>
      <c r="BT51" s="108">
        <f t="shared" si="7"/>
        <v>0</v>
      </c>
      <c r="BU51" s="108">
        <f t="shared" si="17"/>
        <v>0</v>
      </c>
      <c r="BV51" s="62" t="str">
        <f t="shared" si="12"/>
        <v>IGUAL</v>
      </c>
      <c r="BW51" s="251"/>
    </row>
    <row r="52" spans="1:75" ht="37.9" hidden="1" customHeight="1">
      <c r="A52" s="89" t="s">
        <v>105</v>
      </c>
      <c r="B52" s="43">
        <v>1701</v>
      </c>
      <c r="C52" s="90" t="s">
        <v>4</v>
      </c>
      <c r="D52" s="90" t="s">
        <v>448</v>
      </c>
      <c r="E52" s="92">
        <v>44964</v>
      </c>
      <c r="F52" s="90" t="s">
        <v>24</v>
      </c>
      <c r="G52" s="93" t="s">
        <v>467</v>
      </c>
      <c r="H52" s="90" t="s">
        <v>32</v>
      </c>
      <c r="I52" s="92">
        <v>45148</v>
      </c>
      <c r="J52" s="94"/>
      <c r="K52" s="90"/>
      <c r="L52" s="90"/>
      <c r="M52" s="90"/>
      <c r="N52" s="90"/>
      <c r="O52" s="92"/>
      <c r="P52" s="92"/>
      <c r="Q52" s="188">
        <v>2821</v>
      </c>
      <c r="R52" s="95">
        <f t="array" ref="R52">SUM(IF($AA52=Reformulaciones!$B$2:$B$1354,Reformulaciones!$J$2:$J$994,0))</f>
        <v>0</v>
      </c>
      <c r="S52" s="93" t="s">
        <v>468</v>
      </c>
      <c r="T52" s="121" t="s">
        <v>475</v>
      </c>
      <c r="U52" s="96" t="s">
        <v>476</v>
      </c>
      <c r="V52" s="94" t="s">
        <v>154</v>
      </c>
      <c r="W52" s="90" t="s">
        <v>106</v>
      </c>
      <c r="X52" s="92">
        <v>45413</v>
      </c>
      <c r="Y52" s="92">
        <v>45473</v>
      </c>
      <c r="Z52" s="90" t="s">
        <v>470</v>
      </c>
      <c r="AA52" s="44" t="s">
        <v>477</v>
      </c>
      <c r="AB52" s="97" t="s">
        <v>55</v>
      </c>
      <c r="AC52" s="97" t="s">
        <v>55</v>
      </c>
      <c r="AD52" s="97" t="s">
        <v>55</v>
      </c>
      <c r="AE52" s="97" t="s">
        <v>55</v>
      </c>
      <c r="AF52" s="97" t="s">
        <v>55</v>
      </c>
      <c r="AG52" s="97" t="s">
        <v>55</v>
      </c>
      <c r="AH52" s="97" t="s">
        <v>55</v>
      </c>
      <c r="AI52" s="97" t="s">
        <v>55</v>
      </c>
      <c r="AJ52" s="97" t="s">
        <v>55</v>
      </c>
      <c r="AK52" s="97" t="s">
        <v>47</v>
      </c>
      <c r="AL52" s="98" t="str">
        <f t="shared" si="10"/>
        <v>C</v>
      </c>
      <c r="AM52" s="101" t="s">
        <v>478</v>
      </c>
      <c r="AN52" s="100">
        <v>1</v>
      </c>
      <c r="AO52" s="101" t="s">
        <v>479</v>
      </c>
      <c r="AP52" s="102">
        <v>45495</v>
      </c>
      <c r="AQ52" s="97" t="s">
        <v>55</v>
      </c>
      <c r="AR52" s="97" t="s">
        <v>55</v>
      </c>
      <c r="AS52" s="105"/>
      <c r="AT52" s="97" t="s">
        <v>55</v>
      </c>
      <c r="AU52" s="98" t="s">
        <v>55</v>
      </c>
      <c r="AV52" s="97" t="s">
        <v>55</v>
      </c>
      <c r="AW52" s="100" t="s">
        <v>55</v>
      </c>
      <c r="AX52" s="97" t="s">
        <v>55</v>
      </c>
      <c r="AY52" s="110" t="s">
        <v>55</v>
      </c>
      <c r="AZ52" s="97" t="s">
        <v>55</v>
      </c>
      <c r="BA52" s="97" t="s">
        <v>55</v>
      </c>
      <c r="BB52" s="122" t="s">
        <v>55</v>
      </c>
      <c r="BC52" s="97" t="s">
        <v>55</v>
      </c>
      <c r="BD52" s="98" t="s">
        <v>55</v>
      </c>
      <c r="BE52" s="97" t="s">
        <v>55</v>
      </c>
      <c r="BF52" s="100" t="s">
        <v>55</v>
      </c>
      <c r="BG52" s="97" t="s">
        <v>55</v>
      </c>
      <c r="BH52" s="110" t="s">
        <v>55</v>
      </c>
      <c r="BI52" s="97" t="s">
        <v>55</v>
      </c>
      <c r="BJ52" s="97" t="s">
        <v>55</v>
      </c>
      <c r="BK52" s="122" t="s">
        <v>55</v>
      </c>
      <c r="BL52" s="107" t="s">
        <v>126</v>
      </c>
      <c r="BM52" s="108" t="str">
        <f t="shared" si="0"/>
        <v>N.A.</v>
      </c>
      <c r="BN52" s="108" t="str">
        <f t="shared" si="1"/>
        <v>N.A.</v>
      </c>
      <c r="BO52" s="108" t="str">
        <f t="shared" si="2"/>
        <v>N.A.</v>
      </c>
      <c r="BP52" s="108" t="str">
        <f t="shared" si="3"/>
        <v>N.A.</v>
      </c>
      <c r="BQ52" s="108" t="str">
        <f t="shared" si="4"/>
        <v>N.A.</v>
      </c>
      <c r="BR52" s="109" t="str">
        <f t="shared" si="5"/>
        <v>N.A.</v>
      </c>
      <c r="BS52" s="108">
        <f t="shared" si="6"/>
        <v>0</v>
      </c>
      <c r="BT52" s="108">
        <f t="shared" si="7"/>
        <v>0</v>
      </c>
      <c r="BU52" s="108">
        <f t="shared" si="17"/>
        <v>0</v>
      </c>
      <c r="BV52" s="62" t="str">
        <f t="shared" si="12"/>
        <v>IGUAL</v>
      </c>
      <c r="BW52" s="251"/>
    </row>
    <row r="53" spans="1:75" ht="37.9" hidden="1" customHeight="1">
      <c r="A53" s="89" t="s">
        <v>105</v>
      </c>
      <c r="B53" s="43">
        <v>1702</v>
      </c>
      <c r="C53" s="90" t="s">
        <v>4</v>
      </c>
      <c r="D53" s="90" t="s">
        <v>448</v>
      </c>
      <c r="E53" s="92">
        <v>44964</v>
      </c>
      <c r="F53" s="90" t="s">
        <v>24</v>
      </c>
      <c r="G53" s="93" t="s">
        <v>480</v>
      </c>
      <c r="H53" s="90" t="s">
        <v>32</v>
      </c>
      <c r="I53" s="92">
        <v>45148</v>
      </c>
      <c r="J53" s="94"/>
      <c r="K53" s="90"/>
      <c r="L53" s="90"/>
      <c r="M53" s="90"/>
      <c r="N53" s="90"/>
      <c r="O53" s="92"/>
      <c r="P53" s="92"/>
      <c r="Q53" s="188">
        <v>2818</v>
      </c>
      <c r="R53" s="95">
        <f t="array" ref="R53">SUM(IF($AA53=Reformulaciones!$B$2:$B$1354,Reformulaciones!$J$2:$J$994,0))</f>
        <v>0</v>
      </c>
      <c r="S53" s="93" t="s">
        <v>481</v>
      </c>
      <c r="T53" s="93" t="s">
        <v>482</v>
      </c>
      <c r="U53" s="96" t="s">
        <v>483</v>
      </c>
      <c r="V53" s="90">
        <v>1</v>
      </c>
      <c r="W53" s="90" t="s">
        <v>106</v>
      </c>
      <c r="X53" s="92">
        <v>45413</v>
      </c>
      <c r="Y53" s="92">
        <v>45442</v>
      </c>
      <c r="Z53" s="90" t="s">
        <v>484</v>
      </c>
      <c r="AA53" s="44" t="s">
        <v>485</v>
      </c>
      <c r="AB53" s="97" t="s">
        <v>47</v>
      </c>
      <c r="AC53" s="98" t="str">
        <f t="shared" si="9"/>
        <v>A</v>
      </c>
      <c r="AD53" s="101" t="s">
        <v>455</v>
      </c>
      <c r="AE53" s="100">
        <v>0</v>
      </c>
      <c r="AF53" s="101" t="s">
        <v>455</v>
      </c>
      <c r="AG53" s="102">
        <v>45412</v>
      </c>
      <c r="AH53" s="104"/>
      <c r="AI53" s="104"/>
      <c r="AJ53" s="105" t="s">
        <v>456</v>
      </c>
      <c r="AK53" s="97" t="s">
        <v>47</v>
      </c>
      <c r="AL53" s="98" t="str">
        <f t="shared" si="10"/>
        <v>C</v>
      </c>
      <c r="AM53" s="101" t="s">
        <v>486</v>
      </c>
      <c r="AN53" s="100">
        <v>1</v>
      </c>
      <c r="AO53" s="101" t="s">
        <v>487</v>
      </c>
      <c r="AP53" s="102">
        <v>45495</v>
      </c>
      <c r="AQ53" s="97" t="s">
        <v>55</v>
      </c>
      <c r="AR53" s="97" t="s">
        <v>55</v>
      </c>
      <c r="AS53" s="105"/>
      <c r="AT53" s="97" t="s">
        <v>55</v>
      </c>
      <c r="AU53" s="98" t="s">
        <v>55</v>
      </c>
      <c r="AV53" s="97" t="s">
        <v>55</v>
      </c>
      <c r="AW53" s="100" t="s">
        <v>55</v>
      </c>
      <c r="AX53" s="97" t="s">
        <v>55</v>
      </c>
      <c r="AY53" s="110" t="s">
        <v>55</v>
      </c>
      <c r="AZ53" s="97" t="s">
        <v>55</v>
      </c>
      <c r="BA53" s="97" t="s">
        <v>55</v>
      </c>
      <c r="BB53" s="122" t="s">
        <v>55</v>
      </c>
      <c r="BC53" s="97" t="s">
        <v>55</v>
      </c>
      <c r="BD53" s="98" t="s">
        <v>55</v>
      </c>
      <c r="BE53" s="97" t="s">
        <v>55</v>
      </c>
      <c r="BF53" s="100" t="s">
        <v>55</v>
      </c>
      <c r="BG53" s="97" t="s">
        <v>55</v>
      </c>
      <c r="BH53" s="110" t="s">
        <v>55</v>
      </c>
      <c r="BI53" s="97" t="s">
        <v>55</v>
      </c>
      <c r="BJ53" s="97" t="s">
        <v>55</v>
      </c>
      <c r="BK53" s="122" t="s">
        <v>55</v>
      </c>
      <c r="BL53" s="107" t="s">
        <v>126</v>
      </c>
      <c r="BM53" s="108" t="str">
        <f t="shared" si="0"/>
        <v>N.A.</v>
      </c>
      <c r="BN53" s="108" t="str">
        <f t="shared" si="1"/>
        <v>N.A.</v>
      </c>
      <c r="BO53" s="108" t="str">
        <f t="shared" si="2"/>
        <v>N.A.</v>
      </c>
      <c r="BP53" s="108" t="str">
        <f t="shared" si="3"/>
        <v>N.A.</v>
      </c>
      <c r="BQ53" s="108" t="str">
        <f t="shared" si="4"/>
        <v>N.A.</v>
      </c>
      <c r="BR53" s="109" t="str">
        <f t="shared" si="5"/>
        <v>N.A.</v>
      </c>
      <c r="BS53" s="108">
        <f t="shared" si="6"/>
        <v>0</v>
      </c>
      <c r="BT53" s="108">
        <f t="shared" si="7"/>
        <v>0</v>
      </c>
      <c r="BU53" s="108">
        <f t="shared" si="17"/>
        <v>0</v>
      </c>
      <c r="BV53" s="62" t="str">
        <f t="shared" si="12"/>
        <v>IGUAL</v>
      </c>
      <c r="BW53" s="251"/>
    </row>
    <row r="54" spans="1:75" ht="37.9" hidden="1" customHeight="1">
      <c r="A54" s="89" t="s">
        <v>105</v>
      </c>
      <c r="B54" s="43">
        <v>1702</v>
      </c>
      <c r="C54" s="90" t="s">
        <v>4</v>
      </c>
      <c r="D54" s="90" t="s">
        <v>448</v>
      </c>
      <c r="E54" s="92">
        <v>44964</v>
      </c>
      <c r="F54" s="90" t="s">
        <v>24</v>
      </c>
      <c r="G54" s="93" t="s">
        <v>480</v>
      </c>
      <c r="H54" s="90" t="s">
        <v>32</v>
      </c>
      <c r="I54" s="92">
        <v>45148</v>
      </c>
      <c r="J54" s="94"/>
      <c r="K54" s="90"/>
      <c r="L54" s="90"/>
      <c r="M54" s="90"/>
      <c r="N54" s="90"/>
      <c r="O54" s="92"/>
      <c r="P54" s="92"/>
      <c r="Q54" s="188">
        <v>2819</v>
      </c>
      <c r="R54" s="95">
        <f t="array" ref="R54">SUM(IF($AA54=Reformulaciones!$B$2:$B$1354,Reformulaciones!$J$2:$J$994,0))</f>
        <v>0</v>
      </c>
      <c r="S54" s="93" t="s">
        <v>481</v>
      </c>
      <c r="T54" s="93" t="s">
        <v>488</v>
      </c>
      <c r="U54" s="96" t="s">
        <v>489</v>
      </c>
      <c r="V54" s="90">
        <v>6</v>
      </c>
      <c r="W54" s="90" t="s">
        <v>106</v>
      </c>
      <c r="X54" s="92">
        <v>45383</v>
      </c>
      <c r="Y54" s="92">
        <v>45565</v>
      </c>
      <c r="Z54" s="90" t="s">
        <v>484</v>
      </c>
      <c r="AA54" s="44" t="s">
        <v>490</v>
      </c>
      <c r="AB54" s="97" t="s">
        <v>55</v>
      </c>
      <c r="AC54" s="97" t="s">
        <v>55</v>
      </c>
      <c r="AD54" s="97" t="s">
        <v>55</v>
      </c>
      <c r="AE54" s="97" t="s">
        <v>55</v>
      </c>
      <c r="AF54" s="97" t="s">
        <v>55</v>
      </c>
      <c r="AG54" s="97" t="s">
        <v>55</v>
      </c>
      <c r="AH54" s="97" t="s">
        <v>55</v>
      </c>
      <c r="AI54" s="97" t="s">
        <v>55</v>
      </c>
      <c r="AJ54" s="97" t="s">
        <v>55</v>
      </c>
      <c r="AK54" s="97" t="s">
        <v>47</v>
      </c>
      <c r="AL54" s="98" t="str">
        <f t="shared" si="10"/>
        <v>A</v>
      </c>
      <c r="AM54" s="101" t="s">
        <v>491</v>
      </c>
      <c r="AN54" s="100">
        <v>0.5</v>
      </c>
      <c r="AO54" s="123" t="s">
        <v>492</v>
      </c>
      <c r="AP54" s="102">
        <v>45495</v>
      </c>
      <c r="AQ54" s="97"/>
      <c r="AR54" s="97"/>
      <c r="AS54" s="105"/>
      <c r="AT54" s="98" t="s">
        <v>47</v>
      </c>
      <c r="AU54" s="98" t="str">
        <f>IF($AW54="N.A.","A",(IF($AW54&lt;100%,"A",(IF($AW54=100%,"C")))))</f>
        <v>C</v>
      </c>
      <c r="AV54" s="199" t="s">
        <v>493</v>
      </c>
      <c r="AW54" s="198">
        <v>1</v>
      </c>
      <c r="AX54" s="199" t="s">
        <v>494</v>
      </c>
      <c r="AY54" s="200">
        <v>45587</v>
      </c>
      <c r="AZ54" s="205"/>
      <c r="BA54" s="205"/>
      <c r="BB54" s="208"/>
      <c r="BC54" s="98" t="s">
        <v>55</v>
      </c>
      <c r="BD54" s="98" t="s">
        <v>55</v>
      </c>
      <c r="BE54" s="97" t="s">
        <v>55</v>
      </c>
      <c r="BF54" s="100" t="s">
        <v>55</v>
      </c>
      <c r="BG54" s="97" t="s">
        <v>55</v>
      </c>
      <c r="BH54" s="110" t="s">
        <v>55</v>
      </c>
      <c r="BI54" s="97" t="s">
        <v>55</v>
      </c>
      <c r="BJ54" s="97" t="s">
        <v>55</v>
      </c>
      <c r="BK54" s="122" t="s">
        <v>55</v>
      </c>
      <c r="BL54" s="107" t="s">
        <v>126</v>
      </c>
      <c r="BM54" s="108">
        <f t="shared" si="0"/>
        <v>1</v>
      </c>
      <c r="BN54" s="108" t="str">
        <f t="shared" si="1"/>
        <v>N.A.</v>
      </c>
      <c r="BO54" s="108" t="str">
        <f t="shared" si="2"/>
        <v>N.A.</v>
      </c>
      <c r="BP54" s="108" t="str">
        <f t="shared" si="3"/>
        <v>N.A.</v>
      </c>
      <c r="BQ54" s="108" t="str">
        <f t="shared" si="4"/>
        <v>N.A.</v>
      </c>
      <c r="BR54" s="109" t="str">
        <f t="shared" si="5"/>
        <v>N.A.</v>
      </c>
      <c r="BS54" s="108">
        <f t="shared" si="6"/>
        <v>1</v>
      </c>
      <c r="BT54" s="108">
        <f t="shared" si="7"/>
        <v>0</v>
      </c>
      <c r="BU54" s="108">
        <f t="shared" si="17"/>
        <v>0</v>
      </c>
      <c r="BV54" s="62" t="str">
        <f t="shared" si="12"/>
        <v>OK</v>
      </c>
      <c r="BW54" s="251"/>
    </row>
    <row r="55" spans="1:75" ht="37.9" customHeight="1">
      <c r="A55" s="89" t="s">
        <v>290</v>
      </c>
      <c r="B55" s="43">
        <v>1703</v>
      </c>
      <c r="C55" s="90" t="s">
        <v>2</v>
      </c>
      <c r="D55" s="90" t="s">
        <v>495</v>
      </c>
      <c r="E55" s="92">
        <v>45140</v>
      </c>
      <c r="F55" s="90" t="s">
        <v>24</v>
      </c>
      <c r="G55" s="93" t="s">
        <v>496</v>
      </c>
      <c r="H55" s="90" t="s">
        <v>31</v>
      </c>
      <c r="I55" s="92">
        <v>45156</v>
      </c>
      <c r="J55" s="94"/>
      <c r="K55" s="90"/>
      <c r="L55" s="90"/>
      <c r="M55" s="90"/>
      <c r="N55" s="90"/>
      <c r="O55" s="92"/>
      <c r="P55" s="92"/>
      <c r="Q55" s="188">
        <v>2416</v>
      </c>
      <c r="R55" s="95">
        <f t="array" ref="R55">SUM(IF($AA55=Reformulaciones!$B$2:$B$1354,Reformulaciones!$J$2:$J$994,0))</f>
        <v>1</v>
      </c>
      <c r="S55" s="93" t="s">
        <v>497</v>
      </c>
      <c r="T55" s="93" t="s">
        <v>498</v>
      </c>
      <c r="U55" s="96" t="s">
        <v>499</v>
      </c>
      <c r="V55" s="94">
        <v>1</v>
      </c>
      <c r="W55" s="90" t="s">
        <v>291</v>
      </c>
      <c r="X55" s="92">
        <v>45230</v>
      </c>
      <c r="Y55" s="92">
        <v>45504</v>
      </c>
      <c r="Z55" s="90" t="s">
        <v>500</v>
      </c>
      <c r="AA55" s="44" t="s">
        <v>501</v>
      </c>
      <c r="AB55" s="97" t="s">
        <v>313</v>
      </c>
      <c r="AC55" s="98" t="str">
        <f t="shared" si="9"/>
        <v>A</v>
      </c>
      <c r="AD55" s="99" t="s">
        <v>314</v>
      </c>
      <c r="AE55" s="100">
        <v>0</v>
      </c>
      <c r="AF55" s="101" t="s">
        <v>315</v>
      </c>
      <c r="AG55" s="110">
        <v>45398</v>
      </c>
      <c r="AH55" s="117"/>
      <c r="AI55" s="117"/>
      <c r="AJ55" s="105"/>
      <c r="AK55" s="97" t="s">
        <v>48</v>
      </c>
      <c r="AL55" s="98" t="str">
        <f t="shared" si="10"/>
        <v>A</v>
      </c>
      <c r="AM55" s="113" t="s">
        <v>176</v>
      </c>
      <c r="AN55" s="100">
        <v>0</v>
      </c>
      <c r="AO55" s="101" t="s">
        <v>502</v>
      </c>
      <c r="AP55" s="110">
        <v>45493</v>
      </c>
      <c r="AQ55" s="97" t="s">
        <v>55</v>
      </c>
      <c r="AR55" s="97" t="s">
        <v>55</v>
      </c>
      <c r="AS55" s="105"/>
      <c r="AT55" s="97" t="s">
        <v>48</v>
      </c>
      <c r="AU55" s="98" t="str">
        <f>IF($AW55="N.A.","A",(IF($AW55&lt;100%,"A",(IF($AW55=100%,"C")))))</f>
        <v>C</v>
      </c>
      <c r="AV55" s="199" t="s">
        <v>503</v>
      </c>
      <c r="AW55" s="198">
        <v>1</v>
      </c>
      <c r="AX55" s="199" t="s">
        <v>504</v>
      </c>
      <c r="AY55" s="203">
        <v>45586</v>
      </c>
      <c r="AZ55" s="199" t="s">
        <v>505</v>
      </c>
      <c r="BA55" s="209" t="s">
        <v>506</v>
      </c>
      <c r="BB55" s="202"/>
      <c r="BC55" s="97" t="s">
        <v>55</v>
      </c>
      <c r="BD55" s="98" t="s">
        <v>55</v>
      </c>
      <c r="BE55" s="97" t="s">
        <v>55</v>
      </c>
      <c r="BF55" s="100" t="s">
        <v>55</v>
      </c>
      <c r="BG55" s="97" t="s">
        <v>55</v>
      </c>
      <c r="BH55" s="110" t="s">
        <v>55</v>
      </c>
      <c r="BI55" s="97" t="s">
        <v>55</v>
      </c>
      <c r="BJ55" s="97" t="s">
        <v>55</v>
      </c>
      <c r="BK55" s="122" t="s">
        <v>55</v>
      </c>
      <c r="BL55" s="107" t="s">
        <v>126</v>
      </c>
      <c r="BM55" s="108">
        <f t="shared" si="0"/>
        <v>1</v>
      </c>
      <c r="BN55" s="108" t="str">
        <f t="shared" si="1"/>
        <v>N.A.</v>
      </c>
      <c r="BO55" s="108" t="str">
        <f t="shared" si="2"/>
        <v>N.A.</v>
      </c>
      <c r="BP55" s="108" t="str">
        <f t="shared" si="3"/>
        <v>N.A.</v>
      </c>
      <c r="BQ55" s="108" t="str">
        <f t="shared" si="4"/>
        <v>N.A.</v>
      </c>
      <c r="BR55" s="109" t="str">
        <f t="shared" si="5"/>
        <v>N.A.</v>
      </c>
      <c r="BS55" s="108">
        <f t="shared" si="6"/>
        <v>1</v>
      </c>
      <c r="BT55" s="108">
        <f t="shared" si="7"/>
        <v>0</v>
      </c>
      <c r="BU55" s="108">
        <f t="shared" si="17"/>
        <v>0</v>
      </c>
      <c r="BV55" s="62" t="str">
        <f t="shared" si="12"/>
        <v>OK</v>
      </c>
      <c r="BW55" s="251"/>
    </row>
    <row r="56" spans="1:75" ht="37.9" customHeight="1">
      <c r="A56" s="89" t="s">
        <v>290</v>
      </c>
      <c r="B56" s="43">
        <v>1704</v>
      </c>
      <c r="C56" s="90" t="s">
        <v>2</v>
      </c>
      <c r="D56" s="90" t="s">
        <v>495</v>
      </c>
      <c r="E56" s="92">
        <v>45140</v>
      </c>
      <c r="F56" s="90" t="s">
        <v>24</v>
      </c>
      <c r="G56" s="93" t="s">
        <v>507</v>
      </c>
      <c r="H56" s="90" t="s">
        <v>31</v>
      </c>
      <c r="I56" s="92">
        <v>45156</v>
      </c>
      <c r="J56" s="94"/>
      <c r="K56" s="90"/>
      <c r="L56" s="90"/>
      <c r="M56" s="90"/>
      <c r="N56" s="90"/>
      <c r="O56" s="92"/>
      <c r="P56" s="92"/>
      <c r="Q56" s="188">
        <v>2419</v>
      </c>
      <c r="R56" s="95">
        <f t="array" ref="R56">SUM(IF($AA56=Reformulaciones!$B$2:$B$1354,Reformulaciones!$J$2:$J$994,0))</f>
        <v>0</v>
      </c>
      <c r="S56" s="93" t="s">
        <v>508</v>
      </c>
      <c r="T56" s="93" t="s">
        <v>509</v>
      </c>
      <c r="U56" s="96" t="s">
        <v>510</v>
      </c>
      <c r="V56" s="94">
        <v>2</v>
      </c>
      <c r="W56" s="90" t="s">
        <v>291</v>
      </c>
      <c r="X56" s="92">
        <v>45291</v>
      </c>
      <c r="Y56" s="92">
        <v>45485</v>
      </c>
      <c r="Z56" s="90" t="s">
        <v>500</v>
      </c>
      <c r="AA56" s="44" t="s">
        <v>511</v>
      </c>
      <c r="AB56" s="97" t="s">
        <v>313</v>
      </c>
      <c r="AC56" s="98" t="str">
        <f t="shared" si="9"/>
        <v>A</v>
      </c>
      <c r="AD56" s="99" t="s">
        <v>314</v>
      </c>
      <c r="AE56" s="100">
        <v>0</v>
      </c>
      <c r="AF56" s="101" t="s">
        <v>315</v>
      </c>
      <c r="AG56" s="110">
        <v>45398</v>
      </c>
      <c r="AH56" s="118"/>
      <c r="AI56" s="118"/>
      <c r="AJ56" s="105"/>
      <c r="AK56" s="97" t="s">
        <v>48</v>
      </c>
      <c r="AL56" s="98" t="str">
        <f t="shared" si="10"/>
        <v>A</v>
      </c>
      <c r="AM56" s="99" t="s">
        <v>512</v>
      </c>
      <c r="AN56" s="100">
        <v>0</v>
      </c>
      <c r="AO56" s="101" t="s">
        <v>513</v>
      </c>
      <c r="AP56" s="110">
        <v>45493</v>
      </c>
      <c r="AQ56" s="97" t="s">
        <v>55</v>
      </c>
      <c r="AR56" s="97" t="s">
        <v>55</v>
      </c>
      <c r="AS56" s="105"/>
      <c r="AT56" s="97" t="s">
        <v>48</v>
      </c>
      <c r="AU56" s="98" t="str">
        <f>IF($AW56="N.A.","A",(IF($AW56&lt;100%,"A",(IF($AW56=100%,"C")))))</f>
        <v>A</v>
      </c>
      <c r="AV56" s="197" t="s">
        <v>514</v>
      </c>
      <c r="AW56" s="198">
        <v>0</v>
      </c>
      <c r="AX56" s="199" t="s">
        <v>515</v>
      </c>
      <c r="AY56" s="203">
        <v>45588</v>
      </c>
      <c r="AZ56" s="207"/>
      <c r="BA56" s="207"/>
      <c r="BB56" s="202"/>
      <c r="BC56" s="97" t="s">
        <v>48</v>
      </c>
      <c r="BD56" s="98" t="str">
        <f t="shared" si="11"/>
        <v>A</v>
      </c>
      <c r="BE56" s="99"/>
      <c r="BF56" s="106"/>
      <c r="BG56" s="101"/>
      <c r="BH56" s="200"/>
      <c r="BI56" s="205"/>
      <c r="BJ56" s="201"/>
      <c r="BK56" s="202"/>
      <c r="BL56" s="107" t="s">
        <v>126</v>
      </c>
      <c r="BM56" s="108">
        <f t="shared" si="0"/>
        <v>1</v>
      </c>
      <c r="BN56" s="108">
        <f t="shared" si="1"/>
        <v>1</v>
      </c>
      <c r="BO56" s="108">
        <f t="shared" si="2"/>
        <v>0</v>
      </c>
      <c r="BP56" s="108">
        <f t="shared" si="3"/>
        <v>1</v>
      </c>
      <c r="BQ56" s="108">
        <f t="shared" si="4"/>
        <v>1</v>
      </c>
      <c r="BR56" s="109">
        <f t="shared" si="5"/>
        <v>0</v>
      </c>
      <c r="BS56" s="108">
        <f t="shared" si="6"/>
        <v>1</v>
      </c>
      <c r="BT56" s="108">
        <f t="shared" si="7"/>
        <v>0</v>
      </c>
      <c r="BU56" s="108">
        <f t="shared" si="17"/>
        <v>1</v>
      </c>
      <c r="BV56" s="62" t="str">
        <f t="shared" si="12"/>
        <v>IGUAL</v>
      </c>
      <c r="BW56" s="251"/>
    </row>
    <row r="57" spans="1:75" ht="37.9" customHeight="1">
      <c r="A57" s="89" t="s">
        <v>276</v>
      </c>
      <c r="B57" s="43">
        <v>1714</v>
      </c>
      <c r="C57" s="90" t="s">
        <v>2</v>
      </c>
      <c r="D57" s="90" t="s">
        <v>495</v>
      </c>
      <c r="E57" s="92">
        <v>45146</v>
      </c>
      <c r="F57" s="90" t="s">
        <v>24</v>
      </c>
      <c r="G57" s="93" t="s">
        <v>516</v>
      </c>
      <c r="H57" s="90" t="s">
        <v>31</v>
      </c>
      <c r="I57" s="92">
        <v>45163</v>
      </c>
      <c r="J57" s="94"/>
      <c r="K57" s="90"/>
      <c r="L57" s="90"/>
      <c r="M57" s="90"/>
      <c r="N57" s="90"/>
      <c r="O57" s="92"/>
      <c r="P57" s="92"/>
      <c r="Q57" s="188">
        <v>2768</v>
      </c>
      <c r="R57" s="95">
        <f t="array" ref="R57">SUM(IF($AA57=Reformulaciones!$B$2:$B$1354,Reformulaciones!$J$2:$J$994,0))</f>
        <v>0</v>
      </c>
      <c r="S57" s="93" t="s">
        <v>517</v>
      </c>
      <c r="T57" s="93" t="s">
        <v>518</v>
      </c>
      <c r="U57" s="96" t="s">
        <v>519</v>
      </c>
      <c r="V57" s="90">
        <v>1</v>
      </c>
      <c r="W57" s="90" t="s">
        <v>277</v>
      </c>
      <c r="X57" s="92">
        <v>45331</v>
      </c>
      <c r="Y57" s="92">
        <v>45504</v>
      </c>
      <c r="Z57" s="90" t="s">
        <v>283</v>
      </c>
      <c r="AA57" s="44" t="s">
        <v>520</v>
      </c>
      <c r="AB57" s="97" t="s">
        <v>46</v>
      </c>
      <c r="AC57" s="98" t="str">
        <f t="shared" si="9"/>
        <v>C</v>
      </c>
      <c r="AD57" s="99" t="s">
        <v>521</v>
      </c>
      <c r="AE57" s="100">
        <v>1</v>
      </c>
      <c r="AF57" s="99" t="s">
        <v>522</v>
      </c>
      <c r="AG57" s="110">
        <v>45398</v>
      </c>
      <c r="AH57" s="99" t="s">
        <v>523</v>
      </c>
      <c r="AI57" s="99" t="s">
        <v>524</v>
      </c>
      <c r="AJ57" s="105" t="s">
        <v>120</v>
      </c>
      <c r="AK57" s="97" t="s">
        <v>55</v>
      </c>
      <c r="AL57" s="97" t="s">
        <v>55</v>
      </c>
      <c r="AM57" s="104" t="s">
        <v>55</v>
      </c>
      <c r="AN57" s="97" t="s">
        <v>55</v>
      </c>
      <c r="AO57" s="97" t="s">
        <v>55</v>
      </c>
      <c r="AP57" s="97" t="s">
        <v>55</v>
      </c>
      <c r="AQ57" s="97" t="s">
        <v>55</v>
      </c>
      <c r="AR57" s="97" t="s">
        <v>55</v>
      </c>
      <c r="AS57" s="97" t="s">
        <v>55</v>
      </c>
      <c r="AT57" s="97" t="s">
        <v>55</v>
      </c>
      <c r="AU57" s="98" t="s">
        <v>55</v>
      </c>
      <c r="AV57" s="97" t="s">
        <v>55</v>
      </c>
      <c r="AW57" s="100" t="s">
        <v>55</v>
      </c>
      <c r="AX57" s="97" t="s">
        <v>55</v>
      </c>
      <c r="AY57" s="110" t="s">
        <v>55</v>
      </c>
      <c r="AZ57" s="97" t="s">
        <v>55</v>
      </c>
      <c r="BA57" s="97" t="s">
        <v>55</v>
      </c>
      <c r="BB57" s="122" t="s">
        <v>55</v>
      </c>
      <c r="BC57" s="97" t="s">
        <v>55</v>
      </c>
      <c r="BD57" s="98" t="s">
        <v>55</v>
      </c>
      <c r="BE57" s="97" t="s">
        <v>55</v>
      </c>
      <c r="BF57" s="100" t="s">
        <v>55</v>
      </c>
      <c r="BG57" s="97" t="s">
        <v>55</v>
      </c>
      <c r="BH57" s="110" t="s">
        <v>55</v>
      </c>
      <c r="BI57" s="97" t="s">
        <v>55</v>
      </c>
      <c r="BJ57" s="97" t="s">
        <v>55</v>
      </c>
      <c r="BK57" s="122" t="s">
        <v>55</v>
      </c>
      <c r="BL57" s="107" t="s">
        <v>110</v>
      </c>
      <c r="BM57" s="108" t="str">
        <f t="shared" si="0"/>
        <v>N.A.</v>
      </c>
      <c r="BN57" s="108" t="str">
        <f t="shared" si="1"/>
        <v>N.A.</v>
      </c>
      <c r="BO57" s="108" t="str">
        <f t="shared" si="2"/>
        <v>N.A.</v>
      </c>
      <c r="BP57" s="108" t="str">
        <f t="shared" si="3"/>
        <v>N.A.</v>
      </c>
      <c r="BQ57" s="108" t="str">
        <f t="shared" si="4"/>
        <v>N.A.</v>
      </c>
      <c r="BR57" s="109" t="str">
        <f t="shared" si="5"/>
        <v>N.A.</v>
      </c>
      <c r="BS57" s="108">
        <f t="shared" si="6"/>
        <v>0</v>
      </c>
      <c r="BT57" s="108">
        <f t="shared" si="7"/>
        <v>0</v>
      </c>
      <c r="BU57" s="108">
        <f t="shared" si="17"/>
        <v>0</v>
      </c>
      <c r="BV57" s="62" t="str">
        <f t="shared" si="12"/>
        <v>IGUAL</v>
      </c>
      <c r="BW57" s="251"/>
    </row>
    <row r="58" spans="1:75" ht="37.9" hidden="1" customHeight="1">
      <c r="A58" s="89" t="s">
        <v>276</v>
      </c>
      <c r="B58" s="43">
        <v>1715</v>
      </c>
      <c r="C58" s="90" t="s">
        <v>2</v>
      </c>
      <c r="D58" s="90" t="s">
        <v>495</v>
      </c>
      <c r="E58" s="92">
        <v>45146</v>
      </c>
      <c r="F58" s="90" t="s">
        <v>24</v>
      </c>
      <c r="G58" s="93" t="s">
        <v>525</v>
      </c>
      <c r="H58" s="90" t="s">
        <v>31</v>
      </c>
      <c r="I58" s="92">
        <v>45163</v>
      </c>
      <c r="J58" s="94"/>
      <c r="K58" s="90"/>
      <c r="L58" s="90"/>
      <c r="M58" s="90"/>
      <c r="N58" s="90"/>
      <c r="O58" s="92"/>
      <c r="P58" s="92"/>
      <c r="Q58" s="188">
        <v>2445</v>
      </c>
      <c r="R58" s="95">
        <f t="array" ref="R58">SUM(IF($AA58=Reformulaciones!$B$2:$B$1354,Reformulaciones!$J$2:$J$994,0))</f>
        <v>0</v>
      </c>
      <c r="S58" s="93" t="s">
        <v>526</v>
      </c>
      <c r="T58" s="93" t="s">
        <v>527</v>
      </c>
      <c r="U58" s="96" t="s">
        <v>528</v>
      </c>
      <c r="V58" s="90">
        <v>100</v>
      </c>
      <c r="W58" s="90" t="s">
        <v>277</v>
      </c>
      <c r="X58" s="92">
        <v>45331</v>
      </c>
      <c r="Y58" s="92">
        <v>45473</v>
      </c>
      <c r="Z58" s="90" t="s">
        <v>529</v>
      </c>
      <c r="AA58" s="44" t="s">
        <v>530</v>
      </c>
      <c r="AB58" s="97" t="s">
        <v>46</v>
      </c>
      <c r="AC58" s="98" t="str">
        <f t="shared" si="9"/>
        <v>A</v>
      </c>
      <c r="AD58" s="99" t="s">
        <v>531</v>
      </c>
      <c r="AE58" s="100">
        <v>0.45</v>
      </c>
      <c r="AF58" s="99" t="s">
        <v>532</v>
      </c>
      <c r="AG58" s="110">
        <v>45399</v>
      </c>
      <c r="AH58" s="99" t="s">
        <v>533</v>
      </c>
      <c r="AI58" s="99" t="s">
        <v>534</v>
      </c>
      <c r="AJ58" s="105" t="s">
        <v>120</v>
      </c>
      <c r="AK58" s="97" t="s">
        <v>46</v>
      </c>
      <c r="AL58" s="98" t="str">
        <f t="shared" si="10"/>
        <v>C</v>
      </c>
      <c r="AM58" s="99" t="s">
        <v>535</v>
      </c>
      <c r="AN58" s="100">
        <v>1</v>
      </c>
      <c r="AO58" s="99" t="s">
        <v>536</v>
      </c>
      <c r="AP58" s="110">
        <v>45481</v>
      </c>
      <c r="AQ58" s="97" t="s">
        <v>537</v>
      </c>
      <c r="AR58" s="97" t="s">
        <v>538</v>
      </c>
      <c r="AS58" s="105"/>
      <c r="AT58" s="97" t="s">
        <v>55</v>
      </c>
      <c r="AU58" s="98" t="s">
        <v>55</v>
      </c>
      <c r="AV58" s="97" t="s">
        <v>55</v>
      </c>
      <c r="AW58" s="100" t="s">
        <v>55</v>
      </c>
      <c r="AX58" s="97" t="s">
        <v>55</v>
      </c>
      <c r="AY58" s="110" t="s">
        <v>55</v>
      </c>
      <c r="AZ58" s="97" t="s">
        <v>55</v>
      </c>
      <c r="BA58" s="97" t="s">
        <v>55</v>
      </c>
      <c r="BB58" s="122" t="s">
        <v>55</v>
      </c>
      <c r="BC58" s="97" t="s">
        <v>55</v>
      </c>
      <c r="BD58" s="98" t="s">
        <v>55</v>
      </c>
      <c r="BE58" s="97" t="s">
        <v>55</v>
      </c>
      <c r="BF58" s="100" t="s">
        <v>55</v>
      </c>
      <c r="BG58" s="97" t="s">
        <v>55</v>
      </c>
      <c r="BH58" s="110" t="s">
        <v>55</v>
      </c>
      <c r="BI58" s="97" t="s">
        <v>55</v>
      </c>
      <c r="BJ58" s="97" t="s">
        <v>55</v>
      </c>
      <c r="BK58" s="122" t="s">
        <v>55</v>
      </c>
      <c r="BL58" s="107" t="s">
        <v>126</v>
      </c>
      <c r="BM58" s="108" t="str">
        <f t="shared" si="0"/>
        <v>N.A.</v>
      </c>
      <c r="BN58" s="108" t="str">
        <f t="shared" si="1"/>
        <v>N.A.</v>
      </c>
      <c r="BO58" s="108" t="str">
        <f t="shared" si="2"/>
        <v>N.A.</v>
      </c>
      <c r="BP58" s="108" t="str">
        <f t="shared" si="3"/>
        <v>N.A.</v>
      </c>
      <c r="BQ58" s="108" t="str">
        <f t="shared" si="4"/>
        <v>N.A.</v>
      </c>
      <c r="BR58" s="109" t="str">
        <f t="shared" si="5"/>
        <v>N.A.</v>
      </c>
      <c r="BS58" s="108">
        <f t="shared" si="6"/>
        <v>0</v>
      </c>
      <c r="BT58" s="108">
        <f t="shared" si="7"/>
        <v>0</v>
      </c>
      <c r="BU58" s="108">
        <f t="shared" si="17"/>
        <v>0</v>
      </c>
      <c r="BV58" s="62" t="str">
        <f t="shared" si="12"/>
        <v>IGUAL</v>
      </c>
      <c r="BW58" s="251"/>
    </row>
    <row r="59" spans="1:75" ht="37.9" hidden="1" customHeight="1">
      <c r="A59" s="89" t="s">
        <v>276</v>
      </c>
      <c r="B59" s="43">
        <v>1716</v>
      </c>
      <c r="C59" s="90" t="s">
        <v>2</v>
      </c>
      <c r="D59" s="90" t="s">
        <v>495</v>
      </c>
      <c r="E59" s="92">
        <v>45146</v>
      </c>
      <c r="F59" s="90" t="s">
        <v>24</v>
      </c>
      <c r="G59" s="93" t="s">
        <v>539</v>
      </c>
      <c r="H59" s="90" t="s">
        <v>31</v>
      </c>
      <c r="I59" s="92">
        <v>45163</v>
      </c>
      <c r="J59" s="94"/>
      <c r="K59" s="90"/>
      <c r="L59" s="90"/>
      <c r="M59" s="90"/>
      <c r="N59" s="90"/>
      <c r="O59" s="92"/>
      <c r="P59" s="92"/>
      <c r="Q59" s="188">
        <v>2441</v>
      </c>
      <c r="R59" s="95">
        <f t="array" ref="R59">SUM(IF($AA59=Reformulaciones!$B$2:$B$1354,Reformulaciones!$J$2:$J$994,0))</f>
        <v>0</v>
      </c>
      <c r="S59" s="93" t="s">
        <v>540</v>
      </c>
      <c r="T59" s="93" t="s">
        <v>541</v>
      </c>
      <c r="U59" s="96" t="s">
        <v>542</v>
      </c>
      <c r="V59" s="94">
        <v>1</v>
      </c>
      <c r="W59" s="90" t="s">
        <v>277</v>
      </c>
      <c r="X59" s="92">
        <v>45200</v>
      </c>
      <c r="Y59" s="92">
        <v>45380</v>
      </c>
      <c r="Z59" s="90" t="s">
        <v>529</v>
      </c>
      <c r="AA59" s="44" t="s">
        <v>543</v>
      </c>
      <c r="AB59" s="97" t="s">
        <v>46</v>
      </c>
      <c r="AC59" s="98" t="str">
        <f t="shared" si="9"/>
        <v>C</v>
      </c>
      <c r="AD59" s="99" t="s">
        <v>544</v>
      </c>
      <c r="AE59" s="100">
        <v>1</v>
      </c>
      <c r="AF59" s="124" t="s">
        <v>545</v>
      </c>
      <c r="AG59" s="110">
        <v>45399</v>
      </c>
      <c r="AH59" s="104" t="s">
        <v>546</v>
      </c>
      <c r="AI59" s="99" t="s">
        <v>524</v>
      </c>
      <c r="AJ59" s="105" t="s">
        <v>120</v>
      </c>
      <c r="AK59" s="97" t="s">
        <v>55</v>
      </c>
      <c r="AL59" s="97" t="s">
        <v>55</v>
      </c>
      <c r="AM59" s="104" t="s">
        <v>55</v>
      </c>
      <c r="AN59" s="97" t="s">
        <v>55</v>
      </c>
      <c r="AO59" s="97" t="s">
        <v>55</v>
      </c>
      <c r="AP59" s="97" t="s">
        <v>55</v>
      </c>
      <c r="AQ59" s="97" t="s">
        <v>55</v>
      </c>
      <c r="AR59" s="97" t="s">
        <v>55</v>
      </c>
      <c r="AS59" s="97" t="s">
        <v>55</v>
      </c>
      <c r="AT59" s="97" t="s">
        <v>55</v>
      </c>
      <c r="AU59" s="98" t="s">
        <v>55</v>
      </c>
      <c r="AV59" s="97" t="s">
        <v>55</v>
      </c>
      <c r="AW59" s="100" t="s">
        <v>55</v>
      </c>
      <c r="AX59" s="97" t="s">
        <v>55</v>
      </c>
      <c r="AY59" s="110" t="s">
        <v>55</v>
      </c>
      <c r="AZ59" s="97" t="s">
        <v>55</v>
      </c>
      <c r="BA59" s="97" t="s">
        <v>55</v>
      </c>
      <c r="BB59" s="122" t="s">
        <v>55</v>
      </c>
      <c r="BC59" s="97" t="s">
        <v>55</v>
      </c>
      <c r="BD59" s="98" t="s">
        <v>55</v>
      </c>
      <c r="BE59" s="97" t="s">
        <v>55</v>
      </c>
      <c r="BF59" s="100" t="s">
        <v>55</v>
      </c>
      <c r="BG59" s="97" t="s">
        <v>55</v>
      </c>
      <c r="BH59" s="110" t="s">
        <v>55</v>
      </c>
      <c r="BI59" s="97" t="s">
        <v>55</v>
      </c>
      <c r="BJ59" s="97" t="s">
        <v>55</v>
      </c>
      <c r="BK59" s="122" t="s">
        <v>55</v>
      </c>
      <c r="BL59" s="107" t="s">
        <v>110</v>
      </c>
      <c r="BM59" s="108" t="str">
        <f t="shared" si="0"/>
        <v>N.A.</v>
      </c>
      <c r="BN59" s="108" t="str">
        <f t="shared" si="1"/>
        <v>N.A.</v>
      </c>
      <c r="BO59" s="108" t="str">
        <f t="shared" si="2"/>
        <v>N.A.</v>
      </c>
      <c r="BP59" s="108" t="str">
        <f t="shared" si="3"/>
        <v>N.A.</v>
      </c>
      <c r="BQ59" s="108" t="str">
        <f t="shared" si="4"/>
        <v>N.A.</v>
      </c>
      <c r="BR59" s="109" t="str">
        <f t="shared" si="5"/>
        <v>N.A.</v>
      </c>
      <c r="BS59" s="108">
        <f t="shared" si="6"/>
        <v>0</v>
      </c>
      <c r="BT59" s="108">
        <f t="shared" si="7"/>
        <v>0</v>
      </c>
      <c r="BU59" s="108">
        <f t="shared" si="17"/>
        <v>0</v>
      </c>
      <c r="BV59" s="62" t="str">
        <f t="shared" si="12"/>
        <v>IGUAL</v>
      </c>
      <c r="BW59" s="251"/>
    </row>
    <row r="60" spans="1:75" ht="37.9" hidden="1" customHeight="1">
      <c r="A60" s="89" t="s">
        <v>276</v>
      </c>
      <c r="B60" s="43">
        <v>1716</v>
      </c>
      <c r="C60" s="90" t="s">
        <v>2</v>
      </c>
      <c r="D60" s="90" t="s">
        <v>495</v>
      </c>
      <c r="E60" s="92">
        <v>45146</v>
      </c>
      <c r="F60" s="90" t="s">
        <v>24</v>
      </c>
      <c r="G60" s="93" t="s">
        <v>539</v>
      </c>
      <c r="H60" s="90" t="s">
        <v>31</v>
      </c>
      <c r="I60" s="92">
        <v>45163</v>
      </c>
      <c r="J60" s="94"/>
      <c r="K60" s="90"/>
      <c r="L60" s="90"/>
      <c r="M60" s="90"/>
      <c r="N60" s="90"/>
      <c r="O60" s="92"/>
      <c r="P60" s="92"/>
      <c r="Q60" s="188">
        <v>2442</v>
      </c>
      <c r="R60" s="95">
        <f t="array" ref="R60">SUM(IF($AA60=Reformulaciones!$B$2:$B$1354,Reformulaciones!$J$2:$J$994,0))</f>
        <v>0</v>
      </c>
      <c r="S60" s="93" t="s">
        <v>540</v>
      </c>
      <c r="T60" s="93" t="s">
        <v>547</v>
      </c>
      <c r="U60" s="96" t="s">
        <v>548</v>
      </c>
      <c r="V60" s="94">
        <v>1</v>
      </c>
      <c r="W60" s="90" t="s">
        <v>277</v>
      </c>
      <c r="X60" s="92">
        <v>45383</v>
      </c>
      <c r="Y60" s="92">
        <v>45471</v>
      </c>
      <c r="Z60" s="90" t="s">
        <v>529</v>
      </c>
      <c r="AA60" s="44" t="s">
        <v>549</v>
      </c>
      <c r="AB60" s="97" t="s">
        <v>46</v>
      </c>
      <c r="AC60" s="98" t="str">
        <f t="shared" si="9"/>
        <v>A</v>
      </c>
      <c r="AD60" s="99" t="s">
        <v>550</v>
      </c>
      <c r="AE60" s="100">
        <v>0</v>
      </c>
      <c r="AF60" s="99" t="s">
        <v>550</v>
      </c>
      <c r="AG60" s="110">
        <v>45399</v>
      </c>
      <c r="AH60" s="104" t="s">
        <v>551</v>
      </c>
      <c r="AI60" s="104" t="s">
        <v>552</v>
      </c>
      <c r="AJ60" s="105" t="s">
        <v>120</v>
      </c>
      <c r="AK60" s="97" t="s">
        <v>46</v>
      </c>
      <c r="AL60" s="98" t="str">
        <f t="shared" si="10"/>
        <v>C</v>
      </c>
      <c r="AM60" s="99" t="s">
        <v>553</v>
      </c>
      <c r="AN60" s="100">
        <v>1</v>
      </c>
      <c r="AO60" s="99" t="s">
        <v>554</v>
      </c>
      <c r="AP60" s="110">
        <v>45481</v>
      </c>
      <c r="AQ60" s="97" t="s">
        <v>555</v>
      </c>
      <c r="AR60" s="97" t="s">
        <v>556</v>
      </c>
      <c r="AS60" s="105"/>
      <c r="AT60" s="97" t="s">
        <v>55</v>
      </c>
      <c r="AU60" s="98" t="s">
        <v>55</v>
      </c>
      <c r="AV60" s="97" t="s">
        <v>55</v>
      </c>
      <c r="AW60" s="100" t="s">
        <v>55</v>
      </c>
      <c r="AX60" s="97" t="s">
        <v>55</v>
      </c>
      <c r="AY60" s="110" t="s">
        <v>55</v>
      </c>
      <c r="AZ60" s="97" t="s">
        <v>55</v>
      </c>
      <c r="BA60" s="97" t="s">
        <v>55</v>
      </c>
      <c r="BB60" s="122" t="s">
        <v>55</v>
      </c>
      <c r="BC60" s="97" t="s">
        <v>55</v>
      </c>
      <c r="BD60" s="98" t="s">
        <v>55</v>
      </c>
      <c r="BE60" s="97" t="s">
        <v>55</v>
      </c>
      <c r="BF60" s="100" t="s">
        <v>55</v>
      </c>
      <c r="BG60" s="97" t="s">
        <v>55</v>
      </c>
      <c r="BH60" s="110" t="s">
        <v>55</v>
      </c>
      <c r="BI60" s="97" t="s">
        <v>55</v>
      </c>
      <c r="BJ60" s="97" t="s">
        <v>55</v>
      </c>
      <c r="BK60" s="122" t="s">
        <v>55</v>
      </c>
      <c r="BL60" s="107" t="s">
        <v>126</v>
      </c>
      <c r="BM60" s="108" t="str">
        <f t="shared" si="0"/>
        <v>N.A.</v>
      </c>
      <c r="BN60" s="108" t="str">
        <f t="shared" si="1"/>
        <v>N.A.</v>
      </c>
      <c r="BO60" s="108" t="str">
        <f t="shared" si="2"/>
        <v>N.A.</v>
      </c>
      <c r="BP60" s="108" t="str">
        <f t="shared" si="3"/>
        <v>N.A.</v>
      </c>
      <c r="BQ60" s="108" t="str">
        <f t="shared" si="4"/>
        <v>N.A.</v>
      </c>
      <c r="BR60" s="109" t="str">
        <f t="shared" si="5"/>
        <v>N.A.</v>
      </c>
      <c r="BS60" s="108">
        <f t="shared" si="6"/>
        <v>0</v>
      </c>
      <c r="BT60" s="108">
        <f t="shared" si="7"/>
        <v>0</v>
      </c>
      <c r="BU60" s="108">
        <f t="shared" si="17"/>
        <v>0</v>
      </c>
      <c r="BV60" s="62" t="str">
        <f t="shared" si="12"/>
        <v>IGUAL</v>
      </c>
      <c r="BW60" s="251"/>
    </row>
    <row r="61" spans="1:75" ht="37.9" hidden="1" customHeight="1">
      <c r="A61" s="89" t="s">
        <v>276</v>
      </c>
      <c r="B61" s="43">
        <v>1717</v>
      </c>
      <c r="C61" s="90" t="s">
        <v>2</v>
      </c>
      <c r="D61" s="90" t="s">
        <v>495</v>
      </c>
      <c r="E61" s="92">
        <v>45146</v>
      </c>
      <c r="F61" s="90" t="s">
        <v>24</v>
      </c>
      <c r="G61" s="93" t="s">
        <v>557</v>
      </c>
      <c r="H61" s="90" t="s">
        <v>31</v>
      </c>
      <c r="I61" s="92">
        <v>45163</v>
      </c>
      <c r="J61" s="94"/>
      <c r="K61" s="90"/>
      <c r="L61" s="90"/>
      <c r="M61" s="90"/>
      <c r="N61" s="90"/>
      <c r="O61" s="92"/>
      <c r="P61" s="92"/>
      <c r="Q61" s="188">
        <v>2437</v>
      </c>
      <c r="R61" s="95">
        <f t="array" ref="R61">SUM(IF($AA61=Reformulaciones!$B$2:$B$1354,Reformulaciones!$J$2:$J$994,0))</f>
        <v>0</v>
      </c>
      <c r="S61" s="93" t="s">
        <v>558</v>
      </c>
      <c r="T61" s="93" t="s">
        <v>541</v>
      </c>
      <c r="U61" s="96" t="s">
        <v>542</v>
      </c>
      <c r="V61" s="94">
        <v>1</v>
      </c>
      <c r="W61" s="90" t="s">
        <v>277</v>
      </c>
      <c r="X61" s="92">
        <v>45200</v>
      </c>
      <c r="Y61" s="92">
        <v>45380</v>
      </c>
      <c r="Z61" s="90" t="s">
        <v>529</v>
      </c>
      <c r="AA61" s="44" t="s">
        <v>559</v>
      </c>
      <c r="AB61" s="97" t="s">
        <v>46</v>
      </c>
      <c r="AC61" s="98" t="str">
        <f t="shared" si="9"/>
        <v>C</v>
      </c>
      <c r="AD61" s="99" t="s">
        <v>544</v>
      </c>
      <c r="AE61" s="100">
        <v>1</v>
      </c>
      <c r="AF61" s="124" t="s">
        <v>545</v>
      </c>
      <c r="AG61" s="110">
        <v>45399</v>
      </c>
      <c r="AH61" s="104" t="s">
        <v>546</v>
      </c>
      <c r="AI61" s="99" t="s">
        <v>524</v>
      </c>
      <c r="AJ61" s="105" t="s">
        <v>120</v>
      </c>
      <c r="AK61" s="97" t="s">
        <v>55</v>
      </c>
      <c r="AL61" s="97" t="s">
        <v>55</v>
      </c>
      <c r="AM61" s="104" t="s">
        <v>55</v>
      </c>
      <c r="AN61" s="97" t="s">
        <v>55</v>
      </c>
      <c r="AO61" s="97" t="s">
        <v>55</v>
      </c>
      <c r="AP61" s="97" t="s">
        <v>55</v>
      </c>
      <c r="AQ61" s="97" t="s">
        <v>55</v>
      </c>
      <c r="AR61" s="97" t="s">
        <v>55</v>
      </c>
      <c r="AS61" s="97" t="s">
        <v>55</v>
      </c>
      <c r="AT61" s="97" t="s">
        <v>55</v>
      </c>
      <c r="AU61" s="98" t="s">
        <v>55</v>
      </c>
      <c r="AV61" s="97" t="s">
        <v>55</v>
      </c>
      <c r="AW61" s="100" t="s">
        <v>55</v>
      </c>
      <c r="AX61" s="97" t="s">
        <v>55</v>
      </c>
      <c r="AY61" s="110" t="s">
        <v>55</v>
      </c>
      <c r="AZ61" s="97" t="s">
        <v>55</v>
      </c>
      <c r="BA61" s="97" t="s">
        <v>55</v>
      </c>
      <c r="BB61" s="122" t="s">
        <v>55</v>
      </c>
      <c r="BC61" s="97" t="s">
        <v>55</v>
      </c>
      <c r="BD61" s="98" t="s">
        <v>55</v>
      </c>
      <c r="BE61" s="97" t="s">
        <v>55</v>
      </c>
      <c r="BF61" s="100" t="s">
        <v>55</v>
      </c>
      <c r="BG61" s="97" t="s">
        <v>55</v>
      </c>
      <c r="BH61" s="110" t="s">
        <v>55</v>
      </c>
      <c r="BI61" s="97" t="s">
        <v>55</v>
      </c>
      <c r="BJ61" s="97" t="s">
        <v>55</v>
      </c>
      <c r="BK61" s="122" t="s">
        <v>55</v>
      </c>
      <c r="BL61" s="107" t="s">
        <v>110</v>
      </c>
      <c r="BM61" s="108" t="str">
        <f t="shared" si="0"/>
        <v>N.A.</v>
      </c>
      <c r="BN61" s="108" t="str">
        <f t="shared" si="1"/>
        <v>N.A.</v>
      </c>
      <c r="BO61" s="108" t="str">
        <f t="shared" si="2"/>
        <v>N.A.</v>
      </c>
      <c r="BP61" s="108" t="str">
        <f t="shared" si="3"/>
        <v>N.A.</v>
      </c>
      <c r="BQ61" s="108" t="str">
        <f t="shared" si="4"/>
        <v>N.A.</v>
      </c>
      <c r="BR61" s="109" t="str">
        <f t="shared" si="5"/>
        <v>N.A.</v>
      </c>
      <c r="BS61" s="108">
        <f t="shared" si="6"/>
        <v>0</v>
      </c>
      <c r="BT61" s="108">
        <f t="shared" si="7"/>
        <v>0</v>
      </c>
      <c r="BU61" s="108">
        <f t="shared" si="17"/>
        <v>0</v>
      </c>
      <c r="BV61" s="62" t="str">
        <f t="shared" si="12"/>
        <v>IGUAL</v>
      </c>
      <c r="BW61" s="251"/>
    </row>
    <row r="62" spans="1:75" ht="37.9" hidden="1" customHeight="1">
      <c r="A62" s="89" t="s">
        <v>276</v>
      </c>
      <c r="B62" s="43">
        <v>1717</v>
      </c>
      <c r="C62" s="90" t="s">
        <v>2</v>
      </c>
      <c r="D62" s="90" t="s">
        <v>495</v>
      </c>
      <c r="E62" s="92">
        <v>45146</v>
      </c>
      <c r="F62" s="90" t="s">
        <v>24</v>
      </c>
      <c r="G62" s="93" t="s">
        <v>557</v>
      </c>
      <c r="H62" s="90" t="s">
        <v>31</v>
      </c>
      <c r="I62" s="92">
        <v>45163</v>
      </c>
      <c r="J62" s="94"/>
      <c r="K62" s="90"/>
      <c r="L62" s="90"/>
      <c r="M62" s="90"/>
      <c r="N62" s="90"/>
      <c r="O62" s="92"/>
      <c r="P62" s="92"/>
      <c r="Q62" s="188">
        <v>2438</v>
      </c>
      <c r="R62" s="95">
        <f t="array" ref="R62">SUM(IF($AA62=Reformulaciones!$B$2:$B$1354,Reformulaciones!$J$2:$J$994,0))</f>
        <v>0</v>
      </c>
      <c r="S62" s="93" t="s">
        <v>558</v>
      </c>
      <c r="T62" s="93" t="s">
        <v>547</v>
      </c>
      <c r="U62" s="96" t="s">
        <v>548</v>
      </c>
      <c r="V62" s="94">
        <v>1</v>
      </c>
      <c r="W62" s="90" t="s">
        <v>277</v>
      </c>
      <c r="X62" s="92">
        <v>45383</v>
      </c>
      <c r="Y62" s="92">
        <v>45471</v>
      </c>
      <c r="Z62" s="90" t="s">
        <v>529</v>
      </c>
      <c r="AA62" s="44" t="s">
        <v>560</v>
      </c>
      <c r="AB62" s="97" t="s">
        <v>46</v>
      </c>
      <c r="AC62" s="98" t="str">
        <f t="shared" si="9"/>
        <v>A</v>
      </c>
      <c r="AD62" s="99" t="s">
        <v>550</v>
      </c>
      <c r="AE62" s="100">
        <v>0</v>
      </c>
      <c r="AF62" s="99" t="s">
        <v>550</v>
      </c>
      <c r="AG62" s="110">
        <v>45399</v>
      </c>
      <c r="AH62" s="104" t="s">
        <v>551</v>
      </c>
      <c r="AI62" s="104" t="s">
        <v>552</v>
      </c>
      <c r="AJ62" s="105" t="s">
        <v>120</v>
      </c>
      <c r="AK62" s="97" t="s">
        <v>46</v>
      </c>
      <c r="AL62" s="98" t="str">
        <f t="shared" si="10"/>
        <v>C</v>
      </c>
      <c r="AM62" s="99" t="s">
        <v>553</v>
      </c>
      <c r="AN62" s="100">
        <v>1</v>
      </c>
      <c r="AO62" s="99" t="s">
        <v>554</v>
      </c>
      <c r="AP62" s="110">
        <v>45482</v>
      </c>
      <c r="AQ62" s="97" t="s">
        <v>555</v>
      </c>
      <c r="AR62" s="97" t="s">
        <v>556</v>
      </c>
      <c r="AS62" s="105"/>
      <c r="AT62" s="97" t="s">
        <v>55</v>
      </c>
      <c r="AU62" s="98" t="s">
        <v>55</v>
      </c>
      <c r="AV62" s="97" t="s">
        <v>55</v>
      </c>
      <c r="AW62" s="100" t="s">
        <v>55</v>
      </c>
      <c r="AX62" s="97" t="s">
        <v>55</v>
      </c>
      <c r="AY62" s="110" t="s">
        <v>55</v>
      </c>
      <c r="AZ62" s="97" t="s">
        <v>55</v>
      </c>
      <c r="BA62" s="97" t="s">
        <v>55</v>
      </c>
      <c r="BB62" s="122" t="s">
        <v>55</v>
      </c>
      <c r="BC62" s="97" t="s">
        <v>55</v>
      </c>
      <c r="BD62" s="98" t="s">
        <v>55</v>
      </c>
      <c r="BE62" s="97" t="s">
        <v>55</v>
      </c>
      <c r="BF62" s="100" t="s">
        <v>55</v>
      </c>
      <c r="BG62" s="97" t="s">
        <v>55</v>
      </c>
      <c r="BH62" s="110" t="s">
        <v>55</v>
      </c>
      <c r="BI62" s="97" t="s">
        <v>55</v>
      </c>
      <c r="BJ62" s="97" t="s">
        <v>55</v>
      </c>
      <c r="BK62" s="122" t="s">
        <v>55</v>
      </c>
      <c r="BL62" s="107" t="s">
        <v>126</v>
      </c>
      <c r="BM62" s="108" t="str">
        <f t="shared" si="0"/>
        <v>N.A.</v>
      </c>
      <c r="BN62" s="108" t="str">
        <f t="shared" si="1"/>
        <v>N.A.</v>
      </c>
      <c r="BO62" s="108" t="str">
        <f t="shared" si="2"/>
        <v>N.A.</v>
      </c>
      <c r="BP62" s="108" t="str">
        <f t="shared" si="3"/>
        <v>N.A.</v>
      </c>
      <c r="BQ62" s="108" t="str">
        <f t="shared" si="4"/>
        <v>N.A.</v>
      </c>
      <c r="BR62" s="109" t="str">
        <f t="shared" si="5"/>
        <v>N.A.</v>
      </c>
      <c r="BS62" s="108">
        <f t="shared" si="6"/>
        <v>0</v>
      </c>
      <c r="BT62" s="108">
        <f t="shared" si="7"/>
        <v>0</v>
      </c>
      <c r="BU62" s="108">
        <f t="shared" si="17"/>
        <v>0</v>
      </c>
      <c r="BV62" s="62" t="str">
        <f t="shared" si="12"/>
        <v>IGUAL</v>
      </c>
      <c r="BW62" s="251"/>
    </row>
    <row r="63" spans="1:75" ht="37.9" hidden="1" customHeight="1">
      <c r="A63" s="89" t="s">
        <v>276</v>
      </c>
      <c r="B63" s="43">
        <v>1718</v>
      </c>
      <c r="C63" s="90" t="s">
        <v>2</v>
      </c>
      <c r="D63" s="90" t="s">
        <v>495</v>
      </c>
      <c r="E63" s="92">
        <v>45146</v>
      </c>
      <c r="F63" s="90" t="s">
        <v>24</v>
      </c>
      <c r="G63" s="93" t="s">
        <v>561</v>
      </c>
      <c r="H63" s="90" t="s">
        <v>31</v>
      </c>
      <c r="I63" s="92">
        <v>45163</v>
      </c>
      <c r="J63" s="94"/>
      <c r="K63" s="90"/>
      <c r="L63" s="90"/>
      <c r="M63" s="90"/>
      <c r="N63" s="90"/>
      <c r="O63" s="92"/>
      <c r="P63" s="92"/>
      <c r="Q63" s="188">
        <v>2439</v>
      </c>
      <c r="R63" s="95">
        <f t="array" ref="R63">SUM(IF($AA63=Reformulaciones!$B$2:$B$1354,Reformulaciones!$J$2:$J$994,0))</f>
        <v>0</v>
      </c>
      <c r="S63" s="93" t="s">
        <v>562</v>
      </c>
      <c r="T63" s="93" t="s">
        <v>563</v>
      </c>
      <c r="U63" s="96" t="s">
        <v>564</v>
      </c>
      <c r="V63" s="94">
        <v>1</v>
      </c>
      <c r="W63" s="90" t="s">
        <v>277</v>
      </c>
      <c r="X63" s="92">
        <v>45200</v>
      </c>
      <c r="Y63" s="92">
        <v>45380</v>
      </c>
      <c r="Z63" s="90" t="s">
        <v>529</v>
      </c>
      <c r="AA63" s="44" t="s">
        <v>565</v>
      </c>
      <c r="AB63" s="97" t="s">
        <v>46</v>
      </c>
      <c r="AC63" s="98" t="str">
        <f t="shared" si="9"/>
        <v>C</v>
      </c>
      <c r="AD63" s="99" t="s">
        <v>544</v>
      </c>
      <c r="AE63" s="100">
        <v>1</v>
      </c>
      <c r="AF63" s="124" t="s">
        <v>545</v>
      </c>
      <c r="AG63" s="110">
        <v>45399</v>
      </c>
      <c r="AH63" s="104" t="s">
        <v>546</v>
      </c>
      <c r="AI63" s="99" t="s">
        <v>524</v>
      </c>
      <c r="AJ63" s="105" t="s">
        <v>120</v>
      </c>
      <c r="AK63" s="97" t="s">
        <v>55</v>
      </c>
      <c r="AL63" s="97" t="s">
        <v>55</v>
      </c>
      <c r="AM63" s="104" t="s">
        <v>55</v>
      </c>
      <c r="AN63" s="97" t="s">
        <v>55</v>
      </c>
      <c r="AO63" s="97" t="s">
        <v>55</v>
      </c>
      <c r="AP63" s="97" t="s">
        <v>55</v>
      </c>
      <c r="AQ63" s="97" t="s">
        <v>55</v>
      </c>
      <c r="AR63" s="97" t="s">
        <v>55</v>
      </c>
      <c r="AS63" s="97" t="s">
        <v>55</v>
      </c>
      <c r="AT63" s="97" t="s">
        <v>55</v>
      </c>
      <c r="AU63" s="98" t="s">
        <v>55</v>
      </c>
      <c r="AV63" s="97" t="s">
        <v>55</v>
      </c>
      <c r="AW63" s="100" t="s">
        <v>55</v>
      </c>
      <c r="AX63" s="97" t="s">
        <v>55</v>
      </c>
      <c r="AY63" s="110" t="s">
        <v>55</v>
      </c>
      <c r="AZ63" s="97" t="s">
        <v>55</v>
      </c>
      <c r="BA63" s="97" t="s">
        <v>55</v>
      </c>
      <c r="BB63" s="122" t="s">
        <v>55</v>
      </c>
      <c r="BC63" s="97" t="s">
        <v>55</v>
      </c>
      <c r="BD63" s="98" t="s">
        <v>55</v>
      </c>
      <c r="BE63" s="97" t="s">
        <v>55</v>
      </c>
      <c r="BF63" s="100" t="s">
        <v>55</v>
      </c>
      <c r="BG63" s="97" t="s">
        <v>55</v>
      </c>
      <c r="BH63" s="110" t="s">
        <v>55</v>
      </c>
      <c r="BI63" s="97" t="s">
        <v>55</v>
      </c>
      <c r="BJ63" s="97" t="s">
        <v>55</v>
      </c>
      <c r="BK63" s="122" t="s">
        <v>55</v>
      </c>
      <c r="BL63" s="107" t="s">
        <v>110</v>
      </c>
      <c r="BM63" s="108" t="str">
        <f t="shared" si="0"/>
        <v>N.A.</v>
      </c>
      <c r="BN63" s="108" t="str">
        <f t="shared" si="1"/>
        <v>N.A.</v>
      </c>
      <c r="BO63" s="108" t="str">
        <f t="shared" si="2"/>
        <v>N.A.</v>
      </c>
      <c r="BP63" s="108" t="str">
        <f t="shared" si="3"/>
        <v>N.A.</v>
      </c>
      <c r="BQ63" s="108" t="str">
        <f t="shared" si="4"/>
        <v>N.A.</v>
      </c>
      <c r="BR63" s="109" t="str">
        <f t="shared" si="5"/>
        <v>N.A.</v>
      </c>
      <c r="BS63" s="108">
        <f t="shared" si="6"/>
        <v>0</v>
      </c>
      <c r="BT63" s="108">
        <f t="shared" si="7"/>
        <v>0</v>
      </c>
      <c r="BU63" s="108">
        <f>IF($BS63=1,IF(BP63=1,1,0),0)</f>
        <v>0</v>
      </c>
      <c r="BV63" s="62" t="str">
        <f t="shared" si="12"/>
        <v>IGUAL</v>
      </c>
      <c r="BW63" s="251"/>
    </row>
    <row r="64" spans="1:75" ht="37.9" hidden="1" customHeight="1">
      <c r="A64" s="89" t="s">
        <v>276</v>
      </c>
      <c r="B64" s="43">
        <v>1718</v>
      </c>
      <c r="C64" s="90" t="s">
        <v>2</v>
      </c>
      <c r="D64" s="90" t="s">
        <v>495</v>
      </c>
      <c r="E64" s="92">
        <v>45146</v>
      </c>
      <c r="F64" s="90" t="s">
        <v>24</v>
      </c>
      <c r="G64" s="93" t="s">
        <v>561</v>
      </c>
      <c r="H64" s="90" t="s">
        <v>31</v>
      </c>
      <c r="I64" s="92">
        <v>45163</v>
      </c>
      <c r="J64" s="94"/>
      <c r="K64" s="90"/>
      <c r="L64" s="90"/>
      <c r="M64" s="90"/>
      <c r="N64" s="90"/>
      <c r="O64" s="92"/>
      <c r="P64" s="92"/>
      <c r="Q64" s="188">
        <v>2440</v>
      </c>
      <c r="R64" s="95">
        <f t="array" ref="R64">SUM(IF($AA64=Reformulaciones!$B$2:$B$1354,Reformulaciones!$J$2:$J$994,0))</f>
        <v>0</v>
      </c>
      <c r="S64" s="93" t="s">
        <v>562</v>
      </c>
      <c r="T64" s="93" t="s">
        <v>547</v>
      </c>
      <c r="U64" s="96" t="s">
        <v>548</v>
      </c>
      <c r="V64" s="94">
        <v>1</v>
      </c>
      <c r="W64" s="90" t="s">
        <v>277</v>
      </c>
      <c r="X64" s="92">
        <v>45383</v>
      </c>
      <c r="Y64" s="92">
        <v>45471</v>
      </c>
      <c r="Z64" s="90" t="s">
        <v>529</v>
      </c>
      <c r="AA64" s="44" t="s">
        <v>566</v>
      </c>
      <c r="AB64" s="97" t="s">
        <v>46</v>
      </c>
      <c r="AC64" s="98" t="str">
        <f t="shared" si="9"/>
        <v>A</v>
      </c>
      <c r="AD64" s="99" t="s">
        <v>550</v>
      </c>
      <c r="AE64" s="100">
        <v>0</v>
      </c>
      <c r="AF64" s="99" t="s">
        <v>550</v>
      </c>
      <c r="AG64" s="110">
        <v>45399</v>
      </c>
      <c r="AH64" s="104" t="s">
        <v>551</v>
      </c>
      <c r="AI64" s="104" t="s">
        <v>552</v>
      </c>
      <c r="AJ64" s="105" t="s">
        <v>120</v>
      </c>
      <c r="AK64" s="97" t="s">
        <v>46</v>
      </c>
      <c r="AL64" s="98" t="str">
        <f t="shared" si="10"/>
        <v>C</v>
      </c>
      <c r="AM64" s="99" t="s">
        <v>553</v>
      </c>
      <c r="AN64" s="100">
        <v>1</v>
      </c>
      <c r="AO64" s="99" t="s">
        <v>554</v>
      </c>
      <c r="AP64" s="110">
        <v>45482</v>
      </c>
      <c r="AQ64" s="97" t="s">
        <v>555</v>
      </c>
      <c r="AR64" s="97" t="s">
        <v>556</v>
      </c>
      <c r="AS64" s="105"/>
      <c r="AT64" s="97" t="s">
        <v>55</v>
      </c>
      <c r="AU64" s="98" t="s">
        <v>55</v>
      </c>
      <c r="AV64" s="97" t="s">
        <v>55</v>
      </c>
      <c r="AW64" s="100" t="s">
        <v>55</v>
      </c>
      <c r="AX64" s="97" t="s">
        <v>55</v>
      </c>
      <c r="AY64" s="110" t="s">
        <v>55</v>
      </c>
      <c r="AZ64" s="97" t="s">
        <v>55</v>
      </c>
      <c r="BA64" s="97" t="s">
        <v>55</v>
      </c>
      <c r="BB64" s="122" t="s">
        <v>55</v>
      </c>
      <c r="BC64" s="97" t="s">
        <v>55</v>
      </c>
      <c r="BD64" s="98" t="s">
        <v>55</v>
      </c>
      <c r="BE64" s="97" t="s">
        <v>55</v>
      </c>
      <c r="BF64" s="100" t="s">
        <v>55</v>
      </c>
      <c r="BG64" s="97" t="s">
        <v>55</v>
      </c>
      <c r="BH64" s="110" t="s">
        <v>55</v>
      </c>
      <c r="BI64" s="97" t="s">
        <v>55</v>
      </c>
      <c r="BJ64" s="97" t="s">
        <v>55</v>
      </c>
      <c r="BK64" s="122" t="s">
        <v>55</v>
      </c>
      <c r="BL64" s="107" t="s">
        <v>126</v>
      </c>
      <c r="BM64" s="108" t="str">
        <f t="shared" si="0"/>
        <v>N.A.</v>
      </c>
      <c r="BN64" s="108" t="str">
        <f t="shared" si="1"/>
        <v>N.A.</v>
      </c>
      <c r="BO64" s="108" t="str">
        <f t="shared" si="2"/>
        <v>N.A.</v>
      </c>
      <c r="BP64" s="108" t="str">
        <f t="shared" si="3"/>
        <v>N.A.</v>
      </c>
      <c r="BQ64" s="108" t="str">
        <f t="shared" si="4"/>
        <v>N.A.</v>
      </c>
      <c r="BR64" s="109" t="str">
        <f t="shared" si="5"/>
        <v>N.A.</v>
      </c>
      <c r="BS64" s="108">
        <f t="shared" si="6"/>
        <v>0</v>
      </c>
      <c r="BT64" s="108">
        <f t="shared" si="7"/>
        <v>0</v>
      </c>
      <c r="BU64" s="108">
        <f t="shared" ref="BU64:BU126" si="18">IF($BS64=1,IF(BP64=1,1,0),0)</f>
        <v>0</v>
      </c>
      <c r="BV64" s="62" t="str">
        <f t="shared" si="12"/>
        <v>IGUAL</v>
      </c>
      <c r="BW64" s="251"/>
    </row>
    <row r="65" spans="1:75" ht="37.9" hidden="1" customHeight="1">
      <c r="A65" s="89" t="s">
        <v>567</v>
      </c>
      <c r="B65" s="43">
        <v>1720</v>
      </c>
      <c r="C65" s="90" t="s">
        <v>2</v>
      </c>
      <c r="D65" s="90" t="s">
        <v>495</v>
      </c>
      <c r="E65" s="92">
        <v>45146</v>
      </c>
      <c r="F65" s="90" t="s">
        <v>24</v>
      </c>
      <c r="G65" s="93" t="s">
        <v>569</v>
      </c>
      <c r="H65" s="90" t="s">
        <v>31</v>
      </c>
      <c r="I65" s="92">
        <v>45164</v>
      </c>
      <c r="J65" s="94"/>
      <c r="K65" s="90"/>
      <c r="L65" s="90"/>
      <c r="M65" s="90"/>
      <c r="N65" s="90"/>
      <c r="O65" s="92"/>
      <c r="P65" s="92"/>
      <c r="Q65" s="188">
        <v>2408</v>
      </c>
      <c r="R65" s="95">
        <f t="array" ref="R65">SUM(IF($AA65=Reformulaciones!$B$2:$B$1354,Reformulaciones!$J$2:$J$994,0))</f>
        <v>1</v>
      </c>
      <c r="S65" s="93" t="s">
        <v>570</v>
      </c>
      <c r="T65" s="93" t="s">
        <v>571</v>
      </c>
      <c r="U65" s="96" t="s">
        <v>572</v>
      </c>
      <c r="V65" s="94">
        <v>1</v>
      </c>
      <c r="W65" s="90" t="s">
        <v>568</v>
      </c>
      <c r="X65" s="92">
        <v>45164</v>
      </c>
      <c r="Y65" s="92">
        <v>45412</v>
      </c>
      <c r="Z65" s="90" t="s">
        <v>573</v>
      </c>
      <c r="AA65" s="44" t="s">
        <v>574</v>
      </c>
      <c r="AB65" s="97" t="s">
        <v>44</v>
      </c>
      <c r="AC65" s="98" t="str">
        <f t="shared" si="9"/>
        <v>C</v>
      </c>
      <c r="AD65" s="99" t="s">
        <v>575</v>
      </c>
      <c r="AE65" s="100">
        <v>1</v>
      </c>
      <c r="AF65" s="99" t="s">
        <v>576</v>
      </c>
      <c r="AG65" s="110">
        <v>45406</v>
      </c>
      <c r="AH65" s="104"/>
      <c r="AI65" s="104"/>
      <c r="AJ65" s="105" t="s">
        <v>120</v>
      </c>
      <c r="AK65" s="97" t="s">
        <v>55</v>
      </c>
      <c r="AL65" s="97" t="s">
        <v>55</v>
      </c>
      <c r="AM65" s="104" t="s">
        <v>55</v>
      </c>
      <c r="AN65" s="97" t="s">
        <v>55</v>
      </c>
      <c r="AO65" s="97" t="s">
        <v>55</v>
      </c>
      <c r="AP65" s="97" t="s">
        <v>55</v>
      </c>
      <c r="AQ65" s="97" t="s">
        <v>55</v>
      </c>
      <c r="AR65" s="97" t="s">
        <v>55</v>
      </c>
      <c r="AS65" s="97" t="s">
        <v>55</v>
      </c>
      <c r="AT65" s="97" t="s">
        <v>55</v>
      </c>
      <c r="AU65" s="98" t="s">
        <v>55</v>
      </c>
      <c r="AV65" s="97" t="s">
        <v>55</v>
      </c>
      <c r="AW65" s="100" t="s">
        <v>55</v>
      </c>
      <c r="AX65" s="97" t="s">
        <v>55</v>
      </c>
      <c r="AY65" s="110" t="s">
        <v>55</v>
      </c>
      <c r="AZ65" s="97" t="s">
        <v>55</v>
      </c>
      <c r="BA65" s="97" t="s">
        <v>55</v>
      </c>
      <c r="BB65" s="122" t="s">
        <v>55</v>
      </c>
      <c r="BC65" s="97" t="s">
        <v>55</v>
      </c>
      <c r="BD65" s="98" t="s">
        <v>55</v>
      </c>
      <c r="BE65" s="97" t="s">
        <v>55</v>
      </c>
      <c r="BF65" s="100" t="s">
        <v>55</v>
      </c>
      <c r="BG65" s="97" t="s">
        <v>55</v>
      </c>
      <c r="BH65" s="110" t="s">
        <v>55</v>
      </c>
      <c r="BI65" s="97" t="s">
        <v>55</v>
      </c>
      <c r="BJ65" s="97" t="s">
        <v>55</v>
      </c>
      <c r="BK65" s="122" t="s">
        <v>55</v>
      </c>
      <c r="BL65" s="107" t="s">
        <v>110</v>
      </c>
      <c r="BM65" s="108" t="str">
        <f t="shared" si="0"/>
        <v>N.A.</v>
      </c>
      <c r="BN65" s="108" t="str">
        <f t="shared" si="1"/>
        <v>N.A.</v>
      </c>
      <c r="BO65" s="108" t="str">
        <f t="shared" si="2"/>
        <v>N.A.</v>
      </c>
      <c r="BP65" s="108" t="str">
        <f t="shared" si="3"/>
        <v>N.A.</v>
      </c>
      <c r="BQ65" s="108" t="str">
        <f t="shared" si="4"/>
        <v>N.A.</v>
      </c>
      <c r="BR65" s="109" t="str">
        <f t="shared" si="5"/>
        <v>N.A.</v>
      </c>
      <c r="BS65" s="108">
        <f t="shared" si="6"/>
        <v>0</v>
      </c>
      <c r="BT65" s="108">
        <f t="shared" si="7"/>
        <v>0</v>
      </c>
      <c r="BU65" s="108">
        <f t="shared" si="18"/>
        <v>0</v>
      </c>
      <c r="BV65" s="62" t="str">
        <f t="shared" si="12"/>
        <v>IGUAL</v>
      </c>
      <c r="BW65" s="251"/>
    </row>
    <row r="66" spans="1:75" ht="37.9" hidden="1" customHeight="1">
      <c r="A66" s="89" t="s">
        <v>147</v>
      </c>
      <c r="B66" s="43">
        <v>1723</v>
      </c>
      <c r="C66" s="90" t="s">
        <v>2</v>
      </c>
      <c r="D66" s="90" t="s">
        <v>495</v>
      </c>
      <c r="E66" s="92">
        <v>45146</v>
      </c>
      <c r="F66" s="90" t="s">
        <v>24</v>
      </c>
      <c r="G66" s="93" t="s">
        <v>577</v>
      </c>
      <c r="H66" s="90" t="s">
        <v>31</v>
      </c>
      <c r="I66" s="92">
        <v>45167</v>
      </c>
      <c r="J66" s="94"/>
      <c r="K66" s="90"/>
      <c r="L66" s="90"/>
      <c r="M66" s="90"/>
      <c r="N66" s="90"/>
      <c r="O66" s="92"/>
      <c r="P66" s="92"/>
      <c r="Q66" s="188">
        <v>2558</v>
      </c>
      <c r="R66" s="95">
        <f t="array" ref="R66">SUM(IF($AA66=Reformulaciones!$B$2:$B$1354,Reformulaciones!$J$2:$J$994,0))</f>
        <v>0</v>
      </c>
      <c r="S66" s="93" t="s">
        <v>578</v>
      </c>
      <c r="T66" s="93" t="s">
        <v>579</v>
      </c>
      <c r="U66" s="96" t="s">
        <v>580</v>
      </c>
      <c r="V66" s="94">
        <v>1</v>
      </c>
      <c r="W66" s="90" t="s">
        <v>148</v>
      </c>
      <c r="X66" s="92">
        <v>45208</v>
      </c>
      <c r="Y66" s="92">
        <v>45289</v>
      </c>
      <c r="Z66" s="90" t="s">
        <v>172</v>
      </c>
      <c r="AA66" s="44" t="s">
        <v>581</v>
      </c>
      <c r="AB66" s="97" t="s">
        <v>313</v>
      </c>
      <c r="AC66" s="98" t="str">
        <f t="shared" si="9"/>
        <v>A</v>
      </c>
      <c r="AD66" s="99" t="s">
        <v>314</v>
      </c>
      <c r="AE66" s="100">
        <v>0</v>
      </c>
      <c r="AF66" s="101" t="s">
        <v>582</v>
      </c>
      <c r="AG66" s="102">
        <v>45399</v>
      </c>
      <c r="AH66" s="117"/>
      <c r="AI66" s="117"/>
      <c r="AJ66" s="125" t="s">
        <v>583</v>
      </c>
      <c r="AK66" s="97" t="s">
        <v>50</v>
      </c>
      <c r="AL66" s="98" t="str">
        <f t="shared" si="10"/>
        <v>A</v>
      </c>
      <c r="AM66" s="99" t="s">
        <v>584</v>
      </c>
      <c r="AN66" s="100">
        <v>0</v>
      </c>
      <c r="AO66" s="101" t="s">
        <v>585</v>
      </c>
      <c r="AP66" s="102">
        <v>45495</v>
      </c>
      <c r="AQ66" s="97" t="s">
        <v>55</v>
      </c>
      <c r="AR66" s="101" t="s">
        <v>585</v>
      </c>
      <c r="AS66" s="105"/>
      <c r="AT66" s="97" t="s">
        <v>50</v>
      </c>
      <c r="AU66" s="98" t="str">
        <f t="shared" ref="AU66:AU73" si="19">IF($AW66="N.A.","A",(IF($AW66&lt;100%,"A",(IF($AW66=100%,"C")))))</f>
        <v>A</v>
      </c>
      <c r="AV66" s="197" t="s">
        <v>121</v>
      </c>
      <c r="AW66" s="198">
        <v>0</v>
      </c>
      <c r="AX66" s="199" t="s">
        <v>124</v>
      </c>
      <c r="AY66" s="200">
        <v>45588</v>
      </c>
      <c r="AZ66" s="209" t="s">
        <v>110</v>
      </c>
      <c r="BA66" s="209" t="s">
        <v>586</v>
      </c>
      <c r="BB66" s="245"/>
      <c r="BC66" s="97" t="s">
        <v>50</v>
      </c>
      <c r="BD66" s="98" t="str">
        <f t="shared" si="11"/>
        <v>A</v>
      </c>
      <c r="BE66" s="99"/>
      <c r="BF66" s="106"/>
      <c r="BG66" s="101"/>
      <c r="BH66" s="200"/>
      <c r="BI66" s="205"/>
      <c r="BJ66" s="201"/>
      <c r="BK66" s="202"/>
      <c r="BL66" s="107" t="s">
        <v>126</v>
      </c>
      <c r="BM66" s="108">
        <f t="shared" si="0"/>
        <v>1</v>
      </c>
      <c r="BN66" s="108">
        <f t="shared" si="1"/>
        <v>1</v>
      </c>
      <c r="BO66" s="108">
        <f t="shared" si="2"/>
        <v>0</v>
      </c>
      <c r="BP66" s="108">
        <f t="shared" si="3"/>
        <v>1</v>
      </c>
      <c r="BQ66" s="108">
        <f t="shared" si="4"/>
        <v>1</v>
      </c>
      <c r="BR66" s="109">
        <f t="shared" si="5"/>
        <v>0</v>
      </c>
      <c r="BS66" s="108">
        <f t="shared" si="6"/>
        <v>1</v>
      </c>
      <c r="BT66" s="108">
        <f t="shared" si="7"/>
        <v>0</v>
      </c>
      <c r="BU66" s="108">
        <f t="shared" si="18"/>
        <v>1</v>
      </c>
      <c r="BV66" s="62" t="str">
        <f t="shared" si="12"/>
        <v>IGUAL</v>
      </c>
      <c r="BW66" s="251"/>
    </row>
    <row r="67" spans="1:75" ht="37.9" hidden="1" customHeight="1">
      <c r="A67" s="89" t="s">
        <v>147</v>
      </c>
      <c r="B67" s="43">
        <v>1723</v>
      </c>
      <c r="C67" s="90" t="s">
        <v>2</v>
      </c>
      <c r="D67" s="90" t="s">
        <v>495</v>
      </c>
      <c r="E67" s="92">
        <v>45146</v>
      </c>
      <c r="F67" s="90" t="s">
        <v>24</v>
      </c>
      <c r="G67" s="93" t="s">
        <v>577</v>
      </c>
      <c r="H67" s="90" t="s">
        <v>31</v>
      </c>
      <c r="I67" s="92">
        <v>45167</v>
      </c>
      <c r="J67" s="94"/>
      <c r="K67" s="90"/>
      <c r="L67" s="90"/>
      <c r="M67" s="90"/>
      <c r="N67" s="90"/>
      <c r="O67" s="92"/>
      <c r="P67" s="92"/>
      <c r="Q67" s="188">
        <v>2559</v>
      </c>
      <c r="R67" s="95">
        <f t="array" ref="R67">SUM(IF($AA67=Reformulaciones!$B$2:$B$1354,Reformulaciones!$J$2:$J$994,0))</f>
        <v>1</v>
      </c>
      <c r="S67" s="93" t="s">
        <v>587</v>
      </c>
      <c r="T67" s="93" t="s">
        <v>588</v>
      </c>
      <c r="U67" s="96" t="s">
        <v>589</v>
      </c>
      <c r="V67" s="94">
        <v>1</v>
      </c>
      <c r="W67" s="90" t="s">
        <v>148</v>
      </c>
      <c r="X67" s="92">
        <v>45208</v>
      </c>
      <c r="Y67" s="92">
        <v>45473</v>
      </c>
      <c r="Z67" s="90" t="s">
        <v>172</v>
      </c>
      <c r="AA67" s="44" t="s">
        <v>590</v>
      </c>
      <c r="AB67" s="97" t="s">
        <v>313</v>
      </c>
      <c r="AC67" s="98" t="str">
        <f t="shared" si="9"/>
        <v>A</v>
      </c>
      <c r="AD67" s="99" t="s">
        <v>314</v>
      </c>
      <c r="AE67" s="100">
        <v>0</v>
      </c>
      <c r="AF67" s="101" t="s">
        <v>582</v>
      </c>
      <c r="AG67" s="102">
        <v>45399</v>
      </c>
      <c r="AH67" s="118"/>
      <c r="AI67" s="118"/>
      <c r="AJ67" s="125" t="s">
        <v>583</v>
      </c>
      <c r="AK67" s="97" t="s">
        <v>50</v>
      </c>
      <c r="AL67" s="98" t="str">
        <f t="shared" si="10"/>
        <v>A</v>
      </c>
      <c r="AM67" s="99" t="s">
        <v>591</v>
      </c>
      <c r="AN67" s="100">
        <v>0</v>
      </c>
      <c r="AO67" s="101" t="s">
        <v>592</v>
      </c>
      <c r="AP67" s="102">
        <v>45495</v>
      </c>
      <c r="AQ67" s="97" t="s">
        <v>55</v>
      </c>
      <c r="AR67" s="101" t="s">
        <v>582</v>
      </c>
      <c r="AS67" s="105" t="s">
        <v>593</v>
      </c>
      <c r="AT67" s="97" t="s">
        <v>50</v>
      </c>
      <c r="AU67" s="98" t="str">
        <f t="shared" si="19"/>
        <v>A</v>
      </c>
      <c r="AV67" s="197" t="s">
        <v>594</v>
      </c>
      <c r="AW67" s="234">
        <v>0</v>
      </c>
      <c r="AX67" s="199" t="s">
        <v>595</v>
      </c>
      <c r="AY67" s="200">
        <v>45588</v>
      </c>
      <c r="AZ67" s="207" t="s">
        <v>589</v>
      </c>
      <c r="BA67" s="207" t="s">
        <v>596</v>
      </c>
      <c r="BB67" s="245"/>
      <c r="BC67" s="97" t="s">
        <v>50</v>
      </c>
      <c r="BD67" s="98" t="str">
        <f t="shared" si="11"/>
        <v>A</v>
      </c>
      <c r="BE67" s="99"/>
      <c r="BF67" s="106"/>
      <c r="BG67" s="101"/>
      <c r="BH67" s="200"/>
      <c r="BI67" s="205"/>
      <c r="BJ67" s="201"/>
      <c r="BK67" s="202"/>
      <c r="BL67" s="107" t="s">
        <v>126</v>
      </c>
      <c r="BM67" s="108">
        <f t="shared" si="0"/>
        <v>1</v>
      </c>
      <c r="BN67" s="108">
        <f t="shared" si="1"/>
        <v>1</v>
      </c>
      <c r="BO67" s="108">
        <f t="shared" si="2"/>
        <v>0</v>
      </c>
      <c r="BP67" s="108">
        <f t="shared" si="3"/>
        <v>1</v>
      </c>
      <c r="BQ67" s="108">
        <f t="shared" si="4"/>
        <v>1</v>
      </c>
      <c r="BR67" s="109">
        <f t="shared" si="5"/>
        <v>0</v>
      </c>
      <c r="BS67" s="108">
        <f t="shared" si="6"/>
        <v>1</v>
      </c>
      <c r="BT67" s="108">
        <f t="shared" si="7"/>
        <v>0</v>
      </c>
      <c r="BU67" s="108">
        <f t="shared" si="18"/>
        <v>1</v>
      </c>
      <c r="BV67" s="62" t="str">
        <f t="shared" si="12"/>
        <v>IGUAL</v>
      </c>
      <c r="BW67" s="251"/>
    </row>
    <row r="68" spans="1:75" ht="37.9" customHeight="1">
      <c r="A68" s="89" t="s">
        <v>147</v>
      </c>
      <c r="B68" s="43">
        <v>1724</v>
      </c>
      <c r="C68" s="90" t="s">
        <v>2</v>
      </c>
      <c r="D68" s="90" t="s">
        <v>495</v>
      </c>
      <c r="E68" s="92">
        <v>45146</v>
      </c>
      <c r="F68" s="90" t="s">
        <v>24</v>
      </c>
      <c r="G68" s="93" t="s">
        <v>597</v>
      </c>
      <c r="H68" s="90" t="s">
        <v>31</v>
      </c>
      <c r="I68" s="92">
        <v>45167</v>
      </c>
      <c r="J68" s="94"/>
      <c r="K68" s="90"/>
      <c r="L68" s="90"/>
      <c r="M68" s="90"/>
      <c r="N68" s="90"/>
      <c r="O68" s="92"/>
      <c r="P68" s="92"/>
      <c r="Q68" s="189">
        <v>2561</v>
      </c>
      <c r="R68" s="95">
        <f t="array" ref="R68">SUM(IF($AA68=Reformulaciones!$B$2:$B$1354,Reformulaciones!$J$2:$J$994,0))</f>
        <v>0</v>
      </c>
      <c r="S68" s="121" t="s">
        <v>598</v>
      </c>
      <c r="T68" s="121" t="s">
        <v>599</v>
      </c>
      <c r="U68" s="126" t="s">
        <v>600</v>
      </c>
      <c r="V68" s="127">
        <v>1</v>
      </c>
      <c r="W68" s="127" t="s">
        <v>148</v>
      </c>
      <c r="X68" s="128">
        <v>45208</v>
      </c>
      <c r="Y68" s="128">
        <v>45657</v>
      </c>
      <c r="Z68" s="127" t="s">
        <v>172</v>
      </c>
      <c r="AA68" s="129" t="s">
        <v>601</v>
      </c>
      <c r="AB68" s="112" t="s">
        <v>45</v>
      </c>
      <c r="AC68" s="98" t="str">
        <f t="shared" si="9"/>
        <v>A</v>
      </c>
      <c r="AD68" s="101" t="s">
        <v>602</v>
      </c>
      <c r="AE68" s="100">
        <v>0</v>
      </c>
      <c r="AF68" s="101" t="s">
        <v>603</v>
      </c>
      <c r="AG68" s="102">
        <v>45405</v>
      </c>
      <c r="AH68" s="104"/>
      <c r="AI68" s="112"/>
      <c r="AJ68" s="112" t="s">
        <v>604</v>
      </c>
      <c r="AK68" s="130" t="s">
        <v>45</v>
      </c>
      <c r="AL68" s="98" t="str">
        <f t="shared" si="10"/>
        <v>A</v>
      </c>
      <c r="AM68" s="103" t="s">
        <v>605</v>
      </c>
      <c r="AN68" s="131">
        <v>0</v>
      </c>
      <c r="AO68" s="103" t="s">
        <v>605</v>
      </c>
      <c r="AP68" s="102">
        <v>45491</v>
      </c>
      <c r="AQ68" s="97" t="s">
        <v>55</v>
      </c>
      <c r="AR68" s="97" t="s">
        <v>55</v>
      </c>
      <c r="AS68" s="105" t="s">
        <v>606</v>
      </c>
      <c r="AT68" s="97" t="s">
        <v>45</v>
      </c>
      <c r="AU68" s="98" t="str">
        <f t="shared" si="19"/>
        <v>A</v>
      </c>
      <c r="AV68" s="199" t="s">
        <v>607</v>
      </c>
      <c r="AW68" s="198">
        <v>0</v>
      </c>
      <c r="AX68" s="199" t="s">
        <v>607</v>
      </c>
      <c r="AY68" s="200">
        <v>45581</v>
      </c>
      <c r="AZ68" s="201"/>
      <c r="BA68" s="205"/>
      <c r="BB68" s="205"/>
      <c r="BC68" s="97" t="s">
        <v>45</v>
      </c>
      <c r="BD68" s="98" t="str">
        <f t="shared" si="11"/>
        <v>A</v>
      </c>
      <c r="BE68" s="99"/>
      <c r="BF68" s="106"/>
      <c r="BG68" s="101"/>
      <c r="BH68" s="200"/>
      <c r="BI68" s="205"/>
      <c r="BJ68" s="201"/>
      <c r="BK68" s="202"/>
      <c r="BL68" s="107" t="s">
        <v>126</v>
      </c>
      <c r="BM68" s="108">
        <f t="shared" si="0"/>
        <v>1</v>
      </c>
      <c r="BN68" s="108">
        <f t="shared" si="1"/>
        <v>1</v>
      </c>
      <c r="BO68" s="108">
        <f t="shared" si="2"/>
        <v>0</v>
      </c>
      <c r="BP68" s="108">
        <f t="shared" si="3"/>
        <v>1</v>
      </c>
      <c r="BQ68" s="108">
        <f t="shared" si="4"/>
        <v>1</v>
      </c>
      <c r="BR68" s="109">
        <f t="shared" si="5"/>
        <v>0</v>
      </c>
      <c r="BS68" s="108">
        <f t="shared" si="6"/>
        <v>1</v>
      </c>
      <c r="BT68" s="108">
        <f t="shared" si="7"/>
        <v>0</v>
      </c>
      <c r="BU68" s="108">
        <f t="shared" si="18"/>
        <v>1</v>
      </c>
      <c r="BV68" s="62" t="str">
        <f t="shared" si="12"/>
        <v>IGUAL</v>
      </c>
      <c r="BW68" s="251"/>
    </row>
    <row r="69" spans="1:75" ht="37.9" hidden="1" customHeight="1">
      <c r="A69" s="89" t="s">
        <v>147</v>
      </c>
      <c r="B69" s="43">
        <v>1725</v>
      </c>
      <c r="C69" s="90" t="s">
        <v>2</v>
      </c>
      <c r="D69" s="90" t="s">
        <v>495</v>
      </c>
      <c r="E69" s="92">
        <v>45146</v>
      </c>
      <c r="F69" s="90" t="s">
        <v>24</v>
      </c>
      <c r="G69" s="93" t="s">
        <v>608</v>
      </c>
      <c r="H69" s="90" t="s">
        <v>31</v>
      </c>
      <c r="I69" s="92">
        <v>45167</v>
      </c>
      <c r="J69" s="94"/>
      <c r="K69" s="90"/>
      <c r="L69" s="90"/>
      <c r="M69" s="90"/>
      <c r="N69" s="90"/>
      <c r="O69" s="92"/>
      <c r="P69" s="92"/>
      <c r="Q69" s="189" t="s">
        <v>110</v>
      </c>
      <c r="R69" s="95">
        <f t="array" ref="R69">SUM(IF($AA69=Reformulaciones!$B$2:$B$1354,Reformulaciones!$J$2:$J$994,0))</f>
        <v>0</v>
      </c>
      <c r="S69" s="126" t="s">
        <v>120</v>
      </c>
      <c r="T69" s="115" t="s">
        <v>609</v>
      </c>
      <c r="U69" s="126" t="s">
        <v>120</v>
      </c>
      <c r="V69" s="127" t="s">
        <v>120</v>
      </c>
      <c r="W69" s="127" t="s">
        <v>148</v>
      </c>
      <c r="X69" s="127"/>
      <c r="Y69" s="127"/>
      <c r="Z69" s="127" t="s">
        <v>172</v>
      </c>
      <c r="AA69" s="129" t="s">
        <v>610</v>
      </c>
      <c r="AB69" s="132" t="s">
        <v>45</v>
      </c>
      <c r="AC69" s="98" t="str">
        <f t="shared" si="9"/>
        <v>A</v>
      </c>
      <c r="AD69" s="101" t="s">
        <v>603</v>
      </c>
      <c r="AE69" s="100">
        <v>0</v>
      </c>
      <c r="AF69" s="101" t="s">
        <v>603</v>
      </c>
      <c r="AG69" s="102">
        <v>45405</v>
      </c>
      <c r="AH69" s="104"/>
      <c r="AI69" s="104"/>
      <c r="AJ69" s="105" t="s">
        <v>120</v>
      </c>
      <c r="AK69" s="107" t="s">
        <v>45</v>
      </c>
      <c r="AL69" s="133" t="str">
        <f t="shared" si="10"/>
        <v>A</v>
      </c>
      <c r="AM69" s="103" t="s">
        <v>605</v>
      </c>
      <c r="AN69" s="131">
        <v>0</v>
      </c>
      <c r="AO69" s="103" t="s">
        <v>605</v>
      </c>
      <c r="AP69" s="102">
        <v>45491</v>
      </c>
      <c r="AQ69" s="97" t="s">
        <v>55</v>
      </c>
      <c r="AR69" s="97" t="s">
        <v>55</v>
      </c>
      <c r="AS69" s="105" t="s">
        <v>611</v>
      </c>
      <c r="AT69" s="240" t="s">
        <v>45</v>
      </c>
      <c r="AU69" s="98" t="str">
        <f t="shared" si="19"/>
        <v>A</v>
      </c>
      <c r="AV69" s="199" t="s">
        <v>612</v>
      </c>
      <c r="AW69" s="198">
        <v>0</v>
      </c>
      <c r="AX69" s="199" t="s">
        <v>612</v>
      </c>
      <c r="AY69" s="200">
        <v>45581</v>
      </c>
      <c r="AZ69" s="201"/>
      <c r="BA69" s="201"/>
      <c r="BB69" s="202" t="s">
        <v>613</v>
      </c>
      <c r="BC69" s="240" t="s">
        <v>45</v>
      </c>
      <c r="BD69" s="98" t="str">
        <f t="shared" si="11"/>
        <v>A</v>
      </c>
      <c r="BE69" s="99"/>
      <c r="BF69" s="106"/>
      <c r="BG69" s="101"/>
      <c r="BH69" s="200"/>
      <c r="BI69" s="205"/>
      <c r="BJ69" s="201"/>
      <c r="BK69" s="270" t="s">
        <v>3253</v>
      </c>
      <c r="BL69" s="107" t="s">
        <v>126</v>
      </c>
      <c r="BM69" s="108">
        <f t="shared" ref="BM69:BM132" si="20">IF($AU69="N.A.","N.A.",IF($X69="",0,(IF($X69&lt;=$BO$2,IF($Y69&lt;=$BO$2,1,0),0))))</f>
        <v>0</v>
      </c>
      <c r="BN69" s="108">
        <f t="shared" ref="BN69:BN132" si="21">IF($BD69="A",1,IF($BD69="N.A.","N.A.",IF($BD69="C",0,0)))</f>
        <v>1</v>
      </c>
      <c r="BO69" s="108">
        <f t="shared" ref="BO69:BO132" si="22">IF($BD69="C",1,IF($BD69="N.A.","N.A.",IF($BD69="A",0,0)))</f>
        <v>0</v>
      </c>
      <c r="BP69" s="108">
        <f t="shared" ref="BP69:BP132" si="23">IF($BD69="N.A.","N.A.", IF($Y69="",0,(IF($BD69="A",IF($Y69&lt;=$BO$2,1,0),0))))</f>
        <v>0</v>
      </c>
      <c r="BQ69" s="108">
        <f t="shared" ref="BQ69:BQ132" si="24">IF($BD69="N.A.","N.A.",(IF(AND($BM69=1,$BO69=1),1,IF(AND($BM69=0,$BO69=1),1,IF(AND($BM69=1,$BO69=0),1,0)))))</f>
        <v>0</v>
      </c>
      <c r="BR69" s="109">
        <f t="shared" ref="BR69:BR132" si="25">IF($BD69="N.A.","N.A.",IF($Y69="",1,0))</f>
        <v>1</v>
      </c>
      <c r="BS69" s="108">
        <f t="shared" ref="BS69:BS132" si="26">(IF($BM69=1,1,(IF(AND($Y69&gt;=$BN$2,$Y69&lt;=$BO$2),1,0))))+(IF($X69="",0,(IF(BM69=1,0,(IF($BP69=1,1,0))))))</f>
        <v>0</v>
      </c>
      <c r="BT69" s="108">
        <f t="shared" ref="BT69:BT132" si="27">(IF($BS69=0,0,IF(OR($AC69="C",$AL69="C",$BD69="C"),1,0)))</f>
        <v>0</v>
      </c>
      <c r="BU69" s="108">
        <f t="shared" si="18"/>
        <v>0</v>
      </c>
      <c r="BV69" s="62" t="str">
        <f t="shared" si="12"/>
        <v>IGUAL</v>
      </c>
      <c r="BW69" s="251"/>
    </row>
    <row r="70" spans="1:75" ht="37.9" hidden="1" customHeight="1">
      <c r="A70" s="89" t="s">
        <v>147</v>
      </c>
      <c r="B70" s="43">
        <v>1726</v>
      </c>
      <c r="C70" s="90" t="s">
        <v>12</v>
      </c>
      <c r="D70" s="90" t="s">
        <v>614</v>
      </c>
      <c r="E70" s="92">
        <v>45047</v>
      </c>
      <c r="F70" s="90" t="s">
        <v>24</v>
      </c>
      <c r="G70" s="93" t="s">
        <v>615</v>
      </c>
      <c r="H70" s="90" t="s">
        <v>26</v>
      </c>
      <c r="I70" s="92">
        <v>45167</v>
      </c>
      <c r="J70" s="94"/>
      <c r="K70" s="90"/>
      <c r="L70" s="90"/>
      <c r="M70" s="90"/>
      <c r="N70" s="90"/>
      <c r="O70" s="92"/>
      <c r="P70" s="92"/>
      <c r="Q70" s="189" t="s">
        <v>110</v>
      </c>
      <c r="R70" s="95">
        <f t="array" ref="R70">SUM(IF($AA70=Reformulaciones!$B$2:$B$1354,Reformulaciones!$J$2:$J$994,0))</f>
        <v>0</v>
      </c>
      <c r="S70" s="126"/>
      <c r="T70" s="115" t="s">
        <v>609</v>
      </c>
      <c r="U70" s="126"/>
      <c r="V70" s="127"/>
      <c r="W70" s="127" t="s">
        <v>148</v>
      </c>
      <c r="X70" s="134"/>
      <c r="Y70" s="134"/>
      <c r="Z70" s="127" t="s">
        <v>172</v>
      </c>
      <c r="AA70" s="129" t="s">
        <v>616</v>
      </c>
      <c r="AB70" s="132" t="s">
        <v>45</v>
      </c>
      <c r="AC70" s="98" t="str">
        <f t="shared" si="9"/>
        <v>A</v>
      </c>
      <c r="AD70" s="101" t="s">
        <v>602</v>
      </c>
      <c r="AE70" s="100">
        <v>0</v>
      </c>
      <c r="AF70" s="101" t="s">
        <v>617</v>
      </c>
      <c r="AG70" s="102">
        <v>45405</v>
      </c>
      <c r="AH70" s="112" t="s">
        <v>120</v>
      </c>
      <c r="AI70" s="112"/>
      <c r="AJ70" s="112" t="s">
        <v>604</v>
      </c>
      <c r="AK70" s="135" t="s">
        <v>45</v>
      </c>
      <c r="AL70" s="98" t="str">
        <f t="shared" si="10"/>
        <v>A</v>
      </c>
      <c r="AM70" s="103" t="s">
        <v>605</v>
      </c>
      <c r="AN70" s="131">
        <v>0</v>
      </c>
      <c r="AO70" s="103" t="s">
        <v>605</v>
      </c>
      <c r="AP70" s="102">
        <v>45491</v>
      </c>
      <c r="AQ70" s="97" t="s">
        <v>55</v>
      </c>
      <c r="AR70" s="97" t="s">
        <v>55</v>
      </c>
      <c r="AS70" s="105" t="s">
        <v>618</v>
      </c>
      <c r="AT70" s="240" t="s">
        <v>45</v>
      </c>
      <c r="AU70" s="98" t="str">
        <f t="shared" si="19"/>
        <v>A</v>
      </c>
      <c r="AV70" s="199" t="s">
        <v>612</v>
      </c>
      <c r="AW70" s="198">
        <v>0</v>
      </c>
      <c r="AX70" s="199" t="s">
        <v>612</v>
      </c>
      <c r="AY70" s="200">
        <v>45581</v>
      </c>
      <c r="AZ70" s="205"/>
      <c r="BA70" s="205"/>
      <c r="BB70" s="205" t="s">
        <v>619</v>
      </c>
      <c r="BC70" s="240" t="s">
        <v>45</v>
      </c>
      <c r="BD70" s="98" t="str">
        <f t="shared" ref="BD70:BD87" si="28">IF($BF70="N.A.","A",(IF($BF70&lt;100%,"A",(IF($BF70=100%,"C")))))</f>
        <v>A</v>
      </c>
      <c r="BE70" s="99"/>
      <c r="BF70" s="106"/>
      <c r="BG70" s="101"/>
      <c r="BH70" s="200"/>
      <c r="BI70" s="205"/>
      <c r="BJ70" s="201"/>
      <c r="BK70" s="270" t="s">
        <v>3254</v>
      </c>
      <c r="BL70" s="107" t="s">
        <v>126</v>
      </c>
      <c r="BM70" s="108">
        <f t="shared" si="20"/>
        <v>0</v>
      </c>
      <c r="BN70" s="108">
        <f t="shared" si="21"/>
        <v>1</v>
      </c>
      <c r="BO70" s="108">
        <f t="shared" si="22"/>
        <v>0</v>
      </c>
      <c r="BP70" s="108">
        <f t="shared" si="23"/>
        <v>0</v>
      </c>
      <c r="BQ70" s="108">
        <f t="shared" si="24"/>
        <v>0</v>
      </c>
      <c r="BR70" s="109">
        <f t="shared" si="25"/>
        <v>1</v>
      </c>
      <c r="BS70" s="108">
        <f t="shared" si="26"/>
        <v>0</v>
      </c>
      <c r="BT70" s="108">
        <f t="shared" si="27"/>
        <v>0</v>
      </c>
      <c r="BU70" s="108">
        <f t="shared" si="18"/>
        <v>0</v>
      </c>
      <c r="BV70" s="62" t="str">
        <f t="shared" ref="BV70:BV133" si="29">IF($BF70&lt;$AW70,"MENOR",IF($BF70=$AW70,"IGUAL","OK"))</f>
        <v>IGUAL</v>
      </c>
      <c r="BW70" s="251"/>
    </row>
    <row r="71" spans="1:75" ht="37.9" hidden="1" customHeight="1">
      <c r="A71" s="89" t="s">
        <v>147</v>
      </c>
      <c r="B71" s="43">
        <v>1727</v>
      </c>
      <c r="C71" s="90" t="s">
        <v>12</v>
      </c>
      <c r="D71" s="90" t="s">
        <v>614</v>
      </c>
      <c r="E71" s="92">
        <v>45047</v>
      </c>
      <c r="F71" s="90" t="s">
        <v>24</v>
      </c>
      <c r="G71" s="93" t="s">
        <v>620</v>
      </c>
      <c r="H71" s="90" t="s">
        <v>26</v>
      </c>
      <c r="I71" s="92">
        <v>45167</v>
      </c>
      <c r="J71" s="94"/>
      <c r="K71" s="90"/>
      <c r="L71" s="90"/>
      <c r="M71" s="90"/>
      <c r="N71" s="90"/>
      <c r="O71" s="92"/>
      <c r="P71" s="92"/>
      <c r="Q71" s="189" t="s">
        <v>110</v>
      </c>
      <c r="R71" s="95">
        <f t="array" ref="R71">SUM(IF($AA71=Reformulaciones!$B$2:$B$1354,Reformulaciones!$J$2:$J$994,0))</f>
        <v>0</v>
      </c>
      <c r="S71" s="126"/>
      <c r="T71" s="115" t="s">
        <v>609</v>
      </c>
      <c r="U71" s="126"/>
      <c r="V71" s="127"/>
      <c r="W71" s="127" t="s">
        <v>148</v>
      </c>
      <c r="X71" s="134"/>
      <c r="Y71" s="134"/>
      <c r="Z71" s="127" t="s">
        <v>172</v>
      </c>
      <c r="AA71" s="129" t="s">
        <v>621</v>
      </c>
      <c r="AB71" s="132" t="s">
        <v>45</v>
      </c>
      <c r="AC71" s="98" t="str">
        <f t="shared" ref="AC71:AC134" si="30">IF($AE71="N.A.","A",(IF($AE71&lt;100%,"A",(IF($AE71=100%,"C")))))</f>
        <v>A</v>
      </c>
      <c r="AD71" s="101" t="s">
        <v>602</v>
      </c>
      <c r="AE71" s="100">
        <v>0</v>
      </c>
      <c r="AF71" s="101" t="s">
        <v>617</v>
      </c>
      <c r="AG71" s="102">
        <v>45405</v>
      </c>
      <c r="AH71" s="112" t="s">
        <v>120</v>
      </c>
      <c r="AI71" s="112"/>
      <c r="AJ71" s="112" t="s">
        <v>604</v>
      </c>
      <c r="AK71" s="112" t="s">
        <v>45</v>
      </c>
      <c r="AL71" s="98" t="str">
        <f t="shared" ref="AL71:AL134" si="31">IF($AN71="N.A.","A",(IF($AN71&lt;100%,"A",(IF($AN71=100%,"C")))))</f>
        <v>A</v>
      </c>
      <c r="AM71" s="103" t="s">
        <v>605</v>
      </c>
      <c r="AN71" s="131">
        <v>0</v>
      </c>
      <c r="AO71" s="103" t="s">
        <v>605</v>
      </c>
      <c r="AP71" s="102">
        <v>45491</v>
      </c>
      <c r="AQ71" s="97" t="s">
        <v>55</v>
      </c>
      <c r="AR71" s="97" t="s">
        <v>55</v>
      </c>
      <c r="AS71" s="105" t="s">
        <v>622</v>
      </c>
      <c r="AT71" s="240" t="s">
        <v>45</v>
      </c>
      <c r="AU71" s="98" t="str">
        <f t="shared" si="19"/>
        <v>A</v>
      </c>
      <c r="AV71" s="199" t="s">
        <v>612</v>
      </c>
      <c r="AW71" s="198">
        <v>0</v>
      </c>
      <c r="AX71" s="199" t="s">
        <v>612</v>
      </c>
      <c r="AY71" s="200">
        <v>45581</v>
      </c>
      <c r="AZ71" s="205"/>
      <c r="BA71" s="205"/>
      <c r="BB71" s="205" t="s">
        <v>623</v>
      </c>
      <c r="BC71" s="240" t="s">
        <v>45</v>
      </c>
      <c r="BD71" s="98" t="str">
        <f t="shared" si="28"/>
        <v>A</v>
      </c>
      <c r="BE71" s="99"/>
      <c r="BF71" s="106"/>
      <c r="BG71" s="101"/>
      <c r="BH71" s="200"/>
      <c r="BI71" s="205"/>
      <c r="BJ71" s="201"/>
      <c r="BK71" s="270" t="s">
        <v>3254</v>
      </c>
      <c r="BL71" s="107" t="s">
        <v>126</v>
      </c>
      <c r="BM71" s="108">
        <f t="shared" si="20"/>
        <v>0</v>
      </c>
      <c r="BN71" s="108">
        <f t="shared" si="21"/>
        <v>1</v>
      </c>
      <c r="BO71" s="108">
        <f t="shared" si="22"/>
        <v>0</v>
      </c>
      <c r="BP71" s="108">
        <f t="shared" si="23"/>
        <v>0</v>
      </c>
      <c r="BQ71" s="108">
        <f t="shared" si="24"/>
        <v>0</v>
      </c>
      <c r="BR71" s="109">
        <f t="shared" si="25"/>
        <v>1</v>
      </c>
      <c r="BS71" s="108">
        <f t="shared" si="26"/>
        <v>0</v>
      </c>
      <c r="BT71" s="108">
        <f t="shared" si="27"/>
        <v>0</v>
      </c>
      <c r="BU71" s="108">
        <f t="shared" si="18"/>
        <v>0</v>
      </c>
      <c r="BV71" s="62" t="str">
        <f t="shared" si="29"/>
        <v>IGUAL</v>
      </c>
      <c r="BW71" s="251"/>
    </row>
    <row r="72" spans="1:75" ht="37.9" customHeight="1">
      <c r="A72" s="89" t="s">
        <v>229</v>
      </c>
      <c r="B72" s="43">
        <v>1730</v>
      </c>
      <c r="C72" s="90" t="s">
        <v>5</v>
      </c>
      <c r="D72" s="90" t="s">
        <v>5</v>
      </c>
      <c r="E72" s="92" t="s">
        <v>110</v>
      </c>
      <c r="F72" s="90" t="s">
        <v>24</v>
      </c>
      <c r="G72" s="93" t="s">
        <v>625</v>
      </c>
      <c r="H72" s="90" t="s">
        <v>31</v>
      </c>
      <c r="I72" s="92">
        <v>45168</v>
      </c>
      <c r="J72" s="94"/>
      <c r="K72" s="90"/>
      <c r="L72" s="90"/>
      <c r="M72" s="90"/>
      <c r="N72" s="90"/>
      <c r="O72" s="92"/>
      <c r="P72" s="92"/>
      <c r="Q72" s="188">
        <v>2411</v>
      </c>
      <c r="R72" s="95">
        <f t="array" ref="R72">SUM(IF($AA72=Reformulaciones!$B$2:$B$1354,Reformulaciones!$J$2:$J$994,0))</f>
        <v>1</v>
      </c>
      <c r="S72" s="93" t="s">
        <v>626</v>
      </c>
      <c r="T72" s="93" t="s">
        <v>627</v>
      </c>
      <c r="U72" s="96" t="s">
        <v>628</v>
      </c>
      <c r="V72" s="94">
        <v>1</v>
      </c>
      <c r="W72" s="90" t="s">
        <v>624</v>
      </c>
      <c r="X72" s="92">
        <v>45170</v>
      </c>
      <c r="Y72" s="92">
        <v>45504</v>
      </c>
      <c r="Z72" s="90" t="s">
        <v>629</v>
      </c>
      <c r="AA72" s="44" t="s">
        <v>630</v>
      </c>
      <c r="AB72" s="97" t="s">
        <v>49</v>
      </c>
      <c r="AC72" s="98" t="str">
        <f t="shared" si="30"/>
        <v>A</v>
      </c>
      <c r="AD72" s="99" t="s">
        <v>631</v>
      </c>
      <c r="AE72" s="100">
        <v>0.1</v>
      </c>
      <c r="AF72" s="99" t="s">
        <v>632</v>
      </c>
      <c r="AG72" s="110">
        <v>45405</v>
      </c>
      <c r="AH72" s="104"/>
      <c r="AI72" s="104"/>
      <c r="AJ72" s="125" t="s">
        <v>633</v>
      </c>
      <c r="AK72" s="97" t="s">
        <v>49</v>
      </c>
      <c r="AL72" s="98" t="str">
        <f t="shared" si="31"/>
        <v>A</v>
      </c>
      <c r="AM72" s="99" t="s">
        <v>634</v>
      </c>
      <c r="AN72" s="100">
        <v>0.1</v>
      </c>
      <c r="AO72" s="99" t="s">
        <v>634</v>
      </c>
      <c r="AP72" s="110">
        <v>45493</v>
      </c>
      <c r="AQ72" s="97" t="s">
        <v>55</v>
      </c>
      <c r="AR72" s="97" t="s">
        <v>55</v>
      </c>
      <c r="AS72" s="105"/>
      <c r="AT72" s="97" t="s">
        <v>49</v>
      </c>
      <c r="AU72" s="98" t="str">
        <f t="shared" si="19"/>
        <v>A</v>
      </c>
      <c r="AV72" s="249" t="s">
        <v>635</v>
      </c>
      <c r="AW72" s="250">
        <v>0.1</v>
      </c>
      <c r="AX72" s="249" t="s">
        <v>635</v>
      </c>
      <c r="AY72" s="203">
        <v>45587</v>
      </c>
      <c r="AZ72" s="201"/>
      <c r="BA72" s="201"/>
      <c r="BB72" s="210"/>
      <c r="BC72" s="97" t="s">
        <v>49</v>
      </c>
      <c r="BD72" s="98" t="str">
        <f t="shared" si="28"/>
        <v>A</v>
      </c>
      <c r="BE72" s="99"/>
      <c r="BF72" s="106"/>
      <c r="BG72" s="101"/>
      <c r="BH72" s="200"/>
      <c r="BI72" s="205"/>
      <c r="BJ72" s="201"/>
      <c r="BK72" s="202"/>
      <c r="BL72" s="107" t="s">
        <v>126</v>
      </c>
      <c r="BM72" s="108">
        <f t="shared" si="20"/>
        <v>1</v>
      </c>
      <c r="BN72" s="108">
        <f t="shared" si="21"/>
        <v>1</v>
      </c>
      <c r="BO72" s="108">
        <f t="shared" si="22"/>
        <v>0</v>
      </c>
      <c r="BP72" s="108">
        <f t="shared" si="23"/>
        <v>1</v>
      </c>
      <c r="BQ72" s="108">
        <f t="shared" si="24"/>
        <v>1</v>
      </c>
      <c r="BR72" s="109">
        <f t="shared" si="25"/>
        <v>0</v>
      </c>
      <c r="BS72" s="108">
        <f t="shared" si="26"/>
        <v>1</v>
      </c>
      <c r="BT72" s="108">
        <f t="shared" si="27"/>
        <v>0</v>
      </c>
      <c r="BU72" s="108">
        <f t="shared" si="18"/>
        <v>1</v>
      </c>
      <c r="BV72" s="62" t="str">
        <f t="shared" si="29"/>
        <v>MENOR</v>
      </c>
      <c r="BW72" s="251"/>
    </row>
    <row r="73" spans="1:75" ht="37.9" customHeight="1">
      <c r="A73" s="89" t="s">
        <v>3238</v>
      </c>
      <c r="B73" s="43">
        <v>1733</v>
      </c>
      <c r="C73" s="90" t="s">
        <v>2</v>
      </c>
      <c r="D73" s="90" t="s">
        <v>495</v>
      </c>
      <c r="E73" s="92">
        <v>45146</v>
      </c>
      <c r="F73" s="90" t="s">
        <v>24</v>
      </c>
      <c r="G73" s="93" t="s">
        <v>636</v>
      </c>
      <c r="H73" s="90" t="s">
        <v>31</v>
      </c>
      <c r="I73" s="92">
        <v>45169</v>
      </c>
      <c r="J73" s="94"/>
      <c r="K73" s="90"/>
      <c r="L73" s="90"/>
      <c r="M73" s="90"/>
      <c r="N73" s="90"/>
      <c r="O73" s="92"/>
      <c r="P73" s="92"/>
      <c r="Q73" s="188">
        <v>2430</v>
      </c>
      <c r="R73" s="95">
        <f t="array" ref="R73">SUM(IF($AA73=Reformulaciones!$B$2:$B$1354,Reformulaciones!$J$2:$J$994,0))</f>
        <v>0</v>
      </c>
      <c r="S73" s="93" t="s">
        <v>637</v>
      </c>
      <c r="T73" s="93" t="s">
        <v>638</v>
      </c>
      <c r="U73" s="96" t="s">
        <v>639</v>
      </c>
      <c r="V73" s="94">
        <v>1</v>
      </c>
      <c r="W73" s="90" t="s">
        <v>389</v>
      </c>
      <c r="X73" s="92">
        <v>45200</v>
      </c>
      <c r="Y73" s="92">
        <v>45657</v>
      </c>
      <c r="Z73" s="90" t="s">
        <v>640</v>
      </c>
      <c r="AA73" s="44" t="s">
        <v>641</v>
      </c>
      <c r="AB73" s="97" t="s">
        <v>48</v>
      </c>
      <c r="AC73" s="98" t="str">
        <f t="shared" si="30"/>
        <v>A</v>
      </c>
      <c r="AD73" s="111" t="s">
        <v>174</v>
      </c>
      <c r="AE73" s="100">
        <v>0</v>
      </c>
      <c r="AF73" s="101" t="s">
        <v>642</v>
      </c>
      <c r="AG73" s="102">
        <v>45406</v>
      </c>
      <c r="AH73" s="112" t="s">
        <v>382</v>
      </c>
      <c r="AI73" s="104"/>
      <c r="AJ73" s="105" t="s">
        <v>120</v>
      </c>
      <c r="AK73" s="97" t="s">
        <v>48</v>
      </c>
      <c r="AL73" s="98" t="str">
        <f t="shared" si="31"/>
        <v>A</v>
      </c>
      <c r="AM73" s="113" t="s">
        <v>176</v>
      </c>
      <c r="AN73" s="100">
        <v>0</v>
      </c>
      <c r="AO73" s="101" t="s">
        <v>643</v>
      </c>
      <c r="AP73" s="102">
        <v>45493</v>
      </c>
      <c r="AQ73" s="97" t="s">
        <v>55</v>
      </c>
      <c r="AR73" s="97" t="s">
        <v>55</v>
      </c>
      <c r="AS73" s="105"/>
      <c r="AT73" s="97" t="s">
        <v>48</v>
      </c>
      <c r="AU73" s="98" t="str">
        <f t="shared" si="19"/>
        <v>A</v>
      </c>
      <c r="AV73" s="204" t="s">
        <v>644</v>
      </c>
      <c r="AW73" s="198">
        <v>0</v>
      </c>
      <c r="AX73" s="199" t="s">
        <v>644</v>
      </c>
      <c r="AY73" s="200">
        <v>45586</v>
      </c>
      <c r="AZ73" s="205"/>
      <c r="BA73" s="201"/>
      <c r="BB73" s="202"/>
      <c r="BC73" s="97" t="s">
        <v>48</v>
      </c>
      <c r="BD73" s="98" t="str">
        <f t="shared" si="28"/>
        <v>A</v>
      </c>
      <c r="BE73" s="99"/>
      <c r="BF73" s="106"/>
      <c r="BG73" s="101"/>
      <c r="BH73" s="200"/>
      <c r="BI73" s="205"/>
      <c r="BJ73" s="201"/>
      <c r="BK73" s="202"/>
      <c r="BL73" s="107" t="s">
        <v>126</v>
      </c>
      <c r="BM73" s="108">
        <f t="shared" si="20"/>
        <v>1</v>
      </c>
      <c r="BN73" s="108">
        <f t="shared" si="21"/>
        <v>1</v>
      </c>
      <c r="BO73" s="108">
        <f t="shared" si="22"/>
        <v>0</v>
      </c>
      <c r="BP73" s="108">
        <f t="shared" si="23"/>
        <v>1</v>
      </c>
      <c r="BQ73" s="108">
        <f t="shared" si="24"/>
        <v>1</v>
      </c>
      <c r="BR73" s="109">
        <f t="shared" si="25"/>
        <v>0</v>
      </c>
      <c r="BS73" s="108">
        <f t="shared" si="26"/>
        <v>1</v>
      </c>
      <c r="BT73" s="108">
        <f t="shared" si="27"/>
        <v>0</v>
      </c>
      <c r="BU73" s="108">
        <f t="shared" si="18"/>
        <v>1</v>
      </c>
      <c r="BV73" s="62" t="str">
        <f t="shared" si="29"/>
        <v>IGUAL</v>
      </c>
      <c r="BW73" s="251"/>
    </row>
    <row r="74" spans="1:75" ht="37.9" hidden="1" customHeight="1">
      <c r="A74" s="89" t="s">
        <v>3238</v>
      </c>
      <c r="B74" s="43">
        <v>1735</v>
      </c>
      <c r="C74" s="90" t="s">
        <v>2</v>
      </c>
      <c r="D74" s="90" t="s">
        <v>495</v>
      </c>
      <c r="E74" s="92">
        <v>45146</v>
      </c>
      <c r="F74" s="90" t="s">
        <v>24</v>
      </c>
      <c r="G74" s="93" t="s">
        <v>645</v>
      </c>
      <c r="H74" s="90" t="s">
        <v>31</v>
      </c>
      <c r="I74" s="92">
        <v>45173</v>
      </c>
      <c r="J74" s="94"/>
      <c r="K74" s="90"/>
      <c r="L74" s="90"/>
      <c r="M74" s="90"/>
      <c r="N74" s="90"/>
      <c r="O74" s="92"/>
      <c r="P74" s="92"/>
      <c r="Q74" s="188">
        <v>2431</v>
      </c>
      <c r="R74" s="95">
        <f t="array" ref="R74">SUM(IF($AA74=Reformulaciones!$B$2:$B$1354,Reformulaciones!$J$2:$J$994,0))</f>
        <v>0</v>
      </c>
      <c r="S74" s="93" t="s">
        <v>646</v>
      </c>
      <c r="T74" s="93" t="s">
        <v>647</v>
      </c>
      <c r="U74" s="96" t="s">
        <v>648</v>
      </c>
      <c r="V74" s="94" t="s">
        <v>154</v>
      </c>
      <c r="W74" s="90" t="s">
        <v>389</v>
      </c>
      <c r="X74" s="92">
        <v>45200</v>
      </c>
      <c r="Y74" s="92">
        <v>45473</v>
      </c>
      <c r="Z74" s="90" t="s">
        <v>640</v>
      </c>
      <c r="AA74" s="44" t="s">
        <v>649</v>
      </c>
      <c r="AB74" s="97" t="s">
        <v>48</v>
      </c>
      <c r="AC74" s="98" t="str">
        <f t="shared" si="30"/>
        <v>A</v>
      </c>
      <c r="AD74" s="111" t="s">
        <v>174</v>
      </c>
      <c r="AE74" s="100">
        <v>0</v>
      </c>
      <c r="AF74" s="101" t="s">
        <v>650</v>
      </c>
      <c r="AG74" s="102">
        <v>45406</v>
      </c>
      <c r="AH74" s="112" t="s">
        <v>382</v>
      </c>
      <c r="AI74" s="117" t="s">
        <v>120</v>
      </c>
      <c r="AJ74" s="136" t="s">
        <v>651</v>
      </c>
      <c r="AK74" s="97" t="s">
        <v>48</v>
      </c>
      <c r="AL74" s="98" t="str">
        <f t="shared" si="31"/>
        <v>C</v>
      </c>
      <c r="AM74" s="99" t="s">
        <v>652</v>
      </c>
      <c r="AN74" s="100">
        <v>1</v>
      </c>
      <c r="AO74" s="101" t="s">
        <v>653</v>
      </c>
      <c r="AP74" s="102">
        <v>45493</v>
      </c>
      <c r="AQ74" s="97" t="s">
        <v>55</v>
      </c>
      <c r="AR74" s="97" t="s">
        <v>55</v>
      </c>
      <c r="AS74" s="105"/>
      <c r="AT74" s="97" t="s">
        <v>55</v>
      </c>
      <c r="AU74" s="98" t="s">
        <v>55</v>
      </c>
      <c r="AV74" s="97" t="s">
        <v>55</v>
      </c>
      <c r="AW74" s="100" t="s">
        <v>55</v>
      </c>
      <c r="AX74" s="97" t="s">
        <v>55</v>
      </c>
      <c r="AY74" s="110" t="s">
        <v>55</v>
      </c>
      <c r="AZ74" s="97" t="s">
        <v>55</v>
      </c>
      <c r="BA74" s="97" t="s">
        <v>55</v>
      </c>
      <c r="BB74" s="122" t="s">
        <v>55</v>
      </c>
      <c r="BC74" s="97" t="s">
        <v>55</v>
      </c>
      <c r="BD74" s="98" t="s">
        <v>55</v>
      </c>
      <c r="BE74" s="97" t="s">
        <v>55</v>
      </c>
      <c r="BF74" s="100" t="s">
        <v>55</v>
      </c>
      <c r="BG74" s="97" t="s">
        <v>55</v>
      </c>
      <c r="BH74" s="110" t="s">
        <v>55</v>
      </c>
      <c r="BI74" s="97" t="s">
        <v>55</v>
      </c>
      <c r="BJ74" s="97" t="s">
        <v>55</v>
      </c>
      <c r="BK74" s="122" t="s">
        <v>55</v>
      </c>
      <c r="BL74" s="107" t="s">
        <v>126</v>
      </c>
      <c r="BM74" s="108" t="str">
        <f t="shared" si="20"/>
        <v>N.A.</v>
      </c>
      <c r="BN74" s="108" t="str">
        <f t="shared" si="21"/>
        <v>N.A.</v>
      </c>
      <c r="BO74" s="108" t="str">
        <f t="shared" si="22"/>
        <v>N.A.</v>
      </c>
      <c r="BP74" s="108" t="str">
        <f t="shared" si="23"/>
        <v>N.A.</v>
      </c>
      <c r="BQ74" s="108" t="str">
        <f t="shared" si="24"/>
        <v>N.A.</v>
      </c>
      <c r="BR74" s="109" t="str">
        <f t="shared" si="25"/>
        <v>N.A.</v>
      </c>
      <c r="BS74" s="108">
        <f t="shared" si="26"/>
        <v>0</v>
      </c>
      <c r="BT74" s="108">
        <f t="shared" si="27"/>
        <v>0</v>
      </c>
      <c r="BU74" s="108">
        <f t="shared" si="18"/>
        <v>0</v>
      </c>
      <c r="BV74" s="62" t="str">
        <f t="shared" si="29"/>
        <v>IGUAL</v>
      </c>
      <c r="BW74" s="251"/>
    </row>
    <row r="75" spans="1:75" ht="37.9" hidden="1" customHeight="1">
      <c r="A75" s="89" t="s">
        <v>3238</v>
      </c>
      <c r="B75" s="43">
        <v>1736</v>
      </c>
      <c r="C75" s="90" t="s">
        <v>2</v>
      </c>
      <c r="D75" s="90" t="s">
        <v>495</v>
      </c>
      <c r="E75" s="92">
        <v>45146</v>
      </c>
      <c r="F75" s="90" t="s">
        <v>24</v>
      </c>
      <c r="G75" s="93" t="s">
        <v>654</v>
      </c>
      <c r="H75" s="90" t="s">
        <v>31</v>
      </c>
      <c r="I75" s="92">
        <v>45173</v>
      </c>
      <c r="J75" s="94"/>
      <c r="K75" s="90"/>
      <c r="L75" s="90"/>
      <c r="M75" s="90"/>
      <c r="N75" s="90"/>
      <c r="O75" s="92"/>
      <c r="P75" s="92"/>
      <c r="Q75" s="188">
        <v>2432</v>
      </c>
      <c r="R75" s="95">
        <f t="array" ref="R75">SUM(IF($AA75=Reformulaciones!$B$2:$B$1354,Reformulaciones!$J$2:$J$994,0))</f>
        <v>2</v>
      </c>
      <c r="S75" s="93" t="s">
        <v>654</v>
      </c>
      <c r="T75" s="93" t="s">
        <v>655</v>
      </c>
      <c r="U75" s="96" t="s">
        <v>656</v>
      </c>
      <c r="V75" s="94">
        <v>1</v>
      </c>
      <c r="W75" s="90" t="s">
        <v>389</v>
      </c>
      <c r="X75" s="92">
        <v>45200</v>
      </c>
      <c r="Y75" s="92">
        <v>45473</v>
      </c>
      <c r="Z75" s="90" t="s">
        <v>640</v>
      </c>
      <c r="AA75" s="44" t="s">
        <v>657</v>
      </c>
      <c r="AB75" s="97" t="s">
        <v>48</v>
      </c>
      <c r="AC75" s="98" t="str">
        <f t="shared" si="30"/>
        <v>A</v>
      </c>
      <c r="AD75" s="111" t="s">
        <v>174</v>
      </c>
      <c r="AE75" s="100">
        <v>0</v>
      </c>
      <c r="AF75" s="101" t="s">
        <v>658</v>
      </c>
      <c r="AG75" s="102">
        <v>45406</v>
      </c>
      <c r="AH75" s="112" t="s">
        <v>382</v>
      </c>
      <c r="AI75" s="104"/>
      <c r="AJ75" s="105" t="s">
        <v>120</v>
      </c>
      <c r="AK75" s="97" t="s">
        <v>48</v>
      </c>
      <c r="AL75" s="98" t="str">
        <f t="shared" si="31"/>
        <v>C</v>
      </c>
      <c r="AM75" s="99" t="s">
        <v>659</v>
      </c>
      <c r="AN75" s="100">
        <v>1</v>
      </c>
      <c r="AO75" s="101" t="s">
        <v>660</v>
      </c>
      <c r="AP75" s="102">
        <v>45493</v>
      </c>
      <c r="AQ75" s="97" t="s">
        <v>55</v>
      </c>
      <c r="AR75" s="97" t="s">
        <v>55</v>
      </c>
      <c r="AS75" s="105"/>
      <c r="AT75" s="97" t="s">
        <v>55</v>
      </c>
      <c r="AU75" s="98" t="s">
        <v>55</v>
      </c>
      <c r="AV75" s="97" t="s">
        <v>55</v>
      </c>
      <c r="AW75" s="100" t="s">
        <v>55</v>
      </c>
      <c r="AX75" s="97" t="s">
        <v>55</v>
      </c>
      <c r="AY75" s="110" t="s">
        <v>55</v>
      </c>
      <c r="AZ75" s="97" t="s">
        <v>55</v>
      </c>
      <c r="BA75" s="97" t="s">
        <v>55</v>
      </c>
      <c r="BB75" s="122" t="s">
        <v>55</v>
      </c>
      <c r="BC75" s="97" t="s">
        <v>55</v>
      </c>
      <c r="BD75" s="98" t="s">
        <v>55</v>
      </c>
      <c r="BE75" s="97" t="s">
        <v>55</v>
      </c>
      <c r="BF75" s="100" t="s">
        <v>55</v>
      </c>
      <c r="BG75" s="97" t="s">
        <v>55</v>
      </c>
      <c r="BH75" s="110" t="s">
        <v>55</v>
      </c>
      <c r="BI75" s="97" t="s">
        <v>55</v>
      </c>
      <c r="BJ75" s="97" t="s">
        <v>55</v>
      </c>
      <c r="BK75" s="122" t="s">
        <v>55</v>
      </c>
      <c r="BL75" s="107" t="s">
        <v>126</v>
      </c>
      <c r="BM75" s="108" t="str">
        <f t="shared" si="20"/>
        <v>N.A.</v>
      </c>
      <c r="BN75" s="108" t="str">
        <f t="shared" si="21"/>
        <v>N.A.</v>
      </c>
      <c r="BO75" s="108" t="str">
        <f t="shared" si="22"/>
        <v>N.A.</v>
      </c>
      <c r="BP75" s="108" t="str">
        <f t="shared" si="23"/>
        <v>N.A.</v>
      </c>
      <c r="BQ75" s="108" t="str">
        <f t="shared" si="24"/>
        <v>N.A.</v>
      </c>
      <c r="BR75" s="109" t="str">
        <f t="shared" si="25"/>
        <v>N.A.</v>
      </c>
      <c r="BS75" s="108">
        <f t="shared" si="26"/>
        <v>0</v>
      </c>
      <c r="BT75" s="108">
        <f t="shared" si="27"/>
        <v>0</v>
      </c>
      <c r="BU75" s="108">
        <f t="shared" si="18"/>
        <v>0</v>
      </c>
      <c r="BV75" s="62" t="str">
        <f t="shared" si="29"/>
        <v>IGUAL</v>
      </c>
      <c r="BW75" s="251"/>
    </row>
    <row r="76" spans="1:75" ht="37.9" hidden="1" customHeight="1">
      <c r="A76" s="89" t="s">
        <v>3238</v>
      </c>
      <c r="B76" s="43">
        <v>1737</v>
      </c>
      <c r="C76" s="90" t="s">
        <v>2</v>
      </c>
      <c r="D76" s="90" t="s">
        <v>495</v>
      </c>
      <c r="E76" s="92">
        <v>45146</v>
      </c>
      <c r="F76" s="90" t="s">
        <v>24</v>
      </c>
      <c r="G76" s="93" t="s">
        <v>661</v>
      </c>
      <c r="H76" s="90" t="s">
        <v>31</v>
      </c>
      <c r="I76" s="92">
        <v>45173</v>
      </c>
      <c r="J76" s="94"/>
      <c r="K76" s="90"/>
      <c r="L76" s="90"/>
      <c r="M76" s="90"/>
      <c r="N76" s="90"/>
      <c r="O76" s="92"/>
      <c r="P76" s="92"/>
      <c r="Q76" s="188">
        <v>2433</v>
      </c>
      <c r="R76" s="95">
        <f t="array" ref="R76">SUM(IF($AA76=Reformulaciones!$B$2:$B$1354,Reformulaciones!$J$2:$J$994,0))</f>
        <v>0</v>
      </c>
      <c r="S76" s="93" t="s">
        <v>661</v>
      </c>
      <c r="T76" s="93" t="s">
        <v>662</v>
      </c>
      <c r="U76" s="96" t="s">
        <v>663</v>
      </c>
      <c r="V76" s="94">
        <v>1</v>
      </c>
      <c r="W76" s="90" t="s">
        <v>389</v>
      </c>
      <c r="X76" s="92">
        <v>45200</v>
      </c>
      <c r="Y76" s="92">
        <v>45412</v>
      </c>
      <c r="Z76" s="90" t="s">
        <v>640</v>
      </c>
      <c r="AA76" s="44" t="s">
        <v>664</v>
      </c>
      <c r="AB76" s="97" t="s">
        <v>48</v>
      </c>
      <c r="AC76" s="98" t="str">
        <f t="shared" si="30"/>
        <v>C</v>
      </c>
      <c r="AD76" s="111" t="s">
        <v>665</v>
      </c>
      <c r="AE76" s="100">
        <v>1</v>
      </c>
      <c r="AF76" s="101" t="s">
        <v>666</v>
      </c>
      <c r="AG76" s="102">
        <v>45406</v>
      </c>
      <c r="AH76" s="112" t="s">
        <v>667</v>
      </c>
      <c r="AI76" s="104"/>
      <c r="AJ76" s="105" t="s">
        <v>120</v>
      </c>
      <c r="AK76" s="97" t="s">
        <v>55</v>
      </c>
      <c r="AL76" s="97" t="s">
        <v>55</v>
      </c>
      <c r="AM76" s="104" t="s">
        <v>55</v>
      </c>
      <c r="AN76" s="97" t="s">
        <v>55</v>
      </c>
      <c r="AO76" s="97" t="s">
        <v>55</v>
      </c>
      <c r="AP76" s="97" t="s">
        <v>55</v>
      </c>
      <c r="AQ76" s="97" t="s">
        <v>55</v>
      </c>
      <c r="AR76" s="97" t="s">
        <v>55</v>
      </c>
      <c r="AS76" s="97" t="s">
        <v>55</v>
      </c>
      <c r="AT76" s="97" t="s">
        <v>55</v>
      </c>
      <c r="AU76" s="98" t="s">
        <v>55</v>
      </c>
      <c r="AV76" s="97" t="s">
        <v>55</v>
      </c>
      <c r="AW76" s="100" t="s">
        <v>55</v>
      </c>
      <c r="AX76" s="97" t="s">
        <v>55</v>
      </c>
      <c r="AY76" s="110" t="s">
        <v>55</v>
      </c>
      <c r="AZ76" s="97" t="s">
        <v>55</v>
      </c>
      <c r="BA76" s="97" t="s">
        <v>55</v>
      </c>
      <c r="BB76" s="122" t="s">
        <v>55</v>
      </c>
      <c r="BC76" s="97" t="s">
        <v>55</v>
      </c>
      <c r="BD76" s="98" t="s">
        <v>55</v>
      </c>
      <c r="BE76" s="97" t="s">
        <v>55</v>
      </c>
      <c r="BF76" s="100" t="s">
        <v>55</v>
      </c>
      <c r="BG76" s="97" t="s">
        <v>55</v>
      </c>
      <c r="BH76" s="110" t="s">
        <v>55</v>
      </c>
      <c r="BI76" s="97" t="s">
        <v>55</v>
      </c>
      <c r="BJ76" s="97" t="s">
        <v>55</v>
      </c>
      <c r="BK76" s="122" t="s">
        <v>55</v>
      </c>
      <c r="BL76" s="107" t="s">
        <v>110</v>
      </c>
      <c r="BM76" s="108" t="str">
        <f t="shared" si="20"/>
        <v>N.A.</v>
      </c>
      <c r="BN76" s="108" t="str">
        <f t="shared" si="21"/>
        <v>N.A.</v>
      </c>
      <c r="BO76" s="108" t="str">
        <f t="shared" si="22"/>
        <v>N.A.</v>
      </c>
      <c r="BP76" s="108" t="str">
        <f t="shared" si="23"/>
        <v>N.A.</v>
      </c>
      <c r="BQ76" s="108" t="str">
        <f t="shared" si="24"/>
        <v>N.A.</v>
      </c>
      <c r="BR76" s="109" t="str">
        <f t="shared" si="25"/>
        <v>N.A.</v>
      </c>
      <c r="BS76" s="108">
        <f t="shared" si="26"/>
        <v>0</v>
      </c>
      <c r="BT76" s="108">
        <f t="shared" si="27"/>
        <v>0</v>
      </c>
      <c r="BU76" s="108">
        <f t="shared" si="18"/>
        <v>0</v>
      </c>
      <c r="BV76" s="62" t="str">
        <f t="shared" si="29"/>
        <v>IGUAL</v>
      </c>
      <c r="BW76" s="251"/>
    </row>
    <row r="77" spans="1:75" ht="37.9" hidden="1" customHeight="1">
      <c r="A77" s="89" t="s">
        <v>668</v>
      </c>
      <c r="B77" s="43">
        <v>1738</v>
      </c>
      <c r="C77" s="90" t="s">
        <v>2</v>
      </c>
      <c r="D77" s="90" t="s">
        <v>495</v>
      </c>
      <c r="E77" s="92">
        <v>45146</v>
      </c>
      <c r="F77" s="90" t="s">
        <v>24</v>
      </c>
      <c r="G77" s="93" t="s">
        <v>669</v>
      </c>
      <c r="H77" s="90" t="s">
        <v>31</v>
      </c>
      <c r="I77" s="92">
        <v>45173</v>
      </c>
      <c r="J77" s="94"/>
      <c r="K77" s="90"/>
      <c r="L77" s="90"/>
      <c r="M77" s="90"/>
      <c r="N77" s="90"/>
      <c r="O77" s="92"/>
      <c r="P77" s="92"/>
      <c r="Q77" s="188">
        <v>2434</v>
      </c>
      <c r="R77" s="95">
        <f t="array" ref="R77">SUM(IF($AA77=Reformulaciones!$B$2:$B$1354,Reformulaciones!$J$2:$J$994,0))</f>
        <v>1</v>
      </c>
      <c r="S77" s="93" t="s">
        <v>669</v>
      </c>
      <c r="T77" s="93" t="s">
        <v>670</v>
      </c>
      <c r="U77" s="96" t="s">
        <v>671</v>
      </c>
      <c r="V77" s="94">
        <v>1</v>
      </c>
      <c r="W77" s="90" t="s">
        <v>389</v>
      </c>
      <c r="X77" s="92">
        <v>45200</v>
      </c>
      <c r="Y77" s="92">
        <v>45473</v>
      </c>
      <c r="Z77" s="90" t="s">
        <v>640</v>
      </c>
      <c r="AA77" s="44" t="s">
        <v>672</v>
      </c>
      <c r="AB77" s="97" t="s">
        <v>48</v>
      </c>
      <c r="AC77" s="98" t="str">
        <f t="shared" si="30"/>
        <v>A</v>
      </c>
      <c r="AD77" s="111" t="s">
        <v>174</v>
      </c>
      <c r="AE77" s="100">
        <v>0</v>
      </c>
      <c r="AF77" s="101" t="s">
        <v>673</v>
      </c>
      <c r="AG77" s="102">
        <v>45406</v>
      </c>
      <c r="AH77" s="112" t="s">
        <v>382</v>
      </c>
      <c r="AI77" s="104"/>
      <c r="AJ77" s="105" t="s">
        <v>120</v>
      </c>
      <c r="AK77" s="97" t="s">
        <v>48</v>
      </c>
      <c r="AL77" s="98" t="str">
        <f t="shared" si="31"/>
        <v>C</v>
      </c>
      <c r="AM77" s="99" t="s">
        <v>674</v>
      </c>
      <c r="AN77" s="100">
        <v>1</v>
      </c>
      <c r="AO77" s="101" t="s">
        <v>675</v>
      </c>
      <c r="AP77" s="102">
        <v>45493</v>
      </c>
      <c r="AQ77" s="97" t="s">
        <v>55</v>
      </c>
      <c r="AR77" s="97" t="s">
        <v>55</v>
      </c>
      <c r="AS77" s="105"/>
      <c r="AT77" s="97" t="s">
        <v>55</v>
      </c>
      <c r="AU77" s="98" t="s">
        <v>55</v>
      </c>
      <c r="AV77" s="97" t="s">
        <v>55</v>
      </c>
      <c r="AW77" s="100" t="s">
        <v>55</v>
      </c>
      <c r="AX77" s="97" t="s">
        <v>55</v>
      </c>
      <c r="AY77" s="110" t="s">
        <v>55</v>
      </c>
      <c r="AZ77" s="97" t="s">
        <v>55</v>
      </c>
      <c r="BA77" s="97" t="s">
        <v>55</v>
      </c>
      <c r="BB77" s="122" t="s">
        <v>55</v>
      </c>
      <c r="BC77" s="97" t="s">
        <v>55</v>
      </c>
      <c r="BD77" s="98" t="s">
        <v>55</v>
      </c>
      <c r="BE77" s="97" t="s">
        <v>55</v>
      </c>
      <c r="BF77" s="100" t="s">
        <v>55</v>
      </c>
      <c r="BG77" s="97" t="s">
        <v>55</v>
      </c>
      <c r="BH77" s="110" t="s">
        <v>55</v>
      </c>
      <c r="BI77" s="97" t="s">
        <v>55</v>
      </c>
      <c r="BJ77" s="97" t="s">
        <v>55</v>
      </c>
      <c r="BK77" s="122" t="s">
        <v>55</v>
      </c>
      <c r="BL77" s="107" t="s">
        <v>126</v>
      </c>
      <c r="BM77" s="108" t="str">
        <f t="shared" si="20"/>
        <v>N.A.</v>
      </c>
      <c r="BN77" s="108" t="str">
        <f t="shared" si="21"/>
        <v>N.A.</v>
      </c>
      <c r="BO77" s="108" t="str">
        <f t="shared" si="22"/>
        <v>N.A.</v>
      </c>
      <c r="BP77" s="108" t="str">
        <f t="shared" si="23"/>
        <v>N.A.</v>
      </c>
      <c r="BQ77" s="108" t="str">
        <f t="shared" si="24"/>
        <v>N.A.</v>
      </c>
      <c r="BR77" s="109" t="str">
        <f t="shared" si="25"/>
        <v>N.A.</v>
      </c>
      <c r="BS77" s="108">
        <f t="shared" si="26"/>
        <v>0</v>
      </c>
      <c r="BT77" s="108">
        <f t="shared" si="27"/>
        <v>0</v>
      </c>
      <c r="BU77" s="108">
        <f t="shared" si="18"/>
        <v>0</v>
      </c>
      <c r="BV77" s="62" t="str">
        <f t="shared" si="29"/>
        <v>IGUAL</v>
      </c>
      <c r="BW77" s="251"/>
    </row>
    <row r="78" spans="1:75" ht="37.9" customHeight="1">
      <c r="A78" s="89" t="s">
        <v>668</v>
      </c>
      <c r="B78" s="43">
        <v>1739</v>
      </c>
      <c r="C78" s="90" t="s">
        <v>2</v>
      </c>
      <c r="D78" s="90" t="s">
        <v>495</v>
      </c>
      <c r="E78" s="92">
        <v>45146</v>
      </c>
      <c r="F78" s="90" t="s">
        <v>24</v>
      </c>
      <c r="G78" s="93" t="s">
        <v>676</v>
      </c>
      <c r="H78" s="90" t="s">
        <v>31</v>
      </c>
      <c r="I78" s="92">
        <v>45173</v>
      </c>
      <c r="J78" s="94"/>
      <c r="K78" s="90"/>
      <c r="L78" s="90"/>
      <c r="M78" s="90"/>
      <c r="N78" s="90"/>
      <c r="O78" s="92"/>
      <c r="P78" s="92"/>
      <c r="Q78" s="188">
        <v>2685</v>
      </c>
      <c r="R78" s="95">
        <f t="array" ref="R78">SUM(IF($AA78=Reformulaciones!$B$2:$B$1354,Reformulaciones!$J$2:$J$994,0))</f>
        <v>0</v>
      </c>
      <c r="S78" s="93" t="s">
        <v>677</v>
      </c>
      <c r="T78" s="93" t="s">
        <v>678</v>
      </c>
      <c r="U78" s="96" t="s">
        <v>679</v>
      </c>
      <c r="V78" s="94" t="s">
        <v>163</v>
      </c>
      <c r="W78" s="90" t="s">
        <v>389</v>
      </c>
      <c r="X78" s="92">
        <v>45261</v>
      </c>
      <c r="Y78" s="92">
        <v>45657</v>
      </c>
      <c r="Z78" s="90" t="s">
        <v>640</v>
      </c>
      <c r="AA78" s="44" t="s">
        <v>680</v>
      </c>
      <c r="AB78" s="97" t="s">
        <v>48</v>
      </c>
      <c r="AC78" s="98" t="str">
        <f t="shared" si="30"/>
        <v>A</v>
      </c>
      <c r="AD78" s="111" t="s">
        <v>174</v>
      </c>
      <c r="AE78" s="100">
        <v>0</v>
      </c>
      <c r="AF78" s="101" t="s">
        <v>681</v>
      </c>
      <c r="AG78" s="102">
        <v>45406</v>
      </c>
      <c r="AH78" s="112" t="s">
        <v>382</v>
      </c>
      <c r="AI78" s="104"/>
      <c r="AJ78" s="105" t="s">
        <v>120</v>
      </c>
      <c r="AK78" s="97" t="s">
        <v>48</v>
      </c>
      <c r="AL78" s="98" t="str">
        <f t="shared" si="31"/>
        <v>A</v>
      </c>
      <c r="AM78" s="99" t="s">
        <v>176</v>
      </c>
      <c r="AN78" s="100">
        <v>0</v>
      </c>
      <c r="AO78" s="103" t="s">
        <v>682</v>
      </c>
      <c r="AP78" s="102">
        <v>45493</v>
      </c>
      <c r="AQ78" s="97" t="s">
        <v>55</v>
      </c>
      <c r="AR78" s="97" t="s">
        <v>55</v>
      </c>
      <c r="AS78" s="105"/>
      <c r="AT78" s="97" t="s">
        <v>48</v>
      </c>
      <c r="AU78" s="98" t="str">
        <f>IF($AW78="N.A.","A",(IF($AW78&lt;100%,"A",(IF($AW78=100%,"C")))))</f>
        <v>A</v>
      </c>
      <c r="AV78" s="204" t="s">
        <v>683</v>
      </c>
      <c r="AW78" s="198">
        <v>0</v>
      </c>
      <c r="AX78" s="199" t="s">
        <v>683</v>
      </c>
      <c r="AY78" s="200">
        <v>45586</v>
      </c>
      <c r="AZ78" s="205"/>
      <c r="BA78" s="201"/>
      <c r="BB78" s="202"/>
      <c r="BC78" s="97" t="s">
        <v>48</v>
      </c>
      <c r="BD78" s="98" t="str">
        <f t="shared" si="28"/>
        <v>A</v>
      </c>
      <c r="BE78" s="99"/>
      <c r="BF78" s="106"/>
      <c r="BG78" s="101"/>
      <c r="BH78" s="200"/>
      <c r="BI78" s="205"/>
      <c r="BJ78" s="201"/>
      <c r="BK78" s="202"/>
      <c r="BL78" s="107" t="s">
        <v>126</v>
      </c>
      <c r="BM78" s="108">
        <f t="shared" si="20"/>
        <v>1</v>
      </c>
      <c r="BN78" s="108">
        <f t="shared" si="21"/>
        <v>1</v>
      </c>
      <c r="BO78" s="108">
        <f t="shared" si="22"/>
        <v>0</v>
      </c>
      <c r="BP78" s="108">
        <f t="shared" si="23"/>
        <v>1</v>
      </c>
      <c r="BQ78" s="108">
        <f t="shared" si="24"/>
        <v>1</v>
      </c>
      <c r="BR78" s="109">
        <f t="shared" si="25"/>
        <v>0</v>
      </c>
      <c r="BS78" s="108">
        <f t="shared" si="26"/>
        <v>1</v>
      </c>
      <c r="BT78" s="108">
        <f t="shared" si="27"/>
        <v>0</v>
      </c>
      <c r="BU78" s="108">
        <f t="shared" si="18"/>
        <v>1</v>
      </c>
      <c r="BV78" s="62" t="str">
        <f t="shared" si="29"/>
        <v>IGUAL</v>
      </c>
      <c r="BW78" s="251"/>
    </row>
    <row r="79" spans="1:75" ht="37.9" hidden="1" customHeight="1">
      <c r="A79" s="89" t="s">
        <v>668</v>
      </c>
      <c r="B79" s="43">
        <v>1740</v>
      </c>
      <c r="C79" s="90" t="s">
        <v>2</v>
      </c>
      <c r="D79" s="90" t="s">
        <v>495</v>
      </c>
      <c r="E79" s="92">
        <v>45146</v>
      </c>
      <c r="F79" s="90" t="s">
        <v>24</v>
      </c>
      <c r="G79" s="93" t="s">
        <v>684</v>
      </c>
      <c r="H79" s="90" t="s">
        <v>31</v>
      </c>
      <c r="I79" s="92">
        <v>45173</v>
      </c>
      <c r="J79" s="94"/>
      <c r="K79" s="90"/>
      <c r="L79" s="90"/>
      <c r="M79" s="90"/>
      <c r="N79" s="90"/>
      <c r="O79" s="92"/>
      <c r="P79" s="92"/>
      <c r="Q79" s="188">
        <v>2562</v>
      </c>
      <c r="R79" s="95">
        <f t="array" ref="R79">SUM(IF($AA79=Reformulaciones!$B$2:$B$1354,Reformulaciones!$J$2:$J$994,0))</f>
        <v>0</v>
      </c>
      <c r="S79" s="93" t="s">
        <v>684</v>
      </c>
      <c r="T79" s="93" t="s">
        <v>685</v>
      </c>
      <c r="U79" s="96" t="s">
        <v>686</v>
      </c>
      <c r="V79" s="94">
        <v>1</v>
      </c>
      <c r="W79" s="90" t="s">
        <v>389</v>
      </c>
      <c r="X79" s="92">
        <v>45231</v>
      </c>
      <c r="Y79" s="92">
        <v>45322</v>
      </c>
      <c r="Z79" s="90" t="s">
        <v>640</v>
      </c>
      <c r="AA79" s="44" t="s">
        <v>687</v>
      </c>
      <c r="AB79" s="97" t="s">
        <v>48</v>
      </c>
      <c r="AC79" s="98" t="str">
        <f t="shared" si="30"/>
        <v>C</v>
      </c>
      <c r="AD79" s="111" t="s">
        <v>688</v>
      </c>
      <c r="AE79" s="100">
        <v>1</v>
      </c>
      <c r="AF79" s="101" t="s">
        <v>689</v>
      </c>
      <c r="AG79" s="102">
        <v>45406</v>
      </c>
      <c r="AH79" s="112" t="s">
        <v>690</v>
      </c>
      <c r="AI79" s="104"/>
      <c r="AJ79" s="105" t="s">
        <v>120</v>
      </c>
      <c r="AK79" s="97" t="s">
        <v>55</v>
      </c>
      <c r="AL79" s="97" t="s">
        <v>55</v>
      </c>
      <c r="AM79" s="104" t="s">
        <v>55</v>
      </c>
      <c r="AN79" s="97" t="s">
        <v>55</v>
      </c>
      <c r="AO79" s="97" t="s">
        <v>55</v>
      </c>
      <c r="AP79" s="97" t="s">
        <v>55</v>
      </c>
      <c r="AQ79" s="97" t="s">
        <v>55</v>
      </c>
      <c r="AR79" s="97" t="s">
        <v>55</v>
      </c>
      <c r="AS79" s="97" t="s">
        <v>55</v>
      </c>
      <c r="AT79" s="97" t="s">
        <v>55</v>
      </c>
      <c r="AU79" s="98" t="s">
        <v>55</v>
      </c>
      <c r="AV79" s="97" t="s">
        <v>55</v>
      </c>
      <c r="AW79" s="100" t="s">
        <v>55</v>
      </c>
      <c r="AX79" s="97" t="s">
        <v>55</v>
      </c>
      <c r="AY79" s="110" t="s">
        <v>55</v>
      </c>
      <c r="AZ79" s="97" t="s">
        <v>55</v>
      </c>
      <c r="BA79" s="97" t="s">
        <v>55</v>
      </c>
      <c r="BB79" s="122" t="s">
        <v>55</v>
      </c>
      <c r="BC79" s="97" t="s">
        <v>55</v>
      </c>
      <c r="BD79" s="98" t="s">
        <v>55</v>
      </c>
      <c r="BE79" s="97" t="s">
        <v>55</v>
      </c>
      <c r="BF79" s="100" t="s">
        <v>55</v>
      </c>
      <c r="BG79" s="97" t="s">
        <v>55</v>
      </c>
      <c r="BH79" s="110" t="s">
        <v>55</v>
      </c>
      <c r="BI79" s="97" t="s">
        <v>55</v>
      </c>
      <c r="BJ79" s="97" t="s">
        <v>55</v>
      </c>
      <c r="BK79" s="122" t="s">
        <v>55</v>
      </c>
      <c r="BL79" s="107" t="s">
        <v>110</v>
      </c>
      <c r="BM79" s="108" t="str">
        <f t="shared" si="20"/>
        <v>N.A.</v>
      </c>
      <c r="BN79" s="108" t="str">
        <f t="shared" si="21"/>
        <v>N.A.</v>
      </c>
      <c r="BO79" s="108" t="str">
        <f t="shared" si="22"/>
        <v>N.A.</v>
      </c>
      <c r="BP79" s="108" t="str">
        <f t="shared" si="23"/>
        <v>N.A.</v>
      </c>
      <c r="BQ79" s="108" t="str">
        <f t="shared" si="24"/>
        <v>N.A.</v>
      </c>
      <c r="BR79" s="109" t="str">
        <f t="shared" si="25"/>
        <v>N.A.</v>
      </c>
      <c r="BS79" s="108">
        <f t="shared" si="26"/>
        <v>0</v>
      </c>
      <c r="BT79" s="108">
        <f t="shared" si="27"/>
        <v>0</v>
      </c>
      <c r="BU79" s="108">
        <f t="shared" si="18"/>
        <v>0</v>
      </c>
      <c r="BV79" s="62" t="str">
        <f t="shared" si="29"/>
        <v>IGUAL</v>
      </c>
      <c r="BW79" s="251"/>
    </row>
    <row r="80" spans="1:75" ht="37.9" customHeight="1">
      <c r="A80" s="89" t="s">
        <v>668</v>
      </c>
      <c r="B80" s="43">
        <v>1741</v>
      </c>
      <c r="C80" s="90" t="s">
        <v>2</v>
      </c>
      <c r="D80" s="90" t="s">
        <v>495</v>
      </c>
      <c r="E80" s="92">
        <v>45146</v>
      </c>
      <c r="F80" s="90" t="s">
        <v>24</v>
      </c>
      <c r="G80" s="93" t="s">
        <v>691</v>
      </c>
      <c r="H80" s="90" t="s">
        <v>31</v>
      </c>
      <c r="I80" s="92">
        <v>45173</v>
      </c>
      <c r="J80" s="94"/>
      <c r="K80" s="90"/>
      <c r="L80" s="90"/>
      <c r="M80" s="90"/>
      <c r="N80" s="90"/>
      <c r="O80" s="92"/>
      <c r="P80" s="92"/>
      <c r="Q80" s="188">
        <v>2690</v>
      </c>
      <c r="R80" s="95">
        <f t="array" ref="R80">SUM(IF($AA80=Reformulaciones!$B$2:$B$1354,Reformulaciones!$J$2:$J$994,0))</f>
        <v>1</v>
      </c>
      <c r="S80" s="93" t="s">
        <v>692</v>
      </c>
      <c r="T80" s="93" t="s">
        <v>693</v>
      </c>
      <c r="U80" s="96" t="s">
        <v>694</v>
      </c>
      <c r="V80" s="94" t="s">
        <v>154</v>
      </c>
      <c r="W80" s="90" t="s">
        <v>568</v>
      </c>
      <c r="X80" s="92">
        <v>45261</v>
      </c>
      <c r="Y80" s="92">
        <v>45483</v>
      </c>
      <c r="Z80" s="90" t="s">
        <v>695</v>
      </c>
      <c r="AA80" s="44" t="s">
        <v>696</v>
      </c>
      <c r="AB80" s="97" t="s">
        <v>48</v>
      </c>
      <c r="AC80" s="98" t="str">
        <f t="shared" si="30"/>
        <v>C</v>
      </c>
      <c r="AD80" s="111" t="s">
        <v>697</v>
      </c>
      <c r="AE80" s="100">
        <v>1</v>
      </c>
      <c r="AF80" s="101" t="s">
        <v>698</v>
      </c>
      <c r="AG80" s="102">
        <v>45406</v>
      </c>
      <c r="AH80" s="112" t="s">
        <v>699</v>
      </c>
      <c r="AI80" s="104"/>
      <c r="AJ80" s="105" t="s">
        <v>120</v>
      </c>
      <c r="AK80" s="97" t="s">
        <v>55</v>
      </c>
      <c r="AL80" s="97" t="s">
        <v>55</v>
      </c>
      <c r="AM80" s="104" t="s">
        <v>55</v>
      </c>
      <c r="AN80" s="97" t="s">
        <v>55</v>
      </c>
      <c r="AO80" s="97" t="s">
        <v>55</v>
      </c>
      <c r="AP80" s="97" t="s">
        <v>55</v>
      </c>
      <c r="AQ80" s="97" t="s">
        <v>55</v>
      </c>
      <c r="AR80" s="97" t="s">
        <v>55</v>
      </c>
      <c r="AS80" s="97" t="s">
        <v>55</v>
      </c>
      <c r="AT80" s="97" t="s">
        <v>55</v>
      </c>
      <c r="AU80" s="98" t="s">
        <v>55</v>
      </c>
      <c r="AV80" s="97" t="s">
        <v>55</v>
      </c>
      <c r="AW80" s="100" t="s">
        <v>55</v>
      </c>
      <c r="AX80" s="97" t="s">
        <v>55</v>
      </c>
      <c r="AY80" s="110" t="s">
        <v>55</v>
      </c>
      <c r="AZ80" s="97" t="s">
        <v>55</v>
      </c>
      <c r="BA80" s="97" t="s">
        <v>55</v>
      </c>
      <c r="BB80" s="122" t="s">
        <v>55</v>
      </c>
      <c r="BC80" s="97" t="s">
        <v>55</v>
      </c>
      <c r="BD80" s="98" t="s">
        <v>55</v>
      </c>
      <c r="BE80" s="97" t="s">
        <v>55</v>
      </c>
      <c r="BF80" s="100" t="s">
        <v>55</v>
      </c>
      <c r="BG80" s="97" t="s">
        <v>55</v>
      </c>
      <c r="BH80" s="110" t="s">
        <v>55</v>
      </c>
      <c r="BI80" s="97" t="s">
        <v>55</v>
      </c>
      <c r="BJ80" s="97" t="s">
        <v>55</v>
      </c>
      <c r="BK80" s="122" t="s">
        <v>55</v>
      </c>
      <c r="BL80" s="107" t="s">
        <v>110</v>
      </c>
      <c r="BM80" s="108" t="str">
        <f t="shared" si="20"/>
        <v>N.A.</v>
      </c>
      <c r="BN80" s="108" t="str">
        <f t="shared" si="21"/>
        <v>N.A.</v>
      </c>
      <c r="BO80" s="108" t="str">
        <f t="shared" si="22"/>
        <v>N.A.</v>
      </c>
      <c r="BP80" s="108" t="str">
        <f t="shared" si="23"/>
        <v>N.A.</v>
      </c>
      <c r="BQ80" s="108" t="str">
        <f t="shared" si="24"/>
        <v>N.A.</v>
      </c>
      <c r="BR80" s="109" t="str">
        <f t="shared" si="25"/>
        <v>N.A.</v>
      </c>
      <c r="BS80" s="108">
        <f t="shared" si="26"/>
        <v>0</v>
      </c>
      <c r="BT80" s="108">
        <f t="shared" si="27"/>
        <v>0</v>
      </c>
      <c r="BU80" s="108">
        <f t="shared" si="18"/>
        <v>0</v>
      </c>
      <c r="BV80" s="62" t="str">
        <f t="shared" si="29"/>
        <v>IGUAL</v>
      </c>
      <c r="BW80" s="251"/>
    </row>
    <row r="81" spans="1:75" ht="37.9" hidden="1" customHeight="1">
      <c r="A81" s="89" t="s">
        <v>668</v>
      </c>
      <c r="B81" s="43">
        <v>1742</v>
      </c>
      <c r="C81" s="90" t="s">
        <v>2</v>
      </c>
      <c r="D81" s="90" t="s">
        <v>495</v>
      </c>
      <c r="E81" s="92">
        <v>45146</v>
      </c>
      <c r="F81" s="90" t="s">
        <v>24</v>
      </c>
      <c r="G81" s="93" t="s">
        <v>700</v>
      </c>
      <c r="H81" s="90" t="s">
        <v>31</v>
      </c>
      <c r="I81" s="92">
        <v>45173</v>
      </c>
      <c r="J81" s="94"/>
      <c r="K81" s="90"/>
      <c r="L81" s="90"/>
      <c r="M81" s="90"/>
      <c r="N81" s="90"/>
      <c r="O81" s="92"/>
      <c r="P81" s="92"/>
      <c r="Q81" s="188">
        <v>2435</v>
      </c>
      <c r="R81" s="95">
        <f t="array" ref="R81">SUM(IF($AA81=Reformulaciones!$B$2:$B$1354,Reformulaciones!$J$2:$J$994,0))</f>
        <v>0</v>
      </c>
      <c r="S81" s="93" t="s">
        <v>701</v>
      </c>
      <c r="T81" s="93" t="s">
        <v>702</v>
      </c>
      <c r="U81" s="96" t="s">
        <v>703</v>
      </c>
      <c r="V81" s="94">
        <v>1</v>
      </c>
      <c r="W81" s="90" t="s">
        <v>389</v>
      </c>
      <c r="X81" s="92">
        <v>45231</v>
      </c>
      <c r="Y81" s="92">
        <v>45381</v>
      </c>
      <c r="Z81" s="90" t="s">
        <v>640</v>
      </c>
      <c r="AA81" s="44" t="s">
        <v>704</v>
      </c>
      <c r="AB81" s="97" t="s">
        <v>48</v>
      </c>
      <c r="AC81" s="98" t="str">
        <f t="shared" si="30"/>
        <v>C</v>
      </c>
      <c r="AD81" s="111" t="s">
        <v>705</v>
      </c>
      <c r="AE81" s="100">
        <v>1</v>
      </c>
      <c r="AF81" s="101" t="s">
        <v>706</v>
      </c>
      <c r="AG81" s="102">
        <v>45406</v>
      </c>
      <c r="AH81" s="112" t="s">
        <v>707</v>
      </c>
      <c r="AI81" s="104"/>
      <c r="AJ81" s="105" t="s">
        <v>120</v>
      </c>
      <c r="AK81" s="97" t="s">
        <v>55</v>
      </c>
      <c r="AL81" s="97" t="s">
        <v>55</v>
      </c>
      <c r="AM81" s="104" t="s">
        <v>55</v>
      </c>
      <c r="AN81" s="97" t="s">
        <v>55</v>
      </c>
      <c r="AO81" s="97" t="s">
        <v>55</v>
      </c>
      <c r="AP81" s="97" t="s">
        <v>55</v>
      </c>
      <c r="AQ81" s="97" t="s">
        <v>55</v>
      </c>
      <c r="AR81" s="97" t="s">
        <v>55</v>
      </c>
      <c r="AS81" s="97" t="s">
        <v>55</v>
      </c>
      <c r="AT81" s="97" t="s">
        <v>55</v>
      </c>
      <c r="AU81" s="98" t="s">
        <v>55</v>
      </c>
      <c r="AV81" s="97" t="s">
        <v>55</v>
      </c>
      <c r="AW81" s="100" t="s">
        <v>55</v>
      </c>
      <c r="AX81" s="97" t="s">
        <v>55</v>
      </c>
      <c r="AY81" s="110" t="s">
        <v>55</v>
      </c>
      <c r="AZ81" s="97" t="s">
        <v>55</v>
      </c>
      <c r="BA81" s="97" t="s">
        <v>55</v>
      </c>
      <c r="BB81" s="122" t="s">
        <v>55</v>
      </c>
      <c r="BC81" s="97" t="s">
        <v>55</v>
      </c>
      <c r="BD81" s="98" t="s">
        <v>55</v>
      </c>
      <c r="BE81" s="97" t="s">
        <v>55</v>
      </c>
      <c r="BF81" s="100" t="s">
        <v>55</v>
      </c>
      <c r="BG81" s="97" t="s">
        <v>55</v>
      </c>
      <c r="BH81" s="110" t="s">
        <v>55</v>
      </c>
      <c r="BI81" s="97" t="s">
        <v>55</v>
      </c>
      <c r="BJ81" s="97" t="s">
        <v>55</v>
      </c>
      <c r="BK81" s="122" t="s">
        <v>55</v>
      </c>
      <c r="BL81" s="107" t="s">
        <v>110</v>
      </c>
      <c r="BM81" s="108" t="str">
        <f t="shared" si="20"/>
        <v>N.A.</v>
      </c>
      <c r="BN81" s="108" t="str">
        <f t="shared" si="21"/>
        <v>N.A.</v>
      </c>
      <c r="BO81" s="108" t="str">
        <f t="shared" si="22"/>
        <v>N.A.</v>
      </c>
      <c r="BP81" s="108" t="str">
        <f t="shared" si="23"/>
        <v>N.A.</v>
      </c>
      <c r="BQ81" s="108" t="str">
        <f t="shared" si="24"/>
        <v>N.A.</v>
      </c>
      <c r="BR81" s="109" t="str">
        <f t="shared" si="25"/>
        <v>N.A.</v>
      </c>
      <c r="BS81" s="108">
        <f t="shared" si="26"/>
        <v>0</v>
      </c>
      <c r="BT81" s="108">
        <f t="shared" si="27"/>
        <v>0</v>
      </c>
      <c r="BU81" s="108">
        <f t="shared" si="18"/>
        <v>0</v>
      </c>
      <c r="BV81" s="62" t="str">
        <f t="shared" si="29"/>
        <v>IGUAL</v>
      </c>
      <c r="BW81" s="251"/>
    </row>
    <row r="82" spans="1:75" ht="37.9" hidden="1" customHeight="1">
      <c r="A82" s="89" t="s">
        <v>668</v>
      </c>
      <c r="B82" s="43">
        <v>1742</v>
      </c>
      <c r="C82" s="90" t="s">
        <v>2</v>
      </c>
      <c r="D82" s="90" t="s">
        <v>495</v>
      </c>
      <c r="E82" s="92">
        <v>45146</v>
      </c>
      <c r="F82" s="90" t="s">
        <v>24</v>
      </c>
      <c r="G82" s="93" t="s">
        <v>700</v>
      </c>
      <c r="H82" s="90" t="s">
        <v>31</v>
      </c>
      <c r="I82" s="92">
        <v>45173</v>
      </c>
      <c r="J82" s="94"/>
      <c r="K82" s="90"/>
      <c r="L82" s="90"/>
      <c r="M82" s="90"/>
      <c r="N82" s="90"/>
      <c r="O82" s="92"/>
      <c r="P82" s="92"/>
      <c r="Q82" s="188">
        <v>2588</v>
      </c>
      <c r="R82" s="95">
        <f t="array" ref="R82">SUM(IF($AA82=Reformulaciones!$B$2:$B$1354,Reformulaciones!$J$2:$J$994,0))</f>
        <v>1</v>
      </c>
      <c r="S82" s="93" t="s">
        <v>701</v>
      </c>
      <c r="T82" s="93" t="s">
        <v>708</v>
      </c>
      <c r="U82" s="96" t="s">
        <v>709</v>
      </c>
      <c r="V82" s="94">
        <v>1</v>
      </c>
      <c r="W82" s="90" t="s">
        <v>389</v>
      </c>
      <c r="X82" s="92">
        <v>45231</v>
      </c>
      <c r="Y82" s="92">
        <v>45473</v>
      </c>
      <c r="Z82" s="90" t="s">
        <v>640</v>
      </c>
      <c r="AA82" s="44" t="s">
        <v>710</v>
      </c>
      <c r="AB82" s="97" t="s">
        <v>48</v>
      </c>
      <c r="AC82" s="98" t="str">
        <f t="shared" si="30"/>
        <v>A</v>
      </c>
      <c r="AD82" s="111" t="s">
        <v>174</v>
      </c>
      <c r="AE82" s="100">
        <v>0</v>
      </c>
      <c r="AF82" s="101" t="s">
        <v>711</v>
      </c>
      <c r="AG82" s="102">
        <v>45406</v>
      </c>
      <c r="AH82" s="112" t="s">
        <v>382</v>
      </c>
      <c r="AI82" s="104"/>
      <c r="AJ82" s="105" t="s">
        <v>120</v>
      </c>
      <c r="AK82" s="97" t="s">
        <v>48</v>
      </c>
      <c r="AL82" s="98" t="str">
        <f t="shared" si="31"/>
        <v>C</v>
      </c>
      <c r="AM82" s="99" t="s">
        <v>712</v>
      </c>
      <c r="AN82" s="100">
        <v>1</v>
      </c>
      <c r="AO82" s="103" t="s">
        <v>713</v>
      </c>
      <c r="AP82" s="102">
        <v>45493</v>
      </c>
      <c r="AQ82" s="97" t="s">
        <v>55</v>
      </c>
      <c r="AR82" s="97" t="s">
        <v>55</v>
      </c>
      <c r="AS82" s="105"/>
      <c r="AT82" s="97" t="s">
        <v>55</v>
      </c>
      <c r="AU82" s="98" t="s">
        <v>55</v>
      </c>
      <c r="AV82" s="97" t="s">
        <v>55</v>
      </c>
      <c r="AW82" s="100" t="s">
        <v>55</v>
      </c>
      <c r="AX82" s="97" t="s">
        <v>55</v>
      </c>
      <c r="AY82" s="110" t="s">
        <v>55</v>
      </c>
      <c r="AZ82" s="97" t="s">
        <v>55</v>
      </c>
      <c r="BA82" s="97" t="s">
        <v>55</v>
      </c>
      <c r="BB82" s="122" t="s">
        <v>55</v>
      </c>
      <c r="BC82" s="97" t="s">
        <v>55</v>
      </c>
      <c r="BD82" s="98" t="s">
        <v>55</v>
      </c>
      <c r="BE82" s="97" t="s">
        <v>55</v>
      </c>
      <c r="BF82" s="100" t="s">
        <v>55</v>
      </c>
      <c r="BG82" s="97" t="s">
        <v>55</v>
      </c>
      <c r="BH82" s="110" t="s">
        <v>55</v>
      </c>
      <c r="BI82" s="97" t="s">
        <v>55</v>
      </c>
      <c r="BJ82" s="97" t="s">
        <v>55</v>
      </c>
      <c r="BK82" s="122" t="s">
        <v>55</v>
      </c>
      <c r="BL82" s="107" t="s">
        <v>126</v>
      </c>
      <c r="BM82" s="108" t="str">
        <f t="shared" si="20"/>
        <v>N.A.</v>
      </c>
      <c r="BN82" s="108" t="str">
        <f t="shared" si="21"/>
        <v>N.A.</v>
      </c>
      <c r="BO82" s="108" t="str">
        <f t="shared" si="22"/>
        <v>N.A.</v>
      </c>
      <c r="BP82" s="108" t="str">
        <f t="shared" si="23"/>
        <v>N.A.</v>
      </c>
      <c r="BQ82" s="108" t="str">
        <f t="shared" si="24"/>
        <v>N.A.</v>
      </c>
      <c r="BR82" s="109" t="str">
        <f t="shared" si="25"/>
        <v>N.A.</v>
      </c>
      <c r="BS82" s="108">
        <f t="shared" si="26"/>
        <v>0</v>
      </c>
      <c r="BT82" s="108">
        <f t="shared" si="27"/>
        <v>0</v>
      </c>
      <c r="BU82" s="108">
        <f t="shared" si="18"/>
        <v>0</v>
      </c>
      <c r="BV82" s="62" t="str">
        <f t="shared" si="29"/>
        <v>IGUAL</v>
      </c>
      <c r="BW82" s="251"/>
    </row>
    <row r="83" spans="1:75" ht="37.9" customHeight="1">
      <c r="A83" s="89" t="s">
        <v>668</v>
      </c>
      <c r="B83" s="43">
        <v>1743</v>
      </c>
      <c r="C83" s="90" t="s">
        <v>2</v>
      </c>
      <c r="D83" s="90" t="s">
        <v>495</v>
      </c>
      <c r="E83" s="92">
        <v>45146</v>
      </c>
      <c r="F83" s="90" t="s">
        <v>24</v>
      </c>
      <c r="G83" s="93" t="s">
        <v>714</v>
      </c>
      <c r="H83" s="90" t="s">
        <v>31</v>
      </c>
      <c r="I83" s="92">
        <v>45173</v>
      </c>
      <c r="J83" s="94"/>
      <c r="K83" s="90"/>
      <c r="L83" s="90"/>
      <c r="M83" s="90"/>
      <c r="N83" s="90"/>
      <c r="O83" s="92"/>
      <c r="P83" s="92"/>
      <c r="Q83" s="188">
        <v>2436</v>
      </c>
      <c r="R83" s="95">
        <f t="array" ref="R83">SUM(IF($AA83=Reformulaciones!$B$2:$B$1354,Reformulaciones!$J$2:$J$994,0))</f>
        <v>1</v>
      </c>
      <c r="S83" s="93" t="s">
        <v>714</v>
      </c>
      <c r="T83" s="93" t="s">
        <v>715</v>
      </c>
      <c r="U83" s="96" t="s">
        <v>716</v>
      </c>
      <c r="V83" s="94">
        <v>1</v>
      </c>
      <c r="W83" s="90" t="s">
        <v>389</v>
      </c>
      <c r="X83" s="92">
        <v>45200</v>
      </c>
      <c r="Y83" s="92">
        <v>45657</v>
      </c>
      <c r="Z83" s="90" t="s">
        <v>640</v>
      </c>
      <c r="AA83" s="44" t="s">
        <v>717</v>
      </c>
      <c r="AB83" s="97" t="s">
        <v>48</v>
      </c>
      <c r="AC83" s="98" t="str">
        <f t="shared" si="30"/>
        <v>A</v>
      </c>
      <c r="AD83" s="111" t="s">
        <v>174</v>
      </c>
      <c r="AE83" s="100">
        <v>0</v>
      </c>
      <c r="AF83" s="101" t="s">
        <v>718</v>
      </c>
      <c r="AG83" s="102">
        <v>45406</v>
      </c>
      <c r="AH83" s="112" t="s">
        <v>382</v>
      </c>
      <c r="AI83" s="104"/>
      <c r="AJ83" s="105" t="s">
        <v>120</v>
      </c>
      <c r="AK83" s="97" t="s">
        <v>48</v>
      </c>
      <c r="AL83" s="98" t="str">
        <f t="shared" si="31"/>
        <v>A</v>
      </c>
      <c r="AM83" s="99" t="s">
        <v>176</v>
      </c>
      <c r="AN83" s="100">
        <v>0</v>
      </c>
      <c r="AO83" s="103" t="s">
        <v>682</v>
      </c>
      <c r="AP83" s="102">
        <v>45493</v>
      </c>
      <c r="AQ83" s="97" t="s">
        <v>55</v>
      </c>
      <c r="AR83" s="97" t="s">
        <v>55</v>
      </c>
      <c r="AS83" s="105"/>
      <c r="AT83" s="97" t="s">
        <v>48</v>
      </c>
      <c r="AU83" s="98" t="str">
        <f>IF($AW83="N.A.","A",(IF($AW83&lt;100%,"A",(IF($AW83=100%,"C")))))</f>
        <v>C</v>
      </c>
      <c r="AV83" s="204" t="s">
        <v>719</v>
      </c>
      <c r="AW83" s="198">
        <v>1</v>
      </c>
      <c r="AX83" s="199" t="s">
        <v>720</v>
      </c>
      <c r="AY83" s="200">
        <v>45586</v>
      </c>
      <c r="AZ83" s="205"/>
      <c r="BA83" s="201"/>
      <c r="BB83" s="202"/>
      <c r="BC83" s="97" t="s">
        <v>55</v>
      </c>
      <c r="BD83" s="98" t="s">
        <v>55</v>
      </c>
      <c r="BE83" s="97" t="s">
        <v>55</v>
      </c>
      <c r="BF83" s="100" t="s">
        <v>55</v>
      </c>
      <c r="BG83" s="97" t="s">
        <v>55</v>
      </c>
      <c r="BH83" s="110" t="s">
        <v>55</v>
      </c>
      <c r="BI83" s="97" t="s">
        <v>55</v>
      </c>
      <c r="BJ83" s="97" t="s">
        <v>55</v>
      </c>
      <c r="BK83" s="122" t="s">
        <v>55</v>
      </c>
      <c r="BL83" s="107" t="s">
        <v>126</v>
      </c>
      <c r="BM83" s="108">
        <f t="shared" si="20"/>
        <v>1</v>
      </c>
      <c r="BN83" s="108" t="str">
        <f t="shared" si="21"/>
        <v>N.A.</v>
      </c>
      <c r="BO83" s="108" t="str">
        <f t="shared" si="22"/>
        <v>N.A.</v>
      </c>
      <c r="BP83" s="108" t="str">
        <f t="shared" si="23"/>
        <v>N.A.</v>
      </c>
      <c r="BQ83" s="108" t="str">
        <f t="shared" si="24"/>
        <v>N.A.</v>
      </c>
      <c r="BR83" s="109" t="str">
        <f t="shared" si="25"/>
        <v>N.A.</v>
      </c>
      <c r="BS83" s="108">
        <f t="shared" si="26"/>
        <v>1</v>
      </c>
      <c r="BT83" s="108">
        <f t="shared" si="27"/>
        <v>0</v>
      </c>
      <c r="BU83" s="108">
        <f t="shared" si="18"/>
        <v>0</v>
      </c>
      <c r="BV83" s="62" t="str">
        <f t="shared" si="29"/>
        <v>OK</v>
      </c>
      <c r="BW83" s="251"/>
    </row>
    <row r="84" spans="1:75" ht="37.9" hidden="1" customHeight="1">
      <c r="A84" s="89" t="s">
        <v>668</v>
      </c>
      <c r="B84" s="43">
        <v>1744</v>
      </c>
      <c r="C84" s="90" t="s">
        <v>2</v>
      </c>
      <c r="D84" s="90" t="s">
        <v>495</v>
      </c>
      <c r="E84" s="92">
        <v>45146</v>
      </c>
      <c r="F84" s="90" t="s">
        <v>24</v>
      </c>
      <c r="G84" s="93" t="s">
        <v>721</v>
      </c>
      <c r="H84" s="90" t="s">
        <v>31</v>
      </c>
      <c r="I84" s="92">
        <v>45173</v>
      </c>
      <c r="J84" s="94"/>
      <c r="K84" s="90"/>
      <c r="L84" s="90"/>
      <c r="M84" s="90"/>
      <c r="N84" s="90"/>
      <c r="O84" s="92"/>
      <c r="P84" s="92"/>
      <c r="Q84" s="188">
        <v>2689</v>
      </c>
      <c r="R84" s="95">
        <f t="array" ref="R84">SUM(IF($AA84=Reformulaciones!$B$2:$B$1354,Reformulaciones!$J$2:$J$994,0))</f>
        <v>0</v>
      </c>
      <c r="S84" s="93" t="s">
        <v>722</v>
      </c>
      <c r="T84" s="93" t="s">
        <v>723</v>
      </c>
      <c r="U84" s="96" t="s">
        <v>724</v>
      </c>
      <c r="V84" s="94">
        <v>1</v>
      </c>
      <c r="W84" s="90" t="s">
        <v>389</v>
      </c>
      <c r="X84" s="92">
        <v>44986</v>
      </c>
      <c r="Y84" s="92">
        <v>45473</v>
      </c>
      <c r="Z84" s="90" t="s">
        <v>640</v>
      </c>
      <c r="AA84" s="44" t="s">
        <v>725</v>
      </c>
      <c r="AB84" s="97" t="s">
        <v>48</v>
      </c>
      <c r="AC84" s="98" t="str">
        <f t="shared" si="30"/>
        <v>A</v>
      </c>
      <c r="AD84" s="111" t="s">
        <v>174</v>
      </c>
      <c r="AE84" s="100">
        <v>0</v>
      </c>
      <c r="AF84" s="101" t="s">
        <v>650</v>
      </c>
      <c r="AG84" s="102">
        <v>45406</v>
      </c>
      <c r="AH84" s="112" t="s">
        <v>382</v>
      </c>
      <c r="AI84" s="117" t="s">
        <v>120</v>
      </c>
      <c r="AJ84" s="136" t="s">
        <v>651</v>
      </c>
      <c r="AK84" s="97" t="s">
        <v>48</v>
      </c>
      <c r="AL84" s="98" t="str">
        <f t="shared" si="31"/>
        <v>C</v>
      </c>
      <c r="AM84" s="99" t="s">
        <v>726</v>
      </c>
      <c r="AN84" s="137">
        <v>1</v>
      </c>
      <c r="AO84" s="138" t="s">
        <v>727</v>
      </c>
      <c r="AP84" s="102">
        <v>45493</v>
      </c>
      <c r="AQ84" s="97" t="s">
        <v>55</v>
      </c>
      <c r="AR84" s="97" t="s">
        <v>55</v>
      </c>
      <c r="AS84" s="105"/>
      <c r="AT84" s="97" t="s">
        <v>55</v>
      </c>
      <c r="AU84" s="98" t="s">
        <v>55</v>
      </c>
      <c r="AV84" s="97" t="s">
        <v>55</v>
      </c>
      <c r="AW84" s="100" t="s">
        <v>55</v>
      </c>
      <c r="AX84" s="97" t="s">
        <v>55</v>
      </c>
      <c r="AY84" s="110" t="s">
        <v>55</v>
      </c>
      <c r="AZ84" s="97" t="s">
        <v>55</v>
      </c>
      <c r="BA84" s="97" t="s">
        <v>55</v>
      </c>
      <c r="BB84" s="122" t="s">
        <v>55</v>
      </c>
      <c r="BC84" s="97" t="s">
        <v>55</v>
      </c>
      <c r="BD84" s="98" t="s">
        <v>55</v>
      </c>
      <c r="BE84" s="97" t="s">
        <v>55</v>
      </c>
      <c r="BF84" s="100" t="s">
        <v>55</v>
      </c>
      <c r="BG84" s="97" t="s">
        <v>55</v>
      </c>
      <c r="BH84" s="110" t="s">
        <v>55</v>
      </c>
      <c r="BI84" s="97" t="s">
        <v>55</v>
      </c>
      <c r="BJ84" s="97" t="s">
        <v>55</v>
      </c>
      <c r="BK84" s="122" t="s">
        <v>55</v>
      </c>
      <c r="BL84" s="107" t="s">
        <v>126</v>
      </c>
      <c r="BM84" s="108" t="str">
        <f t="shared" si="20"/>
        <v>N.A.</v>
      </c>
      <c r="BN84" s="108" t="str">
        <f t="shared" si="21"/>
        <v>N.A.</v>
      </c>
      <c r="BO84" s="108" t="str">
        <f t="shared" si="22"/>
        <v>N.A.</v>
      </c>
      <c r="BP84" s="108" t="str">
        <f t="shared" si="23"/>
        <v>N.A.</v>
      </c>
      <c r="BQ84" s="108" t="str">
        <f t="shared" si="24"/>
        <v>N.A.</v>
      </c>
      <c r="BR84" s="109" t="str">
        <f t="shared" si="25"/>
        <v>N.A.</v>
      </c>
      <c r="BS84" s="108">
        <f t="shared" si="26"/>
        <v>0</v>
      </c>
      <c r="BT84" s="108">
        <f t="shared" si="27"/>
        <v>0</v>
      </c>
      <c r="BU84" s="108">
        <f t="shared" si="18"/>
        <v>0</v>
      </c>
      <c r="BV84" s="62" t="str">
        <f t="shared" si="29"/>
        <v>IGUAL</v>
      </c>
      <c r="BW84" s="251"/>
    </row>
    <row r="85" spans="1:75" s="67" customFormat="1" ht="37.9" hidden="1" customHeight="1">
      <c r="A85" s="139" t="s">
        <v>668</v>
      </c>
      <c r="B85" s="141">
        <v>1745</v>
      </c>
      <c r="C85" s="140" t="s">
        <v>2</v>
      </c>
      <c r="D85" s="140" t="s">
        <v>495</v>
      </c>
      <c r="E85" s="92">
        <v>45146</v>
      </c>
      <c r="F85" s="140" t="s">
        <v>24</v>
      </c>
      <c r="G85" s="143" t="s">
        <v>728</v>
      </c>
      <c r="H85" s="140" t="s">
        <v>31</v>
      </c>
      <c r="I85" s="142">
        <v>45173</v>
      </c>
      <c r="J85" s="144"/>
      <c r="K85" s="145"/>
      <c r="L85" s="145"/>
      <c r="M85" s="145"/>
      <c r="N85" s="145"/>
      <c r="O85" s="146"/>
      <c r="P85" s="146"/>
      <c r="Q85" s="188">
        <v>2687</v>
      </c>
      <c r="R85" s="95">
        <f t="array" ref="R85">SUM(IF($AA85=Reformulaciones!$B$2:$B$1354,Reformulaciones!$J$2:$J$994,0))</f>
        <v>0</v>
      </c>
      <c r="S85" s="93" t="s">
        <v>729</v>
      </c>
      <c r="T85" s="93" t="s">
        <v>730</v>
      </c>
      <c r="U85" s="96" t="s">
        <v>731</v>
      </c>
      <c r="V85" s="94">
        <v>1</v>
      </c>
      <c r="W85" s="90" t="s">
        <v>389</v>
      </c>
      <c r="X85" s="92">
        <v>45200</v>
      </c>
      <c r="Y85" s="92">
        <v>45473</v>
      </c>
      <c r="Z85" s="90" t="s">
        <v>640</v>
      </c>
      <c r="AA85" s="44" t="s">
        <v>732</v>
      </c>
      <c r="AB85" s="97" t="s">
        <v>48</v>
      </c>
      <c r="AC85" s="98" t="str">
        <f t="shared" si="30"/>
        <v>A</v>
      </c>
      <c r="AD85" s="111" t="s">
        <v>174</v>
      </c>
      <c r="AE85" s="100">
        <v>0</v>
      </c>
      <c r="AF85" s="101" t="s">
        <v>650</v>
      </c>
      <c r="AG85" s="102">
        <v>45406</v>
      </c>
      <c r="AH85" s="112" t="s">
        <v>382</v>
      </c>
      <c r="AI85" s="147" t="s">
        <v>120</v>
      </c>
      <c r="AJ85" s="136" t="s">
        <v>651</v>
      </c>
      <c r="AK85" s="97" t="s">
        <v>48</v>
      </c>
      <c r="AL85" s="98" t="str">
        <f t="shared" si="31"/>
        <v>C</v>
      </c>
      <c r="AM85" s="148" t="s">
        <v>726</v>
      </c>
      <c r="AN85" s="149">
        <v>1</v>
      </c>
      <c r="AO85" s="150" t="s">
        <v>727</v>
      </c>
      <c r="AP85" s="102">
        <v>45493</v>
      </c>
      <c r="AQ85" s="97" t="s">
        <v>55</v>
      </c>
      <c r="AR85" s="97" t="s">
        <v>55</v>
      </c>
      <c r="AS85" s="105"/>
      <c r="AT85" s="97" t="s">
        <v>55</v>
      </c>
      <c r="AU85" s="98" t="s">
        <v>55</v>
      </c>
      <c r="AV85" s="97" t="s">
        <v>55</v>
      </c>
      <c r="AW85" s="100" t="s">
        <v>55</v>
      </c>
      <c r="AX85" s="97" t="s">
        <v>55</v>
      </c>
      <c r="AY85" s="110" t="s">
        <v>55</v>
      </c>
      <c r="AZ85" s="97" t="s">
        <v>55</v>
      </c>
      <c r="BA85" s="97" t="s">
        <v>55</v>
      </c>
      <c r="BB85" s="122" t="s">
        <v>55</v>
      </c>
      <c r="BC85" s="97" t="s">
        <v>55</v>
      </c>
      <c r="BD85" s="98" t="s">
        <v>55</v>
      </c>
      <c r="BE85" s="97" t="s">
        <v>55</v>
      </c>
      <c r="BF85" s="100" t="s">
        <v>55</v>
      </c>
      <c r="BG85" s="97" t="s">
        <v>55</v>
      </c>
      <c r="BH85" s="110" t="s">
        <v>55</v>
      </c>
      <c r="BI85" s="97" t="s">
        <v>55</v>
      </c>
      <c r="BJ85" s="97" t="s">
        <v>55</v>
      </c>
      <c r="BK85" s="122" t="s">
        <v>55</v>
      </c>
      <c r="BL85" s="107" t="s">
        <v>126</v>
      </c>
      <c r="BM85" s="108" t="str">
        <f t="shared" si="20"/>
        <v>N.A.</v>
      </c>
      <c r="BN85" s="108" t="str">
        <f t="shared" si="21"/>
        <v>N.A.</v>
      </c>
      <c r="BO85" s="108" t="str">
        <f t="shared" si="22"/>
        <v>N.A.</v>
      </c>
      <c r="BP85" s="108" t="str">
        <f t="shared" si="23"/>
        <v>N.A.</v>
      </c>
      <c r="BQ85" s="108" t="str">
        <f t="shared" si="24"/>
        <v>N.A.</v>
      </c>
      <c r="BR85" s="109" t="str">
        <f t="shared" si="25"/>
        <v>N.A.</v>
      </c>
      <c r="BS85" s="108">
        <f t="shared" si="26"/>
        <v>0</v>
      </c>
      <c r="BT85" s="108">
        <f t="shared" si="27"/>
        <v>0</v>
      </c>
      <c r="BU85" s="108">
        <f t="shared" si="18"/>
        <v>0</v>
      </c>
      <c r="BV85" s="62" t="str">
        <f t="shared" si="29"/>
        <v>IGUAL</v>
      </c>
      <c r="BW85" s="251"/>
    </row>
    <row r="86" spans="1:75" s="67" customFormat="1" ht="37.9" hidden="1" customHeight="1">
      <c r="A86" s="139" t="s">
        <v>668</v>
      </c>
      <c r="B86" s="141">
        <v>1745</v>
      </c>
      <c r="C86" s="140" t="s">
        <v>2</v>
      </c>
      <c r="D86" s="140" t="s">
        <v>495</v>
      </c>
      <c r="E86" s="92">
        <v>45146</v>
      </c>
      <c r="F86" s="140" t="s">
        <v>24</v>
      </c>
      <c r="G86" s="143" t="s">
        <v>728</v>
      </c>
      <c r="H86" s="140" t="s">
        <v>31</v>
      </c>
      <c r="I86" s="142">
        <v>45173</v>
      </c>
      <c r="J86" s="144"/>
      <c r="K86" s="145"/>
      <c r="L86" s="145"/>
      <c r="M86" s="145"/>
      <c r="N86" s="145"/>
      <c r="O86" s="146"/>
      <c r="P86" s="146"/>
      <c r="Q86" s="188">
        <v>2688</v>
      </c>
      <c r="R86" s="95">
        <f t="array" ref="R86">SUM(IF($AA86=Reformulaciones!$B$2:$B$1354,Reformulaciones!$J$2:$J$994,0))</f>
        <v>0</v>
      </c>
      <c r="S86" s="93" t="s">
        <v>729</v>
      </c>
      <c r="T86" s="93" t="s">
        <v>733</v>
      </c>
      <c r="U86" s="96" t="s">
        <v>734</v>
      </c>
      <c r="V86" s="94">
        <v>1</v>
      </c>
      <c r="W86" s="90" t="s">
        <v>389</v>
      </c>
      <c r="X86" s="92">
        <v>45139</v>
      </c>
      <c r="Y86" s="92">
        <v>45473</v>
      </c>
      <c r="Z86" s="90" t="s">
        <v>640</v>
      </c>
      <c r="AA86" s="44" t="s">
        <v>735</v>
      </c>
      <c r="AB86" s="97" t="s">
        <v>48</v>
      </c>
      <c r="AC86" s="98" t="str">
        <f t="shared" si="30"/>
        <v>A</v>
      </c>
      <c r="AD86" s="111" t="s">
        <v>174</v>
      </c>
      <c r="AE86" s="100">
        <v>0</v>
      </c>
      <c r="AF86" s="101" t="s">
        <v>650</v>
      </c>
      <c r="AG86" s="102">
        <v>45406</v>
      </c>
      <c r="AH86" s="112" t="s">
        <v>382</v>
      </c>
      <c r="AI86" s="151" t="s">
        <v>120</v>
      </c>
      <c r="AJ86" s="136" t="s">
        <v>651</v>
      </c>
      <c r="AK86" s="97" t="s">
        <v>48</v>
      </c>
      <c r="AL86" s="98" t="str">
        <f t="shared" si="31"/>
        <v>C</v>
      </c>
      <c r="AM86" s="148" t="s">
        <v>736</v>
      </c>
      <c r="AN86" s="152">
        <v>1</v>
      </c>
      <c r="AO86" s="153" t="s">
        <v>737</v>
      </c>
      <c r="AP86" s="102">
        <v>45493</v>
      </c>
      <c r="AQ86" s="97" t="s">
        <v>55</v>
      </c>
      <c r="AR86" s="97" t="s">
        <v>55</v>
      </c>
      <c r="AS86" s="105"/>
      <c r="AT86" s="97" t="s">
        <v>55</v>
      </c>
      <c r="AU86" s="98" t="s">
        <v>55</v>
      </c>
      <c r="AV86" s="97" t="s">
        <v>55</v>
      </c>
      <c r="AW86" s="100" t="s">
        <v>55</v>
      </c>
      <c r="AX86" s="97" t="s">
        <v>55</v>
      </c>
      <c r="AY86" s="110" t="s">
        <v>55</v>
      </c>
      <c r="AZ86" s="97" t="s">
        <v>55</v>
      </c>
      <c r="BA86" s="97" t="s">
        <v>55</v>
      </c>
      <c r="BB86" s="122" t="s">
        <v>55</v>
      </c>
      <c r="BC86" s="97" t="s">
        <v>55</v>
      </c>
      <c r="BD86" s="98" t="s">
        <v>55</v>
      </c>
      <c r="BE86" s="97" t="s">
        <v>55</v>
      </c>
      <c r="BF86" s="100" t="s">
        <v>55</v>
      </c>
      <c r="BG86" s="97" t="s">
        <v>55</v>
      </c>
      <c r="BH86" s="110" t="s">
        <v>55</v>
      </c>
      <c r="BI86" s="97" t="s">
        <v>55</v>
      </c>
      <c r="BJ86" s="97" t="s">
        <v>55</v>
      </c>
      <c r="BK86" s="122" t="s">
        <v>55</v>
      </c>
      <c r="BL86" s="107" t="s">
        <v>126</v>
      </c>
      <c r="BM86" s="108" t="str">
        <f t="shared" si="20"/>
        <v>N.A.</v>
      </c>
      <c r="BN86" s="108" t="str">
        <f t="shared" si="21"/>
        <v>N.A.</v>
      </c>
      <c r="BO86" s="108" t="str">
        <f t="shared" si="22"/>
        <v>N.A.</v>
      </c>
      <c r="BP86" s="108" t="str">
        <f t="shared" si="23"/>
        <v>N.A.</v>
      </c>
      <c r="BQ86" s="108" t="str">
        <f t="shared" si="24"/>
        <v>N.A.</v>
      </c>
      <c r="BR86" s="109" t="str">
        <f t="shared" si="25"/>
        <v>N.A.</v>
      </c>
      <c r="BS86" s="108">
        <f t="shared" si="26"/>
        <v>0</v>
      </c>
      <c r="BT86" s="108">
        <f t="shared" si="27"/>
        <v>0</v>
      </c>
      <c r="BU86" s="108">
        <f t="shared" si="18"/>
        <v>0</v>
      </c>
      <c r="BV86" s="62" t="str">
        <f t="shared" si="29"/>
        <v>IGUAL</v>
      </c>
      <c r="BW86" s="251"/>
    </row>
    <row r="87" spans="1:75" ht="37.9" hidden="1" customHeight="1">
      <c r="A87" s="89" t="s">
        <v>668</v>
      </c>
      <c r="B87" s="43">
        <v>1746</v>
      </c>
      <c r="C87" s="90" t="s">
        <v>2</v>
      </c>
      <c r="D87" s="90" t="s">
        <v>495</v>
      </c>
      <c r="E87" s="92">
        <v>45146</v>
      </c>
      <c r="F87" s="90" t="s">
        <v>24</v>
      </c>
      <c r="G87" s="93" t="s">
        <v>738</v>
      </c>
      <c r="H87" s="90" t="s">
        <v>31</v>
      </c>
      <c r="I87" s="92">
        <v>45173</v>
      </c>
      <c r="J87" s="94"/>
      <c r="K87" s="90"/>
      <c r="L87" s="90"/>
      <c r="M87" s="90"/>
      <c r="N87" s="90"/>
      <c r="O87" s="92"/>
      <c r="P87" s="92"/>
      <c r="Q87" s="188">
        <v>2684</v>
      </c>
      <c r="R87" s="95">
        <f t="array" ref="R87">SUM(IF($AA87=Reformulaciones!$B$2:$B$1354,Reformulaciones!$J$2:$J$994,0))</f>
        <v>0</v>
      </c>
      <c r="S87" s="93" t="s">
        <v>739</v>
      </c>
      <c r="T87" s="93" t="s">
        <v>740</v>
      </c>
      <c r="U87" s="96" t="s">
        <v>741</v>
      </c>
      <c r="V87" s="94">
        <v>2</v>
      </c>
      <c r="W87" s="90" t="s">
        <v>230</v>
      </c>
      <c r="X87" s="92">
        <v>45261</v>
      </c>
      <c r="Y87" s="92">
        <v>45473</v>
      </c>
      <c r="Z87" s="90" t="s">
        <v>742</v>
      </c>
      <c r="AA87" s="44" t="s">
        <v>743</v>
      </c>
      <c r="AB87" s="97" t="s">
        <v>48</v>
      </c>
      <c r="AC87" s="98" t="str">
        <f t="shared" si="30"/>
        <v>A</v>
      </c>
      <c r="AD87" s="111" t="s">
        <v>174</v>
      </c>
      <c r="AE87" s="100">
        <v>0</v>
      </c>
      <c r="AF87" s="101" t="s">
        <v>744</v>
      </c>
      <c r="AG87" s="102">
        <v>45406</v>
      </c>
      <c r="AH87" s="112" t="s">
        <v>382</v>
      </c>
      <c r="AI87" s="117" t="s">
        <v>120</v>
      </c>
      <c r="AJ87" s="154" t="s">
        <v>120</v>
      </c>
      <c r="AK87" s="97" t="s">
        <v>48</v>
      </c>
      <c r="AL87" s="98" t="str">
        <f t="shared" si="31"/>
        <v>A</v>
      </c>
      <c r="AM87" s="99" t="s">
        <v>176</v>
      </c>
      <c r="AN87" s="100">
        <v>0</v>
      </c>
      <c r="AO87" s="101" t="s">
        <v>745</v>
      </c>
      <c r="AP87" s="102">
        <v>45493</v>
      </c>
      <c r="AQ87" s="97" t="s">
        <v>55</v>
      </c>
      <c r="AR87" s="97" t="s">
        <v>55</v>
      </c>
      <c r="AS87" s="105"/>
      <c r="AT87" s="97" t="s">
        <v>48</v>
      </c>
      <c r="AU87" s="98" t="str">
        <f>IF($AW87="N.A.","A",(IF($AW87&lt;100%,"A",(IF($AW87=100%,"C")))))</f>
        <v>A</v>
      </c>
      <c r="AV87" s="204" t="s">
        <v>746</v>
      </c>
      <c r="AW87" s="198">
        <v>0</v>
      </c>
      <c r="AX87" s="199" t="s">
        <v>747</v>
      </c>
      <c r="AY87" s="200">
        <v>45586</v>
      </c>
      <c r="AZ87" s="205" t="s">
        <v>179</v>
      </c>
      <c r="BA87" s="205" t="s">
        <v>179</v>
      </c>
      <c r="BB87" s="237" t="s">
        <v>179</v>
      </c>
      <c r="BC87" s="97" t="s">
        <v>48</v>
      </c>
      <c r="BD87" s="98" t="str">
        <f t="shared" si="28"/>
        <v>A</v>
      </c>
      <c r="BE87" s="99"/>
      <c r="BF87" s="106"/>
      <c r="BG87" s="101"/>
      <c r="BH87" s="200"/>
      <c r="BI87" s="205"/>
      <c r="BJ87" s="201"/>
      <c r="BK87" s="202"/>
      <c r="BL87" s="107" t="s">
        <v>126</v>
      </c>
      <c r="BM87" s="108">
        <f t="shared" si="20"/>
        <v>1</v>
      </c>
      <c r="BN87" s="108">
        <f t="shared" si="21"/>
        <v>1</v>
      </c>
      <c r="BO87" s="108">
        <f t="shared" si="22"/>
        <v>0</v>
      </c>
      <c r="BP87" s="108">
        <f t="shared" si="23"/>
        <v>1</v>
      </c>
      <c r="BQ87" s="108">
        <f t="shared" si="24"/>
        <v>1</v>
      </c>
      <c r="BR87" s="109">
        <f t="shared" si="25"/>
        <v>0</v>
      </c>
      <c r="BS87" s="108">
        <f t="shared" si="26"/>
        <v>1</v>
      </c>
      <c r="BT87" s="108">
        <f t="shared" si="27"/>
        <v>0</v>
      </c>
      <c r="BU87" s="108">
        <f t="shared" si="18"/>
        <v>1</v>
      </c>
      <c r="BV87" s="62" t="str">
        <f t="shared" si="29"/>
        <v>IGUAL</v>
      </c>
      <c r="BW87" s="251"/>
    </row>
    <row r="88" spans="1:75" ht="37.9" hidden="1" customHeight="1">
      <c r="A88" s="89" t="s">
        <v>229</v>
      </c>
      <c r="B88" s="43">
        <v>1747</v>
      </c>
      <c r="C88" s="90" t="s">
        <v>10</v>
      </c>
      <c r="D88" s="90" t="s">
        <v>749</v>
      </c>
      <c r="E88" s="92">
        <v>45078</v>
      </c>
      <c r="F88" s="90" t="s">
        <v>22</v>
      </c>
      <c r="G88" s="93" t="s">
        <v>750</v>
      </c>
      <c r="H88" s="90" t="s">
        <v>26</v>
      </c>
      <c r="I88" s="92">
        <v>45195</v>
      </c>
      <c r="J88" s="94"/>
      <c r="K88" s="90"/>
      <c r="L88" s="90"/>
      <c r="M88" s="90"/>
      <c r="N88" s="90"/>
      <c r="O88" s="92"/>
      <c r="P88" s="92"/>
      <c r="Q88" s="188">
        <v>2456</v>
      </c>
      <c r="R88" s="95">
        <f t="array" ref="R88">SUM(IF($AA88=Reformulaciones!$B$2:$B$1354,Reformulaciones!$J$2:$J$994,0))</f>
        <v>0</v>
      </c>
      <c r="S88" s="93" t="s">
        <v>751</v>
      </c>
      <c r="T88" s="93" t="s">
        <v>752</v>
      </c>
      <c r="U88" s="96" t="s">
        <v>162</v>
      </c>
      <c r="V88" s="94">
        <v>1</v>
      </c>
      <c r="W88" s="90" t="s">
        <v>748</v>
      </c>
      <c r="X88" s="92">
        <v>45139</v>
      </c>
      <c r="Y88" s="92">
        <v>45412</v>
      </c>
      <c r="Z88" s="90" t="s">
        <v>753</v>
      </c>
      <c r="AA88" s="44" t="s">
        <v>754</v>
      </c>
      <c r="AB88" s="97" t="s">
        <v>46</v>
      </c>
      <c r="AC88" s="98" t="str">
        <f t="shared" si="30"/>
        <v>C</v>
      </c>
      <c r="AD88" s="99" t="s">
        <v>755</v>
      </c>
      <c r="AE88" s="100">
        <v>1</v>
      </c>
      <c r="AF88" s="99" t="s">
        <v>756</v>
      </c>
      <c r="AG88" s="110">
        <v>45399</v>
      </c>
      <c r="AH88" s="104" t="s">
        <v>757</v>
      </c>
      <c r="AI88" s="99" t="s">
        <v>524</v>
      </c>
      <c r="AJ88" s="105" t="s">
        <v>120</v>
      </c>
      <c r="AK88" s="97" t="s">
        <v>55</v>
      </c>
      <c r="AL88" s="97" t="s">
        <v>55</v>
      </c>
      <c r="AM88" s="104" t="s">
        <v>55</v>
      </c>
      <c r="AN88" s="97" t="s">
        <v>55</v>
      </c>
      <c r="AO88" s="97" t="s">
        <v>55</v>
      </c>
      <c r="AP88" s="97" t="s">
        <v>55</v>
      </c>
      <c r="AQ88" s="97" t="s">
        <v>55</v>
      </c>
      <c r="AR88" s="97" t="s">
        <v>55</v>
      </c>
      <c r="AS88" s="97" t="s">
        <v>55</v>
      </c>
      <c r="AT88" s="97" t="s">
        <v>55</v>
      </c>
      <c r="AU88" s="98" t="s">
        <v>55</v>
      </c>
      <c r="AV88" s="97" t="s">
        <v>55</v>
      </c>
      <c r="AW88" s="100" t="s">
        <v>55</v>
      </c>
      <c r="AX88" s="97" t="s">
        <v>55</v>
      </c>
      <c r="AY88" s="110" t="s">
        <v>55</v>
      </c>
      <c r="AZ88" s="97" t="s">
        <v>55</v>
      </c>
      <c r="BA88" s="97" t="s">
        <v>55</v>
      </c>
      <c r="BB88" s="122" t="s">
        <v>55</v>
      </c>
      <c r="BC88" s="97" t="s">
        <v>55</v>
      </c>
      <c r="BD88" s="98" t="s">
        <v>55</v>
      </c>
      <c r="BE88" s="97" t="s">
        <v>55</v>
      </c>
      <c r="BF88" s="100" t="s">
        <v>55</v>
      </c>
      <c r="BG88" s="97" t="s">
        <v>55</v>
      </c>
      <c r="BH88" s="110" t="s">
        <v>55</v>
      </c>
      <c r="BI88" s="97" t="s">
        <v>55</v>
      </c>
      <c r="BJ88" s="97" t="s">
        <v>55</v>
      </c>
      <c r="BK88" s="122" t="s">
        <v>55</v>
      </c>
      <c r="BL88" s="107" t="s">
        <v>110</v>
      </c>
      <c r="BM88" s="108" t="str">
        <f t="shared" si="20"/>
        <v>N.A.</v>
      </c>
      <c r="BN88" s="108" t="str">
        <f t="shared" si="21"/>
        <v>N.A.</v>
      </c>
      <c r="BO88" s="108" t="str">
        <f t="shared" si="22"/>
        <v>N.A.</v>
      </c>
      <c r="BP88" s="108" t="str">
        <f t="shared" si="23"/>
        <v>N.A.</v>
      </c>
      <c r="BQ88" s="108" t="str">
        <f t="shared" si="24"/>
        <v>N.A.</v>
      </c>
      <c r="BR88" s="109" t="str">
        <f t="shared" si="25"/>
        <v>N.A.</v>
      </c>
      <c r="BS88" s="108">
        <f t="shared" si="26"/>
        <v>0</v>
      </c>
      <c r="BT88" s="108">
        <f t="shared" si="27"/>
        <v>0</v>
      </c>
      <c r="BU88" s="108">
        <f t="shared" si="18"/>
        <v>0</v>
      </c>
      <c r="BV88" s="62" t="str">
        <f t="shared" si="29"/>
        <v>IGUAL</v>
      </c>
      <c r="BW88" s="251"/>
    </row>
    <row r="89" spans="1:75" ht="37.9" hidden="1" customHeight="1">
      <c r="A89" s="89" t="s">
        <v>229</v>
      </c>
      <c r="B89" s="43">
        <v>1747</v>
      </c>
      <c r="C89" s="90" t="s">
        <v>10</v>
      </c>
      <c r="D89" s="90" t="s">
        <v>749</v>
      </c>
      <c r="E89" s="92">
        <v>45078</v>
      </c>
      <c r="F89" s="90" t="s">
        <v>22</v>
      </c>
      <c r="G89" s="93" t="s">
        <v>750</v>
      </c>
      <c r="H89" s="90" t="s">
        <v>26</v>
      </c>
      <c r="I89" s="92">
        <v>45195</v>
      </c>
      <c r="J89" s="94"/>
      <c r="K89" s="90"/>
      <c r="L89" s="90"/>
      <c r="M89" s="90"/>
      <c r="N89" s="90"/>
      <c r="O89" s="92"/>
      <c r="P89" s="92"/>
      <c r="Q89" s="188">
        <v>2458</v>
      </c>
      <c r="R89" s="95">
        <f t="array" ref="R89">SUM(IF($AA89=Reformulaciones!$B$2:$B$1354,Reformulaciones!$J$2:$J$994,0))</f>
        <v>0</v>
      </c>
      <c r="S89" s="93" t="s">
        <v>751</v>
      </c>
      <c r="T89" s="93" t="s">
        <v>758</v>
      </c>
      <c r="U89" s="96" t="s">
        <v>759</v>
      </c>
      <c r="V89" s="94">
        <v>1</v>
      </c>
      <c r="W89" s="90" t="s">
        <v>748</v>
      </c>
      <c r="X89" s="92">
        <v>45139</v>
      </c>
      <c r="Y89" s="92">
        <v>45443</v>
      </c>
      <c r="Z89" s="90" t="s">
        <v>753</v>
      </c>
      <c r="AA89" s="44" t="s">
        <v>760</v>
      </c>
      <c r="AB89" s="97" t="s">
        <v>46</v>
      </c>
      <c r="AC89" s="98" t="str">
        <f t="shared" si="30"/>
        <v>C</v>
      </c>
      <c r="AD89" s="99" t="s">
        <v>761</v>
      </c>
      <c r="AE89" s="100">
        <v>1</v>
      </c>
      <c r="AF89" s="99" t="s">
        <v>762</v>
      </c>
      <c r="AG89" s="110">
        <v>45399</v>
      </c>
      <c r="AH89" s="104" t="s">
        <v>763</v>
      </c>
      <c r="AI89" s="99" t="s">
        <v>524</v>
      </c>
      <c r="AJ89" s="105" t="s">
        <v>120</v>
      </c>
      <c r="AK89" s="97" t="s">
        <v>55</v>
      </c>
      <c r="AL89" s="97" t="s">
        <v>55</v>
      </c>
      <c r="AM89" s="104" t="s">
        <v>55</v>
      </c>
      <c r="AN89" s="97" t="s">
        <v>55</v>
      </c>
      <c r="AO89" s="97" t="s">
        <v>55</v>
      </c>
      <c r="AP89" s="97" t="s">
        <v>55</v>
      </c>
      <c r="AQ89" s="97" t="s">
        <v>55</v>
      </c>
      <c r="AR89" s="97" t="s">
        <v>55</v>
      </c>
      <c r="AS89" s="97" t="s">
        <v>55</v>
      </c>
      <c r="AT89" s="97" t="s">
        <v>55</v>
      </c>
      <c r="AU89" s="98" t="s">
        <v>55</v>
      </c>
      <c r="AV89" s="97" t="s">
        <v>55</v>
      </c>
      <c r="AW89" s="100" t="s">
        <v>55</v>
      </c>
      <c r="AX89" s="97" t="s">
        <v>55</v>
      </c>
      <c r="AY89" s="110" t="s">
        <v>55</v>
      </c>
      <c r="AZ89" s="97" t="s">
        <v>55</v>
      </c>
      <c r="BA89" s="97" t="s">
        <v>55</v>
      </c>
      <c r="BB89" s="122" t="s">
        <v>55</v>
      </c>
      <c r="BC89" s="97" t="s">
        <v>55</v>
      </c>
      <c r="BD89" s="98" t="s">
        <v>55</v>
      </c>
      <c r="BE89" s="97" t="s">
        <v>55</v>
      </c>
      <c r="BF89" s="100" t="s">
        <v>55</v>
      </c>
      <c r="BG89" s="97" t="s">
        <v>55</v>
      </c>
      <c r="BH89" s="110" t="s">
        <v>55</v>
      </c>
      <c r="BI89" s="97" t="s">
        <v>55</v>
      </c>
      <c r="BJ89" s="97" t="s">
        <v>55</v>
      </c>
      <c r="BK89" s="122" t="s">
        <v>55</v>
      </c>
      <c r="BL89" s="107" t="s">
        <v>110</v>
      </c>
      <c r="BM89" s="108" t="str">
        <f t="shared" si="20"/>
        <v>N.A.</v>
      </c>
      <c r="BN89" s="108" t="str">
        <f t="shared" si="21"/>
        <v>N.A.</v>
      </c>
      <c r="BO89" s="108" t="str">
        <f t="shared" si="22"/>
        <v>N.A.</v>
      </c>
      <c r="BP89" s="108" t="str">
        <f t="shared" si="23"/>
        <v>N.A.</v>
      </c>
      <c r="BQ89" s="108" t="str">
        <f t="shared" si="24"/>
        <v>N.A.</v>
      </c>
      <c r="BR89" s="109" t="str">
        <f t="shared" si="25"/>
        <v>N.A.</v>
      </c>
      <c r="BS89" s="108">
        <f t="shared" si="26"/>
        <v>0</v>
      </c>
      <c r="BT89" s="108">
        <f t="shared" si="27"/>
        <v>0</v>
      </c>
      <c r="BU89" s="108">
        <f t="shared" si="18"/>
        <v>0</v>
      </c>
      <c r="BV89" s="62" t="str">
        <f t="shared" si="29"/>
        <v>IGUAL</v>
      </c>
      <c r="BW89" s="251"/>
    </row>
    <row r="90" spans="1:75" ht="37.9" hidden="1" customHeight="1">
      <c r="A90" s="89" t="s">
        <v>229</v>
      </c>
      <c r="B90" s="43">
        <v>1748</v>
      </c>
      <c r="C90" s="90" t="s">
        <v>10</v>
      </c>
      <c r="D90" s="90" t="s">
        <v>749</v>
      </c>
      <c r="E90" s="92">
        <v>45078</v>
      </c>
      <c r="F90" s="90" t="s">
        <v>22</v>
      </c>
      <c r="G90" s="93" t="s">
        <v>764</v>
      </c>
      <c r="H90" s="90" t="s">
        <v>26</v>
      </c>
      <c r="I90" s="92">
        <v>45195</v>
      </c>
      <c r="J90" s="94"/>
      <c r="K90" s="90"/>
      <c r="L90" s="90"/>
      <c r="M90" s="90"/>
      <c r="N90" s="90"/>
      <c r="O90" s="92"/>
      <c r="P90" s="92"/>
      <c r="Q90" s="188">
        <v>2462</v>
      </c>
      <c r="R90" s="95">
        <f t="array" ref="R90">SUM(IF($AA90=Reformulaciones!$B$2:$B$1354,Reformulaciones!$J$2:$J$994,0))</f>
        <v>0</v>
      </c>
      <c r="S90" s="93" t="s">
        <v>765</v>
      </c>
      <c r="T90" s="93" t="s">
        <v>766</v>
      </c>
      <c r="U90" s="96" t="s">
        <v>767</v>
      </c>
      <c r="V90" s="94">
        <v>3</v>
      </c>
      <c r="W90" s="90" t="s">
        <v>748</v>
      </c>
      <c r="X90" s="92">
        <v>45139</v>
      </c>
      <c r="Y90" s="92">
        <v>45443</v>
      </c>
      <c r="Z90" s="90" t="s">
        <v>753</v>
      </c>
      <c r="AA90" s="44" t="s">
        <v>768</v>
      </c>
      <c r="AB90" s="97" t="s">
        <v>50</v>
      </c>
      <c r="AC90" s="98" t="str">
        <f t="shared" si="30"/>
        <v>A</v>
      </c>
      <c r="AD90" s="99" t="s">
        <v>769</v>
      </c>
      <c r="AE90" s="100">
        <v>0.75</v>
      </c>
      <c r="AF90" s="101" t="s">
        <v>770</v>
      </c>
      <c r="AG90" s="102">
        <v>45406</v>
      </c>
      <c r="AH90" s="104" t="s">
        <v>771</v>
      </c>
      <c r="AI90" s="104" t="s">
        <v>119</v>
      </c>
      <c r="AJ90" s="105" t="s">
        <v>120</v>
      </c>
      <c r="AK90" s="97" t="s">
        <v>50</v>
      </c>
      <c r="AL90" s="98" t="str">
        <f t="shared" si="31"/>
        <v>C</v>
      </c>
      <c r="AM90" s="99" t="s">
        <v>772</v>
      </c>
      <c r="AN90" s="106">
        <v>1</v>
      </c>
      <c r="AO90" s="101" t="s">
        <v>773</v>
      </c>
      <c r="AP90" s="102">
        <v>45490</v>
      </c>
      <c r="AQ90" s="104" t="s">
        <v>774</v>
      </c>
      <c r="AR90" s="104" t="s">
        <v>395</v>
      </c>
      <c r="AS90" s="105"/>
      <c r="AT90" s="97" t="s">
        <v>55</v>
      </c>
      <c r="AU90" s="98" t="s">
        <v>55</v>
      </c>
      <c r="AV90" s="97" t="s">
        <v>55</v>
      </c>
      <c r="AW90" s="100" t="s">
        <v>55</v>
      </c>
      <c r="AX90" s="97" t="s">
        <v>55</v>
      </c>
      <c r="AY90" s="110" t="s">
        <v>55</v>
      </c>
      <c r="AZ90" s="97" t="s">
        <v>55</v>
      </c>
      <c r="BA90" s="97" t="s">
        <v>55</v>
      </c>
      <c r="BB90" s="122" t="s">
        <v>55</v>
      </c>
      <c r="BC90" s="97" t="s">
        <v>55</v>
      </c>
      <c r="BD90" s="98" t="s">
        <v>55</v>
      </c>
      <c r="BE90" s="97" t="s">
        <v>55</v>
      </c>
      <c r="BF90" s="100" t="s">
        <v>55</v>
      </c>
      <c r="BG90" s="97" t="s">
        <v>55</v>
      </c>
      <c r="BH90" s="110" t="s">
        <v>55</v>
      </c>
      <c r="BI90" s="97" t="s">
        <v>55</v>
      </c>
      <c r="BJ90" s="97" t="s">
        <v>55</v>
      </c>
      <c r="BK90" s="122" t="s">
        <v>55</v>
      </c>
      <c r="BL90" s="107" t="s">
        <v>126</v>
      </c>
      <c r="BM90" s="108" t="str">
        <f t="shared" si="20"/>
        <v>N.A.</v>
      </c>
      <c r="BN90" s="108" t="str">
        <f t="shared" si="21"/>
        <v>N.A.</v>
      </c>
      <c r="BO90" s="108" t="str">
        <f t="shared" si="22"/>
        <v>N.A.</v>
      </c>
      <c r="BP90" s="108" t="str">
        <f t="shared" si="23"/>
        <v>N.A.</v>
      </c>
      <c r="BQ90" s="108" t="str">
        <f t="shared" si="24"/>
        <v>N.A.</v>
      </c>
      <c r="BR90" s="109" t="str">
        <f t="shared" si="25"/>
        <v>N.A.</v>
      </c>
      <c r="BS90" s="108">
        <f t="shared" si="26"/>
        <v>0</v>
      </c>
      <c r="BT90" s="108">
        <f t="shared" si="27"/>
        <v>0</v>
      </c>
      <c r="BU90" s="108">
        <f t="shared" si="18"/>
        <v>0</v>
      </c>
      <c r="BV90" s="62" t="str">
        <f t="shared" si="29"/>
        <v>IGUAL</v>
      </c>
      <c r="BW90" s="251"/>
    </row>
    <row r="91" spans="1:75" ht="37.9" hidden="1" customHeight="1">
      <c r="A91" s="89" t="s">
        <v>229</v>
      </c>
      <c r="B91" s="43">
        <v>1748</v>
      </c>
      <c r="C91" s="90" t="s">
        <v>10</v>
      </c>
      <c r="D91" s="90" t="s">
        <v>749</v>
      </c>
      <c r="E91" s="92">
        <v>45078</v>
      </c>
      <c r="F91" s="90" t="s">
        <v>22</v>
      </c>
      <c r="G91" s="93" t="s">
        <v>764</v>
      </c>
      <c r="H91" s="90" t="s">
        <v>26</v>
      </c>
      <c r="I91" s="92">
        <v>45195</v>
      </c>
      <c r="J91" s="94"/>
      <c r="K91" s="90"/>
      <c r="L91" s="90"/>
      <c r="M91" s="90"/>
      <c r="N91" s="90"/>
      <c r="O91" s="92"/>
      <c r="P91" s="92"/>
      <c r="Q91" s="188">
        <v>2463</v>
      </c>
      <c r="R91" s="95">
        <f t="array" ref="R91">SUM(IF($AA91=Reformulaciones!$B$2:$B$1354,Reformulaciones!$J$2:$J$994,0))</f>
        <v>0</v>
      </c>
      <c r="S91" s="93" t="s">
        <v>765</v>
      </c>
      <c r="T91" s="93" t="s">
        <v>752</v>
      </c>
      <c r="U91" s="96" t="s">
        <v>162</v>
      </c>
      <c r="V91" s="94">
        <v>1</v>
      </c>
      <c r="W91" s="90" t="s">
        <v>748</v>
      </c>
      <c r="X91" s="92">
        <v>45139</v>
      </c>
      <c r="Y91" s="92">
        <v>45412</v>
      </c>
      <c r="Z91" s="90" t="s">
        <v>753</v>
      </c>
      <c r="AA91" s="44" t="s">
        <v>775</v>
      </c>
      <c r="AB91" s="97" t="s">
        <v>50</v>
      </c>
      <c r="AC91" s="98" t="str">
        <f t="shared" si="30"/>
        <v>C</v>
      </c>
      <c r="AD91" s="99" t="s">
        <v>776</v>
      </c>
      <c r="AE91" s="100">
        <v>1</v>
      </c>
      <c r="AF91" s="99" t="s">
        <v>777</v>
      </c>
      <c r="AG91" s="102">
        <v>45406</v>
      </c>
      <c r="AH91" s="104" t="s">
        <v>778</v>
      </c>
      <c r="AI91" s="104" t="s">
        <v>524</v>
      </c>
      <c r="AJ91" s="105" t="s">
        <v>120</v>
      </c>
      <c r="AK91" s="97" t="s">
        <v>55</v>
      </c>
      <c r="AL91" s="97" t="s">
        <v>55</v>
      </c>
      <c r="AM91" s="104" t="s">
        <v>55</v>
      </c>
      <c r="AN91" s="97" t="s">
        <v>55</v>
      </c>
      <c r="AO91" s="97" t="s">
        <v>55</v>
      </c>
      <c r="AP91" s="97" t="s">
        <v>55</v>
      </c>
      <c r="AQ91" s="97" t="s">
        <v>55</v>
      </c>
      <c r="AR91" s="97" t="s">
        <v>55</v>
      </c>
      <c r="AS91" s="97" t="s">
        <v>55</v>
      </c>
      <c r="AT91" s="97" t="s">
        <v>55</v>
      </c>
      <c r="AU91" s="98" t="s">
        <v>55</v>
      </c>
      <c r="AV91" s="97" t="s">
        <v>55</v>
      </c>
      <c r="AW91" s="100" t="s">
        <v>55</v>
      </c>
      <c r="AX91" s="97" t="s">
        <v>55</v>
      </c>
      <c r="AY91" s="110" t="s">
        <v>55</v>
      </c>
      <c r="AZ91" s="97" t="s">
        <v>55</v>
      </c>
      <c r="BA91" s="97" t="s">
        <v>55</v>
      </c>
      <c r="BB91" s="122" t="s">
        <v>55</v>
      </c>
      <c r="BC91" s="97" t="s">
        <v>55</v>
      </c>
      <c r="BD91" s="98" t="s">
        <v>55</v>
      </c>
      <c r="BE91" s="97" t="s">
        <v>55</v>
      </c>
      <c r="BF91" s="100" t="s">
        <v>55</v>
      </c>
      <c r="BG91" s="97" t="s">
        <v>55</v>
      </c>
      <c r="BH91" s="110" t="s">
        <v>55</v>
      </c>
      <c r="BI91" s="97" t="s">
        <v>55</v>
      </c>
      <c r="BJ91" s="97" t="s">
        <v>55</v>
      </c>
      <c r="BK91" s="122" t="s">
        <v>55</v>
      </c>
      <c r="BL91" s="107" t="s">
        <v>110</v>
      </c>
      <c r="BM91" s="108" t="str">
        <f t="shared" si="20"/>
        <v>N.A.</v>
      </c>
      <c r="BN91" s="108" t="str">
        <f t="shared" si="21"/>
        <v>N.A.</v>
      </c>
      <c r="BO91" s="108" t="str">
        <f t="shared" si="22"/>
        <v>N.A.</v>
      </c>
      <c r="BP91" s="108" t="str">
        <f t="shared" si="23"/>
        <v>N.A.</v>
      </c>
      <c r="BQ91" s="108" t="str">
        <f t="shared" si="24"/>
        <v>N.A.</v>
      </c>
      <c r="BR91" s="109" t="str">
        <f t="shared" si="25"/>
        <v>N.A.</v>
      </c>
      <c r="BS91" s="108">
        <f t="shared" si="26"/>
        <v>0</v>
      </c>
      <c r="BT91" s="108">
        <f t="shared" si="27"/>
        <v>0</v>
      </c>
      <c r="BU91" s="108">
        <f t="shared" si="18"/>
        <v>0</v>
      </c>
      <c r="BV91" s="62" t="str">
        <f t="shared" si="29"/>
        <v>IGUAL</v>
      </c>
      <c r="BW91" s="251"/>
    </row>
    <row r="92" spans="1:75" ht="37.9" hidden="1" customHeight="1">
      <c r="A92" s="89" t="s">
        <v>229</v>
      </c>
      <c r="B92" s="43">
        <v>1748</v>
      </c>
      <c r="C92" s="90" t="s">
        <v>10</v>
      </c>
      <c r="D92" s="90" t="s">
        <v>749</v>
      </c>
      <c r="E92" s="92">
        <v>45078</v>
      </c>
      <c r="F92" s="90" t="s">
        <v>22</v>
      </c>
      <c r="G92" s="93" t="s">
        <v>764</v>
      </c>
      <c r="H92" s="90" t="s">
        <v>26</v>
      </c>
      <c r="I92" s="92">
        <v>45195</v>
      </c>
      <c r="J92" s="94"/>
      <c r="K92" s="90"/>
      <c r="L92" s="90"/>
      <c r="M92" s="90"/>
      <c r="N92" s="90"/>
      <c r="O92" s="92"/>
      <c r="P92" s="92"/>
      <c r="Q92" s="188">
        <v>2464</v>
      </c>
      <c r="R92" s="95">
        <f t="array" ref="R92">SUM(IF($AA92=Reformulaciones!$B$2:$B$1354,Reformulaciones!$J$2:$J$994,0))</f>
        <v>0</v>
      </c>
      <c r="S92" s="93" t="s">
        <v>765</v>
      </c>
      <c r="T92" s="93" t="s">
        <v>779</v>
      </c>
      <c r="U92" s="96" t="s">
        <v>759</v>
      </c>
      <c r="V92" s="94">
        <v>1</v>
      </c>
      <c r="W92" s="90" t="s">
        <v>748</v>
      </c>
      <c r="X92" s="92">
        <v>45139</v>
      </c>
      <c r="Y92" s="92">
        <v>45443</v>
      </c>
      <c r="Z92" s="90" t="s">
        <v>753</v>
      </c>
      <c r="AA92" s="44" t="s">
        <v>780</v>
      </c>
      <c r="AB92" s="97" t="s">
        <v>50</v>
      </c>
      <c r="AC92" s="98" t="str">
        <f t="shared" si="30"/>
        <v>A</v>
      </c>
      <c r="AD92" s="99" t="s">
        <v>781</v>
      </c>
      <c r="AE92" s="100">
        <v>0.99</v>
      </c>
      <c r="AF92" s="99" t="s">
        <v>782</v>
      </c>
      <c r="AG92" s="102">
        <v>45406</v>
      </c>
      <c r="AH92" s="104" t="s">
        <v>783</v>
      </c>
      <c r="AI92" s="104" t="s">
        <v>119</v>
      </c>
      <c r="AJ92" s="105" t="s">
        <v>120</v>
      </c>
      <c r="AK92" s="97" t="s">
        <v>50</v>
      </c>
      <c r="AL92" s="98" t="str">
        <f t="shared" si="31"/>
        <v>C</v>
      </c>
      <c r="AM92" s="99" t="s">
        <v>781</v>
      </c>
      <c r="AN92" s="106">
        <v>1</v>
      </c>
      <c r="AO92" s="99" t="s">
        <v>784</v>
      </c>
      <c r="AP92" s="102">
        <v>45406</v>
      </c>
      <c r="AQ92" s="104" t="s">
        <v>783</v>
      </c>
      <c r="AR92" s="104" t="s">
        <v>395</v>
      </c>
      <c r="AS92" s="105"/>
      <c r="AT92" s="97" t="s">
        <v>55</v>
      </c>
      <c r="AU92" s="98" t="s">
        <v>55</v>
      </c>
      <c r="AV92" s="97" t="s">
        <v>55</v>
      </c>
      <c r="AW92" s="100" t="s">
        <v>55</v>
      </c>
      <c r="AX92" s="97" t="s">
        <v>55</v>
      </c>
      <c r="AY92" s="110" t="s">
        <v>55</v>
      </c>
      <c r="AZ92" s="97" t="s">
        <v>55</v>
      </c>
      <c r="BA92" s="97" t="s">
        <v>55</v>
      </c>
      <c r="BB92" s="122" t="s">
        <v>55</v>
      </c>
      <c r="BC92" s="97" t="s">
        <v>55</v>
      </c>
      <c r="BD92" s="98" t="s">
        <v>55</v>
      </c>
      <c r="BE92" s="97" t="s">
        <v>55</v>
      </c>
      <c r="BF92" s="100" t="s">
        <v>55</v>
      </c>
      <c r="BG92" s="97" t="s">
        <v>55</v>
      </c>
      <c r="BH92" s="110" t="s">
        <v>55</v>
      </c>
      <c r="BI92" s="97" t="s">
        <v>55</v>
      </c>
      <c r="BJ92" s="97" t="s">
        <v>55</v>
      </c>
      <c r="BK92" s="122" t="s">
        <v>55</v>
      </c>
      <c r="BL92" s="107" t="s">
        <v>126</v>
      </c>
      <c r="BM92" s="108" t="str">
        <f t="shared" si="20"/>
        <v>N.A.</v>
      </c>
      <c r="BN92" s="108" t="str">
        <f t="shared" si="21"/>
        <v>N.A.</v>
      </c>
      <c r="BO92" s="108" t="str">
        <f t="shared" si="22"/>
        <v>N.A.</v>
      </c>
      <c r="BP92" s="108" t="str">
        <f t="shared" si="23"/>
        <v>N.A.</v>
      </c>
      <c r="BQ92" s="108" t="str">
        <f t="shared" si="24"/>
        <v>N.A.</v>
      </c>
      <c r="BR92" s="109" t="str">
        <f t="shared" si="25"/>
        <v>N.A.</v>
      </c>
      <c r="BS92" s="108">
        <f t="shared" si="26"/>
        <v>0</v>
      </c>
      <c r="BT92" s="108">
        <f t="shared" si="27"/>
        <v>0</v>
      </c>
      <c r="BU92" s="108">
        <f t="shared" si="18"/>
        <v>0</v>
      </c>
      <c r="BV92" s="62" t="str">
        <f t="shared" si="29"/>
        <v>IGUAL</v>
      </c>
      <c r="BW92" s="251"/>
    </row>
    <row r="93" spans="1:75" ht="37.9" hidden="1" customHeight="1">
      <c r="A93" s="89" t="s">
        <v>229</v>
      </c>
      <c r="B93" s="43">
        <v>1749</v>
      </c>
      <c r="C93" s="90" t="s">
        <v>10</v>
      </c>
      <c r="D93" s="90" t="s">
        <v>749</v>
      </c>
      <c r="E93" s="92">
        <v>45078</v>
      </c>
      <c r="F93" s="90" t="s">
        <v>22</v>
      </c>
      <c r="G93" s="93" t="s">
        <v>785</v>
      </c>
      <c r="H93" s="90" t="s">
        <v>26</v>
      </c>
      <c r="I93" s="92">
        <v>45195</v>
      </c>
      <c r="J93" s="94"/>
      <c r="K93" s="90"/>
      <c r="L93" s="90"/>
      <c r="M93" s="90"/>
      <c r="N93" s="90"/>
      <c r="O93" s="92"/>
      <c r="P93" s="92"/>
      <c r="Q93" s="188">
        <v>2465</v>
      </c>
      <c r="R93" s="95">
        <f t="array" ref="R93">SUM(IF($AA93=Reformulaciones!$B$2:$B$1354,Reformulaciones!$J$2:$J$994,0))</f>
        <v>0</v>
      </c>
      <c r="S93" s="93" t="s">
        <v>786</v>
      </c>
      <c r="T93" s="93" t="s">
        <v>766</v>
      </c>
      <c r="U93" s="96" t="s">
        <v>767</v>
      </c>
      <c r="V93" s="94">
        <v>3</v>
      </c>
      <c r="W93" s="90" t="s">
        <v>748</v>
      </c>
      <c r="X93" s="92">
        <v>45139</v>
      </c>
      <c r="Y93" s="92">
        <v>45443</v>
      </c>
      <c r="Z93" s="90" t="s">
        <v>753</v>
      </c>
      <c r="AA93" s="44" t="s">
        <v>787</v>
      </c>
      <c r="AB93" s="97" t="s">
        <v>49</v>
      </c>
      <c r="AC93" s="98" t="str">
        <f t="shared" si="30"/>
        <v>A</v>
      </c>
      <c r="AD93" s="99" t="s">
        <v>788</v>
      </c>
      <c r="AE93" s="155">
        <v>0.66</v>
      </c>
      <c r="AF93" s="99" t="s">
        <v>789</v>
      </c>
      <c r="AG93" s="110">
        <v>45405</v>
      </c>
      <c r="AH93" s="104"/>
      <c r="AI93" s="104"/>
      <c r="AJ93" s="105" t="s">
        <v>120</v>
      </c>
      <c r="AK93" s="97" t="s">
        <v>49</v>
      </c>
      <c r="AL93" s="98" t="str">
        <f t="shared" si="31"/>
        <v>C</v>
      </c>
      <c r="AM93" s="97" t="s">
        <v>55</v>
      </c>
      <c r="AN93" s="100">
        <v>1</v>
      </c>
      <c r="AO93" s="156" t="s">
        <v>790</v>
      </c>
      <c r="AP93" s="110">
        <v>45408</v>
      </c>
      <c r="AQ93" s="97" t="s">
        <v>791</v>
      </c>
      <c r="AR93" s="104" t="s">
        <v>792</v>
      </c>
      <c r="AS93" s="97" t="s">
        <v>55</v>
      </c>
      <c r="AT93" s="97" t="s">
        <v>55</v>
      </c>
      <c r="AU93" s="98" t="s">
        <v>55</v>
      </c>
      <c r="AV93" s="97" t="s">
        <v>55</v>
      </c>
      <c r="AW93" s="100" t="s">
        <v>55</v>
      </c>
      <c r="AX93" s="97" t="s">
        <v>55</v>
      </c>
      <c r="AY93" s="110" t="s">
        <v>55</v>
      </c>
      <c r="AZ93" s="97" t="s">
        <v>55</v>
      </c>
      <c r="BA93" s="97" t="s">
        <v>55</v>
      </c>
      <c r="BB93" s="122" t="s">
        <v>55</v>
      </c>
      <c r="BC93" s="97" t="s">
        <v>55</v>
      </c>
      <c r="BD93" s="98" t="s">
        <v>55</v>
      </c>
      <c r="BE93" s="97" t="s">
        <v>55</v>
      </c>
      <c r="BF93" s="100" t="s">
        <v>55</v>
      </c>
      <c r="BG93" s="97" t="s">
        <v>55</v>
      </c>
      <c r="BH93" s="110" t="s">
        <v>55</v>
      </c>
      <c r="BI93" s="97" t="s">
        <v>55</v>
      </c>
      <c r="BJ93" s="97" t="s">
        <v>55</v>
      </c>
      <c r="BK93" s="122" t="s">
        <v>55</v>
      </c>
      <c r="BL93" s="107" t="s">
        <v>110</v>
      </c>
      <c r="BM93" s="108" t="str">
        <f t="shared" si="20"/>
        <v>N.A.</v>
      </c>
      <c r="BN93" s="108" t="str">
        <f t="shared" si="21"/>
        <v>N.A.</v>
      </c>
      <c r="BO93" s="108" t="str">
        <f t="shared" si="22"/>
        <v>N.A.</v>
      </c>
      <c r="BP93" s="108" t="str">
        <f t="shared" si="23"/>
        <v>N.A.</v>
      </c>
      <c r="BQ93" s="108" t="str">
        <f t="shared" si="24"/>
        <v>N.A.</v>
      </c>
      <c r="BR93" s="109" t="str">
        <f t="shared" si="25"/>
        <v>N.A.</v>
      </c>
      <c r="BS93" s="108">
        <f t="shared" si="26"/>
        <v>0</v>
      </c>
      <c r="BT93" s="108">
        <f t="shared" si="27"/>
        <v>0</v>
      </c>
      <c r="BU93" s="108">
        <f t="shared" si="18"/>
        <v>0</v>
      </c>
      <c r="BV93" s="62" t="str">
        <f t="shared" si="29"/>
        <v>IGUAL</v>
      </c>
      <c r="BW93" s="251"/>
    </row>
    <row r="94" spans="1:75" ht="37.9" hidden="1" customHeight="1">
      <c r="A94" s="89" t="s">
        <v>229</v>
      </c>
      <c r="B94" s="43">
        <v>1749</v>
      </c>
      <c r="C94" s="90" t="s">
        <v>10</v>
      </c>
      <c r="D94" s="90" t="s">
        <v>749</v>
      </c>
      <c r="E94" s="92">
        <v>45078</v>
      </c>
      <c r="F94" s="90" t="s">
        <v>22</v>
      </c>
      <c r="G94" s="93" t="s">
        <v>785</v>
      </c>
      <c r="H94" s="90" t="s">
        <v>26</v>
      </c>
      <c r="I94" s="92">
        <v>45195</v>
      </c>
      <c r="J94" s="94"/>
      <c r="K94" s="90"/>
      <c r="L94" s="90"/>
      <c r="M94" s="90"/>
      <c r="N94" s="90"/>
      <c r="O94" s="92"/>
      <c r="P94" s="92"/>
      <c r="Q94" s="188">
        <v>2466</v>
      </c>
      <c r="R94" s="95">
        <f t="array" ref="R94">SUM(IF($AA94=Reformulaciones!$B$2:$B$1354,Reformulaciones!$J$2:$J$994,0))</f>
        <v>0</v>
      </c>
      <c r="S94" s="93" t="s">
        <v>786</v>
      </c>
      <c r="T94" s="93" t="s">
        <v>752</v>
      </c>
      <c r="U94" s="96" t="s">
        <v>162</v>
      </c>
      <c r="V94" s="94">
        <v>1</v>
      </c>
      <c r="W94" s="90" t="s">
        <v>748</v>
      </c>
      <c r="X94" s="92">
        <v>45139</v>
      </c>
      <c r="Y94" s="92">
        <v>45412</v>
      </c>
      <c r="Z94" s="90" t="s">
        <v>753</v>
      </c>
      <c r="AA94" s="44" t="s">
        <v>793</v>
      </c>
      <c r="AB94" s="97" t="s">
        <v>49</v>
      </c>
      <c r="AC94" s="98" t="str">
        <f t="shared" si="30"/>
        <v>C</v>
      </c>
      <c r="AD94" s="99" t="s">
        <v>788</v>
      </c>
      <c r="AE94" s="100">
        <v>1</v>
      </c>
      <c r="AF94" s="99" t="s">
        <v>794</v>
      </c>
      <c r="AG94" s="110">
        <v>45405</v>
      </c>
      <c r="AH94" s="104"/>
      <c r="AI94" s="104"/>
      <c r="AJ94" s="105" t="s">
        <v>120</v>
      </c>
      <c r="AK94" s="97" t="s">
        <v>55</v>
      </c>
      <c r="AL94" s="97" t="s">
        <v>55</v>
      </c>
      <c r="AM94" s="97" t="s">
        <v>55</v>
      </c>
      <c r="AN94" s="97" t="s">
        <v>55</v>
      </c>
      <c r="AO94" s="97" t="s">
        <v>55</v>
      </c>
      <c r="AP94" s="97" t="s">
        <v>55</v>
      </c>
      <c r="AQ94" s="97" t="s">
        <v>55</v>
      </c>
      <c r="AR94" s="97" t="s">
        <v>55</v>
      </c>
      <c r="AS94" s="105"/>
      <c r="AT94" s="97" t="s">
        <v>55</v>
      </c>
      <c r="AU94" s="98" t="s">
        <v>55</v>
      </c>
      <c r="AV94" s="97" t="s">
        <v>55</v>
      </c>
      <c r="AW94" s="100" t="s">
        <v>55</v>
      </c>
      <c r="AX94" s="97" t="s">
        <v>55</v>
      </c>
      <c r="AY94" s="110" t="s">
        <v>55</v>
      </c>
      <c r="AZ94" s="97" t="s">
        <v>55</v>
      </c>
      <c r="BA94" s="97" t="s">
        <v>55</v>
      </c>
      <c r="BB94" s="122" t="s">
        <v>55</v>
      </c>
      <c r="BC94" s="97" t="s">
        <v>55</v>
      </c>
      <c r="BD94" s="98" t="s">
        <v>55</v>
      </c>
      <c r="BE94" s="97" t="s">
        <v>55</v>
      </c>
      <c r="BF94" s="100" t="s">
        <v>55</v>
      </c>
      <c r="BG94" s="97" t="s">
        <v>55</v>
      </c>
      <c r="BH94" s="110" t="s">
        <v>55</v>
      </c>
      <c r="BI94" s="97" t="s">
        <v>55</v>
      </c>
      <c r="BJ94" s="97" t="s">
        <v>55</v>
      </c>
      <c r="BK94" s="122" t="s">
        <v>55</v>
      </c>
      <c r="BL94" s="107" t="s">
        <v>126</v>
      </c>
      <c r="BM94" s="108" t="str">
        <f t="shared" si="20"/>
        <v>N.A.</v>
      </c>
      <c r="BN94" s="108" t="str">
        <f t="shared" si="21"/>
        <v>N.A.</v>
      </c>
      <c r="BO94" s="108" t="str">
        <f t="shared" si="22"/>
        <v>N.A.</v>
      </c>
      <c r="BP94" s="108" t="str">
        <f t="shared" si="23"/>
        <v>N.A.</v>
      </c>
      <c r="BQ94" s="108" t="str">
        <f t="shared" si="24"/>
        <v>N.A.</v>
      </c>
      <c r="BR94" s="109" t="str">
        <f t="shared" si="25"/>
        <v>N.A.</v>
      </c>
      <c r="BS94" s="108">
        <f t="shared" si="26"/>
        <v>0</v>
      </c>
      <c r="BT94" s="108">
        <f t="shared" si="27"/>
        <v>0</v>
      </c>
      <c r="BU94" s="108">
        <f t="shared" si="18"/>
        <v>0</v>
      </c>
      <c r="BV94" s="62" t="str">
        <f t="shared" si="29"/>
        <v>IGUAL</v>
      </c>
      <c r="BW94" s="251"/>
    </row>
    <row r="95" spans="1:75" ht="37.9" hidden="1" customHeight="1">
      <c r="A95" s="89" t="s">
        <v>229</v>
      </c>
      <c r="B95" s="43">
        <v>1749</v>
      </c>
      <c r="C95" s="90" t="s">
        <v>10</v>
      </c>
      <c r="D95" s="90" t="s">
        <v>749</v>
      </c>
      <c r="E95" s="92">
        <v>45078</v>
      </c>
      <c r="F95" s="90" t="s">
        <v>22</v>
      </c>
      <c r="G95" s="93" t="s">
        <v>785</v>
      </c>
      <c r="H95" s="90" t="s">
        <v>26</v>
      </c>
      <c r="I95" s="92">
        <v>45195</v>
      </c>
      <c r="J95" s="94"/>
      <c r="K95" s="90"/>
      <c r="L95" s="90"/>
      <c r="M95" s="90"/>
      <c r="N95" s="90"/>
      <c r="O95" s="92"/>
      <c r="P95" s="92"/>
      <c r="Q95" s="188">
        <v>2467</v>
      </c>
      <c r="R95" s="95">
        <f t="array" ref="R95">SUM(IF($AA95=Reformulaciones!$B$2:$B$1354,Reformulaciones!$J$2:$J$994,0))</f>
        <v>0</v>
      </c>
      <c r="S95" s="93" t="s">
        <v>786</v>
      </c>
      <c r="T95" s="93" t="s">
        <v>779</v>
      </c>
      <c r="U95" s="96" t="s">
        <v>759</v>
      </c>
      <c r="V95" s="94">
        <v>1</v>
      </c>
      <c r="W95" s="90" t="s">
        <v>748</v>
      </c>
      <c r="X95" s="92">
        <v>45139</v>
      </c>
      <c r="Y95" s="92">
        <v>45443</v>
      </c>
      <c r="Z95" s="90" t="s">
        <v>753</v>
      </c>
      <c r="AA95" s="44" t="s">
        <v>795</v>
      </c>
      <c r="AB95" s="97" t="s">
        <v>49</v>
      </c>
      <c r="AC95" s="98" t="str">
        <f t="shared" si="30"/>
        <v>C</v>
      </c>
      <c r="AD95" s="99" t="s">
        <v>796</v>
      </c>
      <c r="AE95" s="100">
        <v>1</v>
      </c>
      <c r="AF95" s="99" t="s">
        <v>797</v>
      </c>
      <c r="AG95" s="110">
        <v>45405</v>
      </c>
      <c r="AH95" s="104"/>
      <c r="AI95" s="104"/>
      <c r="AJ95" s="105" t="s">
        <v>120</v>
      </c>
      <c r="AK95" s="97" t="s">
        <v>55</v>
      </c>
      <c r="AL95" s="97" t="s">
        <v>55</v>
      </c>
      <c r="AM95" s="97" t="s">
        <v>55</v>
      </c>
      <c r="AN95" s="97" t="s">
        <v>55</v>
      </c>
      <c r="AO95" s="97" t="s">
        <v>55</v>
      </c>
      <c r="AP95" s="97" t="s">
        <v>55</v>
      </c>
      <c r="AQ95" s="97" t="s">
        <v>55</v>
      </c>
      <c r="AR95" s="97" t="s">
        <v>55</v>
      </c>
      <c r="AS95" s="97" t="s">
        <v>55</v>
      </c>
      <c r="AT95" s="97" t="s">
        <v>55</v>
      </c>
      <c r="AU95" s="98" t="s">
        <v>55</v>
      </c>
      <c r="AV95" s="97" t="s">
        <v>55</v>
      </c>
      <c r="AW95" s="100" t="s">
        <v>55</v>
      </c>
      <c r="AX95" s="97" t="s">
        <v>55</v>
      </c>
      <c r="AY95" s="110" t="s">
        <v>55</v>
      </c>
      <c r="AZ95" s="97" t="s">
        <v>55</v>
      </c>
      <c r="BA95" s="97" t="s">
        <v>55</v>
      </c>
      <c r="BB95" s="122" t="s">
        <v>55</v>
      </c>
      <c r="BC95" s="97" t="s">
        <v>55</v>
      </c>
      <c r="BD95" s="98" t="s">
        <v>55</v>
      </c>
      <c r="BE95" s="97" t="s">
        <v>55</v>
      </c>
      <c r="BF95" s="100" t="s">
        <v>55</v>
      </c>
      <c r="BG95" s="97" t="s">
        <v>55</v>
      </c>
      <c r="BH95" s="110" t="s">
        <v>55</v>
      </c>
      <c r="BI95" s="97" t="s">
        <v>55</v>
      </c>
      <c r="BJ95" s="97" t="s">
        <v>55</v>
      </c>
      <c r="BK95" s="122" t="s">
        <v>55</v>
      </c>
      <c r="BL95" s="107" t="s">
        <v>110</v>
      </c>
      <c r="BM95" s="108" t="str">
        <f t="shared" si="20"/>
        <v>N.A.</v>
      </c>
      <c r="BN95" s="108" t="str">
        <f t="shared" si="21"/>
        <v>N.A.</v>
      </c>
      <c r="BO95" s="108" t="str">
        <f t="shared" si="22"/>
        <v>N.A.</v>
      </c>
      <c r="BP95" s="108" t="str">
        <f t="shared" si="23"/>
        <v>N.A.</v>
      </c>
      <c r="BQ95" s="108" t="str">
        <f t="shared" si="24"/>
        <v>N.A.</v>
      </c>
      <c r="BR95" s="109" t="str">
        <f t="shared" si="25"/>
        <v>N.A.</v>
      </c>
      <c r="BS95" s="108">
        <f t="shared" si="26"/>
        <v>0</v>
      </c>
      <c r="BT95" s="108">
        <f t="shared" si="27"/>
        <v>0</v>
      </c>
      <c r="BU95" s="108">
        <f t="shared" si="18"/>
        <v>0</v>
      </c>
      <c r="BV95" s="62" t="str">
        <f t="shared" si="29"/>
        <v>IGUAL</v>
      </c>
      <c r="BW95" s="251"/>
    </row>
    <row r="96" spans="1:75" ht="37.9" hidden="1" customHeight="1">
      <c r="A96" s="89" t="s">
        <v>229</v>
      </c>
      <c r="B96" s="43">
        <v>1750</v>
      </c>
      <c r="C96" s="90" t="s">
        <v>10</v>
      </c>
      <c r="D96" s="90" t="s">
        <v>749</v>
      </c>
      <c r="E96" s="92">
        <v>45078</v>
      </c>
      <c r="F96" s="90" t="s">
        <v>22</v>
      </c>
      <c r="G96" s="93" t="s">
        <v>798</v>
      </c>
      <c r="H96" s="90" t="s">
        <v>26</v>
      </c>
      <c r="I96" s="92">
        <v>45195</v>
      </c>
      <c r="J96" s="94"/>
      <c r="K96" s="90"/>
      <c r="L96" s="90"/>
      <c r="M96" s="90"/>
      <c r="N96" s="90"/>
      <c r="O96" s="92"/>
      <c r="P96" s="92"/>
      <c r="Q96" s="188">
        <v>2468</v>
      </c>
      <c r="R96" s="95">
        <f t="array" ref="R96">SUM(IF($AA96=Reformulaciones!$B$2:$B$1354,Reformulaciones!$J$2:$J$994,0))</f>
        <v>0</v>
      </c>
      <c r="S96" s="93" t="s">
        <v>799</v>
      </c>
      <c r="T96" s="93" t="s">
        <v>766</v>
      </c>
      <c r="U96" s="96" t="s">
        <v>767</v>
      </c>
      <c r="V96" s="94">
        <v>3</v>
      </c>
      <c r="W96" s="90" t="s">
        <v>748</v>
      </c>
      <c r="X96" s="92">
        <v>45139</v>
      </c>
      <c r="Y96" s="92">
        <v>45443</v>
      </c>
      <c r="Z96" s="90" t="s">
        <v>753</v>
      </c>
      <c r="AA96" s="44" t="s">
        <v>800</v>
      </c>
      <c r="AB96" s="97" t="s">
        <v>49</v>
      </c>
      <c r="AC96" s="98" t="str">
        <f t="shared" si="30"/>
        <v>A</v>
      </c>
      <c r="AD96" s="99" t="s">
        <v>788</v>
      </c>
      <c r="AE96" s="100">
        <v>0.66</v>
      </c>
      <c r="AF96" s="99" t="s">
        <v>789</v>
      </c>
      <c r="AG96" s="110">
        <v>45405</v>
      </c>
      <c r="AH96" s="104"/>
      <c r="AI96" s="104"/>
      <c r="AJ96" s="105" t="s">
        <v>120</v>
      </c>
      <c r="AK96" s="97" t="s">
        <v>49</v>
      </c>
      <c r="AL96" s="98" t="str">
        <f t="shared" si="31"/>
        <v>C</v>
      </c>
      <c r="AM96" s="99" t="s">
        <v>772</v>
      </c>
      <c r="AN96" s="100">
        <v>1</v>
      </c>
      <c r="AO96" s="99" t="s">
        <v>801</v>
      </c>
      <c r="AP96" s="110">
        <v>45488</v>
      </c>
      <c r="AQ96" s="103" t="s">
        <v>791</v>
      </c>
      <c r="AR96" s="104" t="s">
        <v>792</v>
      </c>
      <c r="AS96" s="105"/>
      <c r="AT96" s="97" t="s">
        <v>55</v>
      </c>
      <c r="AU96" s="98" t="s">
        <v>55</v>
      </c>
      <c r="AV96" s="97" t="s">
        <v>55</v>
      </c>
      <c r="AW96" s="100" t="s">
        <v>55</v>
      </c>
      <c r="AX96" s="97" t="s">
        <v>55</v>
      </c>
      <c r="AY96" s="110" t="s">
        <v>55</v>
      </c>
      <c r="AZ96" s="97" t="s">
        <v>55</v>
      </c>
      <c r="BA96" s="97" t="s">
        <v>55</v>
      </c>
      <c r="BB96" s="122" t="s">
        <v>55</v>
      </c>
      <c r="BC96" s="97" t="s">
        <v>55</v>
      </c>
      <c r="BD96" s="98" t="s">
        <v>55</v>
      </c>
      <c r="BE96" s="97" t="s">
        <v>55</v>
      </c>
      <c r="BF96" s="100" t="s">
        <v>55</v>
      </c>
      <c r="BG96" s="97" t="s">
        <v>55</v>
      </c>
      <c r="BH96" s="110" t="s">
        <v>55</v>
      </c>
      <c r="BI96" s="97" t="s">
        <v>55</v>
      </c>
      <c r="BJ96" s="97" t="s">
        <v>55</v>
      </c>
      <c r="BK96" s="122" t="s">
        <v>55</v>
      </c>
      <c r="BL96" s="107" t="s">
        <v>126</v>
      </c>
      <c r="BM96" s="108" t="str">
        <f t="shared" si="20"/>
        <v>N.A.</v>
      </c>
      <c r="BN96" s="108" t="str">
        <f t="shared" si="21"/>
        <v>N.A.</v>
      </c>
      <c r="BO96" s="108" t="str">
        <f t="shared" si="22"/>
        <v>N.A.</v>
      </c>
      <c r="BP96" s="108" t="str">
        <f t="shared" si="23"/>
        <v>N.A.</v>
      </c>
      <c r="BQ96" s="108" t="str">
        <f t="shared" si="24"/>
        <v>N.A.</v>
      </c>
      <c r="BR96" s="109" t="str">
        <f t="shared" si="25"/>
        <v>N.A.</v>
      </c>
      <c r="BS96" s="108">
        <f t="shared" si="26"/>
        <v>0</v>
      </c>
      <c r="BT96" s="108">
        <f t="shared" si="27"/>
        <v>0</v>
      </c>
      <c r="BU96" s="108">
        <f t="shared" si="18"/>
        <v>0</v>
      </c>
      <c r="BV96" s="62" t="str">
        <f t="shared" si="29"/>
        <v>IGUAL</v>
      </c>
      <c r="BW96" s="251"/>
    </row>
    <row r="97" spans="1:75" ht="37.9" hidden="1" customHeight="1">
      <c r="A97" s="89" t="s">
        <v>229</v>
      </c>
      <c r="B97" s="43">
        <v>1750</v>
      </c>
      <c r="C97" s="90" t="s">
        <v>10</v>
      </c>
      <c r="D97" s="90" t="s">
        <v>749</v>
      </c>
      <c r="E97" s="92">
        <v>45078</v>
      </c>
      <c r="F97" s="90" t="s">
        <v>22</v>
      </c>
      <c r="G97" s="93" t="s">
        <v>798</v>
      </c>
      <c r="H97" s="90" t="s">
        <v>26</v>
      </c>
      <c r="I97" s="92">
        <v>45195</v>
      </c>
      <c r="J97" s="94"/>
      <c r="K97" s="90"/>
      <c r="L97" s="90"/>
      <c r="M97" s="90"/>
      <c r="N97" s="90"/>
      <c r="O97" s="92"/>
      <c r="P97" s="92"/>
      <c r="Q97" s="188">
        <v>2469</v>
      </c>
      <c r="R97" s="95">
        <f t="array" ref="R97">SUM(IF($AA97=Reformulaciones!$B$2:$B$1354,Reformulaciones!$J$2:$J$994,0))</f>
        <v>0</v>
      </c>
      <c r="S97" s="93" t="s">
        <v>799</v>
      </c>
      <c r="T97" s="93" t="s">
        <v>752</v>
      </c>
      <c r="U97" s="96" t="s">
        <v>162</v>
      </c>
      <c r="V97" s="94">
        <v>1</v>
      </c>
      <c r="W97" s="90" t="s">
        <v>748</v>
      </c>
      <c r="X97" s="92">
        <v>45139</v>
      </c>
      <c r="Y97" s="92">
        <v>45412</v>
      </c>
      <c r="Z97" s="90" t="s">
        <v>753</v>
      </c>
      <c r="AA97" s="44" t="s">
        <v>802</v>
      </c>
      <c r="AB97" s="97" t="s">
        <v>49</v>
      </c>
      <c r="AC97" s="98" t="str">
        <f t="shared" si="30"/>
        <v>C</v>
      </c>
      <c r="AD97" s="157" t="s">
        <v>796</v>
      </c>
      <c r="AE97" s="100">
        <v>1</v>
      </c>
      <c r="AF97" s="157" t="s">
        <v>803</v>
      </c>
      <c r="AG97" s="110">
        <v>45405</v>
      </c>
      <c r="AH97" s="104"/>
      <c r="AI97" s="104"/>
      <c r="AJ97" s="105" t="s">
        <v>120</v>
      </c>
      <c r="AK97" s="97" t="s">
        <v>55</v>
      </c>
      <c r="AL97" s="97" t="s">
        <v>55</v>
      </c>
      <c r="AM97" s="104" t="s">
        <v>55</v>
      </c>
      <c r="AN97" s="97" t="s">
        <v>55</v>
      </c>
      <c r="AO97" s="97" t="s">
        <v>55</v>
      </c>
      <c r="AP97" s="97" t="s">
        <v>55</v>
      </c>
      <c r="AQ97" s="97" t="s">
        <v>55</v>
      </c>
      <c r="AR97" s="97" t="s">
        <v>55</v>
      </c>
      <c r="AS97" s="97" t="s">
        <v>55</v>
      </c>
      <c r="AT97" s="97" t="s">
        <v>55</v>
      </c>
      <c r="AU97" s="98" t="s">
        <v>55</v>
      </c>
      <c r="AV97" s="97" t="s">
        <v>55</v>
      </c>
      <c r="AW97" s="100" t="s">
        <v>55</v>
      </c>
      <c r="AX97" s="97" t="s">
        <v>55</v>
      </c>
      <c r="AY97" s="110" t="s">
        <v>55</v>
      </c>
      <c r="AZ97" s="97" t="s">
        <v>55</v>
      </c>
      <c r="BA97" s="97" t="s">
        <v>55</v>
      </c>
      <c r="BB97" s="122" t="s">
        <v>55</v>
      </c>
      <c r="BC97" s="97" t="s">
        <v>55</v>
      </c>
      <c r="BD97" s="98" t="s">
        <v>55</v>
      </c>
      <c r="BE97" s="97" t="s">
        <v>55</v>
      </c>
      <c r="BF97" s="100" t="s">
        <v>55</v>
      </c>
      <c r="BG97" s="97" t="s">
        <v>55</v>
      </c>
      <c r="BH97" s="110" t="s">
        <v>55</v>
      </c>
      <c r="BI97" s="97" t="s">
        <v>55</v>
      </c>
      <c r="BJ97" s="97" t="s">
        <v>55</v>
      </c>
      <c r="BK97" s="122" t="s">
        <v>55</v>
      </c>
      <c r="BL97" s="107" t="s">
        <v>110</v>
      </c>
      <c r="BM97" s="108" t="str">
        <f t="shared" si="20"/>
        <v>N.A.</v>
      </c>
      <c r="BN97" s="108" t="str">
        <f t="shared" si="21"/>
        <v>N.A.</v>
      </c>
      <c r="BO97" s="108" t="str">
        <f t="shared" si="22"/>
        <v>N.A.</v>
      </c>
      <c r="BP97" s="108" t="str">
        <f t="shared" si="23"/>
        <v>N.A.</v>
      </c>
      <c r="BQ97" s="108" t="str">
        <f t="shared" si="24"/>
        <v>N.A.</v>
      </c>
      <c r="BR97" s="109" t="str">
        <f t="shared" si="25"/>
        <v>N.A.</v>
      </c>
      <c r="BS97" s="108">
        <f t="shared" si="26"/>
        <v>0</v>
      </c>
      <c r="BT97" s="108">
        <f t="shared" si="27"/>
        <v>0</v>
      </c>
      <c r="BU97" s="108">
        <f t="shared" si="18"/>
        <v>0</v>
      </c>
      <c r="BV97" s="62" t="str">
        <f t="shared" si="29"/>
        <v>IGUAL</v>
      </c>
      <c r="BW97" s="251"/>
    </row>
    <row r="98" spans="1:75" ht="37.9" hidden="1" customHeight="1">
      <c r="A98" s="89" t="s">
        <v>229</v>
      </c>
      <c r="B98" s="43">
        <v>1750</v>
      </c>
      <c r="C98" s="90" t="s">
        <v>10</v>
      </c>
      <c r="D98" s="90" t="s">
        <v>749</v>
      </c>
      <c r="E98" s="92">
        <v>45078</v>
      </c>
      <c r="F98" s="90" t="s">
        <v>22</v>
      </c>
      <c r="G98" s="93" t="s">
        <v>798</v>
      </c>
      <c r="H98" s="90" t="s">
        <v>26</v>
      </c>
      <c r="I98" s="92">
        <v>45195</v>
      </c>
      <c r="J98" s="94"/>
      <c r="K98" s="90"/>
      <c r="L98" s="90"/>
      <c r="M98" s="90"/>
      <c r="N98" s="90"/>
      <c r="O98" s="92"/>
      <c r="P98" s="92"/>
      <c r="Q98" s="188">
        <v>2470</v>
      </c>
      <c r="R98" s="95">
        <f t="array" ref="R98">SUM(IF($AA98=Reformulaciones!$B$2:$B$1354,Reformulaciones!$J$2:$J$994,0))</f>
        <v>0</v>
      </c>
      <c r="S98" s="93" t="s">
        <v>799</v>
      </c>
      <c r="T98" s="93" t="s">
        <v>779</v>
      </c>
      <c r="U98" s="96" t="s">
        <v>759</v>
      </c>
      <c r="V98" s="94">
        <v>1</v>
      </c>
      <c r="W98" s="90" t="s">
        <v>748</v>
      </c>
      <c r="X98" s="92">
        <v>45139</v>
      </c>
      <c r="Y98" s="92">
        <v>45443</v>
      </c>
      <c r="Z98" s="90" t="s">
        <v>753</v>
      </c>
      <c r="AA98" s="44" t="s">
        <v>804</v>
      </c>
      <c r="AB98" s="97" t="s">
        <v>49</v>
      </c>
      <c r="AC98" s="98" t="str">
        <f t="shared" si="30"/>
        <v>C</v>
      </c>
      <c r="AD98" s="157" t="s">
        <v>805</v>
      </c>
      <c r="AE98" s="100">
        <v>1</v>
      </c>
      <c r="AF98" s="157" t="s">
        <v>806</v>
      </c>
      <c r="AG98" s="110">
        <v>45405</v>
      </c>
      <c r="AH98" s="104"/>
      <c r="AI98" s="104"/>
      <c r="AJ98" s="105" t="s">
        <v>120</v>
      </c>
      <c r="AK98" s="97" t="s">
        <v>55</v>
      </c>
      <c r="AL98" s="97" t="s">
        <v>55</v>
      </c>
      <c r="AM98" s="104" t="s">
        <v>55</v>
      </c>
      <c r="AN98" s="97" t="s">
        <v>55</v>
      </c>
      <c r="AO98" s="97" t="s">
        <v>55</v>
      </c>
      <c r="AP98" s="97" t="s">
        <v>55</v>
      </c>
      <c r="AQ98" s="97" t="s">
        <v>55</v>
      </c>
      <c r="AR98" s="97" t="s">
        <v>55</v>
      </c>
      <c r="AS98" s="97" t="s">
        <v>55</v>
      </c>
      <c r="AT98" s="97" t="s">
        <v>55</v>
      </c>
      <c r="AU98" s="98" t="s">
        <v>55</v>
      </c>
      <c r="AV98" s="97" t="s">
        <v>55</v>
      </c>
      <c r="AW98" s="100" t="s">
        <v>55</v>
      </c>
      <c r="AX98" s="97" t="s">
        <v>55</v>
      </c>
      <c r="AY98" s="110" t="s">
        <v>55</v>
      </c>
      <c r="AZ98" s="97" t="s">
        <v>55</v>
      </c>
      <c r="BA98" s="97" t="s">
        <v>55</v>
      </c>
      <c r="BB98" s="122" t="s">
        <v>55</v>
      </c>
      <c r="BC98" s="97" t="s">
        <v>55</v>
      </c>
      <c r="BD98" s="98" t="s">
        <v>55</v>
      </c>
      <c r="BE98" s="97" t="s">
        <v>55</v>
      </c>
      <c r="BF98" s="100" t="s">
        <v>55</v>
      </c>
      <c r="BG98" s="97" t="s">
        <v>55</v>
      </c>
      <c r="BH98" s="110" t="s">
        <v>55</v>
      </c>
      <c r="BI98" s="97" t="s">
        <v>55</v>
      </c>
      <c r="BJ98" s="97" t="s">
        <v>55</v>
      </c>
      <c r="BK98" s="122" t="s">
        <v>55</v>
      </c>
      <c r="BL98" s="107" t="s">
        <v>110</v>
      </c>
      <c r="BM98" s="108" t="str">
        <f t="shared" si="20"/>
        <v>N.A.</v>
      </c>
      <c r="BN98" s="108" t="str">
        <f t="shared" si="21"/>
        <v>N.A.</v>
      </c>
      <c r="BO98" s="108" t="str">
        <f t="shared" si="22"/>
        <v>N.A.</v>
      </c>
      <c r="BP98" s="108" t="str">
        <f t="shared" si="23"/>
        <v>N.A.</v>
      </c>
      <c r="BQ98" s="108" t="str">
        <f t="shared" si="24"/>
        <v>N.A.</v>
      </c>
      <c r="BR98" s="109" t="str">
        <f t="shared" si="25"/>
        <v>N.A.</v>
      </c>
      <c r="BS98" s="108">
        <f t="shared" si="26"/>
        <v>0</v>
      </c>
      <c r="BT98" s="108">
        <f t="shared" si="27"/>
        <v>0</v>
      </c>
      <c r="BU98" s="108">
        <f t="shared" si="18"/>
        <v>0</v>
      </c>
      <c r="BV98" s="62" t="str">
        <f t="shared" si="29"/>
        <v>IGUAL</v>
      </c>
      <c r="BW98" s="251"/>
    </row>
    <row r="99" spans="1:75" ht="37.9" hidden="1" customHeight="1">
      <c r="A99" s="89" t="s">
        <v>229</v>
      </c>
      <c r="B99" s="43">
        <v>1751</v>
      </c>
      <c r="C99" s="90" t="s">
        <v>10</v>
      </c>
      <c r="D99" s="90" t="s">
        <v>749</v>
      </c>
      <c r="E99" s="92">
        <v>45078</v>
      </c>
      <c r="F99" s="90" t="s">
        <v>22</v>
      </c>
      <c r="G99" s="93" t="s">
        <v>807</v>
      </c>
      <c r="H99" s="90" t="s">
        <v>26</v>
      </c>
      <c r="I99" s="92">
        <v>45195</v>
      </c>
      <c r="J99" s="94"/>
      <c r="K99" s="90"/>
      <c r="L99" s="90"/>
      <c r="M99" s="90"/>
      <c r="N99" s="90"/>
      <c r="O99" s="92"/>
      <c r="P99" s="92"/>
      <c r="Q99" s="188">
        <v>2471</v>
      </c>
      <c r="R99" s="95">
        <f t="array" ref="R99">SUM(IF($AA99=Reformulaciones!$B$2:$B$1354,Reformulaciones!$J$2:$J$994,0))</f>
        <v>0</v>
      </c>
      <c r="S99" s="93" t="s">
        <v>808</v>
      </c>
      <c r="T99" s="93" t="s">
        <v>766</v>
      </c>
      <c r="U99" s="96" t="s">
        <v>767</v>
      </c>
      <c r="V99" s="94">
        <v>3</v>
      </c>
      <c r="W99" s="90" t="s">
        <v>748</v>
      </c>
      <c r="X99" s="92">
        <v>45139</v>
      </c>
      <c r="Y99" s="92">
        <v>45443</v>
      </c>
      <c r="Z99" s="90" t="s">
        <v>753</v>
      </c>
      <c r="AA99" s="44" t="s">
        <v>809</v>
      </c>
      <c r="AB99" s="97" t="s">
        <v>49</v>
      </c>
      <c r="AC99" s="98" t="str">
        <f t="shared" si="30"/>
        <v>A</v>
      </c>
      <c r="AD99" s="99" t="s">
        <v>810</v>
      </c>
      <c r="AE99" s="100">
        <v>0</v>
      </c>
      <c r="AF99" s="99" t="s">
        <v>811</v>
      </c>
      <c r="AG99" s="110">
        <v>45405</v>
      </c>
      <c r="AH99" s="104"/>
      <c r="AI99" s="104"/>
      <c r="AJ99" s="105" t="s">
        <v>120</v>
      </c>
      <c r="AK99" s="97" t="s">
        <v>49</v>
      </c>
      <c r="AL99" s="98" t="str">
        <f t="shared" si="31"/>
        <v>C</v>
      </c>
      <c r="AM99" s="99" t="s">
        <v>812</v>
      </c>
      <c r="AN99" s="100">
        <v>1</v>
      </c>
      <c r="AO99" s="99" t="s">
        <v>813</v>
      </c>
      <c r="AP99" s="110">
        <v>45489</v>
      </c>
      <c r="AQ99" s="158" t="s">
        <v>814</v>
      </c>
      <c r="AR99" s="117" t="s">
        <v>792</v>
      </c>
      <c r="AS99" s="105"/>
      <c r="AT99" s="97" t="s">
        <v>55</v>
      </c>
      <c r="AU99" s="98" t="s">
        <v>55</v>
      </c>
      <c r="AV99" s="97" t="s">
        <v>55</v>
      </c>
      <c r="AW99" s="100" t="s">
        <v>55</v>
      </c>
      <c r="AX99" s="97" t="s">
        <v>55</v>
      </c>
      <c r="AY99" s="110" t="s">
        <v>55</v>
      </c>
      <c r="AZ99" s="97" t="s">
        <v>55</v>
      </c>
      <c r="BA99" s="97" t="s">
        <v>55</v>
      </c>
      <c r="BB99" s="122" t="s">
        <v>55</v>
      </c>
      <c r="BC99" s="97" t="s">
        <v>55</v>
      </c>
      <c r="BD99" s="98" t="s">
        <v>55</v>
      </c>
      <c r="BE99" s="97" t="s">
        <v>55</v>
      </c>
      <c r="BF99" s="100" t="s">
        <v>55</v>
      </c>
      <c r="BG99" s="97" t="s">
        <v>55</v>
      </c>
      <c r="BH99" s="110" t="s">
        <v>55</v>
      </c>
      <c r="BI99" s="97" t="s">
        <v>55</v>
      </c>
      <c r="BJ99" s="97" t="s">
        <v>55</v>
      </c>
      <c r="BK99" s="122" t="s">
        <v>55</v>
      </c>
      <c r="BL99" s="107" t="s">
        <v>126</v>
      </c>
      <c r="BM99" s="108" t="str">
        <f t="shared" si="20"/>
        <v>N.A.</v>
      </c>
      <c r="BN99" s="108" t="str">
        <f t="shared" si="21"/>
        <v>N.A.</v>
      </c>
      <c r="BO99" s="108" t="str">
        <f t="shared" si="22"/>
        <v>N.A.</v>
      </c>
      <c r="BP99" s="108" t="str">
        <f t="shared" si="23"/>
        <v>N.A.</v>
      </c>
      <c r="BQ99" s="108" t="str">
        <f t="shared" si="24"/>
        <v>N.A.</v>
      </c>
      <c r="BR99" s="109" t="str">
        <f t="shared" si="25"/>
        <v>N.A.</v>
      </c>
      <c r="BS99" s="108">
        <f t="shared" si="26"/>
        <v>0</v>
      </c>
      <c r="BT99" s="108">
        <f t="shared" si="27"/>
        <v>0</v>
      </c>
      <c r="BU99" s="108">
        <f t="shared" si="18"/>
        <v>0</v>
      </c>
      <c r="BV99" s="62" t="str">
        <f t="shared" si="29"/>
        <v>IGUAL</v>
      </c>
      <c r="BW99" s="251"/>
    </row>
    <row r="100" spans="1:75" ht="37.9" hidden="1" customHeight="1">
      <c r="A100" s="89" t="s">
        <v>229</v>
      </c>
      <c r="B100" s="43">
        <v>1751</v>
      </c>
      <c r="C100" s="90" t="s">
        <v>10</v>
      </c>
      <c r="D100" s="90" t="s">
        <v>749</v>
      </c>
      <c r="E100" s="92">
        <v>45078</v>
      </c>
      <c r="F100" s="90" t="s">
        <v>22</v>
      </c>
      <c r="G100" s="93" t="s">
        <v>807</v>
      </c>
      <c r="H100" s="90" t="s">
        <v>26</v>
      </c>
      <c r="I100" s="92">
        <v>45195</v>
      </c>
      <c r="J100" s="94"/>
      <c r="K100" s="90"/>
      <c r="L100" s="90"/>
      <c r="M100" s="90"/>
      <c r="N100" s="90"/>
      <c r="O100" s="92"/>
      <c r="P100" s="92"/>
      <c r="Q100" s="188">
        <v>2472</v>
      </c>
      <c r="R100" s="95">
        <f t="array" ref="R100">SUM(IF($AA100=Reformulaciones!$B$2:$B$1354,Reformulaciones!$J$2:$J$994,0))</f>
        <v>0</v>
      </c>
      <c r="S100" s="93" t="s">
        <v>808</v>
      </c>
      <c r="T100" s="93" t="s">
        <v>752</v>
      </c>
      <c r="U100" s="96" t="s">
        <v>162</v>
      </c>
      <c r="V100" s="94">
        <v>1</v>
      </c>
      <c r="W100" s="90" t="s">
        <v>748</v>
      </c>
      <c r="X100" s="92">
        <v>45139</v>
      </c>
      <c r="Y100" s="92">
        <v>45412</v>
      </c>
      <c r="Z100" s="90" t="s">
        <v>753</v>
      </c>
      <c r="AA100" s="44" t="s">
        <v>815</v>
      </c>
      <c r="AB100" s="97" t="s">
        <v>49</v>
      </c>
      <c r="AC100" s="98" t="str">
        <f t="shared" si="30"/>
        <v>C</v>
      </c>
      <c r="AD100" s="157" t="s">
        <v>796</v>
      </c>
      <c r="AE100" s="100">
        <v>1</v>
      </c>
      <c r="AF100" s="157" t="s">
        <v>803</v>
      </c>
      <c r="AG100" s="110">
        <v>45405</v>
      </c>
      <c r="AH100" s="104"/>
      <c r="AI100" s="104"/>
      <c r="AJ100" s="105" t="s">
        <v>120</v>
      </c>
      <c r="AK100" s="97" t="s">
        <v>55</v>
      </c>
      <c r="AL100" s="97" t="s">
        <v>55</v>
      </c>
      <c r="AM100" s="104" t="s">
        <v>55</v>
      </c>
      <c r="AN100" s="97" t="s">
        <v>55</v>
      </c>
      <c r="AO100" s="97" t="s">
        <v>55</v>
      </c>
      <c r="AP100" s="97" t="s">
        <v>55</v>
      </c>
      <c r="AQ100" s="97" t="s">
        <v>55</v>
      </c>
      <c r="AR100" s="97" t="s">
        <v>55</v>
      </c>
      <c r="AS100" s="97" t="s">
        <v>55</v>
      </c>
      <c r="AT100" s="97" t="s">
        <v>55</v>
      </c>
      <c r="AU100" s="98" t="s">
        <v>55</v>
      </c>
      <c r="AV100" s="97" t="s">
        <v>55</v>
      </c>
      <c r="AW100" s="100" t="s">
        <v>55</v>
      </c>
      <c r="AX100" s="97" t="s">
        <v>55</v>
      </c>
      <c r="AY100" s="110" t="s">
        <v>55</v>
      </c>
      <c r="AZ100" s="97" t="s">
        <v>55</v>
      </c>
      <c r="BA100" s="97" t="s">
        <v>55</v>
      </c>
      <c r="BB100" s="122" t="s">
        <v>55</v>
      </c>
      <c r="BC100" s="97" t="s">
        <v>55</v>
      </c>
      <c r="BD100" s="98" t="s">
        <v>55</v>
      </c>
      <c r="BE100" s="97" t="s">
        <v>55</v>
      </c>
      <c r="BF100" s="100" t="s">
        <v>55</v>
      </c>
      <c r="BG100" s="97" t="s">
        <v>55</v>
      </c>
      <c r="BH100" s="110" t="s">
        <v>55</v>
      </c>
      <c r="BI100" s="97" t="s">
        <v>55</v>
      </c>
      <c r="BJ100" s="97" t="s">
        <v>55</v>
      </c>
      <c r="BK100" s="122" t="s">
        <v>55</v>
      </c>
      <c r="BL100" s="107" t="s">
        <v>110</v>
      </c>
      <c r="BM100" s="108" t="str">
        <f t="shared" si="20"/>
        <v>N.A.</v>
      </c>
      <c r="BN100" s="108" t="str">
        <f t="shared" si="21"/>
        <v>N.A.</v>
      </c>
      <c r="BO100" s="108" t="str">
        <f t="shared" si="22"/>
        <v>N.A.</v>
      </c>
      <c r="BP100" s="108" t="str">
        <f t="shared" si="23"/>
        <v>N.A.</v>
      </c>
      <c r="BQ100" s="108" t="str">
        <f t="shared" si="24"/>
        <v>N.A.</v>
      </c>
      <c r="BR100" s="109" t="str">
        <f t="shared" si="25"/>
        <v>N.A.</v>
      </c>
      <c r="BS100" s="108">
        <f t="shared" si="26"/>
        <v>0</v>
      </c>
      <c r="BT100" s="108">
        <f t="shared" si="27"/>
        <v>0</v>
      </c>
      <c r="BU100" s="108">
        <f t="shared" si="18"/>
        <v>0</v>
      </c>
      <c r="BV100" s="62" t="str">
        <f t="shared" si="29"/>
        <v>IGUAL</v>
      </c>
      <c r="BW100" s="251"/>
    </row>
    <row r="101" spans="1:75" ht="37.9" hidden="1" customHeight="1">
      <c r="A101" s="89" t="s">
        <v>229</v>
      </c>
      <c r="B101" s="43">
        <v>1751</v>
      </c>
      <c r="C101" s="90" t="s">
        <v>10</v>
      </c>
      <c r="D101" s="90" t="s">
        <v>749</v>
      </c>
      <c r="E101" s="92">
        <v>45078</v>
      </c>
      <c r="F101" s="90" t="s">
        <v>22</v>
      </c>
      <c r="G101" s="93" t="s">
        <v>807</v>
      </c>
      <c r="H101" s="90" t="s">
        <v>26</v>
      </c>
      <c r="I101" s="92">
        <v>45195</v>
      </c>
      <c r="J101" s="94"/>
      <c r="K101" s="90"/>
      <c r="L101" s="90"/>
      <c r="M101" s="90"/>
      <c r="N101" s="90"/>
      <c r="O101" s="92"/>
      <c r="P101" s="92"/>
      <c r="Q101" s="188">
        <v>2473</v>
      </c>
      <c r="R101" s="95">
        <f t="array" ref="R101">SUM(IF($AA101=Reformulaciones!$B$2:$B$1354,Reformulaciones!$J$2:$J$994,0))</f>
        <v>0</v>
      </c>
      <c r="S101" s="93" t="s">
        <v>808</v>
      </c>
      <c r="T101" s="93" t="s">
        <v>779</v>
      </c>
      <c r="U101" s="96" t="s">
        <v>759</v>
      </c>
      <c r="V101" s="94">
        <v>1</v>
      </c>
      <c r="W101" s="90" t="s">
        <v>748</v>
      </c>
      <c r="X101" s="92">
        <v>45139</v>
      </c>
      <c r="Y101" s="92">
        <v>45443</v>
      </c>
      <c r="Z101" s="90" t="s">
        <v>753</v>
      </c>
      <c r="AA101" s="44" t="s">
        <v>816</v>
      </c>
      <c r="AB101" s="97" t="s">
        <v>49</v>
      </c>
      <c r="AC101" s="98" t="str">
        <f t="shared" si="30"/>
        <v>A</v>
      </c>
      <c r="AD101" s="157" t="s">
        <v>810</v>
      </c>
      <c r="AE101" s="100">
        <v>0</v>
      </c>
      <c r="AF101" s="157" t="s">
        <v>811</v>
      </c>
      <c r="AG101" s="110">
        <v>45405</v>
      </c>
      <c r="AH101" s="104"/>
      <c r="AI101" s="104"/>
      <c r="AJ101" s="105" t="s">
        <v>120</v>
      </c>
      <c r="AK101" s="97" t="s">
        <v>49</v>
      </c>
      <c r="AL101" s="98" t="str">
        <f t="shared" si="31"/>
        <v>C</v>
      </c>
      <c r="AM101" s="157" t="s">
        <v>817</v>
      </c>
      <c r="AN101" s="100">
        <v>1</v>
      </c>
      <c r="AO101" s="157" t="s">
        <v>818</v>
      </c>
      <c r="AP101" s="110">
        <v>45489</v>
      </c>
      <c r="AQ101" s="103" t="s">
        <v>819</v>
      </c>
      <c r="AR101" s="104" t="s">
        <v>792</v>
      </c>
      <c r="AS101" s="105"/>
      <c r="AT101" s="97" t="s">
        <v>55</v>
      </c>
      <c r="AU101" s="98" t="s">
        <v>55</v>
      </c>
      <c r="AV101" s="97" t="s">
        <v>55</v>
      </c>
      <c r="AW101" s="100" t="s">
        <v>55</v>
      </c>
      <c r="AX101" s="97" t="s">
        <v>55</v>
      </c>
      <c r="AY101" s="110" t="s">
        <v>55</v>
      </c>
      <c r="AZ101" s="97" t="s">
        <v>55</v>
      </c>
      <c r="BA101" s="97" t="s">
        <v>55</v>
      </c>
      <c r="BB101" s="122" t="s">
        <v>55</v>
      </c>
      <c r="BC101" s="97" t="s">
        <v>55</v>
      </c>
      <c r="BD101" s="98" t="s">
        <v>55</v>
      </c>
      <c r="BE101" s="97" t="s">
        <v>55</v>
      </c>
      <c r="BF101" s="100" t="s">
        <v>55</v>
      </c>
      <c r="BG101" s="97" t="s">
        <v>55</v>
      </c>
      <c r="BH101" s="110" t="s">
        <v>55</v>
      </c>
      <c r="BI101" s="97" t="s">
        <v>55</v>
      </c>
      <c r="BJ101" s="97" t="s">
        <v>55</v>
      </c>
      <c r="BK101" s="122" t="s">
        <v>55</v>
      </c>
      <c r="BL101" s="107" t="s">
        <v>126</v>
      </c>
      <c r="BM101" s="108" t="str">
        <f t="shared" si="20"/>
        <v>N.A.</v>
      </c>
      <c r="BN101" s="108" t="str">
        <f t="shared" si="21"/>
        <v>N.A.</v>
      </c>
      <c r="BO101" s="108" t="str">
        <f t="shared" si="22"/>
        <v>N.A.</v>
      </c>
      <c r="BP101" s="108" t="str">
        <f t="shared" si="23"/>
        <v>N.A.</v>
      </c>
      <c r="BQ101" s="108" t="str">
        <f t="shared" si="24"/>
        <v>N.A.</v>
      </c>
      <c r="BR101" s="109" t="str">
        <f t="shared" si="25"/>
        <v>N.A.</v>
      </c>
      <c r="BS101" s="108">
        <f t="shared" si="26"/>
        <v>0</v>
      </c>
      <c r="BT101" s="108">
        <f t="shared" si="27"/>
        <v>0</v>
      </c>
      <c r="BU101" s="108">
        <f t="shared" si="18"/>
        <v>0</v>
      </c>
      <c r="BV101" s="62" t="str">
        <f t="shared" si="29"/>
        <v>IGUAL</v>
      </c>
      <c r="BW101" s="251"/>
    </row>
    <row r="102" spans="1:75" ht="37.9" hidden="1" customHeight="1">
      <c r="A102" s="89" t="s">
        <v>229</v>
      </c>
      <c r="B102" s="43">
        <v>1752</v>
      </c>
      <c r="C102" s="90" t="s">
        <v>10</v>
      </c>
      <c r="D102" s="90" t="s">
        <v>749</v>
      </c>
      <c r="E102" s="92">
        <v>45078</v>
      </c>
      <c r="F102" s="90" t="s">
        <v>22</v>
      </c>
      <c r="G102" s="93" t="s">
        <v>820</v>
      </c>
      <c r="H102" s="90" t="s">
        <v>26</v>
      </c>
      <c r="I102" s="92">
        <v>45195</v>
      </c>
      <c r="J102" s="94"/>
      <c r="K102" s="90"/>
      <c r="L102" s="90"/>
      <c r="M102" s="90"/>
      <c r="N102" s="90"/>
      <c r="O102" s="92"/>
      <c r="P102" s="92"/>
      <c r="Q102" s="188">
        <v>2474</v>
      </c>
      <c r="R102" s="95">
        <f t="array" ref="R102">SUM(IF($AA102=Reformulaciones!$B$2:$B$1354,Reformulaciones!$J$2:$J$994,0))</f>
        <v>0</v>
      </c>
      <c r="S102" s="93" t="s">
        <v>821</v>
      </c>
      <c r="T102" s="93" t="s">
        <v>766</v>
      </c>
      <c r="U102" s="96" t="s">
        <v>767</v>
      </c>
      <c r="V102" s="94">
        <v>3</v>
      </c>
      <c r="W102" s="90" t="s">
        <v>748</v>
      </c>
      <c r="X102" s="92">
        <v>45139</v>
      </c>
      <c r="Y102" s="92">
        <v>45443</v>
      </c>
      <c r="Z102" s="90" t="s">
        <v>753</v>
      </c>
      <c r="AA102" s="44" t="s">
        <v>822</v>
      </c>
      <c r="AB102" s="97" t="s">
        <v>49</v>
      </c>
      <c r="AC102" s="98" t="str">
        <f t="shared" si="30"/>
        <v>A</v>
      </c>
      <c r="AD102" s="99" t="s">
        <v>788</v>
      </c>
      <c r="AE102" s="100">
        <v>0.66</v>
      </c>
      <c r="AF102" s="99" t="s">
        <v>789</v>
      </c>
      <c r="AG102" s="110">
        <v>45405</v>
      </c>
      <c r="AH102" s="104"/>
      <c r="AI102" s="104"/>
      <c r="AJ102" s="105" t="s">
        <v>120</v>
      </c>
      <c r="AK102" s="97" t="s">
        <v>49</v>
      </c>
      <c r="AL102" s="98" t="str">
        <f t="shared" si="31"/>
        <v>C</v>
      </c>
      <c r="AM102" s="99" t="s">
        <v>772</v>
      </c>
      <c r="AN102" s="100">
        <v>1</v>
      </c>
      <c r="AO102" s="99" t="s">
        <v>801</v>
      </c>
      <c r="AP102" s="110">
        <v>45489</v>
      </c>
      <c r="AQ102" s="103" t="s">
        <v>791</v>
      </c>
      <c r="AR102" s="104" t="s">
        <v>792</v>
      </c>
      <c r="AS102" s="105"/>
      <c r="AT102" s="97" t="s">
        <v>55</v>
      </c>
      <c r="AU102" s="98" t="s">
        <v>55</v>
      </c>
      <c r="AV102" s="97" t="s">
        <v>55</v>
      </c>
      <c r="AW102" s="100" t="s">
        <v>55</v>
      </c>
      <c r="AX102" s="97" t="s">
        <v>55</v>
      </c>
      <c r="AY102" s="110" t="s">
        <v>55</v>
      </c>
      <c r="AZ102" s="97" t="s">
        <v>55</v>
      </c>
      <c r="BA102" s="97" t="s">
        <v>55</v>
      </c>
      <c r="BB102" s="122" t="s">
        <v>55</v>
      </c>
      <c r="BC102" s="97" t="s">
        <v>55</v>
      </c>
      <c r="BD102" s="98" t="s">
        <v>55</v>
      </c>
      <c r="BE102" s="97" t="s">
        <v>55</v>
      </c>
      <c r="BF102" s="100" t="s">
        <v>55</v>
      </c>
      <c r="BG102" s="97" t="s">
        <v>55</v>
      </c>
      <c r="BH102" s="110" t="s">
        <v>55</v>
      </c>
      <c r="BI102" s="97" t="s">
        <v>55</v>
      </c>
      <c r="BJ102" s="97" t="s">
        <v>55</v>
      </c>
      <c r="BK102" s="122" t="s">
        <v>55</v>
      </c>
      <c r="BL102" s="107" t="s">
        <v>126</v>
      </c>
      <c r="BM102" s="108" t="str">
        <f t="shared" si="20"/>
        <v>N.A.</v>
      </c>
      <c r="BN102" s="108" t="str">
        <f t="shared" si="21"/>
        <v>N.A.</v>
      </c>
      <c r="BO102" s="108" t="str">
        <f t="shared" si="22"/>
        <v>N.A.</v>
      </c>
      <c r="BP102" s="108" t="str">
        <f t="shared" si="23"/>
        <v>N.A.</v>
      </c>
      <c r="BQ102" s="108" t="str">
        <f t="shared" si="24"/>
        <v>N.A.</v>
      </c>
      <c r="BR102" s="109" t="str">
        <f t="shared" si="25"/>
        <v>N.A.</v>
      </c>
      <c r="BS102" s="108">
        <f t="shared" si="26"/>
        <v>0</v>
      </c>
      <c r="BT102" s="108">
        <f t="shared" si="27"/>
        <v>0</v>
      </c>
      <c r="BU102" s="108">
        <f t="shared" si="18"/>
        <v>0</v>
      </c>
      <c r="BV102" s="62" t="str">
        <f t="shared" si="29"/>
        <v>IGUAL</v>
      </c>
      <c r="BW102" s="251"/>
    </row>
    <row r="103" spans="1:75" ht="37.9" hidden="1" customHeight="1">
      <c r="A103" s="89" t="s">
        <v>229</v>
      </c>
      <c r="B103" s="43">
        <v>1752</v>
      </c>
      <c r="C103" s="90" t="s">
        <v>10</v>
      </c>
      <c r="D103" s="90" t="s">
        <v>749</v>
      </c>
      <c r="E103" s="92">
        <v>45078</v>
      </c>
      <c r="F103" s="90" t="s">
        <v>22</v>
      </c>
      <c r="G103" s="93" t="s">
        <v>820</v>
      </c>
      <c r="H103" s="90" t="s">
        <v>26</v>
      </c>
      <c r="I103" s="92">
        <v>45195</v>
      </c>
      <c r="J103" s="94"/>
      <c r="K103" s="90"/>
      <c r="L103" s="90"/>
      <c r="M103" s="90"/>
      <c r="N103" s="90"/>
      <c r="O103" s="92"/>
      <c r="P103" s="92"/>
      <c r="Q103" s="188">
        <v>2475</v>
      </c>
      <c r="R103" s="95">
        <f t="array" ref="R103">SUM(IF($AA103=Reformulaciones!$B$2:$B$1354,Reformulaciones!$J$2:$J$994,0))</f>
        <v>0</v>
      </c>
      <c r="S103" s="93" t="s">
        <v>821</v>
      </c>
      <c r="T103" s="93" t="s">
        <v>752</v>
      </c>
      <c r="U103" s="96" t="s">
        <v>162</v>
      </c>
      <c r="V103" s="94">
        <v>1</v>
      </c>
      <c r="W103" s="90" t="s">
        <v>748</v>
      </c>
      <c r="X103" s="92">
        <v>45139</v>
      </c>
      <c r="Y103" s="92">
        <v>45412</v>
      </c>
      <c r="Z103" s="90" t="s">
        <v>753</v>
      </c>
      <c r="AA103" s="44" t="s">
        <v>823</v>
      </c>
      <c r="AB103" s="97" t="s">
        <v>49</v>
      </c>
      <c r="AC103" s="98" t="str">
        <f t="shared" si="30"/>
        <v>C</v>
      </c>
      <c r="AD103" s="157" t="s">
        <v>796</v>
      </c>
      <c r="AE103" s="100">
        <v>1</v>
      </c>
      <c r="AF103" s="157" t="s">
        <v>803</v>
      </c>
      <c r="AG103" s="110">
        <v>45405</v>
      </c>
      <c r="AH103" s="104"/>
      <c r="AI103" s="104"/>
      <c r="AJ103" s="105" t="s">
        <v>120</v>
      </c>
      <c r="AK103" s="97" t="s">
        <v>55</v>
      </c>
      <c r="AL103" s="97" t="s">
        <v>55</v>
      </c>
      <c r="AM103" s="104" t="s">
        <v>55</v>
      </c>
      <c r="AN103" s="97" t="s">
        <v>55</v>
      </c>
      <c r="AO103" s="97" t="s">
        <v>55</v>
      </c>
      <c r="AP103" s="97" t="s">
        <v>55</v>
      </c>
      <c r="AQ103" s="97" t="s">
        <v>55</v>
      </c>
      <c r="AR103" s="97" t="s">
        <v>55</v>
      </c>
      <c r="AS103" s="97" t="s">
        <v>55</v>
      </c>
      <c r="AT103" s="97" t="s">
        <v>55</v>
      </c>
      <c r="AU103" s="98" t="s">
        <v>55</v>
      </c>
      <c r="AV103" s="97" t="s">
        <v>55</v>
      </c>
      <c r="AW103" s="100" t="s">
        <v>55</v>
      </c>
      <c r="AX103" s="97" t="s">
        <v>55</v>
      </c>
      <c r="AY103" s="110" t="s">
        <v>55</v>
      </c>
      <c r="AZ103" s="97" t="s">
        <v>55</v>
      </c>
      <c r="BA103" s="97" t="s">
        <v>55</v>
      </c>
      <c r="BB103" s="122" t="s">
        <v>55</v>
      </c>
      <c r="BC103" s="97" t="s">
        <v>55</v>
      </c>
      <c r="BD103" s="98" t="s">
        <v>55</v>
      </c>
      <c r="BE103" s="97" t="s">
        <v>55</v>
      </c>
      <c r="BF103" s="100" t="s">
        <v>55</v>
      </c>
      <c r="BG103" s="97" t="s">
        <v>55</v>
      </c>
      <c r="BH103" s="110" t="s">
        <v>55</v>
      </c>
      <c r="BI103" s="97" t="s">
        <v>55</v>
      </c>
      <c r="BJ103" s="97" t="s">
        <v>55</v>
      </c>
      <c r="BK103" s="122" t="s">
        <v>55</v>
      </c>
      <c r="BL103" s="107" t="s">
        <v>110</v>
      </c>
      <c r="BM103" s="108" t="str">
        <f t="shared" si="20"/>
        <v>N.A.</v>
      </c>
      <c r="BN103" s="108" t="str">
        <f t="shared" si="21"/>
        <v>N.A.</v>
      </c>
      <c r="BO103" s="108" t="str">
        <f t="shared" si="22"/>
        <v>N.A.</v>
      </c>
      <c r="BP103" s="108" t="str">
        <f t="shared" si="23"/>
        <v>N.A.</v>
      </c>
      <c r="BQ103" s="108" t="str">
        <f t="shared" si="24"/>
        <v>N.A.</v>
      </c>
      <c r="BR103" s="109" t="str">
        <f t="shared" si="25"/>
        <v>N.A.</v>
      </c>
      <c r="BS103" s="108">
        <f t="shared" si="26"/>
        <v>0</v>
      </c>
      <c r="BT103" s="108">
        <f t="shared" si="27"/>
        <v>0</v>
      </c>
      <c r="BU103" s="108">
        <f t="shared" si="18"/>
        <v>0</v>
      </c>
      <c r="BV103" s="62" t="str">
        <f t="shared" si="29"/>
        <v>IGUAL</v>
      </c>
      <c r="BW103" s="251"/>
    </row>
    <row r="104" spans="1:75" ht="37.9" hidden="1" customHeight="1">
      <c r="A104" s="89" t="s">
        <v>229</v>
      </c>
      <c r="B104" s="43">
        <v>1752</v>
      </c>
      <c r="C104" s="90" t="s">
        <v>10</v>
      </c>
      <c r="D104" s="90" t="s">
        <v>749</v>
      </c>
      <c r="E104" s="92">
        <v>45078</v>
      </c>
      <c r="F104" s="90" t="s">
        <v>22</v>
      </c>
      <c r="G104" s="93" t="s">
        <v>820</v>
      </c>
      <c r="H104" s="90" t="s">
        <v>26</v>
      </c>
      <c r="I104" s="92">
        <v>45195</v>
      </c>
      <c r="J104" s="94"/>
      <c r="K104" s="90"/>
      <c r="L104" s="90"/>
      <c r="M104" s="90"/>
      <c r="N104" s="90"/>
      <c r="O104" s="92"/>
      <c r="P104" s="92"/>
      <c r="Q104" s="188">
        <v>2476</v>
      </c>
      <c r="R104" s="95">
        <f t="array" ref="R104">SUM(IF($AA104=Reformulaciones!$B$2:$B$1354,Reformulaciones!$J$2:$J$994,0))</f>
        <v>0</v>
      </c>
      <c r="S104" s="93" t="s">
        <v>821</v>
      </c>
      <c r="T104" s="93" t="s">
        <v>779</v>
      </c>
      <c r="U104" s="96" t="s">
        <v>759</v>
      </c>
      <c r="V104" s="94">
        <v>1</v>
      </c>
      <c r="W104" s="90" t="s">
        <v>748</v>
      </c>
      <c r="X104" s="92">
        <v>45139</v>
      </c>
      <c r="Y104" s="92">
        <v>45443</v>
      </c>
      <c r="Z104" s="90" t="s">
        <v>753</v>
      </c>
      <c r="AA104" s="44" t="s">
        <v>824</v>
      </c>
      <c r="AB104" s="97" t="s">
        <v>49</v>
      </c>
      <c r="AC104" s="98" t="str">
        <f t="shared" si="30"/>
        <v>A</v>
      </c>
      <c r="AD104" s="157" t="s">
        <v>810</v>
      </c>
      <c r="AE104" s="100">
        <v>0</v>
      </c>
      <c r="AF104" s="157" t="s">
        <v>811</v>
      </c>
      <c r="AG104" s="110">
        <v>45405</v>
      </c>
      <c r="AH104" s="104"/>
      <c r="AI104" s="104"/>
      <c r="AJ104" s="105" t="s">
        <v>120</v>
      </c>
      <c r="AK104" s="97" t="s">
        <v>49</v>
      </c>
      <c r="AL104" s="98" t="str">
        <f t="shared" si="31"/>
        <v>C</v>
      </c>
      <c r="AM104" s="157" t="s">
        <v>817</v>
      </c>
      <c r="AN104" s="100">
        <v>1</v>
      </c>
      <c r="AO104" s="157" t="s">
        <v>818</v>
      </c>
      <c r="AP104" s="110">
        <v>45489</v>
      </c>
      <c r="AQ104" s="158" t="s">
        <v>819</v>
      </c>
      <c r="AR104" s="117" t="s">
        <v>792</v>
      </c>
      <c r="AS104" s="105"/>
      <c r="AT104" s="97" t="s">
        <v>55</v>
      </c>
      <c r="AU104" s="98" t="s">
        <v>55</v>
      </c>
      <c r="AV104" s="97" t="s">
        <v>55</v>
      </c>
      <c r="AW104" s="100" t="s">
        <v>55</v>
      </c>
      <c r="AX104" s="97" t="s">
        <v>55</v>
      </c>
      <c r="AY104" s="110" t="s">
        <v>55</v>
      </c>
      <c r="AZ104" s="97" t="s">
        <v>55</v>
      </c>
      <c r="BA104" s="97" t="s">
        <v>55</v>
      </c>
      <c r="BB104" s="122" t="s">
        <v>55</v>
      </c>
      <c r="BC104" s="97" t="s">
        <v>55</v>
      </c>
      <c r="BD104" s="98" t="s">
        <v>55</v>
      </c>
      <c r="BE104" s="97" t="s">
        <v>55</v>
      </c>
      <c r="BF104" s="100" t="s">
        <v>55</v>
      </c>
      <c r="BG104" s="97" t="s">
        <v>55</v>
      </c>
      <c r="BH104" s="110" t="s">
        <v>55</v>
      </c>
      <c r="BI104" s="97" t="s">
        <v>55</v>
      </c>
      <c r="BJ104" s="97" t="s">
        <v>55</v>
      </c>
      <c r="BK104" s="122" t="s">
        <v>55</v>
      </c>
      <c r="BL104" s="107" t="s">
        <v>126</v>
      </c>
      <c r="BM104" s="108" t="str">
        <f t="shared" si="20"/>
        <v>N.A.</v>
      </c>
      <c r="BN104" s="108" t="str">
        <f t="shared" si="21"/>
        <v>N.A.</v>
      </c>
      <c r="BO104" s="108" t="str">
        <f t="shared" si="22"/>
        <v>N.A.</v>
      </c>
      <c r="BP104" s="108" t="str">
        <f t="shared" si="23"/>
        <v>N.A.</v>
      </c>
      <c r="BQ104" s="108" t="str">
        <f t="shared" si="24"/>
        <v>N.A.</v>
      </c>
      <c r="BR104" s="109" t="str">
        <f t="shared" si="25"/>
        <v>N.A.</v>
      </c>
      <c r="BS104" s="108">
        <f t="shared" si="26"/>
        <v>0</v>
      </c>
      <c r="BT104" s="108">
        <f t="shared" si="27"/>
        <v>0</v>
      </c>
      <c r="BU104" s="108">
        <f t="shared" si="18"/>
        <v>0</v>
      </c>
      <c r="BV104" s="62" t="str">
        <f t="shared" si="29"/>
        <v>IGUAL</v>
      </c>
      <c r="BW104" s="251"/>
    </row>
    <row r="105" spans="1:75" ht="37.9" hidden="1" customHeight="1">
      <c r="A105" s="89" t="s">
        <v>229</v>
      </c>
      <c r="B105" s="43">
        <v>1753</v>
      </c>
      <c r="C105" s="90" t="s">
        <v>10</v>
      </c>
      <c r="D105" s="90" t="s">
        <v>749</v>
      </c>
      <c r="E105" s="92">
        <v>45078</v>
      </c>
      <c r="F105" s="90" t="s">
        <v>22</v>
      </c>
      <c r="G105" s="93" t="s">
        <v>825</v>
      </c>
      <c r="H105" s="90" t="s">
        <v>26</v>
      </c>
      <c r="I105" s="92">
        <v>45195</v>
      </c>
      <c r="J105" s="94"/>
      <c r="K105" s="90"/>
      <c r="L105" s="90"/>
      <c r="M105" s="90"/>
      <c r="N105" s="90"/>
      <c r="O105" s="92"/>
      <c r="P105" s="92"/>
      <c r="Q105" s="188">
        <v>2477</v>
      </c>
      <c r="R105" s="95">
        <f t="array" ref="R105">SUM(IF($AA105=Reformulaciones!$B$2:$B$1354,Reformulaciones!$J$2:$J$994,0))</f>
        <v>0</v>
      </c>
      <c r="S105" s="93" t="s">
        <v>826</v>
      </c>
      <c r="T105" s="93" t="s">
        <v>766</v>
      </c>
      <c r="U105" s="96" t="s">
        <v>767</v>
      </c>
      <c r="V105" s="94">
        <v>3</v>
      </c>
      <c r="W105" s="90" t="s">
        <v>748</v>
      </c>
      <c r="X105" s="92">
        <v>45139</v>
      </c>
      <c r="Y105" s="92">
        <v>45443</v>
      </c>
      <c r="Z105" s="90" t="s">
        <v>753</v>
      </c>
      <c r="AA105" s="44" t="s">
        <v>827</v>
      </c>
      <c r="AB105" s="97" t="s">
        <v>49</v>
      </c>
      <c r="AC105" s="98" t="str">
        <f t="shared" si="30"/>
        <v>A</v>
      </c>
      <c r="AD105" s="99" t="s">
        <v>788</v>
      </c>
      <c r="AE105" s="100">
        <v>0.75</v>
      </c>
      <c r="AF105" s="99" t="s">
        <v>789</v>
      </c>
      <c r="AG105" s="110">
        <v>45405</v>
      </c>
      <c r="AH105" s="104"/>
      <c r="AI105" s="104"/>
      <c r="AJ105" s="105" t="s">
        <v>120</v>
      </c>
      <c r="AK105" s="97" t="s">
        <v>49</v>
      </c>
      <c r="AL105" s="98" t="str">
        <f t="shared" si="31"/>
        <v>C</v>
      </c>
      <c r="AM105" s="99" t="s">
        <v>828</v>
      </c>
      <c r="AN105" s="100">
        <v>1</v>
      </c>
      <c r="AO105" s="99" t="s">
        <v>829</v>
      </c>
      <c r="AP105" s="110">
        <v>45489</v>
      </c>
      <c r="AQ105" s="103" t="s">
        <v>791</v>
      </c>
      <c r="AR105" s="104" t="s">
        <v>792</v>
      </c>
      <c r="AS105" s="105"/>
      <c r="AT105" s="97" t="s">
        <v>55</v>
      </c>
      <c r="AU105" s="98" t="s">
        <v>55</v>
      </c>
      <c r="AV105" s="97" t="s">
        <v>55</v>
      </c>
      <c r="AW105" s="100" t="s">
        <v>55</v>
      </c>
      <c r="AX105" s="97" t="s">
        <v>55</v>
      </c>
      <c r="AY105" s="110" t="s">
        <v>55</v>
      </c>
      <c r="AZ105" s="97" t="s">
        <v>55</v>
      </c>
      <c r="BA105" s="97" t="s">
        <v>55</v>
      </c>
      <c r="BB105" s="122" t="s">
        <v>55</v>
      </c>
      <c r="BC105" s="97" t="s">
        <v>55</v>
      </c>
      <c r="BD105" s="98" t="s">
        <v>55</v>
      </c>
      <c r="BE105" s="97" t="s">
        <v>55</v>
      </c>
      <c r="BF105" s="100" t="s">
        <v>55</v>
      </c>
      <c r="BG105" s="97" t="s">
        <v>55</v>
      </c>
      <c r="BH105" s="110" t="s">
        <v>55</v>
      </c>
      <c r="BI105" s="97" t="s">
        <v>55</v>
      </c>
      <c r="BJ105" s="97" t="s">
        <v>55</v>
      </c>
      <c r="BK105" s="122" t="s">
        <v>55</v>
      </c>
      <c r="BL105" s="107" t="s">
        <v>126</v>
      </c>
      <c r="BM105" s="108" t="str">
        <f t="shared" si="20"/>
        <v>N.A.</v>
      </c>
      <c r="BN105" s="108" t="str">
        <f t="shared" si="21"/>
        <v>N.A.</v>
      </c>
      <c r="BO105" s="108" t="str">
        <f t="shared" si="22"/>
        <v>N.A.</v>
      </c>
      <c r="BP105" s="108" t="str">
        <f t="shared" si="23"/>
        <v>N.A.</v>
      </c>
      <c r="BQ105" s="108" t="str">
        <f t="shared" si="24"/>
        <v>N.A.</v>
      </c>
      <c r="BR105" s="109" t="str">
        <f t="shared" si="25"/>
        <v>N.A.</v>
      </c>
      <c r="BS105" s="108">
        <f t="shared" si="26"/>
        <v>0</v>
      </c>
      <c r="BT105" s="108">
        <f t="shared" si="27"/>
        <v>0</v>
      </c>
      <c r="BU105" s="108">
        <f t="shared" si="18"/>
        <v>0</v>
      </c>
      <c r="BV105" s="62" t="str">
        <f t="shared" si="29"/>
        <v>IGUAL</v>
      </c>
      <c r="BW105" s="251"/>
    </row>
    <row r="106" spans="1:75" ht="37.9" hidden="1" customHeight="1">
      <c r="A106" s="89" t="s">
        <v>229</v>
      </c>
      <c r="B106" s="43">
        <v>1753</v>
      </c>
      <c r="C106" s="90" t="s">
        <v>10</v>
      </c>
      <c r="D106" s="90" t="s">
        <v>749</v>
      </c>
      <c r="E106" s="92">
        <v>45078</v>
      </c>
      <c r="F106" s="90" t="s">
        <v>22</v>
      </c>
      <c r="G106" s="93" t="s">
        <v>825</v>
      </c>
      <c r="H106" s="90" t="s">
        <v>26</v>
      </c>
      <c r="I106" s="92">
        <v>45195</v>
      </c>
      <c r="J106" s="94"/>
      <c r="K106" s="90"/>
      <c r="L106" s="90"/>
      <c r="M106" s="90"/>
      <c r="N106" s="90"/>
      <c r="O106" s="92"/>
      <c r="P106" s="92"/>
      <c r="Q106" s="188">
        <v>2478</v>
      </c>
      <c r="R106" s="95">
        <f t="array" ref="R106">SUM(IF($AA106=Reformulaciones!$B$2:$B$1354,Reformulaciones!$J$2:$J$994,0))</f>
        <v>0</v>
      </c>
      <c r="S106" s="93" t="s">
        <v>826</v>
      </c>
      <c r="T106" s="93" t="s">
        <v>752</v>
      </c>
      <c r="U106" s="96" t="s">
        <v>162</v>
      </c>
      <c r="V106" s="94">
        <v>1</v>
      </c>
      <c r="W106" s="90" t="s">
        <v>748</v>
      </c>
      <c r="X106" s="92">
        <v>45139</v>
      </c>
      <c r="Y106" s="92">
        <v>45412</v>
      </c>
      <c r="Z106" s="90" t="s">
        <v>753</v>
      </c>
      <c r="AA106" s="44" t="s">
        <v>830</v>
      </c>
      <c r="AB106" s="97" t="s">
        <v>49</v>
      </c>
      <c r="AC106" s="98" t="str">
        <f t="shared" si="30"/>
        <v>C</v>
      </c>
      <c r="AD106" s="157" t="s">
        <v>796</v>
      </c>
      <c r="AE106" s="100">
        <v>1</v>
      </c>
      <c r="AF106" s="157" t="s">
        <v>803</v>
      </c>
      <c r="AG106" s="110">
        <v>45405</v>
      </c>
      <c r="AH106" s="104"/>
      <c r="AI106" s="104"/>
      <c r="AJ106" s="105" t="s">
        <v>120</v>
      </c>
      <c r="AK106" s="97" t="s">
        <v>55</v>
      </c>
      <c r="AL106" s="97" t="s">
        <v>55</v>
      </c>
      <c r="AM106" s="104" t="s">
        <v>55</v>
      </c>
      <c r="AN106" s="97" t="s">
        <v>55</v>
      </c>
      <c r="AO106" s="97" t="s">
        <v>55</v>
      </c>
      <c r="AP106" s="97" t="s">
        <v>55</v>
      </c>
      <c r="AQ106" s="97" t="s">
        <v>55</v>
      </c>
      <c r="AR106" s="97" t="s">
        <v>55</v>
      </c>
      <c r="AS106" s="97" t="s">
        <v>55</v>
      </c>
      <c r="AT106" s="97" t="s">
        <v>55</v>
      </c>
      <c r="AU106" s="98" t="s">
        <v>55</v>
      </c>
      <c r="AV106" s="97" t="s">
        <v>55</v>
      </c>
      <c r="AW106" s="100" t="s">
        <v>55</v>
      </c>
      <c r="AX106" s="97" t="s">
        <v>55</v>
      </c>
      <c r="AY106" s="110" t="s">
        <v>55</v>
      </c>
      <c r="AZ106" s="97" t="s">
        <v>55</v>
      </c>
      <c r="BA106" s="97" t="s">
        <v>55</v>
      </c>
      <c r="BB106" s="122" t="s">
        <v>55</v>
      </c>
      <c r="BC106" s="97" t="s">
        <v>55</v>
      </c>
      <c r="BD106" s="98" t="s">
        <v>55</v>
      </c>
      <c r="BE106" s="97" t="s">
        <v>55</v>
      </c>
      <c r="BF106" s="100" t="s">
        <v>55</v>
      </c>
      <c r="BG106" s="97" t="s">
        <v>55</v>
      </c>
      <c r="BH106" s="110" t="s">
        <v>55</v>
      </c>
      <c r="BI106" s="97" t="s">
        <v>55</v>
      </c>
      <c r="BJ106" s="97" t="s">
        <v>55</v>
      </c>
      <c r="BK106" s="122" t="s">
        <v>55</v>
      </c>
      <c r="BL106" s="107" t="s">
        <v>110</v>
      </c>
      <c r="BM106" s="108" t="str">
        <f t="shared" si="20"/>
        <v>N.A.</v>
      </c>
      <c r="BN106" s="108" t="str">
        <f t="shared" si="21"/>
        <v>N.A.</v>
      </c>
      <c r="BO106" s="108" t="str">
        <f t="shared" si="22"/>
        <v>N.A.</v>
      </c>
      <c r="BP106" s="108" t="str">
        <f t="shared" si="23"/>
        <v>N.A.</v>
      </c>
      <c r="BQ106" s="108" t="str">
        <f t="shared" si="24"/>
        <v>N.A.</v>
      </c>
      <c r="BR106" s="109" t="str">
        <f t="shared" si="25"/>
        <v>N.A.</v>
      </c>
      <c r="BS106" s="108">
        <f t="shared" si="26"/>
        <v>0</v>
      </c>
      <c r="BT106" s="108">
        <f t="shared" si="27"/>
        <v>0</v>
      </c>
      <c r="BU106" s="108">
        <f t="shared" si="18"/>
        <v>0</v>
      </c>
      <c r="BV106" s="62" t="str">
        <f t="shared" si="29"/>
        <v>IGUAL</v>
      </c>
      <c r="BW106" s="251"/>
    </row>
    <row r="107" spans="1:75" ht="37.9" hidden="1" customHeight="1">
      <c r="A107" s="89" t="s">
        <v>229</v>
      </c>
      <c r="B107" s="43">
        <v>1753</v>
      </c>
      <c r="C107" s="90" t="s">
        <v>10</v>
      </c>
      <c r="D107" s="90" t="s">
        <v>749</v>
      </c>
      <c r="E107" s="92">
        <v>45078</v>
      </c>
      <c r="F107" s="90" t="s">
        <v>22</v>
      </c>
      <c r="G107" s="93" t="s">
        <v>825</v>
      </c>
      <c r="H107" s="90" t="s">
        <v>26</v>
      </c>
      <c r="I107" s="92">
        <v>45195</v>
      </c>
      <c r="J107" s="94"/>
      <c r="K107" s="90"/>
      <c r="L107" s="90"/>
      <c r="M107" s="90"/>
      <c r="N107" s="90"/>
      <c r="O107" s="92"/>
      <c r="P107" s="92"/>
      <c r="Q107" s="188">
        <v>2479</v>
      </c>
      <c r="R107" s="95">
        <f t="array" ref="R107">SUM(IF($AA107=Reformulaciones!$B$2:$B$1354,Reformulaciones!$J$2:$J$994,0))</f>
        <v>0</v>
      </c>
      <c r="S107" s="93" t="s">
        <v>826</v>
      </c>
      <c r="T107" s="93" t="s">
        <v>779</v>
      </c>
      <c r="U107" s="96" t="s">
        <v>759</v>
      </c>
      <c r="V107" s="94">
        <v>1</v>
      </c>
      <c r="W107" s="90" t="s">
        <v>748</v>
      </c>
      <c r="X107" s="92">
        <v>45139</v>
      </c>
      <c r="Y107" s="92">
        <v>45443</v>
      </c>
      <c r="Z107" s="90" t="s">
        <v>753</v>
      </c>
      <c r="AA107" s="44" t="s">
        <v>831</v>
      </c>
      <c r="AB107" s="97" t="s">
        <v>49</v>
      </c>
      <c r="AC107" s="98" t="str">
        <f t="shared" si="30"/>
        <v>A</v>
      </c>
      <c r="AD107" s="157" t="s">
        <v>810</v>
      </c>
      <c r="AE107" s="100">
        <v>0</v>
      </c>
      <c r="AF107" s="157" t="s">
        <v>811</v>
      </c>
      <c r="AG107" s="110">
        <v>45405</v>
      </c>
      <c r="AH107" s="104"/>
      <c r="AI107" s="104"/>
      <c r="AJ107" s="105" t="s">
        <v>120</v>
      </c>
      <c r="AK107" s="97" t="s">
        <v>49</v>
      </c>
      <c r="AL107" s="98" t="str">
        <f t="shared" si="31"/>
        <v>C</v>
      </c>
      <c r="AM107" s="157" t="s">
        <v>817</v>
      </c>
      <c r="AN107" s="100">
        <v>1</v>
      </c>
      <c r="AO107" s="157" t="s">
        <v>818</v>
      </c>
      <c r="AP107" s="110">
        <v>45489</v>
      </c>
      <c r="AQ107" s="103" t="s">
        <v>819</v>
      </c>
      <c r="AR107" s="104" t="s">
        <v>792</v>
      </c>
      <c r="AS107" s="105"/>
      <c r="AT107" s="97" t="s">
        <v>55</v>
      </c>
      <c r="AU107" s="98" t="s">
        <v>55</v>
      </c>
      <c r="AV107" s="97" t="s">
        <v>55</v>
      </c>
      <c r="AW107" s="100" t="s">
        <v>55</v>
      </c>
      <c r="AX107" s="97" t="s">
        <v>55</v>
      </c>
      <c r="AY107" s="110" t="s">
        <v>55</v>
      </c>
      <c r="AZ107" s="97" t="s">
        <v>55</v>
      </c>
      <c r="BA107" s="97" t="s">
        <v>55</v>
      </c>
      <c r="BB107" s="122" t="s">
        <v>55</v>
      </c>
      <c r="BC107" s="97" t="s">
        <v>55</v>
      </c>
      <c r="BD107" s="98" t="s">
        <v>55</v>
      </c>
      <c r="BE107" s="97" t="s">
        <v>55</v>
      </c>
      <c r="BF107" s="100" t="s">
        <v>55</v>
      </c>
      <c r="BG107" s="97" t="s">
        <v>55</v>
      </c>
      <c r="BH107" s="110" t="s">
        <v>55</v>
      </c>
      <c r="BI107" s="97" t="s">
        <v>55</v>
      </c>
      <c r="BJ107" s="97" t="s">
        <v>55</v>
      </c>
      <c r="BK107" s="122" t="s">
        <v>55</v>
      </c>
      <c r="BL107" s="107" t="s">
        <v>126</v>
      </c>
      <c r="BM107" s="108" t="str">
        <f t="shared" si="20"/>
        <v>N.A.</v>
      </c>
      <c r="BN107" s="108" t="str">
        <f t="shared" si="21"/>
        <v>N.A.</v>
      </c>
      <c r="BO107" s="108" t="str">
        <f t="shared" si="22"/>
        <v>N.A.</v>
      </c>
      <c r="BP107" s="108" t="str">
        <f t="shared" si="23"/>
        <v>N.A.</v>
      </c>
      <c r="BQ107" s="108" t="str">
        <f t="shared" si="24"/>
        <v>N.A.</v>
      </c>
      <c r="BR107" s="109" t="str">
        <f t="shared" si="25"/>
        <v>N.A.</v>
      </c>
      <c r="BS107" s="108">
        <f t="shared" si="26"/>
        <v>0</v>
      </c>
      <c r="BT107" s="108">
        <f t="shared" si="27"/>
        <v>0</v>
      </c>
      <c r="BU107" s="108">
        <f t="shared" si="18"/>
        <v>0</v>
      </c>
      <c r="BV107" s="62" t="str">
        <f t="shared" si="29"/>
        <v>IGUAL</v>
      </c>
      <c r="BW107" s="251"/>
    </row>
    <row r="108" spans="1:75" ht="37.9" hidden="1" customHeight="1">
      <c r="A108" s="89" t="s">
        <v>229</v>
      </c>
      <c r="B108" s="43">
        <v>1754</v>
      </c>
      <c r="C108" s="90" t="s">
        <v>10</v>
      </c>
      <c r="D108" s="90" t="s">
        <v>749</v>
      </c>
      <c r="E108" s="92">
        <v>45078</v>
      </c>
      <c r="F108" s="90" t="s">
        <v>22</v>
      </c>
      <c r="G108" s="93" t="s">
        <v>832</v>
      </c>
      <c r="H108" s="90" t="s">
        <v>26</v>
      </c>
      <c r="I108" s="92">
        <v>45195</v>
      </c>
      <c r="J108" s="94"/>
      <c r="K108" s="90"/>
      <c r="L108" s="90"/>
      <c r="M108" s="90"/>
      <c r="N108" s="90"/>
      <c r="O108" s="92"/>
      <c r="P108" s="92"/>
      <c r="Q108" s="188">
        <v>2480</v>
      </c>
      <c r="R108" s="95">
        <f t="array" ref="R108">SUM(IF($AA108=Reformulaciones!$B$2:$B$1354,Reformulaciones!$J$2:$J$994,0))</f>
        <v>0</v>
      </c>
      <c r="S108" s="93" t="s">
        <v>833</v>
      </c>
      <c r="T108" s="93" t="s">
        <v>834</v>
      </c>
      <c r="U108" s="96" t="s">
        <v>835</v>
      </c>
      <c r="V108" s="94">
        <v>3</v>
      </c>
      <c r="W108" s="90" t="s">
        <v>748</v>
      </c>
      <c r="X108" s="92">
        <v>45139</v>
      </c>
      <c r="Y108" s="92">
        <v>45443</v>
      </c>
      <c r="Z108" s="90" t="s">
        <v>753</v>
      </c>
      <c r="AA108" s="44" t="s">
        <v>836</v>
      </c>
      <c r="AB108" s="97" t="s">
        <v>49</v>
      </c>
      <c r="AC108" s="98" t="str">
        <f t="shared" si="30"/>
        <v>A</v>
      </c>
      <c r="AD108" s="99" t="s">
        <v>788</v>
      </c>
      <c r="AE108" s="100">
        <v>0.66</v>
      </c>
      <c r="AF108" s="99" t="s">
        <v>789</v>
      </c>
      <c r="AG108" s="110">
        <v>45405</v>
      </c>
      <c r="AH108" s="104"/>
      <c r="AI108" s="104"/>
      <c r="AJ108" s="105" t="s">
        <v>120</v>
      </c>
      <c r="AK108" s="97" t="s">
        <v>49</v>
      </c>
      <c r="AL108" s="98" t="str">
        <f t="shared" si="31"/>
        <v>C</v>
      </c>
      <c r="AM108" s="99" t="s">
        <v>828</v>
      </c>
      <c r="AN108" s="100">
        <v>1</v>
      </c>
      <c r="AO108" s="99" t="s">
        <v>829</v>
      </c>
      <c r="AP108" s="110">
        <v>45489</v>
      </c>
      <c r="AQ108" s="103" t="s">
        <v>791</v>
      </c>
      <c r="AR108" s="104" t="s">
        <v>792</v>
      </c>
      <c r="AS108" s="105"/>
      <c r="AT108" s="97" t="s">
        <v>55</v>
      </c>
      <c r="AU108" s="98" t="s">
        <v>55</v>
      </c>
      <c r="AV108" s="97" t="s">
        <v>55</v>
      </c>
      <c r="AW108" s="100" t="s">
        <v>55</v>
      </c>
      <c r="AX108" s="97" t="s">
        <v>55</v>
      </c>
      <c r="AY108" s="110" t="s">
        <v>55</v>
      </c>
      <c r="AZ108" s="97" t="s">
        <v>55</v>
      </c>
      <c r="BA108" s="97" t="s">
        <v>55</v>
      </c>
      <c r="BB108" s="122" t="s">
        <v>55</v>
      </c>
      <c r="BC108" s="97" t="s">
        <v>55</v>
      </c>
      <c r="BD108" s="98" t="s">
        <v>55</v>
      </c>
      <c r="BE108" s="97" t="s">
        <v>55</v>
      </c>
      <c r="BF108" s="100" t="s">
        <v>55</v>
      </c>
      <c r="BG108" s="97" t="s">
        <v>55</v>
      </c>
      <c r="BH108" s="110" t="s">
        <v>55</v>
      </c>
      <c r="BI108" s="97" t="s">
        <v>55</v>
      </c>
      <c r="BJ108" s="97" t="s">
        <v>55</v>
      </c>
      <c r="BK108" s="122" t="s">
        <v>55</v>
      </c>
      <c r="BL108" s="107" t="s">
        <v>126</v>
      </c>
      <c r="BM108" s="108" t="str">
        <f t="shared" si="20"/>
        <v>N.A.</v>
      </c>
      <c r="BN108" s="108" t="str">
        <f t="shared" si="21"/>
        <v>N.A.</v>
      </c>
      <c r="BO108" s="108" t="str">
        <f t="shared" si="22"/>
        <v>N.A.</v>
      </c>
      <c r="BP108" s="108" t="str">
        <f t="shared" si="23"/>
        <v>N.A.</v>
      </c>
      <c r="BQ108" s="108" t="str">
        <f t="shared" si="24"/>
        <v>N.A.</v>
      </c>
      <c r="BR108" s="109" t="str">
        <f t="shared" si="25"/>
        <v>N.A.</v>
      </c>
      <c r="BS108" s="108">
        <f t="shared" si="26"/>
        <v>0</v>
      </c>
      <c r="BT108" s="108">
        <f t="shared" si="27"/>
        <v>0</v>
      </c>
      <c r="BU108" s="108">
        <f t="shared" si="18"/>
        <v>0</v>
      </c>
      <c r="BV108" s="62" t="str">
        <f t="shared" si="29"/>
        <v>IGUAL</v>
      </c>
      <c r="BW108" s="251"/>
    </row>
    <row r="109" spans="1:75" ht="37.9" hidden="1" customHeight="1">
      <c r="A109" s="89" t="s">
        <v>229</v>
      </c>
      <c r="B109" s="43">
        <v>1755</v>
      </c>
      <c r="C109" s="90" t="s">
        <v>10</v>
      </c>
      <c r="D109" s="90" t="s">
        <v>837</v>
      </c>
      <c r="E109" s="92">
        <v>45078</v>
      </c>
      <c r="F109" s="90" t="s">
        <v>22</v>
      </c>
      <c r="G109" s="93" t="s">
        <v>838</v>
      </c>
      <c r="H109" s="90" t="s">
        <v>26</v>
      </c>
      <c r="I109" s="92">
        <v>45195</v>
      </c>
      <c r="J109" s="94"/>
      <c r="K109" s="90"/>
      <c r="L109" s="90"/>
      <c r="M109" s="90"/>
      <c r="N109" s="90"/>
      <c r="O109" s="92"/>
      <c r="P109" s="92"/>
      <c r="Q109" s="188">
        <v>2489</v>
      </c>
      <c r="R109" s="95">
        <f t="array" ref="R109">SUM(IF($AA109=Reformulaciones!$B$2:$B$1354,Reformulaciones!$J$2:$J$994,0))</f>
        <v>0</v>
      </c>
      <c r="S109" s="93" t="s">
        <v>839</v>
      </c>
      <c r="T109" s="93" t="s">
        <v>840</v>
      </c>
      <c r="U109" s="96" t="s">
        <v>835</v>
      </c>
      <c r="V109" s="94">
        <v>3</v>
      </c>
      <c r="W109" s="90" t="s">
        <v>748</v>
      </c>
      <c r="X109" s="92">
        <v>45139</v>
      </c>
      <c r="Y109" s="92">
        <v>45443</v>
      </c>
      <c r="Z109" s="90" t="s">
        <v>753</v>
      </c>
      <c r="AA109" s="44" t="s">
        <v>841</v>
      </c>
      <c r="AB109" s="97" t="s">
        <v>49</v>
      </c>
      <c r="AC109" s="98" t="str">
        <f t="shared" si="30"/>
        <v>A</v>
      </c>
      <c r="AD109" s="99" t="s">
        <v>788</v>
      </c>
      <c r="AE109" s="100">
        <v>0.66</v>
      </c>
      <c r="AF109" s="99" t="s">
        <v>789</v>
      </c>
      <c r="AG109" s="110">
        <v>45405</v>
      </c>
      <c r="AH109" s="104"/>
      <c r="AI109" s="104"/>
      <c r="AJ109" s="105" t="s">
        <v>120</v>
      </c>
      <c r="AK109" s="97" t="s">
        <v>49</v>
      </c>
      <c r="AL109" s="98" t="str">
        <f t="shared" si="31"/>
        <v>C</v>
      </c>
      <c r="AM109" s="99" t="s">
        <v>842</v>
      </c>
      <c r="AN109" s="100">
        <v>1</v>
      </c>
      <c r="AO109" s="99" t="s">
        <v>843</v>
      </c>
      <c r="AP109" s="110">
        <v>45489</v>
      </c>
      <c r="AQ109" s="103" t="s">
        <v>791</v>
      </c>
      <c r="AR109" s="104" t="s">
        <v>792</v>
      </c>
      <c r="AS109" s="105"/>
      <c r="AT109" s="97" t="s">
        <v>55</v>
      </c>
      <c r="AU109" s="98" t="s">
        <v>55</v>
      </c>
      <c r="AV109" s="97" t="s">
        <v>55</v>
      </c>
      <c r="AW109" s="100" t="s">
        <v>55</v>
      </c>
      <c r="AX109" s="97" t="s">
        <v>55</v>
      </c>
      <c r="AY109" s="110" t="s">
        <v>55</v>
      </c>
      <c r="AZ109" s="97" t="s">
        <v>55</v>
      </c>
      <c r="BA109" s="97" t="s">
        <v>55</v>
      </c>
      <c r="BB109" s="122" t="s">
        <v>55</v>
      </c>
      <c r="BC109" s="97" t="s">
        <v>55</v>
      </c>
      <c r="BD109" s="98" t="s">
        <v>55</v>
      </c>
      <c r="BE109" s="97" t="s">
        <v>55</v>
      </c>
      <c r="BF109" s="100" t="s">
        <v>55</v>
      </c>
      <c r="BG109" s="97" t="s">
        <v>55</v>
      </c>
      <c r="BH109" s="110" t="s">
        <v>55</v>
      </c>
      <c r="BI109" s="97" t="s">
        <v>55</v>
      </c>
      <c r="BJ109" s="97" t="s">
        <v>55</v>
      </c>
      <c r="BK109" s="122" t="s">
        <v>55</v>
      </c>
      <c r="BL109" s="107" t="s">
        <v>126</v>
      </c>
      <c r="BM109" s="108" t="str">
        <f t="shared" si="20"/>
        <v>N.A.</v>
      </c>
      <c r="BN109" s="108" t="str">
        <f t="shared" si="21"/>
        <v>N.A.</v>
      </c>
      <c r="BO109" s="108" t="str">
        <f t="shared" si="22"/>
        <v>N.A.</v>
      </c>
      <c r="BP109" s="108" t="str">
        <f t="shared" si="23"/>
        <v>N.A.</v>
      </c>
      <c r="BQ109" s="108" t="str">
        <f t="shared" si="24"/>
        <v>N.A.</v>
      </c>
      <c r="BR109" s="109" t="str">
        <f t="shared" si="25"/>
        <v>N.A.</v>
      </c>
      <c r="BS109" s="108">
        <f t="shared" si="26"/>
        <v>0</v>
      </c>
      <c r="BT109" s="108">
        <f t="shared" si="27"/>
        <v>0</v>
      </c>
      <c r="BU109" s="108">
        <f t="shared" si="18"/>
        <v>0</v>
      </c>
      <c r="BV109" s="62" t="str">
        <f t="shared" si="29"/>
        <v>IGUAL</v>
      </c>
      <c r="BW109" s="251"/>
    </row>
    <row r="110" spans="1:75" ht="37.9" hidden="1" customHeight="1">
      <c r="A110" s="89" t="s">
        <v>229</v>
      </c>
      <c r="B110" s="43">
        <v>1755</v>
      </c>
      <c r="C110" s="90" t="s">
        <v>10</v>
      </c>
      <c r="D110" s="90" t="s">
        <v>837</v>
      </c>
      <c r="E110" s="92">
        <v>45078</v>
      </c>
      <c r="F110" s="90" t="s">
        <v>22</v>
      </c>
      <c r="G110" s="93" t="s">
        <v>838</v>
      </c>
      <c r="H110" s="90" t="s">
        <v>26</v>
      </c>
      <c r="I110" s="92">
        <v>45195</v>
      </c>
      <c r="J110" s="94"/>
      <c r="K110" s="90"/>
      <c r="L110" s="90"/>
      <c r="M110" s="90"/>
      <c r="N110" s="90"/>
      <c r="O110" s="92"/>
      <c r="P110" s="92"/>
      <c r="Q110" s="188">
        <v>2490</v>
      </c>
      <c r="R110" s="95">
        <f t="array" ref="R110">SUM(IF($AA110=Reformulaciones!$B$2:$B$1354,Reformulaciones!$J$2:$J$994,0))</f>
        <v>0</v>
      </c>
      <c r="S110" s="93" t="s">
        <v>839</v>
      </c>
      <c r="T110" s="93" t="s">
        <v>844</v>
      </c>
      <c r="U110" s="96" t="s">
        <v>162</v>
      </c>
      <c r="V110" s="94">
        <v>1</v>
      </c>
      <c r="W110" s="90" t="s">
        <v>748</v>
      </c>
      <c r="X110" s="92">
        <v>45139</v>
      </c>
      <c r="Y110" s="92">
        <v>45412</v>
      </c>
      <c r="Z110" s="90" t="s">
        <v>753</v>
      </c>
      <c r="AA110" s="44" t="s">
        <v>845</v>
      </c>
      <c r="AB110" s="97" t="s">
        <v>49</v>
      </c>
      <c r="AC110" s="98" t="str">
        <f t="shared" si="30"/>
        <v>C</v>
      </c>
      <c r="AD110" s="157" t="s">
        <v>810</v>
      </c>
      <c r="AE110" s="100">
        <v>1</v>
      </c>
      <c r="AF110" s="157" t="s">
        <v>803</v>
      </c>
      <c r="AG110" s="110">
        <v>45405</v>
      </c>
      <c r="AH110" s="104"/>
      <c r="AI110" s="104"/>
      <c r="AJ110" s="105" t="s">
        <v>120</v>
      </c>
      <c r="AK110" s="97" t="s">
        <v>55</v>
      </c>
      <c r="AL110" s="97" t="s">
        <v>55</v>
      </c>
      <c r="AM110" s="104" t="s">
        <v>55</v>
      </c>
      <c r="AN110" s="97" t="s">
        <v>55</v>
      </c>
      <c r="AO110" s="97" t="s">
        <v>55</v>
      </c>
      <c r="AP110" s="97" t="s">
        <v>55</v>
      </c>
      <c r="AQ110" s="97" t="s">
        <v>55</v>
      </c>
      <c r="AR110" s="97" t="s">
        <v>55</v>
      </c>
      <c r="AS110" s="97" t="s">
        <v>55</v>
      </c>
      <c r="AT110" s="97" t="s">
        <v>55</v>
      </c>
      <c r="AU110" s="98" t="s">
        <v>55</v>
      </c>
      <c r="AV110" s="97" t="s">
        <v>55</v>
      </c>
      <c r="AW110" s="100" t="s">
        <v>55</v>
      </c>
      <c r="AX110" s="97" t="s">
        <v>55</v>
      </c>
      <c r="AY110" s="110" t="s">
        <v>55</v>
      </c>
      <c r="AZ110" s="97" t="s">
        <v>55</v>
      </c>
      <c r="BA110" s="97" t="s">
        <v>55</v>
      </c>
      <c r="BB110" s="122" t="s">
        <v>55</v>
      </c>
      <c r="BC110" s="97" t="s">
        <v>55</v>
      </c>
      <c r="BD110" s="98" t="s">
        <v>55</v>
      </c>
      <c r="BE110" s="97" t="s">
        <v>55</v>
      </c>
      <c r="BF110" s="100" t="s">
        <v>55</v>
      </c>
      <c r="BG110" s="97" t="s">
        <v>55</v>
      </c>
      <c r="BH110" s="110" t="s">
        <v>55</v>
      </c>
      <c r="BI110" s="97" t="s">
        <v>55</v>
      </c>
      <c r="BJ110" s="97" t="s">
        <v>55</v>
      </c>
      <c r="BK110" s="122" t="s">
        <v>55</v>
      </c>
      <c r="BL110" s="107" t="s">
        <v>110</v>
      </c>
      <c r="BM110" s="108" t="str">
        <f t="shared" si="20"/>
        <v>N.A.</v>
      </c>
      <c r="BN110" s="108" t="str">
        <f t="shared" si="21"/>
        <v>N.A.</v>
      </c>
      <c r="BO110" s="108" t="str">
        <f t="shared" si="22"/>
        <v>N.A.</v>
      </c>
      <c r="BP110" s="108" t="str">
        <f t="shared" si="23"/>
        <v>N.A.</v>
      </c>
      <c r="BQ110" s="108" t="str">
        <f t="shared" si="24"/>
        <v>N.A.</v>
      </c>
      <c r="BR110" s="109" t="str">
        <f t="shared" si="25"/>
        <v>N.A.</v>
      </c>
      <c r="BS110" s="108">
        <f t="shared" si="26"/>
        <v>0</v>
      </c>
      <c r="BT110" s="108">
        <f t="shared" si="27"/>
        <v>0</v>
      </c>
      <c r="BU110" s="108">
        <f t="shared" si="18"/>
        <v>0</v>
      </c>
      <c r="BV110" s="62" t="str">
        <f t="shared" si="29"/>
        <v>IGUAL</v>
      </c>
      <c r="BW110" s="251"/>
    </row>
    <row r="111" spans="1:75" ht="37.9" hidden="1" customHeight="1">
      <c r="A111" s="89" t="s">
        <v>229</v>
      </c>
      <c r="B111" s="43">
        <v>1755</v>
      </c>
      <c r="C111" s="90" t="s">
        <v>10</v>
      </c>
      <c r="D111" s="90" t="s">
        <v>837</v>
      </c>
      <c r="E111" s="92">
        <v>45078</v>
      </c>
      <c r="F111" s="90" t="s">
        <v>22</v>
      </c>
      <c r="G111" s="93" t="s">
        <v>838</v>
      </c>
      <c r="H111" s="90" t="s">
        <v>26</v>
      </c>
      <c r="I111" s="92">
        <v>45195</v>
      </c>
      <c r="J111" s="94"/>
      <c r="K111" s="90"/>
      <c r="L111" s="90"/>
      <c r="M111" s="90"/>
      <c r="N111" s="90"/>
      <c r="O111" s="92"/>
      <c r="P111" s="92"/>
      <c r="Q111" s="188">
        <v>2491</v>
      </c>
      <c r="R111" s="95">
        <f t="array" ref="R111">SUM(IF($AA111=Reformulaciones!$B$2:$B$1354,Reformulaciones!$J$2:$J$994,0))</f>
        <v>0</v>
      </c>
      <c r="S111" s="93" t="s">
        <v>839</v>
      </c>
      <c r="T111" s="93" t="s">
        <v>846</v>
      </c>
      <c r="U111" s="96" t="s">
        <v>759</v>
      </c>
      <c r="V111" s="94">
        <v>1</v>
      </c>
      <c r="W111" s="90" t="s">
        <v>748</v>
      </c>
      <c r="X111" s="92">
        <v>45139</v>
      </c>
      <c r="Y111" s="92">
        <v>45443</v>
      </c>
      <c r="Z111" s="90" t="s">
        <v>753</v>
      </c>
      <c r="AA111" s="44" t="s">
        <v>847</v>
      </c>
      <c r="AB111" s="97" t="s">
        <v>49</v>
      </c>
      <c r="AC111" s="98" t="str">
        <f t="shared" si="30"/>
        <v>A</v>
      </c>
      <c r="AD111" s="157" t="s">
        <v>810</v>
      </c>
      <c r="AE111" s="100">
        <v>0</v>
      </c>
      <c r="AF111" s="157" t="s">
        <v>811</v>
      </c>
      <c r="AG111" s="110">
        <v>45405</v>
      </c>
      <c r="AH111" s="104"/>
      <c r="AI111" s="104"/>
      <c r="AJ111" s="105" t="s">
        <v>120</v>
      </c>
      <c r="AK111" s="97" t="s">
        <v>49</v>
      </c>
      <c r="AL111" s="98" t="str">
        <f t="shared" si="31"/>
        <v>C</v>
      </c>
      <c r="AM111" s="157" t="s">
        <v>848</v>
      </c>
      <c r="AN111" s="100">
        <v>1</v>
      </c>
      <c r="AO111" s="157" t="s">
        <v>849</v>
      </c>
      <c r="AP111" s="110">
        <v>45489</v>
      </c>
      <c r="AQ111" s="103" t="s">
        <v>850</v>
      </c>
      <c r="AR111" s="104" t="s">
        <v>792</v>
      </c>
      <c r="AS111" s="105"/>
      <c r="AT111" s="97" t="s">
        <v>55</v>
      </c>
      <c r="AU111" s="98" t="s">
        <v>55</v>
      </c>
      <c r="AV111" s="97" t="s">
        <v>55</v>
      </c>
      <c r="AW111" s="100" t="s">
        <v>55</v>
      </c>
      <c r="AX111" s="97" t="s">
        <v>55</v>
      </c>
      <c r="AY111" s="110" t="s">
        <v>55</v>
      </c>
      <c r="AZ111" s="97" t="s">
        <v>55</v>
      </c>
      <c r="BA111" s="97" t="s">
        <v>55</v>
      </c>
      <c r="BB111" s="122" t="s">
        <v>55</v>
      </c>
      <c r="BC111" s="97" t="s">
        <v>55</v>
      </c>
      <c r="BD111" s="98" t="s">
        <v>55</v>
      </c>
      <c r="BE111" s="97" t="s">
        <v>55</v>
      </c>
      <c r="BF111" s="100" t="s">
        <v>55</v>
      </c>
      <c r="BG111" s="97" t="s">
        <v>55</v>
      </c>
      <c r="BH111" s="110" t="s">
        <v>55</v>
      </c>
      <c r="BI111" s="97" t="s">
        <v>55</v>
      </c>
      <c r="BJ111" s="97" t="s">
        <v>55</v>
      </c>
      <c r="BK111" s="122" t="s">
        <v>55</v>
      </c>
      <c r="BL111" s="107" t="s">
        <v>126</v>
      </c>
      <c r="BM111" s="108" t="str">
        <f t="shared" si="20"/>
        <v>N.A.</v>
      </c>
      <c r="BN111" s="108" t="str">
        <f t="shared" si="21"/>
        <v>N.A.</v>
      </c>
      <c r="BO111" s="108" t="str">
        <f t="shared" si="22"/>
        <v>N.A.</v>
      </c>
      <c r="BP111" s="108" t="str">
        <f t="shared" si="23"/>
        <v>N.A.</v>
      </c>
      <c r="BQ111" s="108" t="str">
        <f t="shared" si="24"/>
        <v>N.A.</v>
      </c>
      <c r="BR111" s="109" t="str">
        <f t="shared" si="25"/>
        <v>N.A.</v>
      </c>
      <c r="BS111" s="108">
        <f t="shared" si="26"/>
        <v>0</v>
      </c>
      <c r="BT111" s="108">
        <f t="shared" si="27"/>
        <v>0</v>
      </c>
      <c r="BU111" s="108">
        <f t="shared" si="18"/>
        <v>0</v>
      </c>
      <c r="BV111" s="62" t="str">
        <f t="shared" si="29"/>
        <v>IGUAL</v>
      </c>
      <c r="BW111" s="251"/>
    </row>
    <row r="112" spans="1:75" ht="37.9" hidden="1" customHeight="1">
      <c r="A112" s="89" t="s">
        <v>229</v>
      </c>
      <c r="B112" s="43">
        <v>1756</v>
      </c>
      <c r="C112" s="90" t="s">
        <v>10</v>
      </c>
      <c r="D112" s="90" t="s">
        <v>851</v>
      </c>
      <c r="E112" s="92">
        <v>45078</v>
      </c>
      <c r="F112" s="90" t="s">
        <v>22</v>
      </c>
      <c r="G112" s="93" t="s">
        <v>852</v>
      </c>
      <c r="H112" s="90" t="s">
        <v>26</v>
      </c>
      <c r="I112" s="92">
        <v>45195</v>
      </c>
      <c r="J112" s="94"/>
      <c r="K112" s="90"/>
      <c r="L112" s="90"/>
      <c r="M112" s="90"/>
      <c r="N112" s="90"/>
      <c r="O112" s="92"/>
      <c r="P112" s="92"/>
      <c r="Q112" s="188">
        <v>2589</v>
      </c>
      <c r="R112" s="95">
        <f t="array" ref="R112">SUM(IF($AA112=Reformulaciones!$B$2:$B$1354,Reformulaciones!$J$2:$J$994,0))</f>
        <v>0</v>
      </c>
      <c r="S112" s="93" t="s">
        <v>853</v>
      </c>
      <c r="T112" s="93" t="s">
        <v>854</v>
      </c>
      <c r="U112" s="96" t="s">
        <v>835</v>
      </c>
      <c r="V112" s="94">
        <v>2</v>
      </c>
      <c r="W112" s="90" t="s">
        <v>748</v>
      </c>
      <c r="X112" s="92">
        <v>45139</v>
      </c>
      <c r="Y112" s="92">
        <v>45443</v>
      </c>
      <c r="Z112" s="90" t="s">
        <v>753</v>
      </c>
      <c r="AA112" s="44" t="s">
        <v>855</v>
      </c>
      <c r="AB112" s="97" t="s">
        <v>52</v>
      </c>
      <c r="AC112" s="98" t="str">
        <f t="shared" si="30"/>
        <v>C</v>
      </c>
      <c r="AD112" s="99" t="s">
        <v>856</v>
      </c>
      <c r="AE112" s="100">
        <v>1</v>
      </c>
      <c r="AF112" s="99" t="s">
        <v>857</v>
      </c>
      <c r="AG112" s="110">
        <v>45411</v>
      </c>
      <c r="AH112" s="104" t="s">
        <v>858</v>
      </c>
      <c r="AI112" s="117" t="s">
        <v>859</v>
      </c>
      <c r="AJ112" s="154" t="s">
        <v>860</v>
      </c>
      <c r="AK112" s="97" t="s">
        <v>55</v>
      </c>
      <c r="AL112" s="97" t="s">
        <v>55</v>
      </c>
      <c r="AM112" s="104" t="s">
        <v>55</v>
      </c>
      <c r="AN112" s="97" t="s">
        <v>55</v>
      </c>
      <c r="AO112" s="97" t="s">
        <v>55</v>
      </c>
      <c r="AP112" s="97" t="s">
        <v>55</v>
      </c>
      <c r="AQ112" s="97" t="s">
        <v>55</v>
      </c>
      <c r="AR112" s="97" t="s">
        <v>55</v>
      </c>
      <c r="AS112" s="97" t="s">
        <v>55</v>
      </c>
      <c r="AT112" s="97" t="s">
        <v>55</v>
      </c>
      <c r="AU112" s="98" t="s">
        <v>55</v>
      </c>
      <c r="AV112" s="97" t="s">
        <v>55</v>
      </c>
      <c r="AW112" s="100" t="s">
        <v>55</v>
      </c>
      <c r="AX112" s="97" t="s">
        <v>55</v>
      </c>
      <c r="AY112" s="110" t="s">
        <v>55</v>
      </c>
      <c r="AZ112" s="97" t="s">
        <v>55</v>
      </c>
      <c r="BA112" s="97" t="s">
        <v>55</v>
      </c>
      <c r="BB112" s="122" t="s">
        <v>55</v>
      </c>
      <c r="BC112" s="97" t="s">
        <v>55</v>
      </c>
      <c r="BD112" s="98" t="s">
        <v>55</v>
      </c>
      <c r="BE112" s="97" t="s">
        <v>55</v>
      </c>
      <c r="BF112" s="100" t="s">
        <v>55</v>
      </c>
      <c r="BG112" s="97" t="s">
        <v>55</v>
      </c>
      <c r="BH112" s="110" t="s">
        <v>55</v>
      </c>
      <c r="BI112" s="97" t="s">
        <v>55</v>
      </c>
      <c r="BJ112" s="97" t="s">
        <v>55</v>
      </c>
      <c r="BK112" s="122" t="s">
        <v>55</v>
      </c>
      <c r="BL112" s="107" t="s">
        <v>110</v>
      </c>
      <c r="BM112" s="108" t="str">
        <f t="shared" si="20"/>
        <v>N.A.</v>
      </c>
      <c r="BN112" s="108" t="str">
        <f t="shared" si="21"/>
        <v>N.A.</v>
      </c>
      <c r="BO112" s="108" t="str">
        <f t="shared" si="22"/>
        <v>N.A.</v>
      </c>
      <c r="BP112" s="108" t="str">
        <f t="shared" si="23"/>
        <v>N.A.</v>
      </c>
      <c r="BQ112" s="108" t="str">
        <f t="shared" si="24"/>
        <v>N.A.</v>
      </c>
      <c r="BR112" s="109" t="str">
        <f t="shared" si="25"/>
        <v>N.A.</v>
      </c>
      <c r="BS112" s="108">
        <f t="shared" si="26"/>
        <v>0</v>
      </c>
      <c r="BT112" s="108">
        <f t="shared" si="27"/>
        <v>0</v>
      </c>
      <c r="BU112" s="108">
        <f t="shared" si="18"/>
        <v>0</v>
      </c>
      <c r="BV112" s="62" t="str">
        <f t="shared" si="29"/>
        <v>IGUAL</v>
      </c>
      <c r="BW112" s="251"/>
    </row>
    <row r="113" spans="1:75" ht="37.9" hidden="1" customHeight="1">
      <c r="A113" s="89" t="s">
        <v>229</v>
      </c>
      <c r="B113" s="43">
        <v>1757</v>
      </c>
      <c r="C113" s="90" t="s">
        <v>10</v>
      </c>
      <c r="D113" s="90" t="s">
        <v>851</v>
      </c>
      <c r="E113" s="92">
        <v>45078</v>
      </c>
      <c r="F113" s="90" t="s">
        <v>22</v>
      </c>
      <c r="G113" s="93" t="s">
        <v>861</v>
      </c>
      <c r="H113" s="90" t="s">
        <v>26</v>
      </c>
      <c r="I113" s="92">
        <v>45195</v>
      </c>
      <c r="J113" s="94"/>
      <c r="K113" s="90"/>
      <c r="L113" s="90"/>
      <c r="M113" s="90"/>
      <c r="N113" s="90"/>
      <c r="O113" s="92"/>
      <c r="P113" s="92"/>
      <c r="Q113" s="188">
        <v>2459</v>
      </c>
      <c r="R113" s="95">
        <f t="array" ref="R113">SUM(IF($AA113=Reformulaciones!$B$2:$B$1354,Reformulaciones!$J$2:$J$994,0))</f>
        <v>0</v>
      </c>
      <c r="S113" s="93" t="s">
        <v>862</v>
      </c>
      <c r="T113" s="93" t="s">
        <v>834</v>
      </c>
      <c r="U113" s="96" t="s">
        <v>835</v>
      </c>
      <c r="V113" s="94">
        <v>2</v>
      </c>
      <c r="W113" s="90" t="s">
        <v>748</v>
      </c>
      <c r="X113" s="92">
        <v>45139</v>
      </c>
      <c r="Y113" s="92">
        <v>45443</v>
      </c>
      <c r="Z113" s="90" t="s">
        <v>753</v>
      </c>
      <c r="AA113" s="44" t="s">
        <v>863</v>
      </c>
      <c r="AB113" s="97" t="s">
        <v>47</v>
      </c>
      <c r="AC113" s="98" t="str">
        <f t="shared" si="30"/>
        <v>C</v>
      </c>
      <c r="AD113" s="99" t="s">
        <v>864</v>
      </c>
      <c r="AE113" s="100">
        <v>1</v>
      </c>
      <c r="AF113" s="101" t="s">
        <v>865</v>
      </c>
      <c r="AG113" s="102">
        <v>45404</v>
      </c>
      <c r="AH113" s="117" t="s">
        <v>866</v>
      </c>
      <c r="AI113" s="117" t="s">
        <v>867</v>
      </c>
      <c r="AJ113" s="105" t="s">
        <v>120</v>
      </c>
      <c r="AK113" s="97" t="s">
        <v>55</v>
      </c>
      <c r="AL113" s="97" t="s">
        <v>55</v>
      </c>
      <c r="AM113" s="104" t="s">
        <v>55</v>
      </c>
      <c r="AN113" s="97" t="s">
        <v>55</v>
      </c>
      <c r="AO113" s="97" t="s">
        <v>55</v>
      </c>
      <c r="AP113" s="97" t="s">
        <v>55</v>
      </c>
      <c r="AQ113" s="97" t="s">
        <v>55</v>
      </c>
      <c r="AR113" s="97" t="s">
        <v>55</v>
      </c>
      <c r="AS113" s="97" t="s">
        <v>55</v>
      </c>
      <c r="AT113" s="97" t="s">
        <v>55</v>
      </c>
      <c r="AU113" s="98" t="s">
        <v>55</v>
      </c>
      <c r="AV113" s="97" t="s">
        <v>55</v>
      </c>
      <c r="AW113" s="100" t="s">
        <v>55</v>
      </c>
      <c r="AX113" s="97" t="s">
        <v>55</v>
      </c>
      <c r="AY113" s="110" t="s">
        <v>55</v>
      </c>
      <c r="AZ113" s="97" t="s">
        <v>55</v>
      </c>
      <c r="BA113" s="97" t="s">
        <v>55</v>
      </c>
      <c r="BB113" s="122" t="s">
        <v>55</v>
      </c>
      <c r="BC113" s="97" t="s">
        <v>55</v>
      </c>
      <c r="BD113" s="98" t="s">
        <v>55</v>
      </c>
      <c r="BE113" s="97" t="s">
        <v>55</v>
      </c>
      <c r="BF113" s="100" t="s">
        <v>55</v>
      </c>
      <c r="BG113" s="97" t="s">
        <v>55</v>
      </c>
      <c r="BH113" s="110" t="s">
        <v>55</v>
      </c>
      <c r="BI113" s="97" t="s">
        <v>55</v>
      </c>
      <c r="BJ113" s="97" t="s">
        <v>55</v>
      </c>
      <c r="BK113" s="122" t="s">
        <v>55</v>
      </c>
      <c r="BL113" s="107" t="s">
        <v>110</v>
      </c>
      <c r="BM113" s="108" t="str">
        <f t="shared" si="20"/>
        <v>N.A.</v>
      </c>
      <c r="BN113" s="108" t="str">
        <f t="shared" si="21"/>
        <v>N.A.</v>
      </c>
      <c r="BO113" s="108" t="str">
        <f t="shared" si="22"/>
        <v>N.A.</v>
      </c>
      <c r="BP113" s="108" t="str">
        <f t="shared" si="23"/>
        <v>N.A.</v>
      </c>
      <c r="BQ113" s="108" t="str">
        <f t="shared" si="24"/>
        <v>N.A.</v>
      </c>
      <c r="BR113" s="109" t="str">
        <f t="shared" si="25"/>
        <v>N.A.</v>
      </c>
      <c r="BS113" s="108">
        <f t="shared" si="26"/>
        <v>0</v>
      </c>
      <c r="BT113" s="108">
        <f t="shared" si="27"/>
        <v>0</v>
      </c>
      <c r="BU113" s="108">
        <f t="shared" si="18"/>
        <v>0</v>
      </c>
      <c r="BV113" s="62" t="str">
        <f t="shared" si="29"/>
        <v>IGUAL</v>
      </c>
      <c r="BW113" s="251"/>
    </row>
    <row r="114" spans="1:75" ht="37.9" hidden="1" customHeight="1">
      <c r="A114" s="89" t="s">
        <v>229</v>
      </c>
      <c r="B114" s="43">
        <v>1757</v>
      </c>
      <c r="C114" s="90" t="s">
        <v>10</v>
      </c>
      <c r="D114" s="90" t="s">
        <v>851</v>
      </c>
      <c r="E114" s="92">
        <v>45078</v>
      </c>
      <c r="F114" s="90" t="s">
        <v>22</v>
      </c>
      <c r="G114" s="93" t="s">
        <v>861</v>
      </c>
      <c r="H114" s="90" t="s">
        <v>26</v>
      </c>
      <c r="I114" s="92">
        <v>45195</v>
      </c>
      <c r="J114" s="94"/>
      <c r="K114" s="90"/>
      <c r="L114" s="90"/>
      <c r="M114" s="90"/>
      <c r="N114" s="90"/>
      <c r="O114" s="92"/>
      <c r="P114" s="92"/>
      <c r="Q114" s="188">
        <v>2460</v>
      </c>
      <c r="R114" s="95">
        <f t="array" ref="R114">SUM(IF($AA114=Reformulaciones!$B$2:$B$1354,Reformulaciones!$J$2:$J$994,0))</f>
        <v>0</v>
      </c>
      <c r="S114" s="93" t="s">
        <v>862</v>
      </c>
      <c r="T114" s="93" t="s">
        <v>868</v>
      </c>
      <c r="U114" s="96" t="s">
        <v>869</v>
      </c>
      <c r="V114" s="94">
        <v>1</v>
      </c>
      <c r="W114" s="90" t="s">
        <v>748</v>
      </c>
      <c r="X114" s="92">
        <v>45139</v>
      </c>
      <c r="Y114" s="92">
        <v>45443</v>
      </c>
      <c r="Z114" s="90" t="s">
        <v>753</v>
      </c>
      <c r="AA114" s="44" t="s">
        <v>870</v>
      </c>
      <c r="AB114" s="97" t="s">
        <v>47</v>
      </c>
      <c r="AC114" s="98" t="str">
        <f t="shared" si="30"/>
        <v>A</v>
      </c>
      <c r="AD114" s="157" t="s">
        <v>871</v>
      </c>
      <c r="AE114" s="100">
        <v>0</v>
      </c>
      <c r="AF114" s="153" t="s">
        <v>872</v>
      </c>
      <c r="AG114" s="159">
        <v>45404</v>
      </c>
      <c r="AH114" s="118" t="s">
        <v>551</v>
      </c>
      <c r="AI114" s="118" t="s">
        <v>552</v>
      </c>
      <c r="AJ114" s="105" t="s">
        <v>120</v>
      </c>
      <c r="AK114" s="97" t="s">
        <v>47</v>
      </c>
      <c r="AL114" s="98" t="str">
        <f t="shared" si="31"/>
        <v>C</v>
      </c>
      <c r="AM114" s="157" t="s">
        <v>873</v>
      </c>
      <c r="AN114" s="100">
        <v>1</v>
      </c>
      <c r="AO114" s="153" t="s">
        <v>874</v>
      </c>
      <c r="AP114" s="135" t="s">
        <v>875</v>
      </c>
      <c r="AQ114" s="117" t="s">
        <v>876</v>
      </c>
      <c r="AR114" s="117" t="s">
        <v>877</v>
      </c>
      <c r="AS114" s="105"/>
      <c r="AT114" s="97" t="s">
        <v>55</v>
      </c>
      <c r="AU114" s="98" t="s">
        <v>55</v>
      </c>
      <c r="AV114" s="97" t="s">
        <v>55</v>
      </c>
      <c r="AW114" s="100" t="s">
        <v>55</v>
      </c>
      <c r="AX114" s="97" t="s">
        <v>55</v>
      </c>
      <c r="AY114" s="110" t="s">
        <v>55</v>
      </c>
      <c r="AZ114" s="97" t="s">
        <v>55</v>
      </c>
      <c r="BA114" s="97" t="s">
        <v>55</v>
      </c>
      <c r="BB114" s="122" t="s">
        <v>55</v>
      </c>
      <c r="BC114" s="97" t="s">
        <v>55</v>
      </c>
      <c r="BD114" s="98" t="s">
        <v>55</v>
      </c>
      <c r="BE114" s="97" t="s">
        <v>55</v>
      </c>
      <c r="BF114" s="100" t="s">
        <v>55</v>
      </c>
      <c r="BG114" s="97" t="s">
        <v>55</v>
      </c>
      <c r="BH114" s="110" t="s">
        <v>55</v>
      </c>
      <c r="BI114" s="97" t="s">
        <v>55</v>
      </c>
      <c r="BJ114" s="97" t="s">
        <v>55</v>
      </c>
      <c r="BK114" s="122" t="s">
        <v>55</v>
      </c>
      <c r="BL114" s="107" t="s">
        <v>126</v>
      </c>
      <c r="BM114" s="108" t="str">
        <f t="shared" si="20"/>
        <v>N.A.</v>
      </c>
      <c r="BN114" s="108" t="str">
        <f t="shared" si="21"/>
        <v>N.A.</v>
      </c>
      <c r="BO114" s="108" t="str">
        <f t="shared" si="22"/>
        <v>N.A.</v>
      </c>
      <c r="BP114" s="108" t="str">
        <f t="shared" si="23"/>
        <v>N.A.</v>
      </c>
      <c r="BQ114" s="108" t="str">
        <f t="shared" si="24"/>
        <v>N.A.</v>
      </c>
      <c r="BR114" s="109" t="str">
        <f t="shared" si="25"/>
        <v>N.A.</v>
      </c>
      <c r="BS114" s="108">
        <f t="shared" si="26"/>
        <v>0</v>
      </c>
      <c r="BT114" s="108">
        <f t="shared" si="27"/>
        <v>0</v>
      </c>
      <c r="BU114" s="108">
        <f t="shared" si="18"/>
        <v>0</v>
      </c>
      <c r="BV114" s="62" t="str">
        <f t="shared" si="29"/>
        <v>IGUAL</v>
      </c>
      <c r="BW114" s="251"/>
    </row>
    <row r="115" spans="1:75" ht="37.9" hidden="1" customHeight="1">
      <c r="A115" s="89" t="s">
        <v>229</v>
      </c>
      <c r="B115" s="43">
        <v>1757</v>
      </c>
      <c r="C115" s="90" t="s">
        <v>10</v>
      </c>
      <c r="D115" s="90" t="s">
        <v>851</v>
      </c>
      <c r="E115" s="92">
        <v>45078</v>
      </c>
      <c r="F115" s="90" t="s">
        <v>22</v>
      </c>
      <c r="G115" s="93" t="s">
        <v>861</v>
      </c>
      <c r="H115" s="90" t="s">
        <v>26</v>
      </c>
      <c r="I115" s="92">
        <v>45195</v>
      </c>
      <c r="J115" s="94"/>
      <c r="K115" s="90"/>
      <c r="L115" s="90"/>
      <c r="M115" s="90"/>
      <c r="N115" s="90"/>
      <c r="O115" s="92"/>
      <c r="P115" s="92"/>
      <c r="Q115" s="188">
        <v>2461</v>
      </c>
      <c r="R115" s="95">
        <f t="array" ref="R115">SUM(IF($AA115=Reformulaciones!$B$2:$B$1354,Reformulaciones!$J$2:$J$994,0))</f>
        <v>0</v>
      </c>
      <c r="S115" s="93" t="s">
        <v>862</v>
      </c>
      <c r="T115" s="93" t="s">
        <v>878</v>
      </c>
      <c r="U115" s="96" t="s">
        <v>759</v>
      </c>
      <c r="V115" s="94">
        <v>1</v>
      </c>
      <c r="W115" s="90" t="s">
        <v>748</v>
      </c>
      <c r="X115" s="92">
        <v>45139</v>
      </c>
      <c r="Y115" s="92">
        <v>45443</v>
      </c>
      <c r="Z115" s="90" t="s">
        <v>753</v>
      </c>
      <c r="AA115" s="44" t="s">
        <v>879</v>
      </c>
      <c r="AB115" s="97" t="s">
        <v>47</v>
      </c>
      <c r="AC115" s="98" t="str">
        <f t="shared" si="30"/>
        <v>A</v>
      </c>
      <c r="AD115" s="157" t="s">
        <v>871</v>
      </c>
      <c r="AE115" s="100">
        <v>0</v>
      </c>
      <c r="AF115" s="153" t="s">
        <v>872</v>
      </c>
      <c r="AG115" s="159">
        <v>45404</v>
      </c>
      <c r="AH115" s="118" t="s">
        <v>551</v>
      </c>
      <c r="AI115" s="118" t="s">
        <v>552</v>
      </c>
      <c r="AJ115" s="105" t="s">
        <v>120</v>
      </c>
      <c r="AK115" s="97" t="s">
        <v>47</v>
      </c>
      <c r="AL115" s="98" t="str">
        <f t="shared" si="31"/>
        <v>C</v>
      </c>
      <c r="AM115" s="157" t="s">
        <v>880</v>
      </c>
      <c r="AN115" s="100">
        <v>1</v>
      </c>
      <c r="AO115" s="160" t="s">
        <v>881</v>
      </c>
      <c r="AP115" s="135" t="s">
        <v>875</v>
      </c>
      <c r="AQ115" s="117" t="s">
        <v>882</v>
      </c>
      <c r="AR115" s="117" t="s">
        <v>877</v>
      </c>
      <c r="AS115" s="105"/>
      <c r="AT115" s="97" t="s">
        <v>55</v>
      </c>
      <c r="AU115" s="98" t="s">
        <v>55</v>
      </c>
      <c r="AV115" s="97" t="s">
        <v>55</v>
      </c>
      <c r="AW115" s="100" t="s">
        <v>55</v>
      </c>
      <c r="AX115" s="97" t="s">
        <v>55</v>
      </c>
      <c r="AY115" s="110" t="s">
        <v>55</v>
      </c>
      <c r="AZ115" s="97" t="s">
        <v>55</v>
      </c>
      <c r="BA115" s="97" t="s">
        <v>55</v>
      </c>
      <c r="BB115" s="122" t="s">
        <v>55</v>
      </c>
      <c r="BC115" s="97" t="s">
        <v>55</v>
      </c>
      <c r="BD115" s="98" t="s">
        <v>55</v>
      </c>
      <c r="BE115" s="97" t="s">
        <v>55</v>
      </c>
      <c r="BF115" s="100" t="s">
        <v>55</v>
      </c>
      <c r="BG115" s="97" t="s">
        <v>55</v>
      </c>
      <c r="BH115" s="110" t="s">
        <v>55</v>
      </c>
      <c r="BI115" s="97" t="s">
        <v>55</v>
      </c>
      <c r="BJ115" s="97" t="s">
        <v>55</v>
      </c>
      <c r="BK115" s="122" t="s">
        <v>55</v>
      </c>
      <c r="BL115" s="107" t="s">
        <v>126</v>
      </c>
      <c r="BM115" s="108" t="str">
        <f t="shared" si="20"/>
        <v>N.A.</v>
      </c>
      <c r="BN115" s="108" t="str">
        <f t="shared" si="21"/>
        <v>N.A.</v>
      </c>
      <c r="BO115" s="108" t="str">
        <f t="shared" si="22"/>
        <v>N.A.</v>
      </c>
      <c r="BP115" s="108" t="str">
        <f t="shared" si="23"/>
        <v>N.A.</v>
      </c>
      <c r="BQ115" s="108" t="str">
        <f t="shared" si="24"/>
        <v>N.A.</v>
      </c>
      <c r="BR115" s="109" t="str">
        <f t="shared" si="25"/>
        <v>N.A.</v>
      </c>
      <c r="BS115" s="108">
        <f t="shared" si="26"/>
        <v>0</v>
      </c>
      <c r="BT115" s="108">
        <f t="shared" si="27"/>
        <v>0</v>
      </c>
      <c r="BU115" s="108">
        <f t="shared" si="18"/>
        <v>0</v>
      </c>
      <c r="BV115" s="62" t="str">
        <f t="shared" si="29"/>
        <v>IGUAL</v>
      </c>
      <c r="BW115" s="251"/>
    </row>
    <row r="116" spans="1:75" ht="37.9" hidden="1" customHeight="1">
      <c r="A116" s="89" t="s">
        <v>229</v>
      </c>
      <c r="B116" s="43">
        <v>1758</v>
      </c>
      <c r="C116" s="90" t="s">
        <v>10</v>
      </c>
      <c r="D116" s="90" t="s">
        <v>851</v>
      </c>
      <c r="E116" s="92">
        <v>45078</v>
      </c>
      <c r="F116" s="90" t="s">
        <v>22</v>
      </c>
      <c r="G116" s="93" t="s">
        <v>883</v>
      </c>
      <c r="H116" s="90" t="s">
        <v>26</v>
      </c>
      <c r="I116" s="92">
        <v>45195</v>
      </c>
      <c r="J116" s="94"/>
      <c r="K116" s="90"/>
      <c r="L116" s="90"/>
      <c r="M116" s="90"/>
      <c r="N116" s="90"/>
      <c r="O116" s="92"/>
      <c r="P116" s="92"/>
      <c r="Q116" s="188">
        <v>2486</v>
      </c>
      <c r="R116" s="95">
        <f t="array" ref="R116">SUM(IF($AA116=Reformulaciones!$B$2:$B$1354,Reformulaciones!$J$2:$J$994,0))</f>
        <v>0</v>
      </c>
      <c r="S116" s="93" t="s">
        <v>884</v>
      </c>
      <c r="T116" s="93" t="s">
        <v>844</v>
      </c>
      <c r="U116" s="96" t="s">
        <v>162</v>
      </c>
      <c r="V116" s="94">
        <v>1</v>
      </c>
      <c r="W116" s="90" t="s">
        <v>748</v>
      </c>
      <c r="X116" s="92">
        <v>45139</v>
      </c>
      <c r="Y116" s="92">
        <v>45443</v>
      </c>
      <c r="Z116" s="90" t="s">
        <v>753</v>
      </c>
      <c r="AA116" s="44" t="s">
        <v>885</v>
      </c>
      <c r="AB116" s="97" t="s">
        <v>47</v>
      </c>
      <c r="AC116" s="98" t="str">
        <f t="shared" si="30"/>
        <v>A</v>
      </c>
      <c r="AD116" s="157" t="s">
        <v>871</v>
      </c>
      <c r="AE116" s="100">
        <v>0</v>
      </c>
      <c r="AF116" s="153" t="s">
        <v>872</v>
      </c>
      <c r="AG116" s="159">
        <v>45404</v>
      </c>
      <c r="AH116" s="118" t="s">
        <v>551</v>
      </c>
      <c r="AI116" s="118" t="s">
        <v>552</v>
      </c>
      <c r="AJ116" s="105" t="s">
        <v>120</v>
      </c>
      <c r="AK116" s="97" t="s">
        <v>47</v>
      </c>
      <c r="AL116" s="98" t="str">
        <f t="shared" si="31"/>
        <v>C</v>
      </c>
      <c r="AM116" s="157" t="s">
        <v>886</v>
      </c>
      <c r="AN116" s="100">
        <v>1</v>
      </c>
      <c r="AO116" s="160" t="s">
        <v>887</v>
      </c>
      <c r="AP116" s="135" t="s">
        <v>875</v>
      </c>
      <c r="AQ116" s="117" t="s">
        <v>888</v>
      </c>
      <c r="AR116" s="117" t="s">
        <v>877</v>
      </c>
      <c r="AS116" s="105"/>
      <c r="AT116" s="97" t="s">
        <v>55</v>
      </c>
      <c r="AU116" s="98" t="s">
        <v>55</v>
      </c>
      <c r="AV116" s="97" t="s">
        <v>55</v>
      </c>
      <c r="AW116" s="100" t="s">
        <v>55</v>
      </c>
      <c r="AX116" s="97" t="s">
        <v>55</v>
      </c>
      <c r="AY116" s="110" t="s">
        <v>55</v>
      </c>
      <c r="AZ116" s="97" t="s">
        <v>55</v>
      </c>
      <c r="BA116" s="97" t="s">
        <v>55</v>
      </c>
      <c r="BB116" s="122" t="s">
        <v>55</v>
      </c>
      <c r="BC116" s="97" t="s">
        <v>55</v>
      </c>
      <c r="BD116" s="98" t="s">
        <v>55</v>
      </c>
      <c r="BE116" s="97" t="s">
        <v>55</v>
      </c>
      <c r="BF116" s="100" t="s">
        <v>55</v>
      </c>
      <c r="BG116" s="97" t="s">
        <v>55</v>
      </c>
      <c r="BH116" s="110" t="s">
        <v>55</v>
      </c>
      <c r="BI116" s="97" t="s">
        <v>55</v>
      </c>
      <c r="BJ116" s="97" t="s">
        <v>55</v>
      </c>
      <c r="BK116" s="122" t="s">
        <v>55</v>
      </c>
      <c r="BL116" s="107" t="s">
        <v>126</v>
      </c>
      <c r="BM116" s="108" t="str">
        <f t="shared" si="20"/>
        <v>N.A.</v>
      </c>
      <c r="BN116" s="108" t="str">
        <f t="shared" si="21"/>
        <v>N.A.</v>
      </c>
      <c r="BO116" s="108" t="str">
        <f t="shared" si="22"/>
        <v>N.A.</v>
      </c>
      <c r="BP116" s="108" t="str">
        <f t="shared" si="23"/>
        <v>N.A.</v>
      </c>
      <c r="BQ116" s="108" t="str">
        <f t="shared" si="24"/>
        <v>N.A.</v>
      </c>
      <c r="BR116" s="109" t="str">
        <f t="shared" si="25"/>
        <v>N.A.</v>
      </c>
      <c r="BS116" s="108">
        <f t="shared" si="26"/>
        <v>0</v>
      </c>
      <c r="BT116" s="108">
        <f t="shared" si="27"/>
        <v>0</v>
      </c>
      <c r="BU116" s="108">
        <f t="shared" si="18"/>
        <v>0</v>
      </c>
      <c r="BV116" s="62" t="str">
        <f t="shared" si="29"/>
        <v>IGUAL</v>
      </c>
      <c r="BW116" s="251"/>
    </row>
    <row r="117" spans="1:75" ht="37.9" hidden="1" customHeight="1">
      <c r="A117" s="89" t="s">
        <v>229</v>
      </c>
      <c r="B117" s="43">
        <v>1758</v>
      </c>
      <c r="C117" s="90" t="s">
        <v>10</v>
      </c>
      <c r="D117" s="90" t="s">
        <v>851</v>
      </c>
      <c r="E117" s="92">
        <v>45078</v>
      </c>
      <c r="F117" s="90" t="s">
        <v>22</v>
      </c>
      <c r="G117" s="93" t="s">
        <v>883</v>
      </c>
      <c r="H117" s="90" t="s">
        <v>26</v>
      </c>
      <c r="I117" s="92">
        <v>45195</v>
      </c>
      <c r="J117" s="94"/>
      <c r="K117" s="90"/>
      <c r="L117" s="90"/>
      <c r="M117" s="90"/>
      <c r="N117" s="90"/>
      <c r="O117" s="92"/>
      <c r="P117" s="92"/>
      <c r="Q117" s="188">
        <v>2487</v>
      </c>
      <c r="R117" s="95">
        <f t="array" ref="R117">SUM(IF($AA117=Reformulaciones!$B$2:$B$1354,Reformulaciones!$J$2:$J$994,0))</f>
        <v>0</v>
      </c>
      <c r="S117" s="93" t="s">
        <v>884</v>
      </c>
      <c r="T117" s="93" t="s">
        <v>779</v>
      </c>
      <c r="U117" s="96" t="s">
        <v>759</v>
      </c>
      <c r="V117" s="94">
        <v>1</v>
      </c>
      <c r="W117" s="90" t="s">
        <v>748</v>
      </c>
      <c r="X117" s="92">
        <v>45139</v>
      </c>
      <c r="Y117" s="92">
        <v>45443</v>
      </c>
      <c r="Z117" s="90" t="s">
        <v>753</v>
      </c>
      <c r="AA117" s="44" t="s">
        <v>889</v>
      </c>
      <c r="AB117" s="97" t="s">
        <v>47</v>
      </c>
      <c r="AC117" s="98" t="str">
        <f t="shared" si="30"/>
        <v>A</v>
      </c>
      <c r="AD117" s="157" t="s">
        <v>871</v>
      </c>
      <c r="AE117" s="100">
        <v>0</v>
      </c>
      <c r="AF117" s="153" t="s">
        <v>872</v>
      </c>
      <c r="AG117" s="159">
        <v>45404</v>
      </c>
      <c r="AH117" s="118" t="s">
        <v>551</v>
      </c>
      <c r="AI117" s="118" t="s">
        <v>552</v>
      </c>
      <c r="AJ117" s="105" t="s">
        <v>120</v>
      </c>
      <c r="AK117" s="97" t="s">
        <v>47</v>
      </c>
      <c r="AL117" s="98" t="str">
        <f t="shared" si="31"/>
        <v>C</v>
      </c>
      <c r="AM117" s="157" t="s">
        <v>890</v>
      </c>
      <c r="AN117" s="100">
        <v>1</v>
      </c>
      <c r="AO117" s="113" t="s">
        <v>891</v>
      </c>
      <c r="AP117" s="135" t="s">
        <v>875</v>
      </c>
      <c r="AQ117" s="117" t="s">
        <v>892</v>
      </c>
      <c r="AR117" s="117" t="s">
        <v>877</v>
      </c>
      <c r="AS117" s="105"/>
      <c r="AT117" s="97" t="s">
        <v>55</v>
      </c>
      <c r="AU117" s="98" t="s">
        <v>55</v>
      </c>
      <c r="AV117" s="97" t="s">
        <v>55</v>
      </c>
      <c r="AW117" s="100" t="s">
        <v>55</v>
      </c>
      <c r="AX117" s="97" t="s">
        <v>55</v>
      </c>
      <c r="AY117" s="110" t="s">
        <v>55</v>
      </c>
      <c r="AZ117" s="97" t="s">
        <v>55</v>
      </c>
      <c r="BA117" s="97" t="s">
        <v>55</v>
      </c>
      <c r="BB117" s="122" t="s">
        <v>55</v>
      </c>
      <c r="BC117" s="97" t="s">
        <v>55</v>
      </c>
      <c r="BD117" s="98" t="s">
        <v>55</v>
      </c>
      <c r="BE117" s="97" t="s">
        <v>55</v>
      </c>
      <c r="BF117" s="100" t="s">
        <v>55</v>
      </c>
      <c r="BG117" s="97" t="s">
        <v>55</v>
      </c>
      <c r="BH117" s="110" t="s">
        <v>55</v>
      </c>
      <c r="BI117" s="97" t="s">
        <v>55</v>
      </c>
      <c r="BJ117" s="97" t="s">
        <v>55</v>
      </c>
      <c r="BK117" s="122" t="s">
        <v>55</v>
      </c>
      <c r="BL117" s="107" t="s">
        <v>126</v>
      </c>
      <c r="BM117" s="108" t="str">
        <f t="shared" si="20"/>
        <v>N.A.</v>
      </c>
      <c r="BN117" s="108" t="str">
        <f t="shared" si="21"/>
        <v>N.A.</v>
      </c>
      <c r="BO117" s="108" t="str">
        <f t="shared" si="22"/>
        <v>N.A.</v>
      </c>
      <c r="BP117" s="108" t="str">
        <f t="shared" si="23"/>
        <v>N.A.</v>
      </c>
      <c r="BQ117" s="108" t="str">
        <f t="shared" si="24"/>
        <v>N.A.</v>
      </c>
      <c r="BR117" s="109" t="str">
        <f t="shared" si="25"/>
        <v>N.A.</v>
      </c>
      <c r="BS117" s="108">
        <f t="shared" si="26"/>
        <v>0</v>
      </c>
      <c r="BT117" s="108">
        <f t="shared" si="27"/>
        <v>0</v>
      </c>
      <c r="BU117" s="108">
        <f t="shared" si="18"/>
        <v>0</v>
      </c>
      <c r="BV117" s="62" t="str">
        <f t="shared" si="29"/>
        <v>IGUAL</v>
      </c>
      <c r="BW117" s="251"/>
    </row>
    <row r="118" spans="1:75" ht="37.9" hidden="1" customHeight="1">
      <c r="A118" s="89" t="s">
        <v>229</v>
      </c>
      <c r="B118" s="43">
        <v>1758</v>
      </c>
      <c r="C118" s="90" t="s">
        <v>10</v>
      </c>
      <c r="D118" s="90" t="s">
        <v>851</v>
      </c>
      <c r="E118" s="92">
        <v>45078</v>
      </c>
      <c r="F118" s="90" t="s">
        <v>22</v>
      </c>
      <c r="G118" s="93" t="s">
        <v>883</v>
      </c>
      <c r="H118" s="90" t="s">
        <v>26</v>
      </c>
      <c r="I118" s="92">
        <v>45195</v>
      </c>
      <c r="J118" s="94"/>
      <c r="K118" s="90"/>
      <c r="L118" s="90"/>
      <c r="M118" s="90"/>
      <c r="N118" s="90"/>
      <c r="O118" s="92"/>
      <c r="P118" s="92"/>
      <c r="Q118" s="188">
        <v>2488</v>
      </c>
      <c r="R118" s="95">
        <f t="array" ref="R118">SUM(IF($AA118=Reformulaciones!$B$2:$B$1354,Reformulaciones!$J$2:$J$994,0))</f>
        <v>0</v>
      </c>
      <c r="S118" s="93" t="s">
        <v>884</v>
      </c>
      <c r="T118" s="93" t="s">
        <v>834</v>
      </c>
      <c r="U118" s="96" t="s">
        <v>835</v>
      </c>
      <c r="V118" s="94">
        <v>2</v>
      </c>
      <c r="W118" s="90" t="s">
        <v>748</v>
      </c>
      <c r="X118" s="92">
        <v>45139</v>
      </c>
      <c r="Y118" s="92">
        <v>45443</v>
      </c>
      <c r="Z118" s="90" t="s">
        <v>753</v>
      </c>
      <c r="AA118" s="44" t="s">
        <v>893</v>
      </c>
      <c r="AB118" s="97" t="s">
        <v>47</v>
      </c>
      <c r="AC118" s="98" t="str">
        <f t="shared" si="30"/>
        <v>C</v>
      </c>
      <c r="AD118" s="157" t="s">
        <v>864</v>
      </c>
      <c r="AE118" s="100">
        <v>1</v>
      </c>
      <c r="AF118" s="153" t="s">
        <v>865</v>
      </c>
      <c r="AG118" s="159">
        <v>45404</v>
      </c>
      <c r="AH118" s="118" t="s">
        <v>866</v>
      </c>
      <c r="AI118" s="118" t="s">
        <v>867</v>
      </c>
      <c r="AJ118" s="105" t="s">
        <v>120</v>
      </c>
      <c r="AK118" s="97" t="s">
        <v>55</v>
      </c>
      <c r="AL118" s="97" t="s">
        <v>55</v>
      </c>
      <c r="AM118" s="104" t="s">
        <v>55</v>
      </c>
      <c r="AN118" s="97" t="s">
        <v>55</v>
      </c>
      <c r="AO118" s="97" t="s">
        <v>55</v>
      </c>
      <c r="AP118" s="97" t="s">
        <v>55</v>
      </c>
      <c r="AQ118" s="97" t="s">
        <v>55</v>
      </c>
      <c r="AR118" s="97" t="s">
        <v>55</v>
      </c>
      <c r="AS118" s="97" t="s">
        <v>55</v>
      </c>
      <c r="AT118" s="97" t="s">
        <v>55</v>
      </c>
      <c r="AU118" s="98" t="s">
        <v>55</v>
      </c>
      <c r="AV118" s="97" t="s">
        <v>55</v>
      </c>
      <c r="AW118" s="100" t="s">
        <v>55</v>
      </c>
      <c r="AX118" s="97" t="s">
        <v>55</v>
      </c>
      <c r="AY118" s="110" t="s">
        <v>55</v>
      </c>
      <c r="AZ118" s="97" t="s">
        <v>55</v>
      </c>
      <c r="BA118" s="97" t="s">
        <v>55</v>
      </c>
      <c r="BB118" s="122" t="s">
        <v>55</v>
      </c>
      <c r="BC118" s="97" t="s">
        <v>55</v>
      </c>
      <c r="BD118" s="98" t="s">
        <v>55</v>
      </c>
      <c r="BE118" s="97" t="s">
        <v>55</v>
      </c>
      <c r="BF118" s="100" t="s">
        <v>55</v>
      </c>
      <c r="BG118" s="97" t="s">
        <v>55</v>
      </c>
      <c r="BH118" s="110" t="s">
        <v>55</v>
      </c>
      <c r="BI118" s="97" t="s">
        <v>55</v>
      </c>
      <c r="BJ118" s="97" t="s">
        <v>55</v>
      </c>
      <c r="BK118" s="122" t="s">
        <v>55</v>
      </c>
      <c r="BL118" s="107" t="s">
        <v>110</v>
      </c>
      <c r="BM118" s="108" t="str">
        <f t="shared" si="20"/>
        <v>N.A.</v>
      </c>
      <c r="BN118" s="108" t="str">
        <f t="shared" si="21"/>
        <v>N.A.</v>
      </c>
      <c r="BO118" s="108" t="str">
        <f t="shared" si="22"/>
        <v>N.A.</v>
      </c>
      <c r="BP118" s="108" t="str">
        <f t="shared" si="23"/>
        <v>N.A.</v>
      </c>
      <c r="BQ118" s="108" t="str">
        <f t="shared" si="24"/>
        <v>N.A.</v>
      </c>
      <c r="BR118" s="109" t="str">
        <f t="shared" si="25"/>
        <v>N.A.</v>
      </c>
      <c r="BS118" s="108">
        <f t="shared" si="26"/>
        <v>0</v>
      </c>
      <c r="BT118" s="108">
        <f t="shared" si="27"/>
        <v>0</v>
      </c>
      <c r="BU118" s="108">
        <f t="shared" si="18"/>
        <v>0</v>
      </c>
      <c r="BV118" s="62" t="str">
        <f t="shared" si="29"/>
        <v>IGUAL</v>
      </c>
      <c r="BW118" s="251"/>
    </row>
    <row r="119" spans="1:75" ht="37.9" hidden="1" customHeight="1">
      <c r="A119" s="89" t="s">
        <v>229</v>
      </c>
      <c r="B119" s="43">
        <v>1759</v>
      </c>
      <c r="C119" s="90" t="s">
        <v>10</v>
      </c>
      <c r="D119" s="90" t="s">
        <v>851</v>
      </c>
      <c r="E119" s="92">
        <v>45078</v>
      </c>
      <c r="F119" s="90" t="s">
        <v>22</v>
      </c>
      <c r="G119" s="93" t="s">
        <v>894</v>
      </c>
      <c r="H119" s="90" t="s">
        <v>26</v>
      </c>
      <c r="I119" s="92">
        <v>45195</v>
      </c>
      <c r="J119" s="94"/>
      <c r="K119" s="90"/>
      <c r="L119" s="90"/>
      <c r="M119" s="90"/>
      <c r="N119" s="90"/>
      <c r="O119" s="92"/>
      <c r="P119" s="92"/>
      <c r="Q119" s="188">
        <v>2485</v>
      </c>
      <c r="R119" s="95">
        <f t="array" ref="R119">SUM(IF($AA119=Reformulaciones!$B$2:$B$1354,Reformulaciones!$J$2:$J$994,0))</f>
        <v>0</v>
      </c>
      <c r="S119" s="93" t="s">
        <v>895</v>
      </c>
      <c r="T119" s="93" t="s">
        <v>834</v>
      </c>
      <c r="U119" s="96" t="s">
        <v>835</v>
      </c>
      <c r="V119" s="94">
        <v>1</v>
      </c>
      <c r="W119" s="90" t="s">
        <v>748</v>
      </c>
      <c r="X119" s="92">
        <v>45139</v>
      </c>
      <c r="Y119" s="92">
        <v>45443</v>
      </c>
      <c r="Z119" s="90" t="s">
        <v>753</v>
      </c>
      <c r="AA119" s="44" t="s">
        <v>896</v>
      </c>
      <c r="AB119" s="97" t="s">
        <v>47</v>
      </c>
      <c r="AC119" s="98" t="str">
        <f t="shared" si="30"/>
        <v>C</v>
      </c>
      <c r="AD119" s="157" t="s">
        <v>864</v>
      </c>
      <c r="AE119" s="100">
        <v>1</v>
      </c>
      <c r="AF119" s="153" t="s">
        <v>865</v>
      </c>
      <c r="AG119" s="159">
        <v>45404</v>
      </c>
      <c r="AH119" s="118" t="s">
        <v>866</v>
      </c>
      <c r="AI119" s="118" t="s">
        <v>867</v>
      </c>
      <c r="AJ119" s="105" t="s">
        <v>120</v>
      </c>
      <c r="AK119" s="97" t="s">
        <v>55</v>
      </c>
      <c r="AL119" s="97" t="s">
        <v>55</v>
      </c>
      <c r="AM119" s="104" t="s">
        <v>55</v>
      </c>
      <c r="AN119" s="97" t="s">
        <v>55</v>
      </c>
      <c r="AO119" s="97" t="s">
        <v>55</v>
      </c>
      <c r="AP119" s="97" t="s">
        <v>55</v>
      </c>
      <c r="AQ119" s="97" t="s">
        <v>55</v>
      </c>
      <c r="AR119" s="97" t="s">
        <v>55</v>
      </c>
      <c r="AS119" s="97" t="s">
        <v>55</v>
      </c>
      <c r="AT119" s="97" t="s">
        <v>55</v>
      </c>
      <c r="AU119" s="98" t="s">
        <v>55</v>
      </c>
      <c r="AV119" s="97" t="s">
        <v>55</v>
      </c>
      <c r="AW119" s="100" t="s">
        <v>55</v>
      </c>
      <c r="AX119" s="97" t="s">
        <v>55</v>
      </c>
      <c r="AY119" s="110" t="s">
        <v>55</v>
      </c>
      <c r="AZ119" s="97" t="s">
        <v>55</v>
      </c>
      <c r="BA119" s="97" t="s">
        <v>55</v>
      </c>
      <c r="BB119" s="122" t="s">
        <v>55</v>
      </c>
      <c r="BC119" s="97" t="s">
        <v>55</v>
      </c>
      <c r="BD119" s="98" t="s">
        <v>55</v>
      </c>
      <c r="BE119" s="97" t="s">
        <v>55</v>
      </c>
      <c r="BF119" s="100" t="s">
        <v>55</v>
      </c>
      <c r="BG119" s="97" t="s">
        <v>55</v>
      </c>
      <c r="BH119" s="110" t="s">
        <v>55</v>
      </c>
      <c r="BI119" s="97" t="s">
        <v>55</v>
      </c>
      <c r="BJ119" s="97" t="s">
        <v>55</v>
      </c>
      <c r="BK119" s="122" t="s">
        <v>55</v>
      </c>
      <c r="BL119" s="107" t="s">
        <v>110</v>
      </c>
      <c r="BM119" s="108" t="str">
        <f t="shared" si="20"/>
        <v>N.A.</v>
      </c>
      <c r="BN119" s="108" t="str">
        <f t="shared" si="21"/>
        <v>N.A.</v>
      </c>
      <c r="BO119" s="108" t="str">
        <f t="shared" si="22"/>
        <v>N.A.</v>
      </c>
      <c r="BP119" s="108" t="str">
        <f t="shared" si="23"/>
        <v>N.A.</v>
      </c>
      <c r="BQ119" s="108" t="str">
        <f t="shared" si="24"/>
        <v>N.A.</v>
      </c>
      <c r="BR119" s="109" t="str">
        <f t="shared" si="25"/>
        <v>N.A.</v>
      </c>
      <c r="BS119" s="108">
        <f t="shared" si="26"/>
        <v>0</v>
      </c>
      <c r="BT119" s="108">
        <f t="shared" si="27"/>
        <v>0</v>
      </c>
      <c r="BU119" s="108">
        <f t="shared" si="18"/>
        <v>0</v>
      </c>
      <c r="BV119" s="62" t="str">
        <f t="shared" si="29"/>
        <v>IGUAL</v>
      </c>
      <c r="BW119" s="251"/>
    </row>
    <row r="120" spans="1:75" ht="37.9" hidden="1" customHeight="1">
      <c r="A120" s="89" t="s">
        <v>229</v>
      </c>
      <c r="B120" s="43">
        <v>1760</v>
      </c>
      <c r="C120" s="90" t="s">
        <v>10</v>
      </c>
      <c r="D120" s="90" t="s">
        <v>897</v>
      </c>
      <c r="E120" s="92">
        <v>45078</v>
      </c>
      <c r="F120" s="90" t="s">
        <v>22</v>
      </c>
      <c r="G120" s="93" t="s">
        <v>898</v>
      </c>
      <c r="H120" s="90" t="s">
        <v>26</v>
      </c>
      <c r="I120" s="92">
        <v>45195</v>
      </c>
      <c r="J120" s="94"/>
      <c r="K120" s="90"/>
      <c r="L120" s="90"/>
      <c r="M120" s="90"/>
      <c r="N120" s="90"/>
      <c r="O120" s="92"/>
      <c r="P120" s="92"/>
      <c r="Q120" s="188">
        <v>2507</v>
      </c>
      <c r="R120" s="95">
        <f t="array" ref="R120">SUM(IF($AA120=Reformulaciones!$B$2:$B$1354,Reformulaciones!$J$2:$J$994,0))</f>
        <v>0</v>
      </c>
      <c r="S120" s="93" t="s">
        <v>899</v>
      </c>
      <c r="T120" s="93" t="s">
        <v>834</v>
      </c>
      <c r="U120" s="96" t="s">
        <v>900</v>
      </c>
      <c r="V120" s="94">
        <v>2</v>
      </c>
      <c r="W120" s="90" t="s">
        <v>748</v>
      </c>
      <c r="X120" s="92">
        <v>45139</v>
      </c>
      <c r="Y120" s="92">
        <v>45443</v>
      </c>
      <c r="Z120" s="90" t="s">
        <v>753</v>
      </c>
      <c r="AA120" s="44" t="s">
        <v>901</v>
      </c>
      <c r="AB120" s="97" t="s">
        <v>47</v>
      </c>
      <c r="AC120" s="98" t="str">
        <f t="shared" si="30"/>
        <v>C</v>
      </c>
      <c r="AD120" s="157" t="s">
        <v>864</v>
      </c>
      <c r="AE120" s="100">
        <v>1</v>
      </c>
      <c r="AF120" s="153" t="s">
        <v>865</v>
      </c>
      <c r="AG120" s="159">
        <v>45404</v>
      </c>
      <c r="AH120" s="118" t="s">
        <v>866</v>
      </c>
      <c r="AI120" s="118" t="s">
        <v>867</v>
      </c>
      <c r="AJ120" s="105" t="s">
        <v>120</v>
      </c>
      <c r="AK120" s="97" t="s">
        <v>55</v>
      </c>
      <c r="AL120" s="97" t="s">
        <v>55</v>
      </c>
      <c r="AM120" s="104" t="s">
        <v>55</v>
      </c>
      <c r="AN120" s="97" t="s">
        <v>55</v>
      </c>
      <c r="AO120" s="97" t="s">
        <v>55</v>
      </c>
      <c r="AP120" s="97" t="s">
        <v>55</v>
      </c>
      <c r="AQ120" s="97" t="s">
        <v>55</v>
      </c>
      <c r="AR120" s="97" t="s">
        <v>55</v>
      </c>
      <c r="AS120" s="97" t="s">
        <v>55</v>
      </c>
      <c r="AT120" s="97" t="s">
        <v>55</v>
      </c>
      <c r="AU120" s="98" t="s">
        <v>55</v>
      </c>
      <c r="AV120" s="97" t="s">
        <v>55</v>
      </c>
      <c r="AW120" s="100" t="s">
        <v>55</v>
      </c>
      <c r="AX120" s="97" t="s">
        <v>55</v>
      </c>
      <c r="AY120" s="110" t="s">
        <v>55</v>
      </c>
      <c r="AZ120" s="97" t="s">
        <v>55</v>
      </c>
      <c r="BA120" s="97" t="s">
        <v>55</v>
      </c>
      <c r="BB120" s="122" t="s">
        <v>55</v>
      </c>
      <c r="BC120" s="97" t="s">
        <v>55</v>
      </c>
      <c r="BD120" s="98" t="s">
        <v>55</v>
      </c>
      <c r="BE120" s="97" t="s">
        <v>55</v>
      </c>
      <c r="BF120" s="100" t="s">
        <v>55</v>
      </c>
      <c r="BG120" s="97" t="s">
        <v>55</v>
      </c>
      <c r="BH120" s="110" t="s">
        <v>55</v>
      </c>
      <c r="BI120" s="97" t="s">
        <v>55</v>
      </c>
      <c r="BJ120" s="97" t="s">
        <v>55</v>
      </c>
      <c r="BK120" s="122" t="s">
        <v>55</v>
      </c>
      <c r="BL120" s="107" t="s">
        <v>110</v>
      </c>
      <c r="BM120" s="108" t="str">
        <f t="shared" si="20"/>
        <v>N.A.</v>
      </c>
      <c r="BN120" s="108" t="str">
        <f t="shared" si="21"/>
        <v>N.A.</v>
      </c>
      <c r="BO120" s="108" t="str">
        <f t="shared" si="22"/>
        <v>N.A.</v>
      </c>
      <c r="BP120" s="108" t="str">
        <f t="shared" si="23"/>
        <v>N.A.</v>
      </c>
      <c r="BQ120" s="108" t="str">
        <f t="shared" si="24"/>
        <v>N.A.</v>
      </c>
      <c r="BR120" s="109" t="str">
        <f t="shared" si="25"/>
        <v>N.A.</v>
      </c>
      <c r="BS120" s="108">
        <f t="shared" si="26"/>
        <v>0</v>
      </c>
      <c r="BT120" s="108">
        <f t="shared" si="27"/>
        <v>0</v>
      </c>
      <c r="BU120" s="108">
        <f t="shared" si="18"/>
        <v>0</v>
      </c>
      <c r="BV120" s="62" t="str">
        <f t="shared" si="29"/>
        <v>IGUAL</v>
      </c>
      <c r="BW120" s="251"/>
    </row>
    <row r="121" spans="1:75" ht="37.9" hidden="1" customHeight="1">
      <c r="A121" s="89" t="s">
        <v>229</v>
      </c>
      <c r="B121" s="43">
        <v>1761</v>
      </c>
      <c r="C121" s="90" t="s">
        <v>10</v>
      </c>
      <c r="D121" s="90" t="s">
        <v>902</v>
      </c>
      <c r="E121" s="92">
        <v>45078</v>
      </c>
      <c r="F121" s="90" t="s">
        <v>22</v>
      </c>
      <c r="G121" s="93" t="s">
        <v>903</v>
      </c>
      <c r="H121" s="90" t="s">
        <v>26</v>
      </c>
      <c r="I121" s="92">
        <v>45196</v>
      </c>
      <c r="J121" s="94"/>
      <c r="K121" s="90"/>
      <c r="L121" s="90"/>
      <c r="M121" s="90"/>
      <c r="N121" s="90"/>
      <c r="O121" s="92"/>
      <c r="P121" s="92"/>
      <c r="Q121" s="188">
        <v>2492</v>
      </c>
      <c r="R121" s="95">
        <f t="array" ref="R121">SUM(IF($AA121=Reformulaciones!$B$2:$B$1354,Reformulaciones!$J$2:$J$994,0))</f>
        <v>0</v>
      </c>
      <c r="S121" s="93" t="s">
        <v>904</v>
      </c>
      <c r="T121" s="93" t="s">
        <v>834</v>
      </c>
      <c r="U121" s="96" t="s">
        <v>835</v>
      </c>
      <c r="V121" s="94">
        <v>2</v>
      </c>
      <c r="W121" s="90" t="s">
        <v>748</v>
      </c>
      <c r="X121" s="92">
        <v>45139</v>
      </c>
      <c r="Y121" s="92">
        <v>45443</v>
      </c>
      <c r="Z121" s="90" t="s">
        <v>753</v>
      </c>
      <c r="AA121" s="44" t="s">
        <v>905</v>
      </c>
      <c r="AB121" s="97" t="s">
        <v>47</v>
      </c>
      <c r="AC121" s="98" t="str">
        <f t="shared" si="30"/>
        <v>C</v>
      </c>
      <c r="AD121" s="157" t="s">
        <v>864</v>
      </c>
      <c r="AE121" s="100">
        <v>1</v>
      </c>
      <c r="AF121" s="153" t="s">
        <v>865</v>
      </c>
      <c r="AG121" s="159">
        <v>45404</v>
      </c>
      <c r="AH121" s="118" t="s">
        <v>866</v>
      </c>
      <c r="AI121" s="118" t="s">
        <v>867</v>
      </c>
      <c r="AJ121" s="105" t="s">
        <v>120</v>
      </c>
      <c r="AK121" s="97" t="s">
        <v>55</v>
      </c>
      <c r="AL121" s="97" t="s">
        <v>55</v>
      </c>
      <c r="AM121" s="104" t="s">
        <v>55</v>
      </c>
      <c r="AN121" s="97" t="s">
        <v>55</v>
      </c>
      <c r="AO121" s="97" t="s">
        <v>55</v>
      </c>
      <c r="AP121" s="97" t="s">
        <v>55</v>
      </c>
      <c r="AQ121" s="97" t="s">
        <v>55</v>
      </c>
      <c r="AR121" s="97" t="s">
        <v>55</v>
      </c>
      <c r="AS121" s="97" t="s">
        <v>55</v>
      </c>
      <c r="AT121" s="97" t="s">
        <v>55</v>
      </c>
      <c r="AU121" s="98" t="s">
        <v>55</v>
      </c>
      <c r="AV121" s="97" t="s">
        <v>55</v>
      </c>
      <c r="AW121" s="100" t="s">
        <v>55</v>
      </c>
      <c r="AX121" s="97" t="s">
        <v>55</v>
      </c>
      <c r="AY121" s="110" t="s">
        <v>55</v>
      </c>
      <c r="AZ121" s="97" t="s">
        <v>55</v>
      </c>
      <c r="BA121" s="97" t="s">
        <v>55</v>
      </c>
      <c r="BB121" s="122" t="s">
        <v>55</v>
      </c>
      <c r="BC121" s="97" t="s">
        <v>55</v>
      </c>
      <c r="BD121" s="98" t="s">
        <v>55</v>
      </c>
      <c r="BE121" s="97" t="s">
        <v>55</v>
      </c>
      <c r="BF121" s="100" t="s">
        <v>55</v>
      </c>
      <c r="BG121" s="97" t="s">
        <v>55</v>
      </c>
      <c r="BH121" s="110" t="s">
        <v>55</v>
      </c>
      <c r="BI121" s="97" t="s">
        <v>55</v>
      </c>
      <c r="BJ121" s="97" t="s">
        <v>55</v>
      </c>
      <c r="BK121" s="122" t="s">
        <v>55</v>
      </c>
      <c r="BL121" s="107" t="s">
        <v>110</v>
      </c>
      <c r="BM121" s="108" t="str">
        <f t="shared" si="20"/>
        <v>N.A.</v>
      </c>
      <c r="BN121" s="108" t="str">
        <f t="shared" si="21"/>
        <v>N.A.</v>
      </c>
      <c r="BO121" s="108" t="str">
        <f t="shared" si="22"/>
        <v>N.A.</v>
      </c>
      <c r="BP121" s="108" t="str">
        <f t="shared" si="23"/>
        <v>N.A.</v>
      </c>
      <c r="BQ121" s="108" t="str">
        <f t="shared" si="24"/>
        <v>N.A.</v>
      </c>
      <c r="BR121" s="109" t="str">
        <f t="shared" si="25"/>
        <v>N.A.</v>
      </c>
      <c r="BS121" s="108">
        <f t="shared" si="26"/>
        <v>0</v>
      </c>
      <c r="BT121" s="108">
        <f t="shared" si="27"/>
        <v>0</v>
      </c>
      <c r="BU121" s="108">
        <f t="shared" si="18"/>
        <v>0</v>
      </c>
      <c r="BV121" s="62" t="str">
        <f t="shared" si="29"/>
        <v>IGUAL</v>
      </c>
      <c r="BW121" s="251"/>
    </row>
    <row r="122" spans="1:75" ht="37.9" hidden="1" customHeight="1">
      <c r="A122" s="89" t="s">
        <v>229</v>
      </c>
      <c r="B122" s="43">
        <v>1762</v>
      </c>
      <c r="C122" s="90" t="s">
        <v>10</v>
      </c>
      <c r="D122" s="90" t="s">
        <v>906</v>
      </c>
      <c r="E122" s="92">
        <v>45078</v>
      </c>
      <c r="F122" s="90" t="s">
        <v>22</v>
      </c>
      <c r="G122" s="93" t="s">
        <v>907</v>
      </c>
      <c r="H122" s="90" t="s">
        <v>26</v>
      </c>
      <c r="I122" s="92">
        <v>45196</v>
      </c>
      <c r="J122" s="94"/>
      <c r="K122" s="90"/>
      <c r="L122" s="90"/>
      <c r="M122" s="90"/>
      <c r="N122" s="90"/>
      <c r="O122" s="92"/>
      <c r="P122" s="92"/>
      <c r="Q122" s="188">
        <v>2520</v>
      </c>
      <c r="R122" s="95">
        <f t="array" ref="R122">SUM(IF($AA122=Reformulaciones!$B$2:$B$1354,Reformulaciones!$J$2:$J$994,0))</f>
        <v>0</v>
      </c>
      <c r="S122" s="93" t="s">
        <v>908</v>
      </c>
      <c r="T122" s="93" t="s">
        <v>909</v>
      </c>
      <c r="U122" s="96" t="s">
        <v>162</v>
      </c>
      <c r="V122" s="94">
        <v>1</v>
      </c>
      <c r="W122" s="90" t="s">
        <v>748</v>
      </c>
      <c r="X122" s="92">
        <v>45139</v>
      </c>
      <c r="Y122" s="92">
        <v>45412</v>
      </c>
      <c r="Z122" s="90" t="s">
        <v>753</v>
      </c>
      <c r="AA122" s="44" t="s">
        <v>910</v>
      </c>
      <c r="AB122" s="97" t="s">
        <v>47</v>
      </c>
      <c r="AC122" s="98" t="str">
        <f t="shared" si="30"/>
        <v>A</v>
      </c>
      <c r="AD122" s="157" t="s">
        <v>871</v>
      </c>
      <c r="AE122" s="100">
        <v>0</v>
      </c>
      <c r="AF122" s="153" t="s">
        <v>872</v>
      </c>
      <c r="AG122" s="159">
        <v>45404</v>
      </c>
      <c r="AH122" s="118" t="s">
        <v>551</v>
      </c>
      <c r="AI122" s="118" t="s">
        <v>552</v>
      </c>
      <c r="AJ122" s="125"/>
      <c r="AK122" s="97" t="s">
        <v>47</v>
      </c>
      <c r="AL122" s="98" t="str">
        <f t="shared" si="31"/>
        <v>C</v>
      </c>
      <c r="AM122" s="157" t="s">
        <v>911</v>
      </c>
      <c r="AN122" s="100">
        <v>1</v>
      </c>
      <c r="AO122" s="160" t="s">
        <v>912</v>
      </c>
      <c r="AP122" s="135" t="s">
        <v>875</v>
      </c>
      <c r="AQ122" s="117" t="s">
        <v>913</v>
      </c>
      <c r="AR122" s="117" t="s">
        <v>877</v>
      </c>
      <c r="AS122" s="105"/>
      <c r="AT122" s="97" t="s">
        <v>55</v>
      </c>
      <c r="AU122" s="98" t="s">
        <v>55</v>
      </c>
      <c r="AV122" s="97" t="s">
        <v>55</v>
      </c>
      <c r="AW122" s="100" t="s">
        <v>55</v>
      </c>
      <c r="AX122" s="97" t="s">
        <v>55</v>
      </c>
      <c r="AY122" s="110" t="s">
        <v>55</v>
      </c>
      <c r="AZ122" s="97" t="s">
        <v>55</v>
      </c>
      <c r="BA122" s="97" t="s">
        <v>55</v>
      </c>
      <c r="BB122" s="122" t="s">
        <v>55</v>
      </c>
      <c r="BC122" s="97" t="s">
        <v>55</v>
      </c>
      <c r="BD122" s="98" t="s">
        <v>55</v>
      </c>
      <c r="BE122" s="97" t="s">
        <v>55</v>
      </c>
      <c r="BF122" s="100" t="s">
        <v>55</v>
      </c>
      <c r="BG122" s="97" t="s">
        <v>55</v>
      </c>
      <c r="BH122" s="110" t="s">
        <v>55</v>
      </c>
      <c r="BI122" s="97" t="s">
        <v>55</v>
      </c>
      <c r="BJ122" s="97" t="s">
        <v>55</v>
      </c>
      <c r="BK122" s="122" t="s">
        <v>55</v>
      </c>
      <c r="BL122" s="107" t="s">
        <v>126</v>
      </c>
      <c r="BM122" s="108" t="str">
        <f t="shared" si="20"/>
        <v>N.A.</v>
      </c>
      <c r="BN122" s="108" t="str">
        <f t="shared" si="21"/>
        <v>N.A.</v>
      </c>
      <c r="BO122" s="108" t="str">
        <f t="shared" si="22"/>
        <v>N.A.</v>
      </c>
      <c r="BP122" s="108" t="str">
        <f t="shared" si="23"/>
        <v>N.A.</v>
      </c>
      <c r="BQ122" s="108" t="str">
        <f t="shared" si="24"/>
        <v>N.A.</v>
      </c>
      <c r="BR122" s="109" t="str">
        <f t="shared" si="25"/>
        <v>N.A.</v>
      </c>
      <c r="BS122" s="108">
        <f t="shared" si="26"/>
        <v>0</v>
      </c>
      <c r="BT122" s="108">
        <f t="shared" si="27"/>
        <v>0</v>
      </c>
      <c r="BU122" s="108">
        <f t="shared" si="18"/>
        <v>0</v>
      </c>
      <c r="BV122" s="62" t="str">
        <f t="shared" si="29"/>
        <v>IGUAL</v>
      </c>
      <c r="BW122" s="251"/>
    </row>
    <row r="123" spans="1:75" ht="37.9" hidden="1" customHeight="1">
      <c r="A123" s="89" t="s">
        <v>229</v>
      </c>
      <c r="B123" s="43">
        <v>1762</v>
      </c>
      <c r="C123" s="90" t="s">
        <v>10</v>
      </c>
      <c r="D123" s="90" t="s">
        <v>906</v>
      </c>
      <c r="E123" s="92">
        <v>45078</v>
      </c>
      <c r="F123" s="90" t="s">
        <v>22</v>
      </c>
      <c r="G123" s="93" t="s">
        <v>907</v>
      </c>
      <c r="H123" s="90" t="s">
        <v>26</v>
      </c>
      <c r="I123" s="92">
        <v>45196</v>
      </c>
      <c r="J123" s="94"/>
      <c r="K123" s="90"/>
      <c r="L123" s="90"/>
      <c r="M123" s="90"/>
      <c r="N123" s="90"/>
      <c r="O123" s="92"/>
      <c r="P123" s="92"/>
      <c r="Q123" s="188">
        <v>2521</v>
      </c>
      <c r="R123" s="95">
        <f t="array" ref="R123">SUM(IF($AA123=Reformulaciones!$B$2:$B$1354,Reformulaciones!$J$2:$J$994,0))</f>
        <v>0</v>
      </c>
      <c r="S123" s="93" t="s">
        <v>908</v>
      </c>
      <c r="T123" s="93" t="s">
        <v>914</v>
      </c>
      <c r="U123" s="96" t="s">
        <v>759</v>
      </c>
      <c r="V123" s="94">
        <v>1</v>
      </c>
      <c r="W123" s="90" t="s">
        <v>748</v>
      </c>
      <c r="X123" s="92">
        <v>45139</v>
      </c>
      <c r="Y123" s="92">
        <v>45443</v>
      </c>
      <c r="Z123" s="90" t="s">
        <v>753</v>
      </c>
      <c r="AA123" s="44" t="s">
        <v>915</v>
      </c>
      <c r="AB123" s="97" t="s">
        <v>47</v>
      </c>
      <c r="AC123" s="98" t="str">
        <f t="shared" si="30"/>
        <v>A</v>
      </c>
      <c r="AD123" s="157" t="s">
        <v>871</v>
      </c>
      <c r="AE123" s="100">
        <v>0</v>
      </c>
      <c r="AF123" s="153" t="s">
        <v>872</v>
      </c>
      <c r="AG123" s="159">
        <v>45404</v>
      </c>
      <c r="AH123" s="118" t="s">
        <v>551</v>
      </c>
      <c r="AI123" s="118" t="s">
        <v>552</v>
      </c>
      <c r="AJ123" s="105" t="s">
        <v>120</v>
      </c>
      <c r="AK123" s="97" t="s">
        <v>47</v>
      </c>
      <c r="AL123" s="98" t="str">
        <f t="shared" si="31"/>
        <v>C</v>
      </c>
      <c r="AM123" s="157" t="s">
        <v>916</v>
      </c>
      <c r="AN123" s="100">
        <v>1</v>
      </c>
      <c r="AO123" s="160" t="s">
        <v>917</v>
      </c>
      <c r="AP123" s="135" t="s">
        <v>875</v>
      </c>
      <c r="AQ123" s="117" t="s">
        <v>918</v>
      </c>
      <c r="AR123" s="117" t="s">
        <v>877</v>
      </c>
      <c r="AS123" s="105"/>
      <c r="AT123" s="97" t="s">
        <v>55</v>
      </c>
      <c r="AU123" s="98" t="s">
        <v>55</v>
      </c>
      <c r="AV123" s="97" t="s">
        <v>55</v>
      </c>
      <c r="AW123" s="100" t="s">
        <v>55</v>
      </c>
      <c r="AX123" s="97" t="s">
        <v>55</v>
      </c>
      <c r="AY123" s="110" t="s">
        <v>55</v>
      </c>
      <c r="AZ123" s="97" t="s">
        <v>55</v>
      </c>
      <c r="BA123" s="97" t="s">
        <v>55</v>
      </c>
      <c r="BB123" s="122" t="s">
        <v>55</v>
      </c>
      <c r="BC123" s="97" t="s">
        <v>55</v>
      </c>
      <c r="BD123" s="98" t="s">
        <v>55</v>
      </c>
      <c r="BE123" s="97" t="s">
        <v>55</v>
      </c>
      <c r="BF123" s="100" t="s">
        <v>55</v>
      </c>
      <c r="BG123" s="97" t="s">
        <v>55</v>
      </c>
      <c r="BH123" s="110" t="s">
        <v>55</v>
      </c>
      <c r="BI123" s="97" t="s">
        <v>55</v>
      </c>
      <c r="BJ123" s="97" t="s">
        <v>55</v>
      </c>
      <c r="BK123" s="122" t="s">
        <v>55</v>
      </c>
      <c r="BL123" s="107" t="s">
        <v>126</v>
      </c>
      <c r="BM123" s="108" t="str">
        <f t="shared" si="20"/>
        <v>N.A.</v>
      </c>
      <c r="BN123" s="108" t="str">
        <f t="shared" si="21"/>
        <v>N.A.</v>
      </c>
      <c r="BO123" s="108" t="str">
        <f t="shared" si="22"/>
        <v>N.A.</v>
      </c>
      <c r="BP123" s="108" t="str">
        <f t="shared" si="23"/>
        <v>N.A.</v>
      </c>
      <c r="BQ123" s="108" t="str">
        <f t="shared" si="24"/>
        <v>N.A.</v>
      </c>
      <c r="BR123" s="109" t="str">
        <f t="shared" si="25"/>
        <v>N.A.</v>
      </c>
      <c r="BS123" s="108">
        <f t="shared" si="26"/>
        <v>0</v>
      </c>
      <c r="BT123" s="108">
        <f t="shared" si="27"/>
        <v>0</v>
      </c>
      <c r="BU123" s="108">
        <f t="shared" si="18"/>
        <v>0</v>
      </c>
      <c r="BV123" s="62" t="str">
        <f t="shared" si="29"/>
        <v>IGUAL</v>
      </c>
      <c r="BW123" s="251"/>
    </row>
    <row r="124" spans="1:75" ht="37.9" hidden="1" customHeight="1">
      <c r="A124" s="89" t="s">
        <v>229</v>
      </c>
      <c r="B124" s="43">
        <v>1762</v>
      </c>
      <c r="C124" s="90" t="s">
        <v>10</v>
      </c>
      <c r="D124" s="90" t="s">
        <v>906</v>
      </c>
      <c r="E124" s="92">
        <v>45078</v>
      </c>
      <c r="F124" s="90" t="s">
        <v>22</v>
      </c>
      <c r="G124" s="93" t="s">
        <v>907</v>
      </c>
      <c r="H124" s="90" t="s">
        <v>26</v>
      </c>
      <c r="I124" s="92">
        <v>45196</v>
      </c>
      <c r="J124" s="94"/>
      <c r="K124" s="90"/>
      <c r="L124" s="90"/>
      <c r="M124" s="90"/>
      <c r="N124" s="90"/>
      <c r="O124" s="92"/>
      <c r="P124" s="92"/>
      <c r="Q124" s="188">
        <v>2522</v>
      </c>
      <c r="R124" s="95">
        <f t="array" ref="R124">SUM(IF($AA124=Reformulaciones!$B$2:$B$1354,Reformulaciones!$J$2:$J$994,0))</f>
        <v>0</v>
      </c>
      <c r="S124" s="93" t="s">
        <v>908</v>
      </c>
      <c r="T124" s="93" t="s">
        <v>840</v>
      </c>
      <c r="U124" s="96" t="s">
        <v>767</v>
      </c>
      <c r="V124" s="94">
        <v>3</v>
      </c>
      <c r="W124" s="90" t="s">
        <v>748</v>
      </c>
      <c r="X124" s="92">
        <v>45139</v>
      </c>
      <c r="Y124" s="92">
        <v>45443</v>
      </c>
      <c r="Z124" s="90" t="s">
        <v>753</v>
      </c>
      <c r="AA124" s="44" t="s">
        <v>919</v>
      </c>
      <c r="AB124" s="97" t="s">
        <v>47</v>
      </c>
      <c r="AC124" s="98" t="str">
        <f t="shared" si="30"/>
        <v>A</v>
      </c>
      <c r="AD124" s="157" t="s">
        <v>871</v>
      </c>
      <c r="AE124" s="100">
        <v>0</v>
      </c>
      <c r="AF124" s="153" t="s">
        <v>872</v>
      </c>
      <c r="AG124" s="159">
        <v>45404</v>
      </c>
      <c r="AH124" s="118" t="s">
        <v>551</v>
      </c>
      <c r="AI124" s="118" t="s">
        <v>552</v>
      </c>
      <c r="AJ124" s="105" t="s">
        <v>120</v>
      </c>
      <c r="AK124" s="97" t="s">
        <v>47</v>
      </c>
      <c r="AL124" s="98" t="str">
        <f t="shared" si="31"/>
        <v>C</v>
      </c>
      <c r="AM124" s="157" t="s">
        <v>920</v>
      </c>
      <c r="AN124" s="100">
        <v>1</v>
      </c>
      <c r="AO124" s="153" t="s">
        <v>921</v>
      </c>
      <c r="AP124" s="135" t="s">
        <v>875</v>
      </c>
      <c r="AQ124" s="117" t="s">
        <v>922</v>
      </c>
      <c r="AR124" s="158" t="s">
        <v>877</v>
      </c>
      <c r="AS124" s="105"/>
      <c r="AT124" s="97" t="s">
        <v>55</v>
      </c>
      <c r="AU124" s="98" t="s">
        <v>55</v>
      </c>
      <c r="AV124" s="97" t="s">
        <v>55</v>
      </c>
      <c r="AW124" s="100" t="s">
        <v>55</v>
      </c>
      <c r="AX124" s="97" t="s">
        <v>55</v>
      </c>
      <c r="AY124" s="110" t="s">
        <v>55</v>
      </c>
      <c r="AZ124" s="97" t="s">
        <v>55</v>
      </c>
      <c r="BA124" s="97" t="s">
        <v>55</v>
      </c>
      <c r="BB124" s="122" t="s">
        <v>55</v>
      </c>
      <c r="BC124" s="97" t="s">
        <v>55</v>
      </c>
      <c r="BD124" s="98" t="s">
        <v>55</v>
      </c>
      <c r="BE124" s="97" t="s">
        <v>55</v>
      </c>
      <c r="BF124" s="100" t="s">
        <v>55</v>
      </c>
      <c r="BG124" s="97" t="s">
        <v>55</v>
      </c>
      <c r="BH124" s="110" t="s">
        <v>55</v>
      </c>
      <c r="BI124" s="97" t="s">
        <v>55</v>
      </c>
      <c r="BJ124" s="97" t="s">
        <v>55</v>
      </c>
      <c r="BK124" s="122" t="s">
        <v>55</v>
      </c>
      <c r="BL124" s="107" t="s">
        <v>126</v>
      </c>
      <c r="BM124" s="108" t="str">
        <f t="shared" si="20"/>
        <v>N.A.</v>
      </c>
      <c r="BN124" s="108" t="str">
        <f t="shared" si="21"/>
        <v>N.A.</v>
      </c>
      <c r="BO124" s="108" t="str">
        <f t="shared" si="22"/>
        <v>N.A.</v>
      </c>
      <c r="BP124" s="108" t="str">
        <f t="shared" si="23"/>
        <v>N.A.</v>
      </c>
      <c r="BQ124" s="108" t="str">
        <f t="shared" si="24"/>
        <v>N.A.</v>
      </c>
      <c r="BR124" s="109" t="str">
        <f t="shared" si="25"/>
        <v>N.A.</v>
      </c>
      <c r="BS124" s="108">
        <f t="shared" si="26"/>
        <v>0</v>
      </c>
      <c r="BT124" s="108">
        <f t="shared" si="27"/>
        <v>0</v>
      </c>
      <c r="BU124" s="108">
        <f t="shared" si="18"/>
        <v>0</v>
      </c>
      <c r="BV124" s="62" t="str">
        <f t="shared" si="29"/>
        <v>IGUAL</v>
      </c>
      <c r="BW124" s="251"/>
    </row>
    <row r="125" spans="1:75" ht="37.9" hidden="1" customHeight="1">
      <c r="A125" s="89" t="s">
        <v>229</v>
      </c>
      <c r="B125" s="43">
        <v>1763</v>
      </c>
      <c r="C125" s="90" t="s">
        <v>10</v>
      </c>
      <c r="D125" s="90" t="s">
        <v>906</v>
      </c>
      <c r="E125" s="92">
        <v>45078</v>
      </c>
      <c r="F125" s="90" t="s">
        <v>22</v>
      </c>
      <c r="G125" s="93" t="s">
        <v>923</v>
      </c>
      <c r="H125" s="90" t="s">
        <v>26</v>
      </c>
      <c r="I125" s="92">
        <v>45196</v>
      </c>
      <c r="J125" s="94"/>
      <c r="K125" s="90"/>
      <c r="L125" s="90"/>
      <c r="M125" s="90"/>
      <c r="N125" s="90"/>
      <c r="O125" s="92"/>
      <c r="P125" s="92"/>
      <c r="Q125" s="188">
        <v>2494</v>
      </c>
      <c r="R125" s="95">
        <f t="array" ref="R125">SUM(IF($AA125=Reformulaciones!$B$2:$B$1354,Reformulaciones!$J$2:$J$994,0))</f>
        <v>0</v>
      </c>
      <c r="S125" s="93" t="s">
        <v>924</v>
      </c>
      <c r="T125" s="93" t="s">
        <v>909</v>
      </c>
      <c r="U125" s="96" t="s">
        <v>162</v>
      </c>
      <c r="V125" s="94">
        <v>1</v>
      </c>
      <c r="W125" s="90" t="s">
        <v>748</v>
      </c>
      <c r="X125" s="92">
        <v>45139</v>
      </c>
      <c r="Y125" s="92">
        <v>45412</v>
      </c>
      <c r="Z125" s="90" t="s">
        <v>753</v>
      </c>
      <c r="AA125" s="44" t="s">
        <v>925</v>
      </c>
      <c r="AB125" s="97" t="s">
        <v>47</v>
      </c>
      <c r="AC125" s="98" t="str">
        <f t="shared" si="30"/>
        <v>A</v>
      </c>
      <c r="AD125" s="157" t="s">
        <v>871</v>
      </c>
      <c r="AE125" s="100">
        <v>0</v>
      </c>
      <c r="AF125" s="153" t="s">
        <v>872</v>
      </c>
      <c r="AG125" s="159">
        <v>45404</v>
      </c>
      <c r="AH125" s="118" t="s">
        <v>551</v>
      </c>
      <c r="AI125" s="118" t="s">
        <v>552</v>
      </c>
      <c r="AJ125" s="125"/>
      <c r="AK125" s="97" t="s">
        <v>47</v>
      </c>
      <c r="AL125" s="98" t="str">
        <f t="shared" si="31"/>
        <v>C</v>
      </c>
      <c r="AM125" s="157" t="s">
        <v>911</v>
      </c>
      <c r="AN125" s="100">
        <v>1</v>
      </c>
      <c r="AO125" s="153" t="s">
        <v>912</v>
      </c>
      <c r="AP125" s="135" t="s">
        <v>875</v>
      </c>
      <c r="AQ125" s="117" t="s">
        <v>913</v>
      </c>
      <c r="AR125" s="158" t="s">
        <v>877</v>
      </c>
      <c r="AS125" s="105"/>
      <c r="AT125" s="97" t="s">
        <v>55</v>
      </c>
      <c r="AU125" s="98" t="s">
        <v>55</v>
      </c>
      <c r="AV125" s="97" t="s">
        <v>55</v>
      </c>
      <c r="AW125" s="100" t="s">
        <v>55</v>
      </c>
      <c r="AX125" s="97" t="s">
        <v>55</v>
      </c>
      <c r="AY125" s="110" t="s">
        <v>55</v>
      </c>
      <c r="AZ125" s="97" t="s">
        <v>55</v>
      </c>
      <c r="BA125" s="97" t="s">
        <v>55</v>
      </c>
      <c r="BB125" s="122" t="s">
        <v>55</v>
      </c>
      <c r="BC125" s="97" t="s">
        <v>55</v>
      </c>
      <c r="BD125" s="98" t="s">
        <v>55</v>
      </c>
      <c r="BE125" s="97" t="s">
        <v>55</v>
      </c>
      <c r="BF125" s="100" t="s">
        <v>55</v>
      </c>
      <c r="BG125" s="97" t="s">
        <v>55</v>
      </c>
      <c r="BH125" s="110" t="s">
        <v>55</v>
      </c>
      <c r="BI125" s="97" t="s">
        <v>55</v>
      </c>
      <c r="BJ125" s="97" t="s">
        <v>55</v>
      </c>
      <c r="BK125" s="122" t="s">
        <v>55</v>
      </c>
      <c r="BL125" s="107" t="s">
        <v>126</v>
      </c>
      <c r="BM125" s="108" t="str">
        <f t="shared" si="20"/>
        <v>N.A.</v>
      </c>
      <c r="BN125" s="108" t="str">
        <f t="shared" si="21"/>
        <v>N.A.</v>
      </c>
      <c r="BO125" s="108" t="str">
        <f t="shared" si="22"/>
        <v>N.A.</v>
      </c>
      <c r="BP125" s="108" t="str">
        <f t="shared" si="23"/>
        <v>N.A.</v>
      </c>
      <c r="BQ125" s="108" t="str">
        <f t="shared" si="24"/>
        <v>N.A.</v>
      </c>
      <c r="BR125" s="109" t="str">
        <f t="shared" si="25"/>
        <v>N.A.</v>
      </c>
      <c r="BS125" s="108">
        <f t="shared" si="26"/>
        <v>0</v>
      </c>
      <c r="BT125" s="108">
        <f t="shared" si="27"/>
        <v>0</v>
      </c>
      <c r="BU125" s="108">
        <f t="shared" si="18"/>
        <v>0</v>
      </c>
      <c r="BV125" s="62" t="str">
        <f t="shared" si="29"/>
        <v>IGUAL</v>
      </c>
      <c r="BW125" s="251"/>
    </row>
    <row r="126" spans="1:75" ht="37.9" hidden="1" customHeight="1">
      <c r="A126" s="89" t="s">
        <v>229</v>
      </c>
      <c r="B126" s="43">
        <v>1763</v>
      </c>
      <c r="C126" s="90" t="s">
        <v>10</v>
      </c>
      <c r="D126" s="90" t="s">
        <v>906</v>
      </c>
      <c r="E126" s="92">
        <v>45078</v>
      </c>
      <c r="F126" s="90" t="s">
        <v>22</v>
      </c>
      <c r="G126" s="93" t="s">
        <v>923</v>
      </c>
      <c r="H126" s="90" t="s">
        <v>26</v>
      </c>
      <c r="I126" s="92">
        <v>45196</v>
      </c>
      <c r="J126" s="94"/>
      <c r="K126" s="90"/>
      <c r="L126" s="90"/>
      <c r="M126" s="90"/>
      <c r="N126" s="90"/>
      <c r="O126" s="92"/>
      <c r="P126" s="92"/>
      <c r="Q126" s="188">
        <v>2496</v>
      </c>
      <c r="R126" s="95">
        <f t="array" ref="R126">SUM(IF($AA126=Reformulaciones!$B$2:$B$1354,Reformulaciones!$J$2:$J$994,0))</f>
        <v>0</v>
      </c>
      <c r="S126" s="93" t="s">
        <v>924</v>
      </c>
      <c r="T126" s="93" t="s">
        <v>926</v>
      </c>
      <c r="U126" s="96" t="s">
        <v>759</v>
      </c>
      <c r="V126" s="94">
        <v>1</v>
      </c>
      <c r="W126" s="90" t="s">
        <v>748</v>
      </c>
      <c r="X126" s="92">
        <v>45139</v>
      </c>
      <c r="Y126" s="92">
        <v>45443</v>
      </c>
      <c r="Z126" s="90" t="s">
        <v>753</v>
      </c>
      <c r="AA126" s="44" t="s">
        <v>927</v>
      </c>
      <c r="AB126" s="97" t="s">
        <v>47</v>
      </c>
      <c r="AC126" s="98" t="str">
        <f t="shared" si="30"/>
        <v>A</v>
      </c>
      <c r="AD126" s="157" t="s">
        <v>871</v>
      </c>
      <c r="AE126" s="100">
        <v>0</v>
      </c>
      <c r="AF126" s="153" t="s">
        <v>872</v>
      </c>
      <c r="AG126" s="159">
        <v>45404</v>
      </c>
      <c r="AH126" s="118" t="s">
        <v>551</v>
      </c>
      <c r="AI126" s="118" t="s">
        <v>552</v>
      </c>
      <c r="AJ126" s="105" t="s">
        <v>120</v>
      </c>
      <c r="AK126" s="97" t="s">
        <v>47</v>
      </c>
      <c r="AL126" s="98" t="str">
        <f t="shared" si="31"/>
        <v>C</v>
      </c>
      <c r="AM126" s="157" t="s">
        <v>916</v>
      </c>
      <c r="AN126" s="100">
        <v>1</v>
      </c>
      <c r="AO126" s="153" t="s">
        <v>917</v>
      </c>
      <c r="AP126" s="135" t="s">
        <v>875</v>
      </c>
      <c r="AQ126" s="103" t="s">
        <v>918</v>
      </c>
      <c r="AR126" s="158" t="s">
        <v>877</v>
      </c>
      <c r="AS126" s="105"/>
      <c r="AT126" s="97" t="s">
        <v>55</v>
      </c>
      <c r="AU126" s="98" t="s">
        <v>55</v>
      </c>
      <c r="AV126" s="97" t="s">
        <v>55</v>
      </c>
      <c r="AW126" s="100" t="s">
        <v>55</v>
      </c>
      <c r="AX126" s="97" t="s">
        <v>55</v>
      </c>
      <c r="AY126" s="110" t="s">
        <v>55</v>
      </c>
      <c r="AZ126" s="97" t="s">
        <v>55</v>
      </c>
      <c r="BA126" s="97" t="s">
        <v>55</v>
      </c>
      <c r="BB126" s="122" t="s">
        <v>55</v>
      </c>
      <c r="BC126" s="97" t="s">
        <v>55</v>
      </c>
      <c r="BD126" s="98" t="s">
        <v>55</v>
      </c>
      <c r="BE126" s="97" t="s">
        <v>55</v>
      </c>
      <c r="BF126" s="100" t="s">
        <v>55</v>
      </c>
      <c r="BG126" s="97" t="s">
        <v>55</v>
      </c>
      <c r="BH126" s="110" t="s">
        <v>55</v>
      </c>
      <c r="BI126" s="97" t="s">
        <v>55</v>
      </c>
      <c r="BJ126" s="97" t="s">
        <v>55</v>
      </c>
      <c r="BK126" s="122" t="s">
        <v>55</v>
      </c>
      <c r="BL126" s="107" t="s">
        <v>126</v>
      </c>
      <c r="BM126" s="108" t="str">
        <f t="shared" si="20"/>
        <v>N.A.</v>
      </c>
      <c r="BN126" s="108" t="str">
        <f t="shared" si="21"/>
        <v>N.A.</v>
      </c>
      <c r="BO126" s="108" t="str">
        <f t="shared" si="22"/>
        <v>N.A.</v>
      </c>
      <c r="BP126" s="108" t="str">
        <f t="shared" si="23"/>
        <v>N.A.</v>
      </c>
      <c r="BQ126" s="108" t="str">
        <f t="shared" si="24"/>
        <v>N.A.</v>
      </c>
      <c r="BR126" s="109" t="str">
        <f t="shared" si="25"/>
        <v>N.A.</v>
      </c>
      <c r="BS126" s="108">
        <f t="shared" si="26"/>
        <v>0</v>
      </c>
      <c r="BT126" s="108">
        <f t="shared" si="27"/>
        <v>0</v>
      </c>
      <c r="BU126" s="108">
        <f t="shared" si="18"/>
        <v>0</v>
      </c>
      <c r="BV126" s="62" t="str">
        <f t="shared" si="29"/>
        <v>IGUAL</v>
      </c>
      <c r="BW126" s="251"/>
    </row>
    <row r="127" spans="1:75" ht="37.9" hidden="1" customHeight="1">
      <c r="A127" s="89" t="s">
        <v>229</v>
      </c>
      <c r="B127" s="43">
        <v>1763</v>
      </c>
      <c r="C127" s="90" t="s">
        <v>10</v>
      </c>
      <c r="D127" s="90" t="s">
        <v>906</v>
      </c>
      <c r="E127" s="92">
        <v>45078</v>
      </c>
      <c r="F127" s="90" t="s">
        <v>22</v>
      </c>
      <c r="G127" s="93" t="s">
        <v>923</v>
      </c>
      <c r="H127" s="90" t="s">
        <v>26</v>
      </c>
      <c r="I127" s="92">
        <v>45196</v>
      </c>
      <c r="J127" s="94"/>
      <c r="K127" s="90"/>
      <c r="L127" s="90"/>
      <c r="M127" s="90"/>
      <c r="N127" s="90"/>
      <c r="O127" s="92"/>
      <c r="P127" s="92"/>
      <c r="Q127" s="188">
        <v>2497</v>
      </c>
      <c r="R127" s="95">
        <f t="array" ref="R127">SUM(IF($AA127=Reformulaciones!$B$2:$B$1354,Reformulaciones!$J$2:$J$994,0))</f>
        <v>0</v>
      </c>
      <c r="S127" s="93" t="s">
        <v>924</v>
      </c>
      <c r="T127" s="93" t="s">
        <v>840</v>
      </c>
      <c r="U127" s="96" t="s">
        <v>928</v>
      </c>
      <c r="V127" s="94">
        <v>3</v>
      </c>
      <c r="W127" s="90" t="s">
        <v>748</v>
      </c>
      <c r="X127" s="92">
        <v>45139</v>
      </c>
      <c r="Y127" s="92">
        <v>45443</v>
      </c>
      <c r="Z127" s="90" t="s">
        <v>753</v>
      </c>
      <c r="AA127" s="44" t="s">
        <v>929</v>
      </c>
      <c r="AB127" s="97" t="s">
        <v>47</v>
      </c>
      <c r="AC127" s="98" t="str">
        <f t="shared" si="30"/>
        <v>A</v>
      </c>
      <c r="AD127" s="157" t="s">
        <v>871</v>
      </c>
      <c r="AE127" s="100">
        <v>0</v>
      </c>
      <c r="AF127" s="153" t="s">
        <v>872</v>
      </c>
      <c r="AG127" s="159">
        <v>45404</v>
      </c>
      <c r="AH127" s="118" t="s">
        <v>551</v>
      </c>
      <c r="AI127" s="118" t="s">
        <v>552</v>
      </c>
      <c r="AJ127" s="105" t="s">
        <v>120</v>
      </c>
      <c r="AK127" s="97" t="s">
        <v>47</v>
      </c>
      <c r="AL127" s="98" t="str">
        <f t="shared" si="31"/>
        <v>C</v>
      </c>
      <c r="AM127" s="157" t="s">
        <v>920</v>
      </c>
      <c r="AN127" s="100">
        <v>1</v>
      </c>
      <c r="AO127" s="160" t="s">
        <v>921</v>
      </c>
      <c r="AP127" s="135" t="s">
        <v>875</v>
      </c>
      <c r="AQ127" s="117" t="s">
        <v>922</v>
      </c>
      <c r="AR127" s="158" t="s">
        <v>877</v>
      </c>
      <c r="AS127" s="105"/>
      <c r="AT127" s="97" t="s">
        <v>55</v>
      </c>
      <c r="AU127" s="98" t="s">
        <v>55</v>
      </c>
      <c r="AV127" s="97" t="s">
        <v>55</v>
      </c>
      <c r="AW127" s="100" t="s">
        <v>55</v>
      </c>
      <c r="AX127" s="97" t="s">
        <v>55</v>
      </c>
      <c r="AY127" s="110" t="s">
        <v>55</v>
      </c>
      <c r="AZ127" s="97" t="s">
        <v>55</v>
      </c>
      <c r="BA127" s="97" t="s">
        <v>55</v>
      </c>
      <c r="BB127" s="122" t="s">
        <v>55</v>
      </c>
      <c r="BC127" s="97" t="s">
        <v>55</v>
      </c>
      <c r="BD127" s="98" t="s">
        <v>55</v>
      </c>
      <c r="BE127" s="97" t="s">
        <v>55</v>
      </c>
      <c r="BF127" s="100" t="s">
        <v>55</v>
      </c>
      <c r="BG127" s="97" t="s">
        <v>55</v>
      </c>
      <c r="BH127" s="110" t="s">
        <v>55</v>
      </c>
      <c r="BI127" s="97" t="s">
        <v>55</v>
      </c>
      <c r="BJ127" s="97" t="s">
        <v>55</v>
      </c>
      <c r="BK127" s="122" t="s">
        <v>55</v>
      </c>
      <c r="BL127" s="107" t="s">
        <v>126</v>
      </c>
      <c r="BM127" s="108" t="str">
        <f t="shared" si="20"/>
        <v>N.A.</v>
      </c>
      <c r="BN127" s="108" t="str">
        <f t="shared" si="21"/>
        <v>N.A.</v>
      </c>
      <c r="BO127" s="108" t="str">
        <f t="shared" si="22"/>
        <v>N.A.</v>
      </c>
      <c r="BP127" s="108" t="str">
        <f t="shared" si="23"/>
        <v>N.A.</v>
      </c>
      <c r="BQ127" s="108" t="str">
        <f t="shared" si="24"/>
        <v>N.A.</v>
      </c>
      <c r="BR127" s="109" t="str">
        <f t="shared" si="25"/>
        <v>N.A.</v>
      </c>
      <c r="BS127" s="108">
        <f t="shared" si="26"/>
        <v>0</v>
      </c>
      <c r="BT127" s="108">
        <f t="shared" si="27"/>
        <v>0</v>
      </c>
      <c r="BU127" s="108">
        <f t="shared" ref="BU127:BU190" si="32">IF($BS127=1,IF(BP127=1,1,0),0)</f>
        <v>0</v>
      </c>
      <c r="BV127" s="62" t="str">
        <f t="shared" si="29"/>
        <v>IGUAL</v>
      </c>
      <c r="BW127" s="251"/>
    </row>
    <row r="128" spans="1:75" ht="37.9" hidden="1" customHeight="1">
      <c r="A128" s="89" t="s">
        <v>229</v>
      </c>
      <c r="B128" s="43">
        <v>1764</v>
      </c>
      <c r="C128" s="90" t="s">
        <v>10</v>
      </c>
      <c r="D128" s="90" t="s">
        <v>906</v>
      </c>
      <c r="E128" s="92">
        <v>45078</v>
      </c>
      <c r="F128" s="90" t="s">
        <v>22</v>
      </c>
      <c r="G128" s="93" t="s">
        <v>930</v>
      </c>
      <c r="H128" s="90" t="s">
        <v>26</v>
      </c>
      <c r="I128" s="92">
        <v>45196</v>
      </c>
      <c r="J128" s="94"/>
      <c r="K128" s="90"/>
      <c r="L128" s="90"/>
      <c r="M128" s="90"/>
      <c r="N128" s="90"/>
      <c r="O128" s="92"/>
      <c r="P128" s="92"/>
      <c r="Q128" s="188">
        <v>2498</v>
      </c>
      <c r="R128" s="95">
        <f t="array" ref="R128">SUM(IF($AA128=Reformulaciones!$B$2:$B$1354,Reformulaciones!$J$2:$J$994,0))</f>
        <v>0</v>
      </c>
      <c r="S128" s="93" t="s">
        <v>931</v>
      </c>
      <c r="T128" s="93" t="s">
        <v>909</v>
      </c>
      <c r="U128" s="96" t="s">
        <v>162</v>
      </c>
      <c r="V128" s="94">
        <v>1</v>
      </c>
      <c r="W128" s="90" t="s">
        <v>748</v>
      </c>
      <c r="X128" s="92">
        <v>45139</v>
      </c>
      <c r="Y128" s="92">
        <v>45412</v>
      </c>
      <c r="Z128" s="90" t="s">
        <v>753</v>
      </c>
      <c r="AA128" s="44" t="s">
        <v>932</v>
      </c>
      <c r="AB128" s="97" t="s">
        <v>47</v>
      </c>
      <c r="AC128" s="98" t="str">
        <f t="shared" si="30"/>
        <v>A</v>
      </c>
      <c r="AD128" s="157" t="s">
        <v>871</v>
      </c>
      <c r="AE128" s="100">
        <v>0</v>
      </c>
      <c r="AF128" s="153" t="s">
        <v>872</v>
      </c>
      <c r="AG128" s="159">
        <v>45404</v>
      </c>
      <c r="AH128" s="118" t="s">
        <v>551</v>
      </c>
      <c r="AI128" s="118" t="s">
        <v>552</v>
      </c>
      <c r="AJ128" s="125"/>
      <c r="AK128" s="97" t="s">
        <v>47</v>
      </c>
      <c r="AL128" s="98" t="str">
        <f t="shared" si="31"/>
        <v>C</v>
      </c>
      <c r="AM128" s="157" t="s">
        <v>911</v>
      </c>
      <c r="AN128" s="100">
        <v>1</v>
      </c>
      <c r="AO128" s="153" t="s">
        <v>912</v>
      </c>
      <c r="AP128" s="135" t="s">
        <v>875</v>
      </c>
      <c r="AQ128" s="117" t="s">
        <v>913</v>
      </c>
      <c r="AR128" s="158" t="s">
        <v>877</v>
      </c>
      <c r="AS128" s="105"/>
      <c r="AT128" s="97" t="s">
        <v>55</v>
      </c>
      <c r="AU128" s="98" t="s">
        <v>55</v>
      </c>
      <c r="AV128" s="97" t="s">
        <v>55</v>
      </c>
      <c r="AW128" s="100" t="s">
        <v>55</v>
      </c>
      <c r="AX128" s="97" t="s">
        <v>55</v>
      </c>
      <c r="AY128" s="110" t="s">
        <v>55</v>
      </c>
      <c r="AZ128" s="97" t="s">
        <v>55</v>
      </c>
      <c r="BA128" s="97" t="s">
        <v>55</v>
      </c>
      <c r="BB128" s="122" t="s">
        <v>55</v>
      </c>
      <c r="BC128" s="97" t="s">
        <v>55</v>
      </c>
      <c r="BD128" s="98" t="s">
        <v>55</v>
      </c>
      <c r="BE128" s="97" t="s">
        <v>55</v>
      </c>
      <c r="BF128" s="100" t="s">
        <v>55</v>
      </c>
      <c r="BG128" s="97" t="s">
        <v>55</v>
      </c>
      <c r="BH128" s="110" t="s">
        <v>55</v>
      </c>
      <c r="BI128" s="97" t="s">
        <v>55</v>
      </c>
      <c r="BJ128" s="97" t="s">
        <v>55</v>
      </c>
      <c r="BK128" s="122" t="s">
        <v>55</v>
      </c>
      <c r="BL128" s="107" t="s">
        <v>126</v>
      </c>
      <c r="BM128" s="108" t="str">
        <f t="shared" si="20"/>
        <v>N.A.</v>
      </c>
      <c r="BN128" s="108" t="str">
        <f t="shared" si="21"/>
        <v>N.A.</v>
      </c>
      <c r="BO128" s="108" t="str">
        <f t="shared" si="22"/>
        <v>N.A.</v>
      </c>
      <c r="BP128" s="108" t="str">
        <f t="shared" si="23"/>
        <v>N.A.</v>
      </c>
      <c r="BQ128" s="108" t="str">
        <f t="shared" si="24"/>
        <v>N.A.</v>
      </c>
      <c r="BR128" s="109" t="str">
        <f t="shared" si="25"/>
        <v>N.A.</v>
      </c>
      <c r="BS128" s="108">
        <f t="shared" si="26"/>
        <v>0</v>
      </c>
      <c r="BT128" s="108">
        <f t="shared" si="27"/>
        <v>0</v>
      </c>
      <c r="BU128" s="108">
        <f t="shared" si="32"/>
        <v>0</v>
      </c>
      <c r="BV128" s="62" t="str">
        <f t="shared" si="29"/>
        <v>IGUAL</v>
      </c>
      <c r="BW128" s="251"/>
    </row>
    <row r="129" spans="1:75" ht="37.9" hidden="1" customHeight="1">
      <c r="A129" s="89" t="s">
        <v>229</v>
      </c>
      <c r="B129" s="43">
        <v>1764</v>
      </c>
      <c r="C129" s="90" t="s">
        <v>10</v>
      </c>
      <c r="D129" s="90" t="s">
        <v>906</v>
      </c>
      <c r="E129" s="92">
        <v>45078</v>
      </c>
      <c r="F129" s="90" t="s">
        <v>22</v>
      </c>
      <c r="G129" s="93" t="s">
        <v>930</v>
      </c>
      <c r="H129" s="90" t="s">
        <v>26</v>
      </c>
      <c r="I129" s="92">
        <v>45196</v>
      </c>
      <c r="J129" s="94"/>
      <c r="K129" s="90"/>
      <c r="L129" s="90"/>
      <c r="M129" s="90"/>
      <c r="N129" s="90"/>
      <c r="O129" s="92"/>
      <c r="P129" s="92"/>
      <c r="Q129" s="188">
        <v>2499</v>
      </c>
      <c r="R129" s="95">
        <f t="array" ref="R129">SUM(IF($AA129=Reformulaciones!$B$2:$B$1354,Reformulaciones!$J$2:$J$994,0))</f>
        <v>0</v>
      </c>
      <c r="S129" s="93" t="s">
        <v>931</v>
      </c>
      <c r="T129" s="93" t="s">
        <v>914</v>
      </c>
      <c r="U129" s="96" t="s">
        <v>759</v>
      </c>
      <c r="V129" s="94">
        <v>1</v>
      </c>
      <c r="W129" s="90" t="s">
        <v>748</v>
      </c>
      <c r="X129" s="92">
        <v>45139</v>
      </c>
      <c r="Y129" s="92">
        <v>45443</v>
      </c>
      <c r="Z129" s="90" t="s">
        <v>753</v>
      </c>
      <c r="AA129" s="44" t="s">
        <v>933</v>
      </c>
      <c r="AB129" s="97" t="s">
        <v>47</v>
      </c>
      <c r="AC129" s="98" t="str">
        <f t="shared" si="30"/>
        <v>A</v>
      </c>
      <c r="AD129" s="157" t="s">
        <v>871</v>
      </c>
      <c r="AE129" s="100">
        <v>0</v>
      </c>
      <c r="AF129" s="153" t="s">
        <v>872</v>
      </c>
      <c r="AG129" s="159">
        <v>45404</v>
      </c>
      <c r="AH129" s="118" t="s">
        <v>551</v>
      </c>
      <c r="AI129" s="118" t="s">
        <v>552</v>
      </c>
      <c r="AJ129" s="105" t="s">
        <v>120</v>
      </c>
      <c r="AK129" s="97" t="s">
        <v>47</v>
      </c>
      <c r="AL129" s="98" t="str">
        <f t="shared" si="31"/>
        <v>C</v>
      </c>
      <c r="AM129" s="157" t="s">
        <v>916</v>
      </c>
      <c r="AN129" s="100">
        <v>1</v>
      </c>
      <c r="AO129" s="153" t="s">
        <v>917</v>
      </c>
      <c r="AP129" s="135" t="s">
        <v>875</v>
      </c>
      <c r="AQ129" s="103" t="s">
        <v>918</v>
      </c>
      <c r="AR129" s="104" t="s">
        <v>877</v>
      </c>
      <c r="AS129" s="105"/>
      <c r="AT129" s="97" t="s">
        <v>55</v>
      </c>
      <c r="AU129" s="98" t="s">
        <v>55</v>
      </c>
      <c r="AV129" s="97" t="s">
        <v>55</v>
      </c>
      <c r="AW129" s="100" t="s">
        <v>55</v>
      </c>
      <c r="AX129" s="97" t="s">
        <v>55</v>
      </c>
      <c r="AY129" s="110" t="s">
        <v>55</v>
      </c>
      <c r="AZ129" s="97" t="s">
        <v>55</v>
      </c>
      <c r="BA129" s="97" t="s">
        <v>55</v>
      </c>
      <c r="BB129" s="122" t="s">
        <v>55</v>
      </c>
      <c r="BC129" s="97" t="s">
        <v>55</v>
      </c>
      <c r="BD129" s="98" t="s">
        <v>55</v>
      </c>
      <c r="BE129" s="97" t="s">
        <v>55</v>
      </c>
      <c r="BF129" s="100" t="s">
        <v>55</v>
      </c>
      <c r="BG129" s="97" t="s">
        <v>55</v>
      </c>
      <c r="BH129" s="110" t="s">
        <v>55</v>
      </c>
      <c r="BI129" s="97" t="s">
        <v>55</v>
      </c>
      <c r="BJ129" s="97" t="s">
        <v>55</v>
      </c>
      <c r="BK129" s="122" t="s">
        <v>55</v>
      </c>
      <c r="BL129" s="107" t="s">
        <v>126</v>
      </c>
      <c r="BM129" s="108" t="str">
        <f t="shared" si="20"/>
        <v>N.A.</v>
      </c>
      <c r="BN129" s="108" t="str">
        <f t="shared" si="21"/>
        <v>N.A.</v>
      </c>
      <c r="BO129" s="108" t="str">
        <f t="shared" si="22"/>
        <v>N.A.</v>
      </c>
      <c r="BP129" s="108" t="str">
        <f t="shared" si="23"/>
        <v>N.A.</v>
      </c>
      <c r="BQ129" s="108" t="str">
        <f t="shared" si="24"/>
        <v>N.A.</v>
      </c>
      <c r="BR129" s="109" t="str">
        <f t="shared" si="25"/>
        <v>N.A.</v>
      </c>
      <c r="BS129" s="108">
        <f t="shared" si="26"/>
        <v>0</v>
      </c>
      <c r="BT129" s="108">
        <f t="shared" si="27"/>
        <v>0</v>
      </c>
      <c r="BU129" s="108">
        <f t="shared" si="32"/>
        <v>0</v>
      </c>
      <c r="BV129" s="62" t="str">
        <f t="shared" si="29"/>
        <v>IGUAL</v>
      </c>
      <c r="BW129" s="251"/>
    </row>
    <row r="130" spans="1:75" ht="37.9" hidden="1" customHeight="1">
      <c r="A130" s="89" t="s">
        <v>229</v>
      </c>
      <c r="B130" s="43">
        <v>1764</v>
      </c>
      <c r="C130" s="90" t="s">
        <v>10</v>
      </c>
      <c r="D130" s="90" t="s">
        <v>906</v>
      </c>
      <c r="E130" s="92">
        <v>45078</v>
      </c>
      <c r="F130" s="90" t="s">
        <v>22</v>
      </c>
      <c r="G130" s="93" t="s">
        <v>930</v>
      </c>
      <c r="H130" s="90" t="s">
        <v>26</v>
      </c>
      <c r="I130" s="92">
        <v>45196</v>
      </c>
      <c r="J130" s="94"/>
      <c r="K130" s="90"/>
      <c r="L130" s="90"/>
      <c r="M130" s="90"/>
      <c r="N130" s="90"/>
      <c r="O130" s="92"/>
      <c r="P130" s="92"/>
      <c r="Q130" s="188">
        <v>2500</v>
      </c>
      <c r="R130" s="95">
        <f t="array" ref="R130">SUM(IF($AA130=Reformulaciones!$B$2:$B$1354,Reformulaciones!$J$2:$J$994,0))</f>
        <v>0</v>
      </c>
      <c r="S130" s="93" t="s">
        <v>931</v>
      </c>
      <c r="T130" s="93" t="s">
        <v>934</v>
      </c>
      <c r="U130" s="96" t="s">
        <v>935</v>
      </c>
      <c r="V130" s="94">
        <v>1</v>
      </c>
      <c r="W130" s="90" t="s">
        <v>748</v>
      </c>
      <c r="X130" s="92">
        <v>45139</v>
      </c>
      <c r="Y130" s="92">
        <v>45412</v>
      </c>
      <c r="Z130" s="90" t="s">
        <v>753</v>
      </c>
      <c r="AA130" s="44" t="s">
        <v>936</v>
      </c>
      <c r="AB130" s="97" t="s">
        <v>47</v>
      </c>
      <c r="AC130" s="98" t="str">
        <f t="shared" si="30"/>
        <v>A</v>
      </c>
      <c r="AD130" s="157" t="s">
        <v>871</v>
      </c>
      <c r="AE130" s="100">
        <v>0</v>
      </c>
      <c r="AF130" s="153" t="s">
        <v>872</v>
      </c>
      <c r="AG130" s="159">
        <v>45404</v>
      </c>
      <c r="AH130" s="118" t="s">
        <v>551</v>
      </c>
      <c r="AI130" s="118" t="s">
        <v>552</v>
      </c>
      <c r="AJ130" s="105" t="s">
        <v>120</v>
      </c>
      <c r="AK130" s="97" t="s">
        <v>47</v>
      </c>
      <c r="AL130" s="98" t="str">
        <f t="shared" si="31"/>
        <v>C</v>
      </c>
      <c r="AM130" s="161" t="s">
        <v>916</v>
      </c>
      <c r="AN130" s="100">
        <v>1</v>
      </c>
      <c r="AO130" s="160" t="s">
        <v>917</v>
      </c>
      <c r="AP130" s="135" t="s">
        <v>875</v>
      </c>
      <c r="AQ130" s="117" t="s">
        <v>918</v>
      </c>
      <c r="AR130" s="158" t="s">
        <v>877</v>
      </c>
      <c r="AS130" s="105"/>
      <c r="AT130" s="97" t="s">
        <v>55</v>
      </c>
      <c r="AU130" s="98" t="s">
        <v>55</v>
      </c>
      <c r="AV130" s="97" t="s">
        <v>55</v>
      </c>
      <c r="AW130" s="100" t="s">
        <v>55</v>
      </c>
      <c r="AX130" s="97" t="s">
        <v>55</v>
      </c>
      <c r="AY130" s="110" t="s">
        <v>55</v>
      </c>
      <c r="AZ130" s="97" t="s">
        <v>55</v>
      </c>
      <c r="BA130" s="97" t="s">
        <v>55</v>
      </c>
      <c r="BB130" s="122" t="s">
        <v>55</v>
      </c>
      <c r="BC130" s="97" t="s">
        <v>55</v>
      </c>
      <c r="BD130" s="98" t="s">
        <v>55</v>
      </c>
      <c r="BE130" s="97" t="s">
        <v>55</v>
      </c>
      <c r="BF130" s="100" t="s">
        <v>55</v>
      </c>
      <c r="BG130" s="97" t="s">
        <v>55</v>
      </c>
      <c r="BH130" s="110" t="s">
        <v>55</v>
      </c>
      <c r="BI130" s="97" t="s">
        <v>55</v>
      </c>
      <c r="BJ130" s="97" t="s">
        <v>55</v>
      </c>
      <c r="BK130" s="122" t="s">
        <v>55</v>
      </c>
      <c r="BL130" s="107" t="s">
        <v>126</v>
      </c>
      <c r="BM130" s="108" t="str">
        <f t="shared" si="20"/>
        <v>N.A.</v>
      </c>
      <c r="BN130" s="108" t="str">
        <f t="shared" si="21"/>
        <v>N.A.</v>
      </c>
      <c r="BO130" s="108" t="str">
        <f t="shared" si="22"/>
        <v>N.A.</v>
      </c>
      <c r="BP130" s="108" t="str">
        <f t="shared" si="23"/>
        <v>N.A.</v>
      </c>
      <c r="BQ130" s="108" t="str">
        <f t="shared" si="24"/>
        <v>N.A.</v>
      </c>
      <c r="BR130" s="109" t="str">
        <f t="shared" si="25"/>
        <v>N.A.</v>
      </c>
      <c r="BS130" s="108">
        <f t="shared" si="26"/>
        <v>0</v>
      </c>
      <c r="BT130" s="108">
        <f t="shared" si="27"/>
        <v>0</v>
      </c>
      <c r="BU130" s="108">
        <f t="shared" si="32"/>
        <v>0</v>
      </c>
      <c r="BV130" s="62" t="str">
        <f t="shared" si="29"/>
        <v>IGUAL</v>
      </c>
      <c r="BW130" s="251"/>
    </row>
    <row r="131" spans="1:75" ht="37.9" hidden="1" customHeight="1">
      <c r="A131" s="89" t="s">
        <v>229</v>
      </c>
      <c r="B131" s="43">
        <v>1764</v>
      </c>
      <c r="C131" s="90" t="s">
        <v>10</v>
      </c>
      <c r="D131" s="90" t="s">
        <v>906</v>
      </c>
      <c r="E131" s="92">
        <v>45078</v>
      </c>
      <c r="F131" s="90" t="s">
        <v>22</v>
      </c>
      <c r="G131" s="93" t="s">
        <v>930</v>
      </c>
      <c r="H131" s="90" t="s">
        <v>26</v>
      </c>
      <c r="I131" s="92">
        <v>45196</v>
      </c>
      <c r="J131" s="94"/>
      <c r="K131" s="90"/>
      <c r="L131" s="90"/>
      <c r="M131" s="90"/>
      <c r="N131" s="90"/>
      <c r="O131" s="92"/>
      <c r="P131" s="92"/>
      <c r="Q131" s="188">
        <v>2502</v>
      </c>
      <c r="R131" s="95">
        <f t="array" ref="R131">SUM(IF($AA131=Reformulaciones!$B$2:$B$1354,Reformulaciones!$J$2:$J$994,0))</f>
        <v>0</v>
      </c>
      <c r="S131" s="93" t="s">
        <v>931</v>
      </c>
      <c r="T131" s="93" t="s">
        <v>937</v>
      </c>
      <c r="U131" s="96" t="s">
        <v>759</v>
      </c>
      <c r="V131" s="94">
        <v>1</v>
      </c>
      <c r="W131" s="90" t="s">
        <v>748</v>
      </c>
      <c r="X131" s="92">
        <v>45139</v>
      </c>
      <c r="Y131" s="92">
        <v>45443</v>
      </c>
      <c r="Z131" s="90" t="s">
        <v>753</v>
      </c>
      <c r="AA131" s="44" t="s">
        <v>938</v>
      </c>
      <c r="AB131" s="97" t="s">
        <v>47</v>
      </c>
      <c r="AC131" s="98" t="str">
        <f t="shared" si="30"/>
        <v>A</v>
      </c>
      <c r="AD131" s="157" t="s">
        <v>871</v>
      </c>
      <c r="AE131" s="100">
        <v>0</v>
      </c>
      <c r="AF131" s="153" t="s">
        <v>872</v>
      </c>
      <c r="AG131" s="159">
        <v>45404</v>
      </c>
      <c r="AH131" s="118" t="s">
        <v>551</v>
      </c>
      <c r="AI131" s="118" t="s">
        <v>552</v>
      </c>
      <c r="AJ131" s="105" t="s">
        <v>120</v>
      </c>
      <c r="AK131" s="97" t="s">
        <v>47</v>
      </c>
      <c r="AL131" s="98" t="str">
        <f t="shared" si="31"/>
        <v>C</v>
      </c>
      <c r="AM131" s="161" t="s">
        <v>939</v>
      </c>
      <c r="AN131" s="100">
        <v>1</v>
      </c>
      <c r="AO131" s="160" t="s">
        <v>940</v>
      </c>
      <c r="AP131" s="135" t="s">
        <v>875</v>
      </c>
      <c r="AQ131" s="117" t="s">
        <v>941</v>
      </c>
      <c r="AR131" s="158" t="s">
        <v>877</v>
      </c>
      <c r="AS131" s="105"/>
      <c r="AT131" s="97" t="s">
        <v>55</v>
      </c>
      <c r="AU131" s="98" t="s">
        <v>55</v>
      </c>
      <c r="AV131" s="97" t="s">
        <v>55</v>
      </c>
      <c r="AW131" s="100" t="s">
        <v>55</v>
      </c>
      <c r="AX131" s="97" t="s">
        <v>55</v>
      </c>
      <c r="AY131" s="110" t="s">
        <v>55</v>
      </c>
      <c r="AZ131" s="97" t="s">
        <v>55</v>
      </c>
      <c r="BA131" s="97" t="s">
        <v>55</v>
      </c>
      <c r="BB131" s="122" t="s">
        <v>55</v>
      </c>
      <c r="BC131" s="97" t="s">
        <v>55</v>
      </c>
      <c r="BD131" s="98" t="s">
        <v>55</v>
      </c>
      <c r="BE131" s="97" t="s">
        <v>55</v>
      </c>
      <c r="BF131" s="100" t="s">
        <v>55</v>
      </c>
      <c r="BG131" s="97" t="s">
        <v>55</v>
      </c>
      <c r="BH131" s="110" t="s">
        <v>55</v>
      </c>
      <c r="BI131" s="97" t="s">
        <v>55</v>
      </c>
      <c r="BJ131" s="97" t="s">
        <v>55</v>
      </c>
      <c r="BK131" s="122" t="s">
        <v>55</v>
      </c>
      <c r="BL131" s="107" t="s">
        <v>126</v>
      </c>
      <c r="BM131" s="108" t="str">
        <f t="shared" si="20"/>
        <v>N.A.</v>
      </c>
      <c r="BN131" s="108" t="str">
        <f t="shared" si="21"/>
        <v>N.A.</v>
      </c>
      <c r="BO131" s="108" t="str">
        <f t="shared" si="22"/>
        <v>N.A.</v>
      </c>
      <c r="BP131" s="108" t="str">
        <f t="shared" si="23"/>
        <v>N.A.</v>
      </c>
      <c r="BQ131" s="108" t="str">
        <f t="shared" si="24"/>
        <v>N.A.</v>
      </c>
      <c r="BR131" s="109" t="str">
        <f t="shared" si="25"/>
        <v>N.A.</v>
      </c>
      <c r="BS131" s="108">
        <f t="shared" si="26"/>
        <v>0</v>
      </c>
      <c r="BT131" s="108">
        <f t="shared" si="27"/>
        <v>0</v>
      </c>
      <c r="BU131" s="108">
        <f t="shared" si="32"/>
        <v>0</v>
      </c>
      <c r="BV131" s="62" t="str">
        <f t="shared" si="29"/>
        <v>IGUAL</v>
      </c>
      <c r="BW131" s="251"/>
    </row>
    <row r="132" spans="1:75" ht="37.9" hidden="1" customHeight="1">
      <c r="A132" s="89" t="s">
        <v>229</v>
      </c>
      <c r="B132" s="43">
        <v>1765</v>
      </c>
      <c r="C132" s="90" t="s">
        <v>10</v>
      </c>
      <c r="D132" s="90" t="s">
        <v>906</v>
      </c>
      <c r="E132" s="92">
        <v>45078</v>
      </c>
      <c r="F132" s="90" t="s">
        <v>22</v>
      </c>
      <c r="G132" s="93" t="s">
        <v>942</v>
      </c>
      <c r="H132" s="90" t="s">
        <v>26</v>
      </c>
      <c r="I132" s="92">
        <v>45196</v>
      </c>
      <c r="J132" s="94"/>
      <c r="K132" s="90"/>
      <c r="L132" s="90"/>
      <c r="M132" s="90"/>
      <c r="N132" s="90"/>
      <c r="O132" s="92"/>
      <c r="P132" s="92"/>
      <c r="Q132" s="188">
        <v>2503</v>
      </c>
      <c r="R132" s="95">
        <f t="array" ref="R132">SUM(IF($AA132=Reformulaciones!$B$2:$B$1354,Reformulaciones!$J$2:$J$994,0))</f>
        <v>0</v>
      </c>
      <c r="S132" s="93" t="s">
        <v>943</v>
      </c>
      <c r="T132" s="93" t="s">
        <v>944</v>
      </c>
      <c r="U132" s="96" t="s">
        <v>162</v>
      </c>
      <c r="V132" s="94">
        <v>1</v>
      </c>
      <c r="W132" s="90" t="s">
        <v>748</v>
      </c>
      <c r="X132" s="92">
        <v>45139</v>
      </c>
      <c r="Y132" s="92">
        <v>45412</v>
      </c>
      <c r="Z132" s="90" t="s">
        <v>753</v>
      </c>
      <c r="AA132" s="44" t="s">
        <v>945</v>
      </c>
      <c r="AB132" s="97" t="s">
        <v>47</v>
      </c>
      <c r="AC132" s="98" t="str">
        <f t="shared" si="30"/>
        <v>A</v>
      </c>
      <c r="AD132" s="157" t="s">
        <v>871</v>
      </c>
      <c r="AE132" s="100">
        <v>0</v>
      </c>
      <c r="AF132" s="153" t="s">
        <v>872</v>
      </c>
      <c r="AG132" s="159">
        <v>45404</v>
      </c>
      <c r="AH132" s="118" t="s">
        <v>551</v>
      </c>
      <c r="AI132" s="118" t="s">
        <v>552</v>
      </c>
      <c r="AJ132" s="125"/>
      <c r="AK132" s="97" t="s">
        <v>47</v>
      </c>
      <c r="AL132" s="98" t="str">
        <f t="shared" si="31"/>
        <v>C</v>
      </c>
      <c r="AM132" s="161" t="s">
        <v>911</v>
      </c>
      <c r="AN132" s="100">
        <v>1</v>
      </c>
      <c r="AO132" s="160" t="s">
        <v>912</v>
      </c>
      <c r="AP132" s="135" t="s">
        <v>875</v>
      </c>
      <c r="AQ132" s="117" t="s">
        <v>913</v>
      </c>
      <c r="AR132" s="158" t="s">
        <v>877</v>
      </c>
      <c r="AS132" s="105"/>
      <c r="AT132" s="97" t="s">
        <v>55</v>
      </c>
      <c r="AU132" s="98" t="s">
        <v>55</v>
      </c>
      <c r="AV132" s="97" t="s">
        <v>55</v>
      </c>
      <c r="AW132" s="100" t="s">
        <v>55</v>
      </c>
      <c r="AX132" s="97" t="s">
        <v>55</v>
      </c>
      <c r="AY132" s="110" t="s">
        <v>55</v>
      </c>
      <c r="AZ132" s="97" t="s">
        <v>55</v>
      </c>
      <c r="BA132" s="97" t="s">
        <v>55</v>
      </c>
      <c r="BB132" s="122" t="s">
        <v>55</v>
      </c>
      <c r="BC132" s="97" t="s">
        <v>55</v>
      </c>
      <c r="BD132" s="98" t="s">
        <v>55</v>
      </c>
      <c r="BE132" s="97" t="s">
        <v>55</v>
      </c>
      <c r="BF132" s="100" t="s">
        <v>55</v>
      </c>
      <c r="BG132" s="97" t="s">
        <v>55</v>
      </c>
      <c r="BH132" s="110" t="s">
        <v>55</v>
      </c>
      <c r="BI132" s="97" t="s">
        <v>55</v>
      </c>
      <c r="BJ132" s="97" t="s">
        <v>55</v>
      </c>
      <c r="BK132" s="122" t="s">
        <v>55</v>
      </c>
      <c r="BL132" s="107" t="s">
        <v>126</v>
      </c>
      <c r="BM132" s="108" t="str">
        <f t="shared" si="20"/>
        <v>N.A.</v>
      </c>
      <c r="BN132" s="108" t="str">
        <f t="shared" si="21"/>
        <v>N.A.</v>
      </c>
      <c r="BO132" s="108" t="str">
        <f t="shared" si="22"/>
        <v>N.A.</v>
      </c>
      <c r="BP132" s="108" t="str">
        <f t="shared" si="23"/>
        <v>N.A.</v>
      </c>
      <c r="BQ132" s="108" t="str">
        <f t="shared" si="24"/>
        <v>N.A.</v>
      </c>
      <c r="BR132" s="109" t="str">
        <f t="shared" si="25"/>
        <v>N.A.</v>
      </c>
      <c r="BS132" s="108">
        <f t="shared" si="26"/>
        <v>0</v>
      </c>
      <c r="BT132" s="108">
        <f t="shared" si="27"/>
        <v>0</v>
      </c>
      <c r="BU132" s="108">
        <f t="shared" si="32"/>
        <v>0</v>
      </c>
      <c r="BV132" s="62" t="str">
        <f t="shared" si="29"/>
        <v>IGUAL</v>
      </c>
      <c r="BW132" s="251"/>
    </row>
    <row r="133" spans="1:75" ht="37.9" hidden="1" customHeight="1">
      <c r="A133" s="89" t="s">
        <v>229</v>
      </c>
      <c r="B133" s="43">
        <v>1765</v>
      </c>
      <c r="C133" s="90" t="s">
        <v>10</v>
      </c>
      <c r="D133" s="90" t="s">
        <v>906</v>
      </c>
      <c r="E133" s="92">
        <v>45078</v>
      </c>
      <c r="F133" s="90" t="s">
        <v>22</v>
      </c>
      <c r="G133" s="93" t="s">
        <v>942</v>
      </c>
      <c r="H133" s="90" t="s">
        <v>26</v>
      </c>
      <c r="I133" s="92">
        <v>45196</v>
      </c>
      <c r="J133" s="94"/>
      <c r="K133" s="90"/>
      <c r="L133" s="90"/>
      <c r="M133" s="90"/>
      <c r="N133" s="90"/>
      <c r="O133" s="92"/>
      <c r="P133" s="92"/>
      <c r="Q133" s="188">
        <v>2504</v>
      </c>
      <c r="R133" s="95">
        <f t="array" ref="R133">SUM(IF($AA133=Reformulaciones!$B$2:$B$1354,Reformulaciones!$J$2:$J$994,0))</f>
        <v>0</v>
      </c>
      <c r="S133" s="93" t="s">
        <v>943</v>
      </c>
      <c r="T133" s="93" t="s">
        <v>946</v>
      </c>
      <c r="U133" s="96" t="s">
        <v>759</v>
      </c>
      <c r="V133" s="94">
        <v>1</v>
      </c>
      <c r="W133" s="90" t="s">
        <v>748</v>
      </c>
      <c r="X133" s="92">
        <v>45139</v>
      </c>
      <c r="Y133" s="92">
        <v>45443</v>
      </c>
      <c r="Z133" s="90" t="s">
        <v>753</v>
      </c>
      <c r="AA133" s="44" t="s">
        <v>947</v>
      </c>
      <c r="AB133" s="97" t="s">
        <v>47</v>
      </c>
      <c r="AC133" s="98" t="str">
        <f t="shared" si="30"/>
        <v>A</v>
      </c>
      <c r="AD133" s="157" t="s">
        <v>871</v>
      </c>
      <c r="AE133" s="100">
        <v>0</v>
      </c>
      <c r="AF133" s="153" t="s">
        <v>872</v>
      </c>
      <c r="AG133" s="159">
        <v>45404</v>
      </c>
      <c r="AH133" s="118" t="s">
        <v>551</v>
      </c>
      <c r="AI133" s="118" t="s">
        <v>552</v>
      </c>
      <c r="AJ133" s="105" t="s">
        <v>120</v>
      </c>
      <c r="AK133" s="97" t="s">
        <v>47</v>
      </c>
      <c r="AL133" s="98" t="str">
        <f t="shared" si="31"/>
        <v>C</v>
      </c>
      <c r="AM133" s="161" t="s">
        <v>916</v>
      </c>
      <c r="AN133" s="100">
        <v>1</v>
      </c>
      <c r="AO133" s="160" t="s">
        <v>917</v>
      </c>
      <c r="AP133" s="135" t="s">
        <v>875</v>
      </c>
      <c r="AQ133" s="117" t="s">
        <v>918</v>
      </c>
      <c r="AR133" s="158" t="s">
        <v>877</v>
      </c>
      <c r="AS133" s="105"/>
      <c r="AT133" s="97" t="s">
        <v>55</v>
      </c>
      <c r="AU133" s="98" t="s">
        <v>55</v>
      </c>
      <c r="AV133" s="97" t="s">
        <v>55</v>
      </c>
      <c r="AW133" s="100" t="s">
        <v>55</v>
      </c>
      <c r="AX133" s="97" t="s">
        <v>55</v>
      </c>
      <c r="AY133" s="110" t="s">
        <v>55</v>
      </c>
      <c r="AZ133" s="97" t="s">
        <v>55</v>
      </c>
      <c r="BA133" s="97" t="s">
        <v>55</v>
      </c>
      <c r="BB133" s="122" t="s">
        <v>55</v>
      </c>
      <c r="BC133" s="97" t="s">
        <v>55</v>
      </c>
      <c r="BD133" s="98" t="s">
        <v>55</v>
      </c>
      <c r="BE133" s="97" t="s">
        <v>55</v>
      </c>
      <c r="BF133" s="100" t="s">
        <v>55</v>
      </c>
      <c r="BG133" s="97" t="s">
        <v>55</v>
      </c>
      <c r="BH133" s="110" t="s">
        <v>55</v>
      </c>
      <c r="BI133" s="97" t="s">
        <v>55</v>
      </c>
      <c r="BJ133" s="97" t="s">
        <v>55</v>
      </c>
      <c r="BK133" s="122" t="s">
        <v>55</v>
      </c>
      <c r="BL133" s="107" t="s">
        <v>126</v>
      </c>
      <c r="BM133" s="108" t="str">
        <f t="shared" ref="BM133:BM196" si="33">IF($AU133="N.A.","N.A.",IF($X133="",0,(IF($X133&lt;=$BO$2,IF($Y133&lt;=$BO$2,1,0),0))))</f>
        <v>N.A.</v>
      </c>
      <c r="BN133" s="108" t="str">
        <f t="shared" ref="BN133:BN196" si="34">IF($BD133="A",1,IF($BD133="N.A.","N.A.",IF($BD133="C",0,0)))</f>
        <v>N.A.</v>
      </c>
      <c r="BO133" s="108" t="str">
        <f t="shared" ref="BO133:BO196" si="35">IF($BD133="C",1,IF($BD133="N.A.","N.A.",IF($BD133="A",0,0)))</f>
        <v>N.A.</v>
      </c>
      <c r="BP133" s="108" t="str">
        <f t="shared" ref="BP133:BP196" si="36">IF($BD133="N.A.","N.A.", IF($Y133="",0,(IF($BD133="A",IF($Y133&lt;=$BO$2,1,0),0))))</f>
        <v>N.A.</v>
      </c>
      <c r="BQ133" s="108" t="str">
        <f t="shared" ref="BQ133:BQ196" si="37">IF($BD133="N.A.","N.A.",(IF(AND($BM133=1,$BO133=1),1,IF(AND($BM133=0,$BO133=1),1,IF(AND($BM133=1,$BO133=0),1,0)))))</f>
        <v>N.A.</v>
      </c>
      <c r="BR133" s="109" t="str">
        <f t="shared" ref="BR133:BR196" si="38">IF($BD133="N.A.","N.A.",IF($Y133="",1,0))</f>
        <v>N.A.</v>
      </c>
      <c r="BS133" s="108">
        <f t="shared" ref="BS133:BS196" si="39">(IF($BM133=1,1,(IF(AND($Y133&gt;=$BN$2,$Y133&lt;=$BO$2),1,0))))+(IF($X133="",0,(IF(BM133=1,0,(IF($BP133=1,1,0))))))</f>
        <v>0</v>
      </c>
      <c r="BT133" s="108">
        <f t="shared" ref="BT133:BT196" si="40">(IF($BS133=0,0,IF(OR($AC133="C",$AL133="C",$BD133="C"),1,0)))</f>
        <v>0</v>
      </c>
      <c r="BU133" s="108">
        <f t="shared" si="32"/>
        <v>0</v>
      </c>
      <c r="BV133" s="62" t="str">
        <f t="shared" si="29"/>
        <v>IGUAL</v>
      </c>
      <c r="BW133" s="251"/>
    </row>
    <row r="134" spans="1:75" ht="37.9" hidden="1" customHeight="1">
      <c r="A134" s="89" t="s">
        <v>229</v>
      </c>
      <c r="B134" s="43">
        <v>1765</v>
      </c>
      <c r="C134" s="90" t="s">
        <v>10</v>
      </c>
      <c r="D134" s="90" t="s">
        <v>906</v>
      </c>
      <c r="E134" s="92">
        <v>45078</v>
      </c>
      <c r="F134" s="90" t="s">
        <v>22</v>
      </c>
      <c r="G134" s="93" t="s">
        <v>942</v>
      </c>
      <c r="H134" s="90" t="s">
        <v>26</v>
      </c>
      <c r="I134" s="92">
        <v>45196</v>
      </c>
      <c r="J134" s="94"/>
      <c r="K134" s="90"/>
      <c r="L134" s="90"/>
      <c r="M134" s="90"/>
      <c r="N134" s="90"/>
      <c r="O134" s="92"/>
      <c r="P134" s="92"/>
      <c r="Q134" s="188">
        <v>2506</v>
      </c>
      <c r="R134" s="95">
        <f t="array" ref="R134">SUM(IF($AA134=Reformulaciones!$B$2:$B$1354,Reformulaciones!$J$2:$J$994,0))</f>
        <v>0</v>
      </c>
      <c r="S134" s="93" t="s">
        <v>943</v>
      </c>
      <c r="T134" s="93" t="s">
        <v>948</v>
      </c>
      <c r="U134" s="96" t="s">
        <v>835</v>
      </c>
      <c r="V134" s="94">
        <v>3</v>
      </c>
      <c r="W134" s="90" t="s">
        <v>748</v>
      </c>
      <c r="X134" s="92">
        <v>45139</v>
      </c>
      <c r="Y134" s="92">
        <v>45443</v>
      </c>
      <c r="Z134" s="90" t="s">
        <v>753</v>
      </c>
      <c r="AA134" s="44" t="s">
        <v>949</v>
      </c>
      <c r="AB134" s="97" t="s">
        <v>47</v>
      </c>
      <c r="AC134" s="98" t="str">
        <f t="shared" si="30"/>
        <v>A</v>
      </c>
      <c r="AD134" s="157" t="s">
        <v>871</v>
      </c>
      <c r="AE134" s="100">
        <v>0</v>
      </c>
      <c r="AF134" s="153" t="s">
        <v>872</v>
      </c>
      <c r="AG134" s="159">
        <v>45404</v>
      </c>
      <c r="AH134" s="118" t="s">
        <v>551</v>
      </c>
      <c r="AI134" s="118" t="s">
        <v>552</v>
      </c>
      <c r="AJ134" s="105" t="s">
        <v>120</v>
      </c>
      <c r="AK134" s="97" t="s">
        <v>47</v>
      </c>
      <c r="AL134" s="98" t="str">
        <f t="shared" si="31"/>
        <v>C</v>
      </c>
      <c r="AM134" s="161" t="s">
        <v>920</v>
      </c>
      <c r="AN134" s="100">
        <v>1</v>
      </c>
      <c r="AO134" s="160" t="s">
        <v>921</v>
      </c>
      <c r="AP134" s="135" t="s">
        <v>875</v>
      </c>
      <c r="AQ134" s="117" t="s">
        <v>922</v>
      </c>
      <c r="AR134" s="158" t="s">
        <v>877</v>
      </c>
      <c r="AS134" s="105"/>
      <c r="AT134" s="97" t="s">
        <v>55</v>
      </c>
      <c r="AU134" s="98" t="s">
        <v>55</v>
      </c>
      <c r="AV134" s="97" t="s">
        <v>55</v>
      </c>
      <c r="AW134" s="100" t="s">
        <v>55</v>
      </c>
      <c r="AX134" s="97" t="s">
        <v>55</v>
      </c>
      <c r="AY134" s="110" t="s">
        <v>55</v>
      </c>
      <c r="AZ134" s="97" t="s">
        <v>55</v>
      </c>
      <c r="BA134" s="97" t="s">
        <v>55</v>
      </c>
      <c r="BB134" s="122" t="s">
        <v>55</v>
      </c>
      <c r="BC134" s="97" t="s">
        <v>55</v>
      </c>
      <c r="BD134" s="98" t="s">
        <v>55</v>
      </c>
      <c r="BE134" s="97" t="s">
        <v>55</v>
      </c>
      <c r="BF134" s="100" t="s">
        <v>55</v>
      </c>
      <c r="BG134" s="97" t="s">
        <v>55</v>
      </c>
      <c r="BH134" s="110" t="s">
        <v>55</v>
      </c>
      <c r="BI134" s="97" t="s">
        <v>55</v>
      </c>
      <c r="BJ134" s="97" t="s">
        <v>55</v>
      </c>
      <c r="BK134" s="122" t="s">
        <v>55</v>
      </c>
      <c r="BL134" s="107" t="s">
        <v>126</v>
      </c>
      <c r="BM134" s="108" t="str">
        <f t="shared" si="33"/>
        <v>N.A.</v>
      </c>
      <c r="BN134" s="108" t="str">
        <f t="shared" si="34"/>
        <v>N.A.</v>
      </c>
      <c r="BO134" s="108" t="str">
        <f t="shared" si="35"/>
        <v>N.A.</v>
      </c>
      <c r="BP134" s="108" t="str">
        <f t="shared" si="36"/>
        <v>N.A.</v>
      </c>
      <c r="BQ134" s="108" t="str">
        <f t="shared" si="37"/>
        <v>N.A.</v>
      </c>
      <c r="BR134" s="109" t="str">
        <f t="shared" si="38"/>
        <v>N.A.</v>
      </c>
      <c r="BS134" s="108">
        <f t="shared" si="39"/>
        <v>0</v>
      </c>
      <c r="BT134" s="108">
        <f t="shared" si="40"/>
        <v>0</v>
      </c>
      <c r="BU134" s="108">
        <f t="shared" si="32"/>
        <v>0</v>
      </c>
      <c r="BV134" s="62" t="str">
        <f t="shared" ref="BV134:BV197" si="41">IF($BF134&lt;$AW134,"MENOR",IF($BF134=$AW134,"IGUAL","OK"))</f>
        <v>IGUAL</v>
      </c>
      <c r="BW134" s="251"/>
    </row>
    <row r="135" spans="1:75" ht="37.9" hidden="1" customHeight="1">
      <c r="A135" s="89" t="s">
        <v>229</v>
      </c>
      <c r="B135" s="43">
        <v>1766</v>
      </c>
      <c r="C135" s="90" t="s">
        <v>10</v>
      </c>
      <c r="D135" s="90" t="s">
        <v>906</v>
      </c>
      <c r="E135" s="92">
        <v>45078</v>
      </c>
      <c r="F135" s="90" t="s">
        <v>22</v>
      </c>
      <c r="G135" s="93" t="s">
        <v>950</v>
      </c>
      <c r="H135" s="90" t="s">
        <v>26</v>
      </c>
      <c r="I135" s="92">
        <v>45196</v>
      </c>
      <c r="J135" s="94"/>
      <c r="K135" s="90"/>
      <c r="L135" s="90"/>
      <c r="M135" s="90"/>
      <c r="N135" s="90"/>
      <c r="O135" s="92"/>
      <c r="P135" s="92"/>
      <c r="Q135" s="188">
        <v>2508</v>
      </c>
      <c r="R135" s="95">
        <f t="array" ref="R135">SUM(IF($AA135=Reformulaciones!$B$2:$B$1354,Reformulaciones!$J$2:$J$994,0))</f>
        <v>0</v>
      </c>
      <c r="S135" s="93" t="s">
        <v>943</v>
      </c>
      <c r="T135" s="93" t="s">
        <v>909</v>
      </c>
      <c r="U135" s="96" t="s">
        <v>162</v>
      </c>
      <c r="V135" s="94">
        <v>1</v>
      </c>
      <c r="W135" s="90" t="s">
        <v>748</v>
      </c>
      <c r="X135" s="92">
        <v>45139</v>
      </c>
      <c r="Y135" s="92">
        <v>45412</v>
      </c>
      <c r="Z135" s="90" t="s">
        <v>753</v>
      </c>
      <c r="AA135" s="44" t="s">
        <v>951</v>
      </c>
      <c r="AB135" s="97" t="s">
        <v>313</v>
      </c>
      <c r="AC135" s="98" t="str">
        <f t="shared" ref="AC135:AC199" si="42">IF($AE135="N.A.","A",(IF($AE135&lt;100%,"A",(IF($AE135=100%,"C")))))</f>
        <v>C</v>
      </c>
      <c r="AD135" s="99" t="s">
        <v>952</v>
      </c>
      <c r="AE135" s="100">
        <v>1</v>
      </c>
      <c r="AF135" s="101" t="s">
        <v>953</v>
      </c>
      <c r="AG135" s="102">
        <v>45405</v>
      </c>
      <c r="AH135" s="117" t="s">
        <v>954</v>
      </c>
      <c r="AI135" s="117" t="s">
        <v>953</v>
      </c>
      <c r="AJ135" s="105" t="s">
        <v>120</v>
      </c>
      <c r="AK135" s="97" t="s">
        <v>55</v>
      </c>
      <c r="AL135" s="97" t="s">
        <v>55</v>
      </c>
      <c r="AM135" s="104" t="s">
        <v>55</v>
      </c>
      <c r="AN135" s="97" t="s">
        <v>55</v>
      </c>
      <c r="AO135" s="97" t="s">
        <v>55</v>
      </c>
      <c r="AP135" s="97" t="s">
        <v>55</v>
      </c>
      <c r="AQ135" s="97" t="s">
        <v>55</v>
      </c>
      <c r="AR135" s="97" t="s">
        <v>55</v>
      </c>
      <c r="AS135" s="97" t="s">
        <v>55</v>
      </c>
      <c r="AT135" s="97" t="s">
        <v>55</v>
      </c>
      <c r="AU135" s="98" t="s">
        <v>55</v>
      </c>
      <c r="AV135" s="97" t="s">
        <v>55</v>
      </c>
      <c r="AW135" s="100" t="s">
        <v>55</v>
      </c>
      <c r="AX135" s="97" t="s">
        <v>55</v>
      </c>
      <c r="AY135" s="110" t="s">
        <v>55</v>
      </c>
      <c r="AZ135" s="97" t="s">
        <v>55</v>
      </c>
      <c r="BA135" s="97" t="s">
        <v>55</v>
      </c>
      <c r="BB135" s="122" t="s">
        <v>55</v>
      </c>
      <c r="BC135" s="97" t="s">
        <v>55</v>
      </c>
      <c r="BD135" s="98" t="s">
        <v>55</v>
      </c>
      <c r="BE135" s="97" t="s">
        <v>55</v>
      </c>
      <c r="BF135" s="100" t="s">
        <v>55</v>
      </c>
      <c r="BG135" s="97" t="s">
        <v>55</v>
      </c>
      <c r="BH135" s="110" t="s">
        <v>55</v>
      </c>
      <c r="BI135" s="97" t="s">
        <v>55</v>
      </c>
      <c r="BJ135" s="97" t="s">
        <v>55</v>
      </c>
      <c r="BK135" s="122" t="s">
        <v>55</v>
      </c>
      <c r="BL135" s="107" t="s">
        <v>110</v>
      </c>
      <c r="BM135" s="108" t="str">
        <f t="shared" si="33"/>
        <v>N.A.</v>
      </c>
      <c r="BN135" s="108" t="str">
        <f t="shared" si="34"/>
        <v>N.A.</v>
      </c>
      <c r="BO135" s="108" t="str">
        <f t="shared" si="35"/>
        <v>N.A.</v>
      </c>
      <c r="BP135" s="108" t="str">
        <f t="shared" si="36"/>
        <v>N.A.</v>
      </c>
      <c r="BQ135" s="108" t="str">
        <f t="shared" si="37"/>
        <v>N.A.</v>
      </c>
      <c r="BR135" s="109" t="str">
        <f t="shared" si="38"/>
        <v>N.A.</v>
      </c>
      <c r="BS135" s="108">
        <f t="shared" si="39"/>
        <v>0</v>
      </c>
      <c r="BT135" s="108">
        <f t="shared" si="40"/>
        <v>0</v>
      </c>
      <c r="BU135" s="108">
        <f t="shared" si="32"/>
        <v>0</v>
      </c>
      <c r="BV135" s="62" t="str">
        <f t="shared" si="41"/>
        <v>IGUAL</v>
      </c>
      <c r="BW135" s="251"/>
    </row>
    <row r="136" spans="1:75" ht="37.9" hidden="1" customHeight="1">
      <c r="A136" s="89" t="s">
        <v>229</v>
      </c>
      <c r="B136" s="43">
        <v>1766</v>
      </c>
      <c r="C136" s="90" t="s">
        <v>10</v>
      </c>
      <c r="D136" s="90" t="s">
        <v>906</v>
      </c>
      <c r="E136" s="92">
        <v>45078</v>
      </c>
      <c r="F136" s="90" t="s">
        <v>22</v>
      </c>
      <c r="G136" s="93" t="s">
        <v>950</v>
      </c>
      <c r="H136" s="90" t="s">
        <v>26</v>
      </c>
      <c r="I136" s="92">
        <v>45196</v>
      </c>
      <c r="J136" s="94"/>
      <c r="K136" s="90"/>
      <c r="L136" s="90"/>
      <c r="M136" s="90"/>
      <c r="N136" s="90"/>
      <c r="O136" s="92"/>
      <c r="P136" s="92"/>
      <c r="Q136" s="188">
        <v>2509</v>
      </c>
      <c r="R136" s="95">
        <f t="array" ref="R136">SUM(IF($AA136=Reformulaciones!$B$2:$B$1354,Reformulaciones!$J$2:$J$994,0))</f>
        <v>0</v>
      </c>
      <c r="S136" s="93" t="s">
        <v>943</v>
      </c>
      <c r="T136" s="93" t="s">
        <v>914</v>
      </c>
      <c r="U136" s="96" t="s">
        <v>759</v>
      </c>
      <c r="V136" s="94">
        <v>1</v>
      </c>
      <c r="W136" s="90" t="s">
        <v>748</v>
      </c>
      <c r="X136" s="92">
        <v>45139</v>
      </c>
      <c r="Y136" s="92">
        <v>45443</v>
      </c>
      <c r="Z136" s="90" t="s">
        <v>753</v>
      </c>
      <c r="AA136" s="44" t="s">
        <v>955</v>
      </c>
      <c r="AB136" s="97" t="s">
        <v>313</v>
      </c>
      <c r="AC136" s="98" t="str">
        <f t="shared" si="42"/>
        <v>C</v>
      </c>
      <c r="AD136" s="99" t="s">
        <v>956</v>
      </c>
      <c r="AE136" s="100">
        <v>1</v>
      </c>
      <c r="AF136" s="101" t="s">
        <v>957</v>
      </c>
      <c r="AG136" s="102">
        <v>45405</v>
      </c>
      <c r="AH136" s="117" t="s">
        <v>958</v>
      </c>
      <c r="AI136" s="117" t="s">
        <v>957</v>
      </c>
      <c r="AJ136" s="105" t="s">
        <v>120</v>
      </c>
      <c r="AK136" s="97" t="s">
        <v>55</v>
      </c>
      <c r="AL136" s="97" t="s">
        <v>55</v>
      </c>
      <c r="AM136" s="104" t="s">
        <v>55</v>
      </c>
      <c r="AN136" s="97" t="s">
        <v>55</v>
      </c>
      <c r="AO136" s="97" t="s">
        <v>55</v>
      </c>
      <c r="AP136" s="97" t="s">
        <v>55</v>
      </c>
      <c r="AQ136" s="97" t="s">
        <v>55</v>
      </c>
      <c r="AR136" s="97" t="s">
        <v>55</v>
      </c>
      <c r="AS136" s="97" t="s">
        <v>55</v>
      </c>
      <c r="AT136" s="97" t="s">
        <v>55</v>
      </c>
      <c r="AU136" s="98" t="s">
        <v>55</v>
      </c>
      <c r="AV136" s="97" t="s">
        <v>55</v>
      </c>
      <c r="AW136" s="100" t="s">
        <v>55</v>
      </c>
      <c r="AX136" s="97" t="s">
        <v>55</v>
      </c>
      <c r="AY136" s="110" t="s">
        <v>55</v>
      </c>
      <c r="AZ136" s="97" t="s">
        <v>55</v>
      </c>
      <c r="BA136" s="97" t="s">
        <v>55</v>
      </c>
      <c r="BB136" s="122" t="s">
        <v>55</v>
      </c>
      <c r="BC136" s="97" t="s">
        <v>55</v>
      </c>
      <c r="BD136" s="98" t="s">
        <v>55</v>
      </c>
      <c r="BE136" s="97" t="s">
        <v>55</v>
      </c>
      <c r="BF136" s="100" t="s">
        <v>55</v>
      </c>
      <c r="BG136" s="97" t="s">
        <v>55</v>
      </c>
      <c r="BH136" s="110" t="s">
        <v>55</v>
      </c>
      <c r="BI136" s="97" t="s">
        <v>55</v>
      </c>
      <c r="BJ136" s="97" t="s">
        <v>55</v>
      </c>
      <c r="BK136" s="122" t="s">
        <v>55</v>
      </c>
      <c r="BL136" s="107" t="s">
        <v>110</v>
      </c>
      <c r="BM136" s="108" t="str">
        <f t="shared" si="33"/>
        <v>N.A.</v>
      </c>
      <c r="BN136" s="108" t="str">
        <f t="shared" si="34"/>
        <v>N.A.</v>
      </c>
      <c r="BO136" s="108" t="str">
        <f t="shared" si="35"/>
        <v>N.A.</v>
      </c>
      <c r="BP136" s="108" t="str">
        <f t="shared" si="36"/>
        <v>N.A.</v>
      </c>
      <c r="BQ136" s="108" t="str">
        <f t="shared" si="37"/>
        <v>N.A.</v>
      </c>
      <c r="BR136" s="109" t="str">
        <f t="shared" si="38"/>
        <v>N.A.</v>
      </c>
      <c r="BS136" s="108">
        <f t="shared" si="39"/>
        <v>0</v>
      </c>
      <c r="BT136" s="108">
        <f t="shared" si="40"/>
        <v>0</v>
      </c>
      <c r="BU136" s="108">
        <f t="shared" si="32"/>
        <v>0</v>
      </c>
      <c r="BV136" s="62" t="str">
        <f t="shared" si="41"/>
        <v>IGUAL</v>
      </c>
      <c r="BW136" s="251"/>
    </row>
    <row r="137" spans="1:75" ht="37.9" hidden="1" customHeight="1">
      <c r="A137" s="89" t="s">
        <v>229</v>
      </c>
      <c r="B137" s="43">
        <v>1766</v>
      </c>
      <c r="C137" s="90" t="s">
        <v>10</v>
      </c>
      <c r="D137" s="90" t="s">
        <v>906</v>
      </c>
      <c r="E137" s="92">
        <v>45078</v>
      </c>
      <c r="F137" s="90" t="s">
        <v>22</v>
      </c>
      <c r="G137" s="93" t="s">
        <v>950</v>
      </c>
      <c r="H137" s="90" t="s">
        <v>26</v>
      </c>
      <c r="I137" s="92">
        <v>45196</v>
      </c>
      <c r="J137" s="94"/>
      <c r="K137" s="90"/>
      <c r="L137" s="90"/>
      <c r="M137" s="90"/>
      <c r="N137" s="90"/>
      <c r="O137" s="92"/>
      <c r="P137" s="92"/>
      <c r="Q137" s="188">
        <v>2510</v>
      </c>
      <c r="R137" s="95">
        <f t="array" ref="R137">SUM(IF($AA137=Reformulaciones!$B$2:$B$1354,Reformulaciones!$J$2:$J$994,0))</f>
        <v>0</v>
      </c>
      <c r="S137" s="93" t="s">
        <v>943</v>
      </c>
      <c r="T137" s="93" t="s">
        <v>840</v>
      </c>
      <c r="U137" s="96" t="s">
        <v>835</v>
      </c>
      <c r="V137" s="94">
        <v>3</v>
      </c>
      <c r="W137" s="90" t="s">
        <v>748</v>
      </c>
      <c r="X137" s="92">
        <v>45139</v>
      </c>
      <c r="Y137" s="92">
        <v>45412</v>
      </c>
      <c r="Z137" s="90" t="s">
        <v>753</v>
      </c>
      <c r="AA137" s="44" t="s">
        <v>959</v>
      </c>
      <c r="AB137" s="97" t="s">
        <v>313</v>
      </c>
      <c r="AC137" s="98" t="str">
        <f t="shared" si="42"/>
        <v>A</v>
      </c>
      <c r="AD137" s="99" t="s">
        <v>960</v>
      </c>
      <c r="AE137" s="100">
        <v>0.66</v>
      </c>
      <c r="AF137" s="101" t="s">
        <v>961</v>
      </c>
      <c r="AG137" s="102">
        <v>45405</v>
      </c>
      <c r="AH137" s="118"/>
      <c r="AI137" s="118"/>
      <c r="AJ137" s="105" t="s">
        <v>120</v>
      </c>
      <c r="AK137" s="97" t="s">
        <v>313</v>
      </c>
      <c r="AL137" s="98" t="str">
        <f t="shared" ref="AL137:AL199" si="43">IF($AN137="N.A.","A",(IF($AN137&lt;100%,"A",(IF($AN137=100%,"C")))))</f>
        <v>C</v>
      </c>
      <c r="AM137" s="99" t="s">
        <v>962</v>
      </c>
      <c r="AN137" s="100">
        <v>1</v>
      </c>
      <c r="AO137" s="101" t="s">
        <v>963</v>
      </c>
      <c r="AP137" s="102">
        <v>45454</v>
      </c>
      <c r="AQ137" s="103" t="s">
        <v>791</v>
      </c>
      <c r="AR137" s="104" t="s">
        <v>963</v>
      </c>
      <c r="AS137" s="105"/>
      <c r="AT137" s="97" t="s">
        <v>55</v>
      </c>
      <c r="AU137" s="98" t="s">
        <v>55</v>
      </c>
      <c r="AV137" s="97" t="s">
        <v>55</v>
      </c>
      <c r="AW137" s="100" t="s">
        <v>55</v>
      </c>
      <c r="AX137" s="97" t="s">
        <v>55</v>
      </c>
      <c r="AY137" s="110" t="s">
        <v>55</v>
      </c>
      <c r="AZ137" s="97" t="s">
        <v>55</v>
      </c>
      <c r="BA137" s="97" t="s">
        <v>55</v>
      </c>
      <c r="BB137" s="122" t="s">
        <v>55</v>
      </c>
      <c r="BC137" s="97" t="s">
        <v>55</v>
      </c>
      <c r="BD137" s="98" t="s">
        <v>55</v>
      </c>
      <c r="BE137" s="97" t="s">
        <v>55</v>
      </c>
      <c r="BF137" s="100" t="s">
        <v>55</v>
      </c>
      <c r="BG137" s="97" t="s">
        <v>55</v>
      </c>
      <c r="BH137" s="110" t="s">
        <v>55</v>
      </c>
      <c r="BI137" s="97" t="s">
        <v>55</v>
      </c>
      <c r="BJ137" s="97" t="s">
        <v>55</v>
      </c>
      <c r="BK137" s="122" t="s">
        <v>55</v>
      </c>
      <c r="BL137" s="107" t="s">
        <v>126</v>
      </c>
      <c r="BM137" s="108" t="str">
        <f t="shared" si="33"/>
        <v>N.A.</v>
      </c>
      <c r="BN137" s="108" t="str">
        <f t="shared" si="34"/>
        <v>N.A.</v>
      </c>
      <c r="BO137" s="108" t="str">
        <f t="shared" si="35"/>
        <v>N.A.</v>
      </c>
      <c r="BP137" s="108" t="str">
        <f t="shared" si="36"/>
        <v>N.A.</v>
      </c>
      <c r="BQ137" s="108" t="str">
        <f t="shared" si="37"/>
        <v>N.A.</v>
      </c>
      <c r="BR137" s="109" t="str">
        <f t="shared" si="38"/>
        <v>N.A.</v>
      </c>
      <c r="BS137" s="108">
        <f t="shared" si="39"/>
        <v>0</v>
      </c>
      <c r="BT137" s="108">
        <f t="shared" si="40"/>
        <v>0</v>
      </c>
      <c r="BU137" s="108">
        <f t="shared" si="32"/>
        <v>0</v>
      </c>
      <c r="BV137" s="62" t="str">
        <f t="shared" si="41"/>
        <v>IGUAL</v>
      </c>
      <c r="BW137" s="251"/>
    </row>
    <row r="138" spans="1:75" ht="37.9" hidden="1" customHeight="1">
      <c r="A138" s="89" t="s">
        <v>229</v>
      </c>
      <c r="B138" s="43">
        <v>1767</v>
      </c>
      <c r="C138" s="90" t="s">
        <v>10</v>
      </c>
      <c r="D138" s="90" t="s">
        <v>906</v>
      </c>
      <c r="E138" s="92">
        <v>45078</v>
      </c>
      <c r="F138" s="90" t="s">
        <v>22</v>
      </c>
      <c r="G138" s="93" t="s">
        <v>964</v>
      </c>
      <c r="H138" s="90" t="s">
        <v>26</v>
      </c>
      <c r="I138" s="92">
        <v>45196</v>
      </c>
      <c r="J138" s="94"/>
      <c r="K138" s="90"/>
      <c r="L138" s="90"/>
      <c r="M138" s="90"/>
      <c r="N138" s="90"/>
      <c r="O138" s="92"/>
      <c r="P138" s="92"/>
      <c r="Q138" s="188">
        <v>2511</v>
      </c>
      <c r="R138" s="95">
        <f t="array" ref="R138">SUM(IF($AA138=Reformulaciones!$B$2:$B$1354,Reformulaciones!$J$2:$J$994,0))</f>
        <v>0</v>
      </c>
      <c r="S138" s="93" t="s">
        <v>965</v>
      </c>
      <c r="T138" s="93" t="s">
        <v>909</v>
      </c>
      <c r="U138" s="96" t="s">
        <v>162</v>
      </c>
      <c r="V138" s="94">
        <v>1</v>
      </c>
      <c r="W138" s="90" t="s">
        <v>748</v>
      </c>
      <c r="X138" s="92">
        <v>45139</v>
      </c>
      <c r="Y138" s="92">
        <v>45412</v>
      </c>
      <c r="Z138" s="90" t="s">
        <v>753</v>
      </c>
      <c r="AA138" s="44" t="s">
        <v>966</v>
      </c>
      <c r="AB138" s="97" t="s">
        <v>313</v>
      </c>
      <c r="AC138" s="98" t="str">
        <f t="shared" si="42"/>
        <v>A</v>
      </c>
      <c r="AD138" s="99" t="s">
        <v>314</v>
      </c>
      <c r="AE138" s="100">
        <v>0</v>
      </c>
      <c r="AF138" s="101" t="s">
        <v>967</v>
      </c>
      <c r="AG138" s="102">
        <v>45399</v>
      </c>
      <c r="AH138" s="118"/>
      <c r="AI138" s="118"/>
      <c r="AJ138" s="105" t="s">
        <v>120</v>
      </c>
      <c r="AK138" s="97" t="s">
        <v>313</v>
      </c>
      <c r="AL138" s="98" t="str">
        <f t="shared" si="43"/>
        <v>C</v>
      </c>
      <c r="AM138" s="99" t="s">
        <v>968</v>
      </c>
      <c r="AN138" s="100">
        <v>1</v>
      </c>
      <c r="AO138" s="101" t="s">
        <v>969</v>
      </c>
      <c r="AP138" s="102">
        <v>45477</v>
      </c>
      <c r="AQ138" s="103" t="s">
        <v>970</v>
      </c>
      <c r="AR138" s="104" t="s">
        <v>969</v>
      </c>
      <c r="AS138" s="105"/>
      <c r="AT138" s="97" t="s">
        <v>55</v>
      </c>
      <c r="AU138" s="98" t="s">
        <v>55</v>
      </c>
      <c r="AV138" s="97" t="s">
        <v>55</v>
      </c>
      <c r="AW138" s="100" t="s">
        <v>55</v>
      </c>
      <c r="AX138" s="97" t="s">
        <v>55</v>
      </c>
      <c r="AY138" s="110" t="s">
        <v>55</v>
      </c>
      <c r="AZ138" s="97" t="s">
        <v>55</v>
      </c>
      <c r="BA138" s="97" t="s">
        <v>55</v>
      </c>
      <c r="BB138" s="122" t="s">
        <v>55</v>
      </c>
      <c r="BC138" s="97" t="s">
        <v>55</v>
      </c>
      <c r="BD138" s="98" t="s">
        <v>55</v>
      </c>
      <c r="BE138" s="97" t="s">
        <v>55</v>
      </c>
      <c r="BF138" s="100" t="s">
        <v>55</v>
      </c>
      <c r="BG138" s="97" t="s">
        <v>55</v>
      </c>
      <c r="BH138" s="110" t="s">
        <v>55</v>
      </c>
      <c r="BI138" s="97" t="s">
        <v>55</v>
      </c>
      <c r="BJ138" s="97" t="s">
        <v>55</v>
      </c>
      <c r="BK138" s="122" t="s">
        <v>55</v>
      </c>
      <c r="BL138" s="107" t="s">
        <v>126</v>
      </c>
      <c r="BM138" s="108" t="str">
        <f t="shared" si="33"/>
        <v>N.A.</v>
      </c>
      <c r="BN138" s="108" t="str">
        <f t="shared" si="34"/>
        <v>N.A.</v>
      </c>
      <c r="BO138" s="108" t="str">
        <f t="shared" si="35"/>
        <v>N.A.</v>
      </c>
      <c r="BP138" s="108" t="str">
        <f t="shared" si="36"/>
        <v>N.A.</v>
      </c>
      <c r="BQ138" s="108" t="str">
        <f t="shared" si="37"/>
        <v>N.A.</v>
      </c>
      <c r="BR138" s="109" t="str">
        <f t="shared" si="38"/>
        <v>N.A.</v>
      </c>
      <c r="BS138" s="108">
        <f t="shared" si="39"/>
        <v>0</v>
      </c>
      <c r="BT138" s="108">
        <f t="shared" si="40"/>
        <v>0</v>
      </c>
      <c r="BU138" s="108">
        <f t="shared" si="32"/>
        <v>0</v>
      </c>
      <c r="BV138" s="62" t="str">
        <f t="shared" si="41"/>
        <v>IGUAL</v>
      </c>
      <c r="BW138" s="251"/>
    </row>
    <row r="139" spans="1:75" ht="37.9" hidden="1" customHeight="1">
      <c r="A139" s="89" t="s">
        <v>229</v>
      </c>
      <c r="B139" s="43">
        <v>1767</v>
      </c>
      <c r="C139" s="90" t="s">
        <v>10</v>
      </c>
      <c r="D139" s="90" t="s">
        <v>906</v>
      </c>
      <c r="E139" s="92">
        <v>45078</v>
      </c>
      <c r="F139" s="90" t="s">
        <v>22</v>
      </c>
      <c r="G139" s="93" t="s">
        <v>964</v>
      </c>
      <c r="H139" s="90" t="s">
        <v>26</v>
      </c>
      <c r="I139" s="92">
        <v>45196</v>
      </c>
      <c r="J139" s="94"/>
      <c r="K139" s="90"/>
      <c r="L139" s="90"/>
      <c r="M139" s="90"/>
      <c r="N139" s="90"/>
      <c r="O139" s="92"/>
      <c r="P139" s="92"/>
      <c r="Q139" s="188">
        <v>2512</v>
      </c>
      <c r="R139" s="95">
        <f t="array" ref="R139">SUM(IF($AA139=Reformulaciones!$B$2:$B$1354,Reformulaciones!$J$2:$J$994,0))</f>
        <v>0</v>
      </c>
      <c r="S139" s="93" t="s">
        <v>965</v>
      </c>
      <c r="T139" s="93" t="s">
        <v>914</v>
      </c>
      <c r="U139" s="96" t="s">
        <v>759</v>
      </c>
      <c r="V139" s="94">
        <v>1</v>
      </c>
      <c r="W139" s="90" t="s">
        <v>748</v>
      </c>
      <c r="X139" s="92">
        <v>45139</v>
      </c>
      <c r="Y139" s="92">
        <v>45443</v>
      </c>
      <c r="Z139" s="90" t="s">
        <v>753</v>
      </c>
      <c r="AA139" s="44" t="s">
        <v>971</v>
      </c>
      <c r="AB139" s="97" t="s">
        <v>313</v>
      </c>
      <c r="AC139" s="98" t="str">
        <f t="shared" si="42"/>
        <v>A</v>
      </c>
      <c r="AD139" s="99" t="s">
        <v>314</v>
      </c>
      <c r="AE139" s="100">
        <v>0</v>
      </c>
      <c r="AF139" s="101" t="s">
        <v>972</v>
      </c>
      <c r="AG139" s="102">
        <v>45399</v>
      </c>
      <c r="AH139" s="118"/>
      <c r="AI139" s="118"/>
      <c r="AJ139" s="105" t="s">
        <v>120</v>
      </c>
      <c r="AK139" s="97" t="s">
        <v>313</v>
      </c>
      <c r="AL139" s="98" t="str">
        <f t="shared" si="43"/>
        <v>C</v>
      </c>
      <c r="AM139" s="99" t="s">
        <v>973</v>
      </c>
      <c r="AN139" s="100">
        <v>1</v>
      </c>
      <c r="AO139" s="101" t="s">
        <v>969</v>
      </c>
      <c r="AP139" s="102">
        <v>45477</v>
      </c>
      <c r="AQ139" s="103" t="s">
        <v>974</v>
      </c>
      <c r="AR139" s="104" t="s">
        <v>969</v>
      </c>
      <c r="AS139" s="105"/>
      <c r="AT139" s="97" t="s">
        <v>55</v>
      </c>
      <c r="AU139" s="98" t="s">
        <v>55</v>
      </c>
      <c r="AV139" s="97" t="s">
        <v>55</v>
      </c>
      <c r="AW139" s="100" t="s">
        <v>55</v>
      </c>
      <c r="AX139" s="97" t="s">
        <v>55</v>
      </c>
      <c r="AY139" s="110" t="s">
        <v>55</v>
      </c>
      <c r="AZ139" s="97" t="s">
        <v>55</v>
      </c>
      <c r="BA139" s="97" t="s">
        <v>55</v>
      </c>
      <c r="BB139" s="122" t="s">
        <v>55</v>
      </c>
      <c r="BC139" s="97" t="s">
        <v>55</v>
      </c>
      <c r="BD139" s="98" t="s">
        <v>55</v>
      </c>
      <c r="BE139" s="97" t="s">
        <v>55</v>
      </c>
      <c r="BF139" s="100" t="s">
        <v>55</v>
      </c>
      <c r="BG139" s="97" t="s">
        <v>55</v>
      </c>
      <c r="BH139" s="110" t="s">
        <v>55</v>
      </c>
      <c r="BI139" s="97" t="s">
        <v>55</v>
      </c>
      <c r="BJ139" s="97" t="s">
        <v>55</v>
      </c>
      <c r="BK139" s="122" t="s">
        <v>55</v>
      </c>
      <c r="BL139" s="107" t="s">
        <v>126</v>
      </c>
      <c r="BM139" s="108" t="str">
        <f t="shared" si="33"/>
        <v>N.A.</v>
      </c>
      <c r="BN139" s="108" t="str">
        <f t="shared" si="34"/>
        <v>N.A.</v>
      </c>
      <c r="BO139" s="108" t="str">
        <f t="shared" si="35"/>
        <v>N.A.</v>
      </c>
      <c r="BP139" s="108" t="str">
        <f t="shared" si="36"/>
        <v>N.A.</v>
      </c>
      <c r="BQ139" s="108" t="str">
        <f t="shared" si="37"/>
        <v>N.A.</v>
      </c>
      <c r="BR139" s="109" t="str">
        <f t="shared" si="38"/>
        <v>N.A.</v>
      </c>
      <c r="BS139" s="108">
        <f t="shared" si="39"/>
        <v>0</v>
      </c>
      <c r="BT139" s="108">
        <f t="shared" si="40"/>
        <v>0</v>
      </c>
      <c r="BU139" s="108">
        <f t="shared" si="32"/>
        <v>0</v>
      </c>
      <c r="BV139" s="62" t="str">
        <f t="shared" si="41"/>
        <v>IGUAL</v>
      </c>
      <c r="BW139" s="251"/>
    </row>
    <row r="140" spans="1:75" ht="37.9" hidden="1" customHeight="1">
      <c r="A140" s="89" t="s">
        <v>229</v>
      </c>
      <c r="B140" s="43">
        <v>1767</v>
      </c>
      <c r="C140" s="90" t="s">
        <v>10</v>
      </c>
      <c r="D140" s="90" t="s">
        <v>906</v>
      </c>
      <c r="E140" s="92">
        <v>45078</v>
      </c>
      <c r="F140" s="90" t="s">
        <v>22</v>
      </c>
      <c r="G140" s="93" t="s">
        <v>964</v>
      </c>
      <c r="H140" s="90" t="s">
        <v>26</v>
      </c>
      <c r="I140" s="92">
        <v>45196</v>
      </c>
      <c r="J140" s="94"/>
      <c r="K140" s="90"/>
      <c r="L140" s="90"/>
      <c r="M140" s="90"/>
      <c r="N140" s="90"/>
      <c r="O140" s="92"/>
      <c r="P140" s="92"/>
      <c r="Q140" s="188">
        <v>2514</v>
      </c>
      <c r="R140" s="95">
        <f t="array" ref="R140">SUM(IF($AA140=Reformulaciones!$B$2:$B$1354,Reformulaciones!$J$2:$J$994,0))</f>
        <v>0</v>
      </c>
      <c r="S140" s="93" t="s">
        <v>965</v>
      </c>
      <c r="T140" s="93" t="s">
        <v>975</v>
      </c>
      <c r="U140" s="96" t="s">
        <v>759</v>
      </c>
      <c r="V140" s="94">
        <v>1</v>
      </c>
      <c r="W140" s="90" t="s">
        <v>748</v>
      </c>
      <c r="X140" s="92">
        <v>45139</v>
      </c>
      <c r="Y140" s="92">
        <v>45443</v>
      </c>
      <c r="Z140" s="90" t="s">
        <v>753</v>
      </c>
      <c r="AA140" s="44" t="s">
        <v>976</v>
      </c>
      <c r="AB140" s="97" t="s">
        <v>313</v>
      </c>
      <c r="AC140" s="98" t="str">
        <f t="shared" si="42"/>
        <v>A</v>
      </c>
      <c r="AD140" s="99" t="s">
        <v>314</v>
      </c>
      <c r="AE140" s="100">
        <v>0</v>
      </c>
      <c r="AF140" s="101" t="s">
        <v>972</v>
      </c>
      <c r="AG140" s="102">
        <v>45399</v>
      </c>
      <c r="AH140" s="118"/>
      <c r="AI140" s="118"/>
      <c r="AJ140" s="105" t="s">
        <v>120</v>
      </c>
      <c r="AK140" s="97" t="s">
        <v>313</v>
      </c>
      <c r="AL140" s="98" t="str">
        <f t="shared" si="43"/>
        <v>C</v>
      </c>
      <c r="AM140" s="99" t="s">
        <v>977</v>
      </c>
      <c r="AN140" s="100">
        <v>1</v>
      </c>
      <c r="AO140" s="101" t="s">
        <v>978</v>
      </c>
      <c r="AP140" s="102">
        <v>45477</v>
      </c>
      <c r="AQ140" s="103" t="s">
        <v>979</v>
      </c>
      <c r="AR140" s="104" t="s">
        <v>978</v>
      </c>
      <c r="AS140" s="105"/>
      <c r="AT140" s="97" t="s">
        <v>55</v>
      </c>
      <c r="AU140" s="98" t="s">
        <v>55</v>
      </c>
      <c r="AV140" s="97" t="s">
        <v>55</v>
      </c>
      <c r="AW140" s="100" t="s">
        <v>55</v>
      </c>
      <c r="AX140" s="97" t="s">
        <v>55</v>
      </c>
      <c r="AY140" s="110" t="s">
        <v>55</v>
      </c>
      <c r="AZ140" s="97" t="s">
        <v>55</v>
      </c>
      <c r="BA140" s="97" t="s">
        <v>55</v>
      </c>
      <c r="BB140" s="122" t="s">
        <v>55</v>
      </c>
      <c r="BC140" s="97" t="s">
        <v>55</v>
      </c>
      <c r="BD140" s="98" t="s">
        <v>55</v>
      </c>
      <c r="BE140" s="97" t="s">
        <v>55</v>
      </c>
      <c r="BF140" s="100" t="s">
        <v>55</v>
      </c>
      <c r="BG140" s="97" t="s">
        <v>55</v>
      </c>
      <c r="BH140" s="110" t="s">
        <v>55</v>
      </c>
      <c r="BI140" s="97" t="s">
        <v>55</v>
      </c>
      <c r="BJ140" s="97" t="s">
        <v>55</v>
      </c>
      <c r="BK140" s="122" t="s">
        <v>55</v>
      </c>
      <c r="BL140" s="107" t="s">
        <v>126</v>
      </c>
      <c r="BM140" s="108" t="str">
        <f t="shared" si="33"/>
        <v>N.A.</v>
      </c>
      <c r="BN140" s="108" t="str">
        <f t="shared" si="34"/>
        <v>N.A.</v>
      </c>
      <c r="BO140" s="108" t="str">
        <f t="shared" si="35"/>
        <v>N.A.</v>
      </c>
      <c r="BP140" s="108" t="str">
        <f t="shared" si="36"/>
        <v>N.A.</v>
      </c>
      <c r="BQ140" s="108" t="str">
        <f t="shared" si="37"/>
        <v>N.A.</v>
      </c>
      <c r="BR140" s="109" t="str">
        <f t="shared" si="38"/>
        <v>N.A.</v>
      </c>
      <c r="BS140" s="108">
        <f t="shared" si="39"/>
        <v>0</v>
      </c>
      <c r="BT140" s="108">
        <f t="shared" si="40"/>
        <v>0</v>
      </c>
      <c r="BU140" s="108">
        <f t="shared" si="32"/>
        <v>0</v>
      </c>
      <c r="BV140" s="62" t="str">
        <f t="shared" si="41"/>
        <v>IGUAL</v>
      </c>
      <c r="BW140" s="251"/>
    </row>
    <row r="141" spans="1:75" ht="37.9" hidden="1" customHeight="1">
      <c r="A141" s="89" t="s">
        <v>229</v>
      </c>
      <c r="B141" s="43">
        <v>1767</v>
      </c>
      <c r="C141" s="90" t="s">
        <v>10</v>
      </c>
      <c r="D141" s="90" t="s">
        <v>906</v>
      </c>
      <c r="E141" s="92">
        <v>45078</v>
      </c>
      <c r="F141" s="90" t="s">
        <v>22</v>
      </c>
      <c r="G141" s="93" t="s">
        <v>964</v>
      </c>
      <c r="H141" s="90" t="s">
        <v>26</v>
      </c>
      <c r="I141" s="92">
        <v>45196</v>
      </c>
      <c r="J141" s="94"/>
      <c r="K141" s="90"/>
      <c r="L141" s="90"/>
      <c r="M141" s="90"/>
      <c r="N141" s="90"/>
      <c r="O141" s="92"/>
      <c r="P141" s="92"/>
      <c r="Q141" s="188">
        <v>2515</v>
      </c>
      <c r="R141" s="95">
        <f t="array" ref="R141">SUM(IF($AA141=Reformulaciones!$B$2:$B$1354,Reformulaciones!$J$2:$J$994,0))</f>
        <v>0</v>
      </c>
      <c r="S141" s="93" t="s">
        <v>965</v>
      </c>
      <c r="T141" s="93" t="s">
        <v>980</v>
      </c>
      <c r="U141" s="96" t="s">
        <v>759</v>
      </c>
      <c r="V141" s="94">
        <v>1</v>
      </c>
      <c r="W141" s="90" t="s">
        <v>748</v>
      </c>
      <c r="X141" s="92">
        <v>45139</v>
      </c>
      <c r="Y141" s="92">
        <v>45443</v>
      </c>
      <c r="Z141" s="90" t="s">
        <v>753</v>
      </c>
      <c r="AA141" s="44" t="s">
        <v>981</v>
      </c>
      <c r="AB141" s="97" t="s">
        <v>313</v>
      </c>
      <c r="AC141" s="98" t="str">
        <f t="shared" si="42"/>
        <v>A</v>
      </c>
      <c r="AD141" s="99" t="s">
        <v>314</v>
      </c>
      <c r="AE141" s="100">
        <v>0</v>
      </c>
      <c r="AF141" s="101" t="s">
        <v>972</v>
      </c>
      <c r="AG141" s="102">
        <v>45399</v>
      </c>
      <c r="AH141" s="118"/>
      <c r="AI141" s="118"/>
      <c r="AJ141" s="105" t="s">
        <v>120</v>
      </c>
      <c r="AK141" s="97" t="s">
        <v>313</v>
      </c>
      <c r="AL141" s="98" t="str">
        <f t="shared" si="43"/>
        <v>C</v>
      </c>
      <c r="AM141" s="99" t="s">
        <v>982</v>
      </c>
      <c r="AN141" s="100">
        <v>1</v>
      </c>
      <c r="AO141" s="101" t="s">
        <v>983</v>
      </c>
      <c r="AP141" s="102">
        <v>45477</v>
      </c>
      <c r="AQ141" s="103" t="s">
        <v>984</v>
      </c>
      <c r="AR141" s="104" t="s">
        <v>983</v>
      </c>
      <c r="AS141" s="105"/>
      <c r="AT141" s="97" t="s">
        <v>55</v>
      </c>
      <c r="AU141" s="98" t="s">
        <v>55</v>
      </c>
      <c r="AV141" s="97" t="s">
        <v>55</v>
      </c>
      <c r="AW141" s="100" t="s">
        <v>55</v>
      </c>
      <c r="AX141" s="97" t="s">
        <v>55</v>
      </c>
      <c r="AY141" s="110" t="s">
        <v>55</v>
      </c>
      <c r="AZ141" s="97" t="s">
        <v>55</v>
      </c>
      <c r="BA141" s="97" t="s">
        <v>55</v>
      </c>
      <c r="BB141" s="122" t="s">
        <v>55</v>
      </c>
      <c r="BC141" s="97" t="s">
        <v>55</v>
      </c>
      <c r="BD141" s="98" t="s">
        <v>55</v>
      </c>
      <c r="BE141" s="97" t="s">
        <v>55</v>
      </c>
      <c r="BF141" s="100" t="s">
        <v>55</v>
      </c>
      <c r="BG141" s="97" t="s">
        <v>55</v>
      </c>
      <c r="BH141" s="110" t="s">
        <v>55</v>
      </c>
      <c r="BI141" s="97" t="s">
        <v>55</v>
      </c>
      <c r="BJ141" s="97" t="s">
        <v>55</v>
      </c>
      <c r="BK141" s="122" t="s">
        <v>55</v>
      </c>
      <c r="BL141" s="107" t="s">
        <v>126</v>
      </c>
      <c r="BM141" s="108" t="str">
        <f t="shared" si="33"/>
        <v>N.A.</v>
      </c>
      <c r="BN141" s="108" t="str">
        <f t="shared" si="34"/>
        <v>N.A.</v>
      </c>
      <c r="BO141" s="108" t="str">
        <f t="shared" si="35"/>
        <v>N.A.</v>
      </c>
      <c r="BP141" s="108" t="str">
        <f t="shared" si="36"/>
        <v>N.A.</v>
      </c>
      <c r="BQ141" s="108" t="str">
        <f t="shared" si="37"/>
        <v>N.A.</v>
      </c>
      <c r="BR141" s="109" t="str">
        <f t="shared" si="38"/>
        <v>N.A.</v>
      </c>
      <c r="BS141" s="108">
        <f t="shared" si="39"/>
        <v>0</v>
      </c>
      <c r="BT141" s="108">
        <f t="shared" si="40"/>
        <v>0</v>
      </c>
      <c r="BU141" s="108">
        <f t="shared" si="32"/>
        <v>0</v>
      </c>
      <c r="BV141" s="62" t="str">
        <f t="shared" si="41"/>
        <v>IGUAL</v>
      </c>
      <c r="BW141" s="251"/>
    </row>
    <row r="142" spans="1:75" ht="37.9" hidden="1" customHeight="1">
      <c r="A142" s="89" t="s">
        <v>229</v>
      </c>
      <c r="B142" s="43">
        <v>1768</v>
      </c>
      <c r="C142" s="90" t="s">
        <v>10</v>
      </c>
      <c r="D142" s="90" t="s">
        <v>906</v>
      </c>
      <c r="E142" s="92">
        <v>45078</v>
      </c>
      <c r="F142" s="90" t="s">
        <v>22</v>
      </c>
      <c r="G142" s="93" t="s">
        <v>985</v>
      </c>
      <c r="H142" s="90" t="s">
        <v>26</v>
      </c>
      <c r="I142" s="92">
        <v>45196</v>
      </c>
      <c r="J142" s="94"/>
      <c r="K142" s="90"/>
      <c r="L142" s="90"/>
      <c r="M142" s="90"/>
      <c r="N142" s="90"/>
      <c r="O142" s="92"/>
      <c r="P142" s="92"/>
      <c r="Q142" s="188">
        <v>2516</v>
      </c>
      <c r="R142" s="95">
        <f t="array" ref="R142">SUM(IF($AA142=Reformulaciones!$B$2:$B$1354,Reformulaciones!$J$2:$J$994,0))</f>
        <v>0</v>
      </c>
      <c r="S142" s="93" t="s">
        <v>986</v>
      </c>
      <c r="T142" s="93" t="s">
        <v>909</v>
      </c>
      <c r="U142" s="96" t="s">
        <v>162</v>
      </c>
      <c r="V142" s="94">
        <v>1</v>
      </c>
      <c r="W142" s="90" t="s">
        <v>748</v>
      </c>
      <c r="X142" s="92">
        <v>45139</v>
      </c>
      <c r="Y142" s="92">
        <v>45412</v>
      </c>
      <c r="Z142" s="90" t="s">
        <v>753</v>
      </c>
      <c r="AA142" s="44" t="s">
        <v>987</v>
      </c>
      <c r="AB142" s="97" t="s">
        <v>313</v>
      </c>
      <c r="AC142" s="98" t="str">
        <f t="shared" si="42"/>
        <v>C</v>
      </c>
      <c r="AD142" s="99" t="s">
        <v>952</v>
      </c>
      <c r="AE142" s="100">
        <v>1</v>
      </c>
      <c r="AF142" s="101" t="s">
        <v>953</v>
      </c>
      <c r="AG142" s="102">
        <v>45405</v>
      </c>
      <c r="AH142" s="117" t="s">
        <v>954</v>
      </c>
      <c r="AI142" s="117" t="s">
        <v>953</v>
      </c>
      <c r="AJ142" s="105" t="s">
        <v>120</v>
      </c>
      <c r="AK142" s="97" t="s">
        <v>55</v>
      </c>
      <c r="AL142" s="97" t="s">
        <v>55</v>
      </c>
      <c r="AM142" s="104" t="s">
        <v>55</v>
      </c>
      <c r="AN142" s="97" t="s">
        <v>55</v>
      </c>
      <c r="AO142" s="97" t="s">
        <v>55</v>
      </c>
      <c r="AP142" s="97" t="s">
        <v>55</v>
      </c>
      <c r="AQ142" s="97" t="s">
        <v>55</v>
      </c>
      <c r="AR142" s="97" t="s">
        <v>55</v>
      </c>
      <c r="AS142" s="97" t="s">
        <v>55</v>
      </c>
      <c r="AT142" s="97" t="s">
        <v>55</v>
      </c>
      <c r="AU142" s="98" t="s">
        <v>55</v>
      </c>
      <c r="AV142" s="97" t="s">
        <v>55</v>
      </c>
      <c r="AW142" s="100" t="s">
        <v>55</v>
      </c>
      <c r="AX142" s="97" t="s">
        <v>55</v>
      </c>
      <c r="AY142" s="110" t="s">
        <v>55</v>
      </c>
      <c r="AZ142" s="97" t="s">
        <v>55</v>
      </c>
      <c r="BA142" s="97" t="s">
        <v>55</v>
      </c>
      <c r="BB142" s="122" t="s">
        <v>55</v>
      </c>
      <c r="BC142" s="97" t="s">
        <v>55</v>
      </c>
      <c r="BD142" s="98" t="s">
        <v>55</v>
      </c>
      <c r="BE142" s="97" t="s">
        <v>55</v>
      </c>
      <c r="BF142" s="100" t="s">
        <v>55</v>
      </c>
      <c r="BG142" s="97" t="s">
        <v>55</v>
      </c>
      <c r="BH142" s="110" t="s">
        <v>55</v>
      </c>
      <c r="BI142" s="97" t="s">
        <v>55</v>
      </c>
      <c r="BJ142" s="97" t="s">
        <v>55</v>
      </c>
      <c r="BK142" s="122" t="s">
        <v>55</v>
      </c>
      <c r="BL142" s="107" t="s">
        <v>110</v>
      </c>
      <c r="BM142" s="108" t="str">
        <f t="shared" si="33"/>
        <v>N.A.</v>
      </c>
      <c r="BN142" s="108" t="str">
        <f t="shared" si="34"/>
        <v>N.A.</v>
      </c>
      <c r="BO142" s="108" t="str">
        <f t="shared" si="35"/>
        <v>N.A.</v>
      </c>
      <c r="BP142" s="108" t="str">
        <f t="shared" si="36"/>
        <v>N.A.</v>
      </c>
      <c r="BQ142" s="108" t="str">
        <f t="shared" si="37"/>
        <v>N.A.</v>
      </c>
      <c r="BR142" s="109" t="str">
        <f t="shared" si="38"/>
        <v>N.A.</v>
      </c>
      <c r="BS142" s="108">
        <f t="shared" si="39"/>
        <v>0</v>
      </c>
      <c r="BT142" s="108">
        <f t="shared" si="40"/>
        <v>0</v>
      </c>
      <c r="BU142" s="108">
        <f t="shared" si="32"/>
        <v>0</v>
      </c>
      <c r="BV142" s="62" t="str">
        <f t="shared" si="41"/>
        <v>IGUAL</v>
      </c>
      <c r="BW142" s="251"/>
    </row>
    <row r="143" spans="1:75" ht="37.9" hidden="1" customHeight="1">
      <c r="A143" s="89" t="s">
        <v>229</v>
      </c>
      <c r="B143" s="43">
        <v>1768</v>
      </c>
      <c r="C143" s="90" t="s">
        <v>10</v>
      </c>
      <c r="D143" s="90" t="s">
        <v>906</v>
      </c>
      <c r="E143" s="92">
        <v>45078</v>
      </c>
      <c r="F143" s="90" t="s">
        <v>22</v>
      </c>
      <c r="G143" s="93" t="s">
        <v>985</v>
      </c>
      <c r="H143" s="90" t="s">
        <v>26</v>
      </c>
      <c r="I143" s="92">
        <v>45196</v>
      </c>
      <c r="J143" s="94"/>
      <c r="K143" s="90"/>
      <c r="L143" s="90"/>
      <c r="M143" s="90"/>
      <c r="N143" s="90"/>
      <c r="O143" s="92"/>
      <c r="P143" s="92"/>
      <c r="Q143" s="188">
        <v>2517</v>
      </c>
      <c r="R143" s="95">
        <f t="array" ref="R143">SUM(IF($AA143=Reformulaciones!$B$2:$B$1354,Reformulaciones!$J$2:$J$994,0))</f>
        <v>0</v>
      </c>
      <c r="S143" s="93" t="s">
        <v>986</v>
      </c>
      <c r="T143" s="93" t="s">
        <v>914</v>
      </c>
      <c r="U143" s="96" t="s">
        <v>759</v>
      </c>
      <c r="V143" s="94">
        <v>1</v>
      </c>
      <c r="W143" s="90" t="s">
        <v>748</v>
      </c>
      <c r="X143" s="92">
        <v>45139</v>
      </c>
      <c r="Y143" s="92">
        <v>45443</v>
      </c>
      <c r="Z143" s="90" t="s">
        <v>753</v>
      </c>
      <c r="AA143" s="44" t="s">
        <v>988</v>
      </c>
      <c r="AB143" s="97" t="s">
        <v>313</v>
      </c>
      <c r="AC143" s="98" t="str">
        <f t="shared" si="42"/>
        <v>C</v>
      </c>
      <c r="AD143" s="99" t="s">
        <v>956</v>
      </c>
      <c r="AE143" s="100">
        <v>1</v>
      </c>
      <c r="AF143" s="101" t="s">
        <v>957</v>
      </c>
      <c r="AG143" s="102">
        <v>45405</v>
      </c>
      <c r="AH143" s="117" t="s">
        <v>958</v>
      </c>
      <c r="AI143" s="117" t="s">
        <v>957</v>
      </c>
      <c r="AJ143" s="105" t="s">
        <v>120</v>
      </c>
      <c r="AK143" s="97" t="s">
        <v>55</v>
      </c>
      <c r="AL143" s="97" t="s">
        <v>55</v>
      </c>
      <c r="AM143" s="104" t="s">
        <v>55</v>
      </c>
      <c r="AN143" s="97" t="s">
        <v>55</v>
      </c>
      <c r="AO143" s="97" t="s">
        <v>55</v>
      </c>
      <c r="AP143" s="97" t="s">
        <v>55</v>
      </c>
      <c r="AQ143" s="97" t="s">
        <v>55</v>
      </c>
      <c r="AR143" s="97" t="s">
        <v>55</v>
      </c>
      <c r="AS143" s="97" t="s">
        <v>55</v>
      </c>
      <c r="AT143" s="97" t="s">
        <v>55</v>
      </c>
      <c r="AU143" s="98" t="s">
        <v>55</v>
      </c>
      <c r="AV143" s="97" t="s">
        <v>55</v>
      </c>
      <c r="AW143" s="100" t="s">
        <v>55</v>
      </c>
      <c r="AX143" s="97" t="s">
        <v>55</v>
      </c>
      <c r="AY143" s="110" t="s">
        <v>55</v>
      </c>
      <c r="AZ143" s="97" t="s">
        <v>55</v>
      </c>
      <c r="BA143" s="97" t="s">
        <v>55</v>
      </c>
      <c r="BB143" s="122" t="s">
        <v>55</v>
      </c>
      <c r="BC143" s="97" t="s">
        <v>55</v>
      </c>
      <c r="BD143" s="98" t="s">
        <v>55</v>
      </c>
      <c r="BE143" s="97" t="s">
        <v>55</v>
      </c>
      <c r="BF143" s="100" t="s">
        <v>55</v>
      </c>
      <c r="BG143" s="97" t="s">
        <v>55</v>
      </c>
      <c r="BH143" s="110" t="s">
        <v>55</v>
      </c>
      <c r="BI143" s="97" t="s">
        <v>55</v>
      </c>
      <c r="BJ143" s="97" t="s">
        <v>55</v>
      </c>
      <c r="BK143" s="122" t="s">
        <v>55</v>
      </c>
      <c r="BL143" s="107" t="s">
        <v>110</v>
      </c>
      <c r="BM143" s="108" t="str">
        <f t="shared" si="33"/>
        <v>N.A.</v>
      </c>
      <c r="BN143" s="108" t="str">
        <f t="shared" si="34"/>
        <v>N.A.</v>
      </c>
      <c r="BO143" s="108" t="str">
        <f t="shared" si="35"/>
        <v>N.A.</v>
      </c>
      <c r="BP143" s="108" t="str">
        <f t="shared" si="36"/>
        <v>N.A.</v>
      </c>
      <c r="BQ143" s="108" t="str">
        <f t="shared" si="37"/>
        <v>N.A.</v>
      </c>
      <c r="BR143" s="109" t="str">
        <f t="shared" si="38"/>
        <v>N.A.</v>
      </c>
      <c r="BS143" s="108">
        <f t="shared" si="39"/>
        <v>0</v>
      </c>
      <c r="BT143" s="108">
        <f t="shared" si="40"/>
        <v>0</v>
      </c>
      <c r="BU143" s="108">
        <f t="shared" si="32"/>
        <v>0</v>
      </c>
      <c r="BV143" s="62" t="str">
        <f t="shared" si="41"/>
        <v>IGUAL</v>
      </c>
      <c r="BW143" s="251"/>
    </row>
    <row r="144" spans="1:75" ht="37.9" hidden="1" customHeight="1">
      <c r="A144" s="89" t="s">
        <v>229</v>
      </c>
      <c r="B144" s="43">
        <v>1768</v>
      </c>
      <c r="C144" s="90" t="s">
        <v>10</v>
      </c>
      <c r="D144" s="90" t="s">
        <v>906</v>
      </c>
      <c r="E144" s="92">
        <v>45078</v>
      </c>
      <c r="F144" s="90" t="s">
        <v>22</v>
      </c>
      <c r="G144" s="93" t="s">
        <v>985</v>
      </c>
      <c r="H144" s="90" t="s">
        <v>26</v>
      </c>
      <c r="I144" s="92">
        <v>45196</v>
      </c>
      <c r="J144" s="94"/>
      <c r="K144" s="90"/>
      <c r="L144" s="90"/>
      <c r="M144" s="90"/>
      <c r="N144" s="90"/>
      <c r="O144" s="92"/>
      <c r="P144" s="92"/>
      <c r="Q144" s="188">
        <v>2518</v>
      </c>
      <c r="R144" s="95">
        <f t="array" ref="R144">SUM(IF($AA144=Reformulaciones!$B$2:$B$1354,Reformulaciones!$J$2:$J$994,0))</f>
        <v>0</v>
      </c>
      <c r="S144" s="93" t="s">
        <v>986</v>
      </c>
      <c r="T144" s="93" t="s">
        <v>840</v>
      </c>
      <c r="U144" s="96" t="s">
        <v>835</v>
      </c>
      <c r="V144" s="94">
        <v>3</v>
      </c>
      <c r="W144" s="90" t="s">
        <v>748</v>
      </c>
      <c r="X144" s="92">
        <v>45139</v>
      </c>
      <c r="Y144" s="92">
        <v>45412</v>
      </c>
      <c r="Z144" s="90" t="s">
        <v>753</v>
      </c>
      <c r="AA144" s="44" t="s">
        <v>989</v>
      </c>
      <c r="AB144" s="97" t="s">
        <v>313</v>
      </c>
      <c r="AC144" s="98" t="str">
        <f t="shared" si="42"/>
        <v>A</v>
      </c>
      <c r="AD144" s="99" t="s">
        <v>960</v>
      </c>
      <c r="AE144" s="100">
        <v>0.66</v>
      </c>
      <c r="AF144" s="101" t="s">
        <v>961</v>
      </c>
      <c r="AG144" s="102">
        <v>45405</v>
      </c>
      <c r="AH144" s="118"/>
      <c r="AI144" s="118"/>
      <c r="AJ144" s="105" t="s">
        <v>120</v>
      </c>
      <c r="AK144" s="97" t="s">
        <v>313</v>
      </c>
      <c r="AL144" s="98" t="str">
        <f t="shared" si="43"/>
        <v>C</v>
      </c>
      <c r="AM144" s="99" t="s">
        <v>962</v>
      </c>
      <c r="AN144" s="100">
        <v>1</v>
      </c>
      <c r="AO144" s="101" t="s">
        <v>963</v>
      </c>
      <c r="AP144" s="102">
        <v>45454</v>
      </c>
      <c r="AQ144" s="103" t="s">
        <v>791</v>
      </c>
      <c r="AR144" s="104" t="s">
        <v>963</v>
      </c>
      <c r="AS144" s="105"/>
      <c r="AT144" s="97" t="s">
        <v>55</v>
      </c>
      <c r="AU144" s="98" t="s">
        <v>55</v>
      </c>
      <c r="AV144" s="97" t="s">
        <v>55</v>
      </c>
      <c r="AW144" s="100" t="s">
        <v>55</v>
      </c>
      <c r="AX144" s="97" t="s">
        <v>55</v>
      </c>
      <c r="AY144" s="110" t="s">
        <v>55</v>
      </c>
      <c r="AZ144" s="97" t="s">
        <v>55</v>
      </c>
      <c r="BA144" s="97" t="s">
        <v>55</v>
      </c>
      <c r="BB144" s="122" t="s">
        <v>55</v>
      </c>
      <c r="BC144" s="97" t="s">
        <v>55</v>
      </c>
      <c r="BD144" s="98" t="s">
        <v>55</v>
      </c>
      <c r="BE144" s="97" t="s">
        <v>55</v>
      </c>
      <c r="BF144" s="100" t="s">
        <v>55</v>
      </c>
      <c r="BG144" s="97" t="s">
        <v>55</v>
      </c>
      <c r="BH144" s="110" t="s">
        <v>55</v>
      </c>
      <c r="BI144" s="97" t="s">
        <v>55</v>
      </c>
      <c r="BJ144" s="97" t="s">
        <v>55</v>
      </c>
      <c r="BK144" s="122" t="s">
        <v>55</v>
      </c>
      <c r="BL144" s="107" t="s">
        <v>126</v>
      </c>
      <c r="BM144" s="108" t="str">
        <f t="shared" si="33"/>
        <v>N.A.</v>
      </c>
      <c r="BN144" s="108" t="str">
        <f t="shared" si="34"/>
        <v>N.A.</v>
      </c>
      <c r="BO144" s="108" t="str">
        <f t="shared" si="35"/>
        <v>N.A.</v>
      </c>
      <c r="BP144" s="108" t="str">
        <f t="shared" si="36"/>
        <v>N.A.</v>
      </c>
      <c r="BQ144" s="108" t="str">
        <f t="shared" si="37"/>
        <v>N.A.</v>
      </c>
      <c r="BR144" s="109" t="str">
        <f t="shared" si="38"/>
        <v>N.A.</v>
      </c>
      <c r="BS144" s="108">
        <f t="shared" si="39"/>
        <v>0</v>
      </c>
      <c r="BT144" s="108">
        <f t="shared" si="40"/>
        <v>0</v>
      </c>
      <c r="BU144" s="108">
        <f t="shared" si="32"/>
        <v>0</v>
      </c>
      <c r="BV144" s="62" t="str">
        <f t="shared" si="41"/>
        <v>IGUAL</v>
      </c>
      <c r="BW144" s="251"/>
    </row>
    <row r="145" spans="1:75" ht="37.9" hidden="1" customHeight="1">
      <c r="A145" s="89" t="s">
        <v>229</v>
      </c>
      <c r="B145" s="43">
        <v>1769</v>
      </c>
      <c r="C145" s="90" t="s">
        <v>10</v>
      </c>
      <c r="D145" s="90" t="s">
        <v>906</v>
      </c>
      <c r="E145" s="92">
        <v>45078</v>
      </c>
      <c r="F145" s="90" t="s">
        <v>22</v>
      </c>
      <c r="G145" s="93" t="s">
        <v>990</v>
      </c>
      <c r="H145" s="90" t="s">
        <v>26</v>
      </c>
      <c r="I145" s="92">
        <v>45196</v>
      </c>
      <c r="J145" s="94"/>
      <c r="K145" s="90"/>
      <c r="L145" s="90"/>
      <c r="M145" s="90"/>
      <c r="N145" s="90"/>
      <c r="O145" s="92"/>
      <c r="P145" s="92"/>
      <c r="Q145" s="188">
        <v>2519</v>
      </c>
      <c r="R145" s="95">
        <f t="array" ref="R145">SUM(IF($AA145=Reformulaciones!$B$2:$B$1354,Reformulaciones!$J$2:$J$994,0))</f>
        <v>0</v>
      </c>
      <c r="S145" s="93" t="s">
        <v>991</v>
      </c>
      <c r="T145" s="93" t="s">
        <v>840</v>
      </c>
      <c r="U145" s="96" t="s">
        <v>835</v>
      </c>
      <c r="V145" s="94">
        <v>3</v>
      </c>
      <c r="W145" s="90" t="s">
        <v>748</v>
      </c>
      <c r="X145" s="92">
        <v>45139</v>
      </c>
      <c r="Y145" s="92">
        <v>45412</v>
      </c>
      <c r="Z145" s="90" t="s">
        <v>753</v>
      </c>
      <c r="AA145" s="44" t="s">
        <v>992</v>
      </c>
      <c r="AB145" s="97" t="s">
        <v>313</v>
      </c>
      <c r="AC145" s="98" t="str">
        <f t="shared" si="42"/>
        <v>A</v>
      </c>
      <c r="AD145" s="99" t="s">
        <v>960</v>
      </c>
      <c r="AE145" s="100">
        <v>0.66</v>
      </c>
      <c r="AF145" s="101" t="s">
        <v>961</v>
      </c>
      <c r="AG145" s="102">
        <v>45405</v>
      </c>
      <c r="AH145" s="104"/>
      <c r="AI145" s="104"/>
      <c r="AJ145" s="105" t="s">
        <v>120</v>
      </c>
      <c r="AK145" s="97" t="s">
        <v>313</v>
      </c>
      <c r="AL145" s="98" t="str">
        <f t="shared" si="43"/>
        <v>C</v>
      </c>
      <c r="AM145" s="99" t="s">
        <v>962</v>
      </c>
      <c r="AN145" s="100">
        <v>1</v>
      </c>
      <c r="AO145" s="101" t="s">
        <v>963</v>
      </c>
      <c r="AP145" s="102">
        <v>45454</v>
      </c>
      <c r="AQ145" s="103" t="s">
        <v>993</v>
      </c>
      <c r="AR145" s="104" t="s">
        <v>963</v>
      </c>
      <c r="AS145" s="105"/>
      <c r="AT145" s="97" t="s">
        <v>55</v>
      </c>
      <c r="AU145" s="98" t="s">
        <v>55</v>
      </c>
      <c r="AV145" s="97" t="s">
        <v>55</v>
      </c>
      <c r="AW145" s="100" t="s">
        <v>55</v>
      </c>
      <c r="AX145" s="97" t="s">
        <v>55</v>
      </c>
      <c r="AY145" s="110" t="s">
        <v>55</v>
      </c>
      <c r="AZ145" s="97" t="s">
        <v>55</v>
      </c>
      <c r="BA145" s="97" t="s">
        <v>55</v>
      </c>
      <c r="BB145" s="122" t="s">
        <v>55</v>
      </c>
      <c r="BC145" s="97" t="s">
        <v>55</v>
      </c>
      <c r="BD145" s="98" t="s">
        <v>55</v>
      </c>
      <c r="BE145" s="97" t="s">
        <v>55</v>
      </c>
      <c r="BF145" s="100" t="s">
        <v>55</v>
      </c>
      <c r="BG145" s="97" t="s">
        <v>55</v>
      </c>
      <c r="BH145" s="110" t="s">
        <v>55</v>
      </c>
      <c r="BI145" s="97" t="s">
        <v>55</v>
      </c>
      <c r="BJ145" s="97" t="s">
        <v>55</v>
      </c>
      <c r="BK145" s="122" t="s">
        <v>55</v>
      </c>
      <c r="BL145" s="107" t="s">
        <v>126</v>
      </c>
      <c r="BM145" s="108" t="str">
        <f t="shared" si="33"/>
        <v>N.A.</v>
      </c>
      <c r="BN145" s="108" t="str">
        <f t="shared" si="34"/>
        <v>N.A.</v>
      </c>
      <c r="BO145" s="108" t="str">
        <f t="shared" si="35"/>
        <v>N.A.</v>
      </c>
      <c r="BP145" s="108" t="str">
        <f t="shared" si="36"/>
        <v>N.A.</v>
      </c>
      <c r="BQ145" s="108" t="str">
        <f t="shared" si="37"/>
        <v>N.A.</v>
      </c>
      <c r="BR145" s="109" t="str">
        <f t="shared" si="38"/>
        <v>N.A.</v>
      </c>
      <c r="BS145" s="108">
        <f t="shared" si="39"/>
        <v>0</v>
      </c>
      <c r="BT145" s="108">
        <f t="shared" si="40"/>
        <v>0</v>
      </c>
      <c r="BU145" s="108">
        <f t="shared" si="32"/>
        <v>0</v>
      </c>
      <c r="BV145" s="62" t="str">
        <f t="shared" si="41"/>
        <v>IGUAL</v>
      </c>
      <c r="BW145" s="251"/>
    </row>
    <row r="146" spans="1:75" ht="37.9" hidden="1" customHeight="1">
      <c r="A146" s="89" t="s">
        <v>229</v>
      </c>
      <c r="B146" s="43">
        <v>1771</v>
      </c>
      <c r="C146" s="90" t="s">
        <v>10</v>
      </c>
      <c r="D146" s="90" t="s">
        <v>994</v>
      </c>
      <c r="E146" s="92">
        <v>45078</v>
      </c>
      <c r="F146" s="90" t="s">
        <v>22</v>
      </c>
      <c r="G146" s="93" t="s">
        <v>995</v>
      </c>
      <c r="H146" s="90" t="s">
        <v>26</v>
      </c>
      <c r="I146" s="92">
        <v>45196</v>
      </c>
      <c r="J146" s="94"/>
      <c r="K146" s="90"/>
      <c r="L146" s="90"/>
      <c r="M146" s="90"/>
      <c r="N146" s="90"/>
      <c r="O146" s="92"/>
      <c r="P146" s="92"/>
      <c r="Q146" s="188">
        <v>2529</v>
      </c>
      <c r="R146" s="95">
        <f t="array" ref="R146">SUM(IF($AA146=Reformulaciones!$B$2:$B$1354,Reformulaciones!$J$2:$J$994,0))</f>
        <v>0</v>
      </c>
      <c r="S146" s="93" t="s">
        <v>996</v>
      </c>
      <c r="T146" s="93" t="s">
        <v>840</v>
      </c>
      <c r="U146" s="96" t="s">
        <v>997</v>
      </c>
      <c r="V146" s="94">
        <v>3</v>
      </c>
      <c r="W146" s="90" t="s">
        <v>748</v>
      </c>
      <c r="X146" s="92">
        <v>45139</v>
      </c>
      <c r="Y146" s="92">
        <v>45443</v>
      </c>
      <c r="Z146" s="90" t="s">
        <v>753</v>
      </c>
      <c r="AA146" s="44" t="s">
        <v>998</v>
      </c>
      <c r="AB146" s="97" t="s">
        <v>313</v>
      </c>
      <c r="AC146" s="98" t="str">
        <f t="shared" si="42"/>
        <v>A</v>
      </c>
      <c r="AD146" s="99" t="s">
        <v>960</v>
      </c>
      <c r="AE146" s="100">
        <v>0.66</v>
      </c>
      <c r="AF146" s="101" t="s">
        <v>961</v>
      </c>
      <c r="AG146" s="102">
        <v>45405</v>
      </c>
      <c r="AH146" s="104"/>
      <c r="AI146" s="104"/>
      <c r="AJ146" s="105" t="s">
        <v>120</v>
      </c>
      <c r="AK146" s="97" t="s">
        <v>313</v>
      </c>
      <c r="AL146" s="98" t="str">
        <f t="shared" si="43"/>
        <v>C</v>
      </c>
      <c r="AM146" s="99" t="s">
        <v>962</v>
      </c>
      <c r="AN146" s="100">
        <v>1</v>
      </c>
      <c r="AO146" s="101" t="s">
        <v>963</v>
      </c>
      <c r="AP146" s="102">
        <v>45454</v>
      </c>
      <c r="AQ146" s="103" t="s">
        <v>791</v>
      </c>
      <c r="AR146" s="104" t="s">
        <v>963</v>
      </c>
      <c r="AS146" s="105"/>
      <c r="AT146" s="97" t="s">
        <v>55</v>
      </c>
      <c r="AU146" s="98" t="s">
        <v>55</v>
      </c>
      <c r="AV146" s="97" t="s">
        <v>55</v>
      </c>
      <c r="AW146" s="100" t="s">
        <v>55</v>
      </c>
      <c r="AX146" s="97" t="s">
        <v>55</v>
      </c>
      <c r="AY146" s="110" t="s">
        <v>55</v>
      </c>
      <c r="AZ146" s="97" t="s">
        <v>55</v>
      </c>
      <c r="BA146" s="97" t="s">
        <v>55</v>
      </c>
      <c r="BB146" s="122" t="s">
        <v>55</v>
      </c>
      <c r="BC146" s="97" t="s">
        <v>55</v>
      </c>
      <c r="BD146" s="98" t="s">
        <v>55</v>
      </c>
      <c r="BE146" s="97" t="s">
        <v>55</v>
      </c>
      <c r="BF146" s="100" t="s">
        <v>55</v>
      </c>
      <c r="BG146" s="97" t="s">
        <v>55</v>
      </c>
      <c r="BH146" s="110" t="s">
        <v>55</v>
      </c>
      <c r="BI146" s="97" t="s">
        <v>55</v>
      </c>
      <c r="BJ146" s="97" t="s">
        <v>55</v>
      </c>
      <c r="BK146" s="122" t="s">
        <v>55</v>
      </c>
      <c r="BL146" s="107" t="s">
        <v>126</v>
      </c>
      <c r="BM146" s="108" t="str">
        <f t="shared" si="33"/>
        <v>N.A.</v>
      </c>
      <c r="BN146" s="108" t="str">
        <f t="shared" si="34"/>
        <v>N.A.</v>
      </c>
      <c r="BO146" s="108" t="str">
        <f t="shared" si="35"/>
        <v>N.A.</v>
      </c>
      <c r="BP146" s="108" t="str">
        <f t="shared" si="36"/>
        <v>N.A.</v>
      </c>
      <c r="BQ146" s="108" t="str">
        <f t="shared" si="37"/>
        <v>N.A.</v>
      </c>
      <c r="BR146" s="109" t="str">
        <f t="shared" si="38"/>
        <v>N.A.</v>
      </c>
      <c r="BS146" s="108">
        <f t="shared" si="39"/>
        <v>0</v>
      </c>
      <c r="BT146" s="108">
        <f t="shared" si="40"/>
        <v>0</v>
      </c>
      <c r="BU146" s="108">
        <f t="shared" si="32"/>
        <v>0</v>
      </c>
      <c r="BV146" s="62" t="str">
        <f t="shared" si="41"/>
        <v>IGUAL</v>
      </c>
      <c r="BW146" s="251"/>
    </row>
    <row r="147" spans="1:75" ht="37.9" hidden="1" customHeight="1">
      <c r="A147" s="89" t="s">
        <v>229</v>
      </c>
      <c r="B147" s="43">
        <v>1771</v>
      </c>
      <c r="C147" s="90" t="s">
        <v>10</v>
      </c>
      <c r="D147" s="90" t="s">
        <v>994</v>
      </c>
      <c r="E147" s="92">
        <v>45078</v>
      </c>
      <c r="F147" s="90" t="s">
        <v>22</v>
      </c>
      <c r="G147" s="93" t="s">
        <v>995</v>
      </c>
      <c r="H147" s="90" t="s">
        <v>26</v>
      </c>
      <c r="I147" s="92">
        <v>45196</v>
      </c>
      <c r="J147" s="94"/>
      <c r="K147" s="90"/>
      <c r="L147" s="90"/>
      <c r="M147" s="90"/>
      <c r="N147" s="90"/>
      <c r="O147" s="92"/>
      <c r="P147" s="92"/>
      <c r="Q147" s="188">
        <v>2531</v>
      </c>
      <c r="R147" s="95">
        <f t="array" ref="R147">SUM(IF($AA147=Reformulaciones!$B$2:$B$1354,Reformulaciones!$J$2:$J$994,0))</f>
        <v>0</v>
      </c>
      <c r="S147" s="93" t="s">
        <v>996</v>
      </c>
      <c r="T147" s="93" t="s">
        <v>752</v>
      </c>
      <c r="U147" s="96" t="s">
        <v>162</v>
      </c>
      <c r="V147" s="94">
        <v>1</v>
      </c>
      <c r="W147" s="90" t="s">
        <v>748</v>
      </c>
      <c r="X147" s="92">
        <v>45139</v>
      </c>
      <c r="Y147" s="92">
        <v>45412</v>
      </c>
      <c r="Z147" s="90" t="s">
        <v>753</v>
      </c>
      <c r="AA147" s="44" t="s">
        <v>999</v>
      </c>
      <c r="AB147" s="97" t="s">
        <v>313</v>
      </c>
      <c r="AC147" s="98" t="str">
        <f t="shared" si="42"/>
        <v>C</v>
      </c>
      <c r="AD147" s="99" t="s">
        <v>1000</v>
      </c>
      <c r="AE147" s="100">
        <v>1</v>
      </c>
      <c r="AF147" s="101" t="s">
        <v>1001</v>
      </c>
      <c r="AG147" s="102">
        <v>45405</v>
      </c>
      <c r="AH147" s="117" t="s">
        <v>1002</v>
      </c>
      <c r="AI147" s="117" t="s">
        <v>1001</v>
      </c>
      <c r="AJ147" s="105" t="s">
        <v>120</v>
      </c>
      <c r="AK147" s="97" t="s">
        <v>55</v>
      </c>
      <c r="AL147" s="97" t="s">
        <v>55</v>
      </c>
      <c r="AM147" s="104" t="s">
        <v>55</v>
      </c>
      <c r="AN147" s="97" t="s">
        <v>55</v>
      </c>
      <c r="AO147" s="97" t="s">
        <v>55</v>
      </c>
      <c r="AP147" s="97" t="s">
        <v>55</v>
      </c>
      <c r="AQ147" s="97" t="s">
        <v>55</v>
      </c>
      <c r="AR147" s="97" t="s">
        <v>55</v>
      </c>
      <c r="AS147" s="97" t="s">
        <v>55</v>
      </c>
      <c r="AT147" s="97" t="s">
        <v>55</v>
      </c>
      <c r="AU147" s="98" t="s">
        <v>55</v>
      </c>
      <c r="AV147" s="97" t="s">
        <v>55</v>
      </c>
      <c r="AW147" s="100" t="s">
        <v>55</v>
      </c>
      <c r="AX147" s="97" t="s">
        <v>55</v>
      </c>
      <c r="AY147" s="110" t="s">
        <v>55</v>
      </c>
      <c r="AZ147" s="97" t="s">
        <v>55</v>
      </c>
      <c r="BA147" s="97" t="s">
        <v>55</v>
      </c>
      <c r="BB147" s="122" t="s">
        <v>55</v>
      </c>
      <c r="BC147" s="97" t="s">
        <v>55</v>
      </c>
      <c r="BD147" s="98" t="s">
        <v>55</v>
      </c>
      <c r="BE147" s="97" t="s">
        <v>55</v>
      </c>
      <c r="BF147" s="100" t="s">
        <v>55</v>
      </c>
      <c r="BG147" s="97" t="s">
        <v>55</v>
      </c>
      <c r="BH147" s="110" t="s">
        <v>55</v>
      </c>
      <c r="BI147" s="97" t="s">
        <v>55</v>
      </c>
      <c r="BJ147" s="97" t="s">
        <v>55</v>
      </c>
      <c r="BK147" s="122" t="s">
        <v>55</v>
      </c>
      <c r="BL147" s="107" t="s">
        <v>110</v>
      </c>
      <c r="BM147" s="108" t="str">
        <f t="shared" si="33"/>
        <v>N.A.</v>
      </c>
      <c r="BN147" s="108" t="str">
        <f t="shared" si="34"/>
        <v>N.A.</v>
      </c>
      <c r="BO147" s="108" t="str">
        <f t="shared" si="35"/>
        <v>N.A.</v>
      </c>
      <c r="BP147" s="108" t="str">
        <f t="shared" si="36"/>
        <v>N.A.</v>
      </c>
      <c r="BQ147" s="108" t="str">
        <f t="shared" si="37"/>
        <v>N.A.</v>
      </c>
      <c r="BR147" s="109" t="str">
        <f t="shared" si="38"/>
        <v>N.A.</v>
      </c>
      <c r="BS147" s="108">
        <f t="shared" si="39"/>
        <v>0</v>
      </c>
      <c r="BT147" s="108">
        <f t="shared" si="40"/>
        <v>0</v>
      </c>
      <c r="BU147" s="108">
        <f t="shared" si="32"/>
        <v>0</v>
      </c>
      <c r="BV147" s="62" t="str">
        <f t="shared" si="41"/>
        <v>IGUAL</v>
      </c>
      <c r="BW147" s="251"/>
    </row>
    <row r="148" spans="1:75" ht="37.9" hidden="1" customHeight="1">
      <c r="A148" s="89" t="s">
        <v>229</v>
      </c>
      <c r="B148" s="43">
        <v>1771</v>
      </c>
      <c r="C148" s="90" t="s">
        <v>10</v>
      </c>
      <c r="D148" s="90" t="s">
        <v>994</v>
      </c>
      <c r="E148" s="92">
        <v>45078</v>
      </c>
      <c r="F148" s="90" t="s">
        <v>22</v>
      </c>
      <c r="G148" s="93" t="s">
        <v>995</v>
      </c>
      <c r="H148" s="90" t="s">
        <v>26</v>
      </c>
      <c r="I148" s="92">
        <v>45196</v>
      </c>
      <c r="J148" s="94"/>
      <c r="K148" s="90"/>
      <c r="L148" s="90"/>
      <c r="M148" s="90"/>
      <c r="N148" s="90"/>
      <c r="O148" s="92"/>
      <c r="P148" s="92"/>
      <c r="Q148" s="188">
        <v>2534</v>
      </c>
      <c r="R148" s="95">
        <f t="array" ref="R148">SUM(IF($AA148=Reformulaciones!$B$2:$B$1354,Reformulaciones!$J$2:$J$994,0))</f>
        <v>0</v>
      </c>
      <c r="S148" s="93" t="s">
        <v>996</v>
      </c>
      <c r="T148" s="93" t="s">
        <v>1003</v>
      </c>
      <c r="U148" s="96" t="s">
        <v>759</v>
      </c>
      <c r="V148" s="94">
        <v>1</v>
      </c>
      <c r="W148" s="90" t="s">
        <v>748</v>
      </c>
      <c r="X148" s="92">
        <v>45139</v>
      </c>
      <c r="Y148" s="92">
        <v>45443</v>
      </c>
      <c r="Z148" s="90" t="s">
        <v>753</v>
      </c>
      <c r="AA148" s="44" t="s">
        <v>1004</v>
      </c>
      <c r="AB148" s="97" t="s">
        <v>313</v>
      </c>
      <c r="AC148" s="98" t="str">
        <f t="shared" si="42"/>
        <v>C</v>
      </c>
      <c r="AD148" s="99" t="s">
        <v>1005</v>
      </c>
      <c r="AE148" s="100">
        <v>1</v>
      </c>
      <c r="AF148" s="101" t="s">
        <v>1006</v>
      </c>
      <c r="AG148" s="102">
        <v>45405</v>
      </c>
      <c r="AH148" s="117" t="s">
        <v>1007</v>
      </c>
      <c r="AI148" s="117" t="s">
        <v>1006</v>
      </c>
      <c r="AJ148" s="105" t="s">
        <v>120</v>
      </c>
      <c r="AK148" s="97" t="s">
        <v>55</v>
      </c>
      <c r="AL148" s="97" t="s">
        <v>55</v>
      </c>
      <c r="AM148" s="104" t="s">
        <v>55</v>
      </c>
      <c r="AN148" s="97" t="s">
        <v>55</v>
      </c>
      <c r="AO148" s="97" t="s">
        <v>55</v>
      </c>
      <c r="AP148" s="97" t="s">
        <v>55</v>
      </c>
      <c r="AQ148" s="97" t="s">
        <v>55</v>
      </c>
      <c r="AR148" s="97" t="s">
        <v>55</v>
      </c>
      <c r="AS148" s="97" t="s">
        <v>55</v>
      </c>
      <c r="AT148" s="97" t="s">
        <v>55</v>
      </c>
      <c r="AU148" s="98" t="s">
        <v>55</v>
      </c>
      <c r="AV148" s="97" t="s">
        <v>55</v>
      </c>
      <c r="AW148" s="100" t="s">
        <v>55</v>
      </c>
      <c r="AX148" s="97" t="s">
        <v>55</v>
      </c>
      <c r="AY148" s="110" t="s">
        <v>55</v>
      </c>
      <c r="AZ148" s="97" t="s">
        <v>55</v>
      </c>
      <c r="BA148" s="97" t="s">
        <v>55</v>
      </c>
      <c r="BB148" s="122" t="s">
        <v>55</v>
      </c>
      <c r="BC148" s="97" t="s">
        <v>55</v>
      </c>
      <c r="BD148" s="98" t="s">
        <v>55</v>
      </c>
      <c r="BE148" s="97" t="s">
        <v>55</v>
      </c>
      <c r="BF148" s="100" t="s">
        <v>55</v>
      </c>
      <c r="BG148" s="97" t="s">
        <v>55</v>
      </c>
      <c r="BH148" s="110" t="s">
        <v>55</v>
      </c>
      <c r="BI148" s="97" t="s">
        <v>55</v>
      </c>
      <c r="BJ148" s="97" t="s">
        <v>55</v>
      </c>
      <c r="BK148" s="122" t="s">
        <v>55</v>
      </c>
      <c r="BL148" s="107" t="s">
        <v>110</v>
      </c>
      <c r="BM148" s="108" t="str">
        <f t="shared" si="33"/>
        <v>N.A.</v>
      </c>
      <c r="BN148" s="108" t="str">
        <f t="shared" si="34"/>
        <v>N.A.</v>
      </c>
      <c r="BO148" s="108" t="str">
        <f t="shared" si="35"/>
        <v>N.A.</v>
      </c>
      <c r="BP148" s="108" t="str">
        <f t="shared" si="36"/>
        <v>N.A.</v>
      </c>
      <c r="BQ148" s="108" t="str">
        <f t="shared" si="37"/>
        <v>N.A.</v>
      </c>
      <c r="BR148" s="109" t="str">
        <f t="shared" si="38"/>
        <v>N.A.</v>
      </c>
      <c r="BS148" s="108">
        <f t="shared" si="39"/>
        <v>0</v>
      </c>
      <c r="BT148" s="108">
        <f t="shared" si="40"/>
        <v>0</v>
      </c>
      <c r="BU148" s="108">
        <f t="shared" si="32"/>
        <v>0</v>
      </c>
      <c r="BV148" s="62" t="str">
        <f t="shared" si="41"/>
        <v>IGUAL</v>
      </c>
      <c r="BW148" s="251"/>
    </row>
    <row r="149" spans="1:75" ht="37.9" hidden="1" customHeight="1">
      <c r="A149" s="89" t="s">
        <v>229</v>
      </c>
      <c r="B149" s="43">
        <v>1772</v>
      </c>
      <c r="C149" s="90" t="s">
        <v>10</v>
      </c>
      <c r="D149" s="90" t="s">
        <v>994</v>
      </c>
      <c r="E149" s="92">
        <v>45078</v>
      </c>
      <c r="F149" s="90" t="s">
        <v>22</v>
      </c>
      <c r="G149" s="93" t="s">
        <v>1008</v>
      </c>
      <c r="H149" s="90" t="s">
        <v>26</v>
      </c>
      <c r="I149" s="92">
        <v>45196</v>
      </c>
      <c r="J149" s="94"/>
      <c r="K149" s="90"/>
      <c r="L149" s="90"/>
      <c r="M149" s="90"/>
      <c r="N149" s="90"/>
      <c r="O149" s="92"/>
      <c r="P149" s="92"/>
      <c r="Q149" s="188">
        <v>2523</v>
      </c>
      <c r="R149" s="95">
        <f t="array" ref="R149">SUM(IF($AA149=Reformulaciones!$B$2:$B$1354,Reformulaciones!$J$2:$J$994,0))</f>
        <v>0</v>
      </c>
      <c r="S149" s="93" t="s">
        <v>1009</v>
      </c>
      <c r="T149" s="93" t="s">
        <v>840</v>
      </c>
      <c r="U149" s="96" t="s">
        <v>997</v>
      </c>
      <c r="V149" s="94">
        <v>3</v>
      </c>
      <c r="W149" s="90" t="s">
        <v>748</v>
      </c>
      <c r="X149" s="92">
        <v>45139</v>
      </c>
      <c r="Y149" s="92">
        <v>45443</v>
      </c>
      <c r="Z149" s="90" t="s">
        <v>753</v>
      </c>
      <c r="AA149" s="44" t="s">
        <v>1010</v>
      </c>
      <c r="AB149" s="97" t="s">
        <v>313</v>
      </c>
      <c r="AC149" s="98" t="str">
        <f t="shared" si="42"/>
        <v>A</v>
      </c>
      <c r="AD149" s="99" t="s">
        <v>960</v>
      </c>
      <c r="AE149" s="100">
        <v>0.66</v>
      </c>
      <c r="AF149" s="101" t="s">
        <v>961</v>
      </c>
      <c r="AG149" s="102">
        <v>45405</v>
      </c>
      <c r="AH149" s="104"/>
      <c r="AI149" s="104"/>
      <c r="AJ149" s="105" t="s">
        <v>120</v>
      </c>
      <c r="AK149" s="97" t="s">
        <v>313</v>
      </c>
      <c r="AL149" s="98" t="str">
        <f t="shared" si="43"/>
        <v>C</v>
      </c>
      <c r="AM149" s="99" t="s">
        <v>962</v>
      </c>
      <c r="AN149" s="100">
        <v>1</v>
      </c>
      <c r="AO149" s="101" t="s">
        <v>963</v>
      </c>
      <c r="AP149" s="102">
        <v>45454</v>
      </c>
      <c r="AQ149" s="103" t="s">
        <v>791</v>
      </c>
      <c r="AR149" s="104" t="s">
        <v>963</v>
      </c>
      <c r="AS149" s="105"/>
      <c r="AT149" s="97" t="s">
        <v>55</v>
      </c>
      <c r="AU149" s="98" t="s">
        <v>55</v>
      </c>
      <c r="AV149" s="97" t="s">
        <v>55</v>
      </c>
      <c r="AW149" s="100" t="s">
        <v>55</v>
      </c>
      <c r="AX149" s="97" t="s">
        <v>55</v>
      </c>
      <c r="AY149" s="110" t="s">
        <v>55</v>
      </c>
      <c r="AZ149" s="97" t="s">
        <v>55</v>
      </c>
      <c r="BA149" s="97" t="s">
        <v>55</v>
      </c>
      <c r="BB149" s="122" t="s">
        <v>55</v>
      </c>
      <c r="BC149" s="97" t="s">
        <v>55</v>
      </c>
      <c r="BD149" s="98" t="s">
        <v>55</v>
      </c>
      <c r="BE149" s="97" t="s">
        <v>55</v>
      </c>
      <c r="BF149" s="100" t="s">
        <v>55</v>
      </c>
      <c r="BG149" s="97" t="s">
        <v>55</v>
      </c>
      <c r="BH149" s="110" t="s">
        <v>55</v>
      </c>
      <c r="BI149" s="97" t="s">
        <v>55</v>
      </c>
      <c r="BJ149" s="97" t="s">
        <v>55</v>
      </c>
      <c r="BK149" s="122" t="s">
        <v>55</v>
      </c>
      <c r="BL149" s="107" t="s">
        <v>126</v>
      </c>
      <c r="BM149" s="108" t="str">
        <f t="shared" si="33"/>
        <v>N.A.</v>
      </c>
      <c r="BN149" s="108" t="str">
        <f t="shared" si="34"/>
        <v>N.A.</v>
      </c>
      <c r="BO149" s="108" t="str">
        <f t="shared" si="35"/>
        <v>N.A.</v>
      </c>
      <c r="BP149" s="108" t="str">
        <f t="shared" si="36"/>
        <v>N.A.</v>
      </c>
      <c r="BQ149" s="108" t="str">
        <f t="shared" si="37"/>
        <v>N.A.</v>
      </c>
      <c r="BR149" s="109" t="str">
        <f t="shared" si="38"/>
        <v>N.A.</v>
      </c>
      <c r="BS149" s="108">
        <f t="shared" si="39"/>
        <v>0</v>
      </c>
      <c r="BT149" s="108">
        <f t="shared" si="40"/>
        <v>0</v>
      </c>
      <c r="BU149" s="108">
        <f t="shared" si="32"/>
        <v>0</v>
      </c>
      <c r="BV149" s="62" t="str">
        <f t="shared" si="41"/>
        <v>IGUAL</v>
      </c>
      <c r="BW149" s="251"/>
    </row>
    <row r="150" spans="1:75" ht="37.9" hidden="1" customHeight="1">
      <c r="A150" s="89" t="s">
        <v>229</v>
      </c>
      <c r="B150" s="43">
        <v>1772</v>
      </c>
      <c r="C150" s="90" t="s">
        <v>10</v>
      </c>
      <c r="D150" s="90" t="s">
        <v>994</v>
      </c>
      <c r="E150" s="92">
        <v>45078</v>
      </c>
      <c r="F150" s="90" t="s">
        <v>22</v>
      </c>
      <c r="G150" s="93" t="s">
        <v>1008</v>
      </c>
      <c r="H150" s="90" t="s">
        <v>26</v>
      </c>
      <c r="I150" s="92">
        <v>45196</v>
      </c>
      <c r="J150" s="94"/>
      <c r="K150" s="90"/>
      <c r="L150" s="90"/>
      <c r="M150" s="90"/>
      <c r="N150" s="90"/>
      <c r="O150" s="92"/>
      <c r="P150" s="92"/>
      <c r="Q150" s="188">
        <v>2524</v>
      </c>
      <c r="R150" s="95">
        <f t="array" ref="R150">SUM(IF($AA150=Reformulaciones!$B$2:$B$1354,Reformulaciones!$J$2:$J$994,0))</f>
        <v>0</v>
      </c>
      <c r="S150" s="93" t="s">
        <v>1009</v>
      </c>
      <c r="T150" s="93" t="s">
        <v>844</v>
      </c>
      <c r="U150" s="96" t="s">
        <v>162</v>
      </c>
      <c r="V150" s="94">
        <v>1</v>
      </c>
      <c r="W150" s="90" t="s">
        <v>748</v>
      </c>
      <c r="X150" s="92">
        <v>45139</v>
      </c>
      <c r="Y150" s="92">
        <v>45412</v>
      </c>
      <c r="Z150" s="90" t="s">
        <v>753</v>
      </c>
      <c r="AA150" s="44" t="s">
        <v>1011</v>
      </c>
      <c r="AB150" s="97" t="s">
        <v>313</v>
      </c>
      <c r="AC150" s="98" t="str">
        <f t="shared" si="42"/>
        <v>C</v>
      </c>
      <c r="AD150" s="99" t="s">
        <v>1000</v>
      </c>
      <c r="AE150" s="100">
        <v>1</v>
      </c>
      <c r="AF150" s="101" t="s">
        <v>1001</v>
      </c>
      <c r="AG150" s="102">
        <v>45405</v>
      </c>
      <c r="AH150" s="117" t="s">
        <v>1002</v>
      </c>
      <c r="AI150" s="117" t="s">
        <v>1001</v>
      </c>
      <c r="AJ150" s="105" t="s">
        <v>120</v>
      </c>
      <c r="AK150" s="97" t="s">
        <v>55</v>
      </c>
      <c r="AL150" s="97" t="s">
        <v>55</v>
      </c>
      <c r="AM150" s="104" t="s">
        <v>55</v>
      </c>
      <c r="AN150" s="97" t="s">
        <v>55</v>
      </c>
      <c r="AO150" s="97" t="s">
        <v>55</v>
      </c>
      <c r="AP150" s="97" t="s">
        <v>55</v>
      </c>
      <c r="AQ150" s="97" t="s">
        <v>55</v>
      </c>
      <c r="AR150" s="97" t="s">
        <v>55</v>
      </c>
      <c r="AS150" s="97" t="s">
        <v>55</v>
      </c>
      <c r="AT150" s="97" t="s">
        <v>55</v>
      </c>
      <c r="AU150" s="98" t="s">
        <v>55</v>
      </c>
      <c r="AV150" s="97" t="s">
        <v>55</v>
      </c>
      <c r="AW150" s="100" t="s">
        <v>55</v>
      </c>
      <c r="AX150" s="97" t="s">
        <v>55</v>
      </c>
      <c r="AY150" s="110" t="s">
        <v>55</v>
      </c>
      <c r="AZ150" s="97" t="s">
        <v>55</v>
      </c>
      <c r="BA150" s="97" t="s">
        <v>55</v>
      </c>
      <c r="BB150" s="122" t="s">
        <v>55</v>
      </c>
      <c r="BC150" s="97" t="s">
        <v>55</v>
      </c>
      <c r="BD150" s="98" t="s">
        <v>55</v>
      </c>
      <c r="BE150" s="97" t="s">
        <v>55</v>
      </c>
      <c r="BF150" s="100" t="s">
        <v>55</v>
      </c>
      <c r="BG150" s="97" t="s">
        <v>55</v>
      </c>
      <c r="BH150" s="110" t="s">
        <v>55</v>
      </c>
      <c r="BI150" s="97" t="s">
        <v>55</v>
      </c>
      <c r="BJ150" s="97" t="s">
        <v>55</v>
      </c>
      <c r="BK150" s="122" t="s">
        <v>55</v>
      </c>
      <c r="BL150" s="107" t="s">
        <v>110</v>
      </c>
      <c r="BM150" s="108" t="str">
        <f t="shared" si="33"/>
        <v>N.A.</v>
      </c>
      <c r="BN150" s="108" t="str">
        <f t="shared" si="34"/>
        <v>N.A.</v>
      </c>
      <c r="BO150" s="108" t="str">
        <f t="shared" si="35"/>
        <v>N.A.</v>
      </c>
      <c r="BP150" s="108" t="str">
        <f t="shared" si="36"/>
        <v>N.A.</v>
      </c>
      <c r="BQ150" s="108" t="str">
        <f t="shared" si="37"/>
        <v>N.A.</v>
      </c>
      <c r="BR150" s="109" t="str">
        <f t="shared" si="38"/>
        <v>N.A.</v>
      </c>
      <c r="BS150" s="108">
        <f t="shared" si="39"/>
        <v>0</v>
      </c>
      <c r="BT150" s="108">
        <f t="shared" si="40"/>
        <v>0</v>
      </c>
      <c r="BU150" s="108">
        <f t="shared" si="32"/>
        <v>0</v>
      </c>
      <c r="BV150" s="62" t="str">
        <f t="shared" si="41"/>
        <v>IGUAL</v>
      </c>
      <c r="BW150" s="251"/>
    </row>
    <row r="151" spans="1:75" ht="37.9" hidden="1" customHeight="1">
      <c r="A151" s="89" t="s">
        <v>229</v>
      </c>
      <c r="B151" s="43">
        <v>1772</v>
      </c>
      <c r="C151" s="90" t="s">
        <v>10</v>
      </c>
      <c r="D151" s="90" t="s">
        <v>994</v>
      </c>
      <c r="E151" s="92">
        <v>45078</v>
      </c>
      <c r="F151" s="90" t="s">
        <v>22</v>
      </c>
      <c r="G151" s="93" t="s">
        <v>1008</v>
      </c>
      <c r="H151" s="90" t="s">
        <v>26</v>
      </c>
      <c r="I151" s="92">
        <v>45196</v>
      </c>
      <c r="J151" s="94"/>
      <c r="K151" s="90"/>
      <c r="L151" s="90"/>
      <c r="M151" s="90"/>
      <c r="N151" s="90"/>
      <c r="O151" s="92"/>
      <c r="P151" s="92"/>
      <c r="Q151" s="188">
        <v>2525</v>
      </c>
      <c r="R151" s="95">
        <f t="array" ref="R151">SUM(IF($AA151=Reformulaciones!$B$2:$B$1354,Reformulaciones!$J$2:$J$994,0))</f>
        <v>0</v>
      </c>
      <c r="S151" s="93"/>
      <c r="T151" s="93" t="s">
        <v>1003</v>
      </c>
      <c r="U151" s="96" t="s">
        <v>759</v>
      </c>
      <c r="V151" s="94">
        <v>1</v>
      </c>
      <c r="W151" s="90" t="s">
        <v>748</v>
      </c>
      <c r="X151" s="92">
        <v>45139</v>
      </c>
      <c r="Y151" s="92">
        <v>45443</v>
      </c>
      <c r="Z151" s="90" t="s">
        <v>753</v>
      </c>
      <c r="AA151" s="44" t="s">
        <v>1012</v>
      </c>
      <c r="AB151" s="97" t="s">
        <v>313</v>
      </c>
      <c r="AC151" s="98" t="str">
        <f t="shared" si="42"/>
        <v>C</v>
      </c>
      <c r="AD151" s="99" t="s">
        <v>1005</v>
      </c>
      <c r="AE151" s="100">
        <v>1</v>
      </c>
      <c r="AF151" s="101" t="s">
        <v>1006</v>
      </c>
      <c r="AG151" s="102">
        <v>45405</v>
      </c>
      <c r="AH151" s="117" t="s">
        <v>1007</v>
      </c>
      <c r="AI151" s="117" t="s">
        <v>1006</v>
      </c>
      <c r="AJ151" s="105" t="s">
        <v>120</v>
      </c>
      <c r="AK151" s="97" t="s">
        <v>55</v>
      </c>
      <c r="AL151" s="97" t="s">
        <v>55</v>
      </c>
      <c r="AM151" s="104" t="s">
        <v>55</v>
      </c>
      <c r="AN151" s="97" t="s">
        <v>55</v>
      </c>
      <c r="AO151" s="97" t="s">
        <v>55</v>
      </c>
      <c r="AP151" s="97" t="s">
        <v>55</v>
      </c>
      <c r="AQ151" s="97" t="s">
        <v>55</v>
      </c>
      <c r="AR151" s="97" t="s">
        <v>55</v>
      </c>
      <c r="AS151" s="97" t="s">
        <v>55</v>
      </c>
      <c r="AT151" s="97" t="s">
        <v>55</v>
      </c>
      <c r="AU151" s="98" t="s">
        <v>55</v>
      </c>
      <c r="AV151" s="97" t="s">
        <v>55</v>
      </c>
      <c r="AW151" s="100" t="s">
        <v>55</v>
      </c>
      <c r="AX151" s="97" t="s">
        <v>55</v>
      </c>
      <c r="AY151" s="110" t="s">
        <v>55</v>
      </c>
      <c r="AZ151" s="97" t="s">
        <v>55</v>
      </c>
      <c r="BA151" s="97" t="s">
        <v>55</v>
      </c>
      <c r="BB151" s="122" t="s">
        <v>55</v>
      </c>
      <c r="BC151" s="97" t="s">
        <v>55</v>
      </c>
      <c r="BD151" s="98" t="s">
        <v>55</v>
      </c>
      <c r="BE151" s="97" t="s">
        <v>55</v>
      </c>
      <c r="BF151" s="100" t="s">
        <v>55</v>
      </c>
      <c r="BG151" s="97" t="s">
        <v>55</v>
      </c>
      <c r="BH151" s="110" t="s">
        <v>55</v>
      </c>
      <c r="BI151" s="97" t="s">
        <v>55</v>
      </c>
      <c r="BJ151" s="97" t="s">
        <v>55</v>
      </c>
      <c r="BK151" s="122" t="s">
        <v>55</v>
      </c>
      <c r="BL151" s="107" t="s">
        <v>110</v>
      </c>
      <c r="BM151" s="108" t="str">
        <f t="shared" si="33"/>
        <v>N.A.</v>
      </c>
      <c r="BN151" s="108" t="str">
        <f t="shared" si="34"/>
        <v>N.A.</v>
      </c>
      <c r="BO151" s="108" t="str">
        <f t="shared" si="35"/>
        <v>N.A.</v>
      </c>
      <c r="BP151" s="108" t="str">
        <f t="shared" si="36"/>
        <v>N.A.</v>
      </c>
      <c r="BQ151" s="108" t="str">
        <f t="shared" si="37"/>
        <v>N.A.</v>
      </c>
      <c r="BR151" s="109" t="str">
        <f t="shared" si="38"/>
        <v>N.A.</v>
      </c>
      <c r="BS151" s="108">
        <f t="shared" si="39"/>
        <v>0</v>
      </c>
      <c r="BT151" s="108">
        <f t="shared" si="40"/>
        <v>0</v>
      </c>
      <c r="BU151" s="108">
        <f t="shared" si="32"/>
        <v>0</v>
      </c>
      <c r="BV151" s="62" t="str">
        <f t="shared" si="41"/>
        <v>IGUAL</v>
      </c>
      <c r="BW151" s="251"/>
    </row>
    <row r="152" spans="1:75" ht="37.9" hidden="1" customHeight="1">
      <c r="A152" s="89" t="s">
        <v>229</v>
      </c>
      <c r="B152" s="43">
        <v>1773</v>
      </c>
      <c r="C152" s="90" t="s">
        <v>10</v>
      </c>
      <c r="D152" s="90" t="s">
        <v>994</v>
      </c>
      <c r="E152" s="92">
        <v>45078</v>
      </c>
      <c r="F152" s="90" t="s">
        <v>22</v>
      </c>
      <c r="G152" s="93" t="s">
        <v>1013</v>
      </c>
      <c r="H152" s="90" t="s">
        <v>26</v>
      </c>
      <c r="I152" s="92">
        <v>45196</v>
      </c>
      <c r="J152" s="94"/>
      <c r="K152" s="90"/>
      <c r="L152" s="90"/>
      <c r="M152" s="90"/>
      <c r="N152" s="90"/>
      <c r="O152" s="92"/>
      <c r="P152" s="92"/>
      <c r="Q152" s="188">
        <v>2526</v>
      </c>
      <c r="R152" s="95">
        <f t="array" ref="R152">SUM(IF($AA152=Reformulaciones!$B$2:$B$1354,Reformulaciones!$J$2:$J$994,0))</f>
        <v>0</v>
      </c>
      <c r="S152" s="93" t="s">
        <v>1014</v>
      </c>
      <c r="T152" s="93" t="s">
        <v>840</v>
      </c>
      <c r="U152" s="96" t="s">
        <v>997</v>
      </c>
      <c r="V152" s="94">
        <v>3</v>
      </c>
      <c r="W152" s="90" t="s">
        <v>748</v>
      </c>
      <c r="X152" s="92">
        <v>45139</v>
      </c>
      <c r="Y152" s="92">
        <v>45443</v>
      </c>
      <c r="Z152" s="90" t="s">
        <v>753</v>
      </c>
      <c r="AA152" s="44" t="s">
        <v>1015</v>
      </c>
      <c r="AB152" s="97" t="s">
        <v>313</v>
      </c>
      <c r="AC152" s="98" t="str">
        <f t="shared" si="42"/>
        <v>A</v>
      </c>
      <c r="AD152" s="99" t="s">
        <v>960</v>
      </c>
      <c r="AE152" s="100">
        <v>0.66</v>
      </c>
      <c r="AF152" s="101" t="s">
        <v>961</v>
      </c>
      <c r="AG152" s="102">
        <v>45405</v>
      </c>
      <c r="AH152" s="104"/>
      <c r="AI152" s="104"/>
      <c r="AJ152" s="105" t="s">
        <v>120</v>
      </c>
      <c r="AK152" s="97" t="s">
        <v>313</v>
      </c>
      <c r="AL152" s="98" t="str">
        <f t="shared" si="43"/>
        <v>C</v>
      </c>
      <c r="AM152" s="99" t="s">
        <v>962</v>
      </c>
      <c r="AN152" s="100">
        <v>1</v>
      </c>
      <c r="AO152" s="101" t="s">
        <v>963</v>
      </c>
      <c r="AP152" s="102">
        <v>45454</v>
      </c>
      <c r="AQ152" s="103" t="s">
        <v>791</v>
      </c>
      <c r="AR152" s="104" t="s">
        <v>963</v>
      </c>
      <c r="AS152" s="105"/>
      <c r="AT152" s="97" t="s">
        <v>55</v>
      </c>
      <c r="AU152" s="98" t="s">
        <v>55</v>
      </c>
      <c r="AV152" s="97" t="s">
        <v>55</v>
      </c>
      <c r="AW152" s="100" t="s">
        <v>55</v>
      </c>
      <c r="AX152" s="97" t="s">
        <v>55</v>
      </c>
      <c r="AY152" s="110" t="s">
        <v>55</v>
      </c>
      <c r="AZ152" s="97" t="s">
        <v>55</v>
      </c>
      <c r="BA152" s="97" t="s">
        <v>55</v>
      </c>
      <c r="BB152" s="122" t="s">
        <v>55</v>
      </c>
      <c r="BC152" s="97" t="s">
        <v>55</v>
      </c>
      <c r="BD152" s="98" t="s">
        <v>55</v>
      </c>
      <c r="BE152" s="97" t="s">
        <v>55</v>
      </c>
      <c r="BF152" s="100" t="s">
        <v>55</v>
      </c>
      <c r="BG152" s="97" t="s">
        <v>55</v>
      </c>
      <c r="BH152" s="110" t="s">
        <v>55</v>
      </c>
      <c r="BI152" s="97" t="s">
        <v>55</v>
      </c>
      <c r="BJ152" s="97" t="s">
        <v>55</v>
      </c>
      <c r="BK152" s="122" t="s">
        <v>55</v>
      </c>
      <c r="BL152" s="107" t="s">
        <v>126</v>
      </c>
      <c r="BM152" s="108" t="str">
        <f t="shared" si="33"/>
        <v>N.A.</v>
      </c>
      <c r="BN152" s="108" t="str">
        <f t="shared" si="34"/>
        <v>N.A.</v>
      </c>
      <c r="BO152" s="108" t="str">
        <f t="shared" si="35"/>
        <v>N.A.</v>
      </c>
      <c r="BP152" s="108" t="str">
        <f t="shared" si="36"/>
        <v>N.A.</v>
      </c>
      <c r="BQ152" s="108" t="str">
        <f t="shared" si="37"/>
        <v>N.A.</v>
      </c>
      <c r="BR152" s="109" t="str">
        <f t="shared" si="38"/>
        <v>N.A.</v>
      </c>
      <c r="BS152" s="108">
        <f t="shared" si="39"/>
        <v>0</v>
      </c>
      <c r="BT152" s="108">
        <f t="shared" si="40"/>
        <v>0</v>
      </c>
      <c r="BU152" s="108">
        <f t="shared" si="32"/>
        <v>0</v>
      </c>
      <c r="BV152" s="62" t="str">
        <f t="shared" si="41"/>
        <v>IGUAL</v>
      </c>
      <c r="BW152" s="251"/>
    </row>
    <row r="153" spans="1:75" ht="37.9" hidden="1" customHeight="1">
      <c r="A153" s="89" t="s">
        <v>229</v>
      </c>
      <c r="B153" s="43">
        <v>1773</v>
      </c>
      <c r="C153" s="90" t="s">
        <v>10</v>
      </c>
      <c r="D153" s="90" t="s">
        <v>994</v>
      </c>
      <c r="E153" s="92">
        <v>45078</v>
      </c>
      <c r="F153" s="90" t="s">
        <v>22</v>
      </c>
      <c r="G153" s="93" t="s">
        <v>1013</v>
      </c>
      <c r="H153" s="90" t="s">
        <v>26</v>
      </c>
      <c r="I153" s="92">
        <v>45196</v>
      </c>
      <c r="J153" s="94"/>
      <c r="K153" s="90"/>
      <c r="L153" s="90"/>
      <c r="M153" s="90"/>
      <c r="N153" s="90"/>
      <c r="O153" s="92"/>
      <c r="P153" s="92"/>
      <c r="Q153" s="188">
        <v>2527</v>
      </c>
      <c r="R153" s="95">
        <f t="array" ref="R153">SUM(IF($AA153=Reformulaciones!$B$2:$B$1354,Reformulaciones!$J$2:$J$994,0))</f>
        <v>0</v>
      </c>
      <c r="S153" s="93" t="s">
        <v>1014</v>
      </c>
      <c r="T153" s="93" t="s">
        <v>844</v>
      </c>
      <c r="U153" s="96" t="s">
        <v>162</v>
      </c>
      <c r="V153" s="94">
        <v>1</v>
      </c>
      <c r="W153" s="90" t="s">
        <v>748</v>
      </c>
      <c r="X153" s="92">
        <v>45139</v>
      </c>
      <c r="Y153" s="92">
        <v>45412</v>
      </c>
      <c r="Z153" s="90" t="s">
        <v>753</v>
      </c>
      <c r="AA153" s="44" t="s">
        <v>1016</v>
      </c>
      <c r="AB153" s="97" t="s">
        <v>313</v>
      </c>
      <c r="AC153" s="98" t="str">
        <f t="shared" si="42"/>
        <v>C</v>
      </c>
      <c r="AD153" s="99" t="s">
        <v>1000</v>
      </c>
      <c r="AE153" s="100">
        <v>1</v>
      </c>
      <c r="AF153" s="101" t="s">
        <v>1017</v>
      </c>
      <c r="AG153" s="102">
        <v>45405</v>
      </c>
      <c r="AH153" s="117" t="s">
        <v>1018</v>
      </c>
      <c r="AI153" s="117" t="s">
        <v>1017</v>
      </c>
      <c r="AJ153" s="105" t="s">
        <v>120</v>
      </c>
      <c r="AK153" s="97" t="s">
        <v>55</v>
      </c>
      <c r="AL153" s="97" t="s">
        <v>55</v>
      </c>
      <c r="AM153" s="104" t="s">
        <v>55</v>
      </c>
      <c r="AN153" s="97" t="s">
        <v>55</v>
      </c>
      <c r="AO153" s="97" t="s">
        <v>55</v>
      </c>
      <c r="AP153" s="97" t="s">
        <v>55</v>
      </c>
      <c r="AQ153" s="97" t="s">
        <v>55</v>
      </c>
      <c r="AR153" s="97" t="s">
        <v>55</v>
      </c>
      <c r="AS153" s="97" t="s">
        <v>55</v>
      </c>
      <c r="AT153" s="97" t="s">
        <v>55</v>
      </c>
      <c r="AU153" s="98" t="s">
        <v>55</v>
      </c>
      <c r="AV153" s="97" t="s">
        <v>55</v>
      </c>
      <c r="AW153" s="100" t="s">
        <v>55</v>
      </c>
      <c r="AX153" s="97" t="s">
        <v>55</v>
      </c>
      <c r="AY153" s="110" t="s">
        <v>55</v>
      </c>
      <c r="AZ153" s="97" t="s">
        <v>55</v>
      </c>
      <c r="BA153" s="97" t="s">
        <v>55</v>
      </c>
      <c r="BB153" s="122" t="s">
        <v>55</v>
      </c>
      <c r="BC153" s="97" t="s">
        <v>55</v>
      </c>
      <c r="BD153" s="98" t="s">
        <v>55</v>
      </c>
      <c r="BE153" s="97" t="s">
        <v>55</v>
      </c>
      <c r="BF153" s="100" t="s">
        <v>55</v>
      </c>
      <c r="BG153" s="97" t="s">
        <v>55</v>
      </c>
      <c r="BH153" s="110" t="s">
        <v>55</v>
      </c>
      <c r="BI153" s="97" t="s">
        <v>55</v>
      </c>
      <c r="BJ153" s="97" t="s">
        <v>55</v>
      </c>
      <c r="BK153" s="122" t="s">
        <v>55</v>
      </c>
      <c r="BL153" s="107" t="s">
        <v>110</v>
      </c>
      <c r="BM153" s="108" t="str">
        <f t="shared" si="33"/>
        <v>N.A.</v>
      </c>
      <c r="BN153" s="108" t="str">
        <f t="shared" si="34"/>
        <v>N.A.</v>
      </c>
      <c r="BO153" s="108" t="str">
        <f t="shared" si="35"/>
        <v>N.A.</v>
      </c>
      <c r="BP153" s="108" t="str">
        <f t="shared" si="36"/>
        <v>N.A.</v>
      </c>
      <c r="BQ153" s="108" t="str">
        <f t="shared" si="37"/>
        <v>N.A.</v>
      </c>
      <c r="BR153" s="109" t="str">
        <f t="shared" si="38"/>
        <v>N.A.</v>
      </c>
      <c r="BS153" s="108">
        <f t="shared" si="39"/>
        <v>0</v>
      </c>
      <c r="BT153" s="108">
        <f t="shared" si="40"/>
        <v>0</v>
      </c>
      <c r="BU153" s="108">
        <f t="shared" si="32"/>
        <v>0</v>
      </c>
      <c r="BV153" s="62" t="str">
        <f t="shared" si="41"/>
        <v>IGUAL</v>
      </c>
      <c r="BW153" s="251"/>
    </row>
    <row r="154" spans="1:75" ht="37.9" hidden="1" customHeight="1">
      <c r="A154" s="89" t="s">
        <v>229</v>
      </c>
      <c r="B154" s="43">
        <v>1773</v>
      </c>
      <c r="C154" s="90" t="s">
        <v>10</v>
      </c>
      <c r="D154" s="90" t="s">
        <v>994</v>
      </c>
      <c r="E154" s="92">
        <v>45078</v>
      </c>
      <c r="F154" s="90" t="s">
        <v>22</v>
      </c>
      <c r="G154" s="93" t="s">
        <v>1013</v>
      </c>
      <c r="H154" s="90" t="s">
        <v>26</v>
      </c>
      <c r="I154" s="92">
        <v>45196</v>
      </c>
      <c r="J154" s="94"/>
      <c r="K154" s="90"/>
      <c r="L154" s="90"/>
      <c r="M154" s="90"/>
      <c r="N154" s="90"/>
      <c r="O154" s="92"/>
      <c r="P154" s="92"/>
      <c r="Q154" s="188">
        <v>2528</v>
      </c>
      <c r="R154" s="95">
        <f t="array" ref="R154">SUM(IF($AA154=Reformulaciones!$B$2:$B$1354,Reformulaciones!$J$2:$J$994,0))</f>
        <v>0</v>
      </c>
      <c r="S154" s="93" t="s">
        <v>1014</v>
      </c>
      <c r="T154" s="93" t="s">
        <v>1003</v>
      </c>
      <c r="U154" s="96" t="s">
        <v>759</v>
      </c>
      <c r="V154" s="94">
        <v>1</v>
      </c>
      <c r="W154" s="90" t="s">
        <v>748</v>
      </c>
      <c r="X154" s="92">
        <v>45139</v>
      </c>
      <c r="Y154" s="92">
        <v>45443</v>
      </c>
      <c r="Z154" s="90" t="s">
        <v>753</v>
      </c>
      <c r="AA154" s="44" t="s">
        <v>1019</v>
      </c>
      <c r="AB154" s="97" t="s">
        <v>313</v>
      </c>
      <c r="AC154" s="98" t="str">
        <f t="shared" si="42"/>
        <v>C</v>
      </c>
      <c r="AD154" s="99" t="s">
        <v>1005</v>
      </c>
      <c r="AE154" s="100">
        <v>1</v>
      </c>
      <c r="AF154" s="101" t="s">
        <v>1020</v>
      </c>
      <c r="AG154" s="102">
        <v>45405</v>
      </c>
      <c r="AH154" s="117" t="s">
        <v>1021</v>
      </c>
      <c r="AI154" s="117" t="s">
        <v>1020</v>
      </c>
      <c r="AJ154" s="105" t="s">
        <v>120</v>
      </c>
      <c r="AK154" s="97" t="s">
        <v>55</v>
      </c>
      <c r="AL154" s="97" t="s">
        <v>55</v>
      </c>
      <c r="AM154" s="104" t="s">
        <v>55</v>
      </c>
      <c r="AN154" s="97" t="s">
        <v>55</v>
      </c>
      <c r="AO154" s="97" t="s">
        <v>55</v>
      </c>
      <c r="AP154" s="97" t="s">
        <v>55</v>
      </c>
      <c r="AQ154" s="97" t="s">
        <v>55</v>
      </c>
      <c r="AR154" s="97" t="s">
        <v>55</v>
      </c>
      <c r="AS154" s="97" t="s">
        <v>55</v>
      </c>
      <c r="AT154" s="97" t="s">
        <v>55</v>
      </c>
      <c r="AU154" s="98" t="s">
        <v>55</v>
      </c>
      <c r="AV154" s="97" t="s">
        <v>55</v>
      </c>
      <c r="AW154" s="100" t="s">
        <v>55</v>
      </c>
      <c r="AX154" s="97" t="s">
        <v>55</v>
      </c>
      <c r="AY154" s="110" t="s">
        <v>55</v>
      </c>
      <c r="AZ154" s="97" t="s">
        <v>55</v>
      </c>
      <c r="BA154" s="97" t="s">
        <v>55</v>
      </c>
      <c r="BB154" s="122" t="s">
        <v>55</v>
      </c>
      <c r="BC154" s="97" t="s">
        <v>55</v>
      </c>
      <c r="BD154" s="98" t="s">
        <v>55</v>
      </c>
      <c r="BE154" s="97" t="s">
        <v>55</v>
      </c>
      <c r="BF154" s="100" t="s">
        <v>55</v>
      </c>
      <c r="BG154" s="97" t="s">
        <v>55</v>
      </c>
      <c r="BH154" s="110" t="s">
        <v>55</v>
      </c>
      <c r="BI154" s="97" t="s">
        <v>55</v>
      </c>
      <c r="BJ154" s="97" t="s">
        <v>55</v>
      </c>
      <c r="BK154" s="122" t="s">
        <v>55</v>
      </c>
      <c r="BL154" s="107" t="s">
        <v>110</v>
      </c>
      <c r="BM154" s="108" t="str">
        <f t="shared" si="33"/>
        <v>N.A.</v>
      </c>
      <c r="BN154" s="108" t="str">
        <f t="shared" si="34"/>
        <v>N.A.</v>
      </c>
      <c r="BO154" s="108" t="str">
        <f t="shared" si="35"/>
        <v>N.A.</v>
      </c>
      <c r="BP154" s="108" t="str">
        <f t="shared" si="36"/>
        <v>N.A.</v>
      </c>
      <c r="BQ154" s="108" t="str">
        <f t="shared" si="37"/>
        <v>N.A.</v>
      </c>
      <c r="BR154" s="109" t="str">
        <f t="shared" si="38"/>
        <v>N.A.</v>
      </c>
      <c r="BS154" s="108">
        <f t="shared" si="39"/>
        <v>0</v>
      </c>
      <c r="BT154" s="108">
        <f t="shared" si="40"/>
        <v>0</v>
      </c>
      <c r="BU154" s="108">
        <f t="shared" si="32"/>
        <v>0</v>
      </c>
      <c r="BV154" s="62" t="str">
        <f t="shared" si="41"/>
        <v>IGUAL</v>
      </c>
      <c r="BW154" s="251"/>
    </row>
    <row r="155" spans="1:75" ht="37.9" hidden="1" customHeight="1">
      <c r="A155" s="89" t="s">
        <v>229</v>
      </c>
      <c r="B155" s="43">
        <v>1774</v>
      </c>
      <c r="C155" s="90" t="s">
        <v>10</v>
      </c>
      <c r="D155" s="90" t="s">
        <v>994</v>
      </c>
      <c r="E155" s="92">
        <v>45078</v>
      </c>
      <c r="F155" s="90" t="s">
        <v>22</v>
      </c>
      <c r="G155" s="93" t="s">
        <v>1022</v>
      </c>
      <c r="H155" s="90" t="s">
        <v>26</v>
      </c>
      <c r="I155" s="92">
        <v>45196</v>
      </c>
      <c r="J155" s="94"/>
      <c r="K155" s="90"/>
      <c r="L155" s="90"/>
      <c r="M155" s="90"/>
      <c r="N155" s="90"/>
      <c r="O155" s="92"/>
      <c r="P155" s="92"/>
      <c r="Q155" s="188">
        <v>2530</v>
      </c>
      <c r="R155" s="95">
        <f t="array" ref="R155">SUM(IF($AA155=Reformulaciones!$B$2:$B$1354,Reformulaciones!$J$2:$J$994,0))</f>
        <v>0</v>
      </c>
      <c r="S155" s="93" t="s">
        <v>1014</v>
      </c>
      <c r="T155" s="93" t="s">
        <v>840</v>
      </c>
      <c r="U155" s="96" t="s">
        <v>997</v>
      </c>
      <c r="V155" s="94">
        <v>3</v>
      </c>
      <c r="W155" s="90" t="s">
        <v>748</v>
      </c>
      <c r="X155" s="92">
        <v>45139</v>
      </c>
      <c r="Y155" s="92">
        <v>45443</v>
      </c>
      <c r="Z155" s="90" t="s">
        <v>753</v>
      </c>
      <c r="AA155" s="44" t="s">
        <v>1023</v>
      </c>
      <c r="AB155" s="97" t="s">
        <v>313</v>
      </c>
      <c r="AC155" s="98" t="str">
        <f t="shared" si="42"/>
        <v>A</v>
      </c>
      <c r="AD155" s="99" t="s">
        <v>960</v>
      </c>
      <c r="AE155" s="100">
        <v>0.66</v>
      </c>
      <c r="AF155" s="101" t="s">
        <v>961</v>
      </c>
      <c r="AG155" s="102">
        <v>45405</v>
      </c>
      <c r="AH155" s="104"/>
      <c r="AI155" s="104"/>
      <c r="AJ155" s="105" t="s">
        <v>120</v>
      </c>
      <c r="AK155" s="97" t="s">
        <v>313</v>
      </c>
      <c r="AL155" s="98" t="str">
        <f t="shared" si="43"/>
        <v>C</v>
      </c>
      <c r="AM155" s="99" t="s">
        <v>1024</v>
      </c>
      <c r="AN155" s="100">
        <v>1</v>
      </c>
      <c r="AO155" s="101" t="s">
        <v>963</v>
      </c>
      <c r="AP155" s="102">
        <v>45454</v>
      </c>
      <c r="AQ155" s="103" t="s">
        <v>791</v>
      </c>
      <c r="AR155" s="104" t="s">
        <v>963</v>
      </c>
      <c r="AS155" s="105"/>
      <c r="AT155" s="97" t="s">
        <v>55</v>
      </c>
      <c r="AU155" s="98" t="s">
        <v>55</v>
      </c>
      <c r="AV155" s="97" t="s">
        <v>55</v>
      </c>
      <c r="AW155" s="100" t="s">
        <v>55</v>
      </c>
      <c r="AX155" s="97" t="s">
        <v>55</v>
      </c>
      <c r="AY155" s="110" t="s">
        <v>55</v>
      </c>
      <c r="AZ155" s="97" t="s">
        <v>55</v>
      </c>
      <c r="BA155" s="97" t="s">
        <v>55</v>
      </c>
      <c r="BB155" s="122" t="s">
        <v>55</v>
      </c>
      <c r="BC155" s="97" t="s">
        <v>55</v>
      </c>
      <c r="BD155" s="98" t="s">
        <v>55</v>
      </c>
      <c r="BE155" s="97" t="s">
        <v>55</v>
      </c>
      <c r="BF155" s="100" t="s">
        <v>55</v>
      </c>
      <c r="BG155" s="97" t="s">
        <v>55</v>
      </c>
      <c r="BH155" s="110" t="s">
        <v>55</v>
      </c>
      <c r="BI155" s="97" t="s">
        <v>55</v>
      </c>
      <c r="BJ155" s="97" t="s">
        <v>55</v>
      </c>
      <c r="BK155" s="122" t="s">
        <v>55</v>
      </c>
      <c r="BL155" s="107" t="s">
        <v>126</v>
      </c>
      <c r="BM155" s="108" t="str">
        <f t="shared" si="33"/>
        <v>N.A.</v>
      </c>
      <c r="BN155" s="108" t="str">
        <f t="shared" si="34"/>
        <v>N.A.</v>
      </c>
      <c r="BO155" s="108" t="str">
        <f t="shared" si="35"/>
        <v>N.A.</v>
      </c>
      <c r="BP155" s="108" t="str">
        <f t="shared" si="36"/>
        <v>N.A.</v>
      </c>
      <c r="BQ155" s="108" t="str">
        <f t="shared" si="37"/>
        <v>N.A.</v>
      </c>
      <c r="BR155" s="109" t="str">
        <f t="shared" si="38"/>
        <v>N.A.</v>
      </c>
      <c r="BS155" s="108">
        <f t="shared" si="39"/>
        <v>0</v>
      </c>
      <c r="BT155" s="108">
        <f t="shared" si="40"/>
        <v>0</v>
      </c>
      <c r="BU155" s="108">
        <f t="shared" si="32"/>
        <v>0</v>
      </c>
      <c r="BV155" s="62" t="str">
        <f t="shared" si="41"/>
        <v>IGUAL</v>
      </c>
      <c r="BW155" s="251"/>
    </row>
    <row r="156" spans="1:75" ht="37.9" hidden="1" customHeight="1">
      <c r="A156" s="89" t="s">
        <v>229</v>
      </c>
      <c r="B156" s="43">
        <v>1774</v>
      </c>
      <c r="C156" s="90" t="s">
        <v>10</v>
      </c>
      <c r="D156" s="90" t="s">
        <v>994</v>
      </c>
      <c r="E156" s="92">
        <v>45078</v>
      </c>
      <c r="F156" s="90" t="s">
        <v>22</v>
      </c>
      <c r="G156" s="93" t="s">
        <v>1022</v>
      </c>
      <c r="H156" s="90" t="s">
        <v>26</v>
      </c>
      <c r="I156" s="92">
        <v>45196</v>
      </c>
      <c r="J156" s="94"/>
      <c r="K156" s="90"/>
      <c r="L156" s="90"/>
      <c r="M156" s="90"/>
      <c r="N156" s="90"/>
      <c r="O156" s="92"/>
      <c r="P156" s="92"/>
      <c r="Q156" s="188">
        <v>2532</v>
      </c>
      <c r="R156" s="95">
        <f t="array" ref="R156">SUM(IF($AA156=Reformulaciones!$B$2:$B$1354,Reformulaciones!$J$2:$J$994,0))</f>
        <v>0</v>
      </c>
      <c r="S156" s="93" t="s">
        <v>1014</v>
      </c>
      <c r="T156" s="93" t="s">
        <v>844</v>
      </c>
      <c r="U156" s="96" t="s">
        <v>162</v>
      </c>
      <c r="V156" s="94">
        <v>1</v>
      </c>
      <c r="W156" s="90" t="s">
        <v>748</v>
      </c>
      <c r="X156" s="92">
        <v>45139</v>
      </c>
      <c r="Y156" s="92">
        <v>45412</v>
      </c>
      <c r="Z156" s="90" t="s">
        <v>753</v>
      </c>
      <c r="AA156" s="44" t="s">
        <v>1025</v>
      </c>
      <c r="AB156" s="97" t="s">
        <v>313</v>
      </c>
      <c r="AC156" s="98" t="str">
        <f t="shared" si="42"/>
        <v>C</v>
      </c>
      <c r="AD156" s="99" t="s">
        <v>1000</v>
      </c>
      <c r="AE156" s="100">
        <v>1</v>
      </c>
      <c r="AF156" s="101" t="s">
        <v>1026</v>
      </c>
      <c r="AG156" s="102">
        <v>45405</v>
      </c>
      <c r="AH156" s="117" t="s">
        <v>1027</v>
      </c>
      <c r="AI156" s="117" t="s">
        <v>1026</v>
      </c>
      <c r="AJ156" s="105" t="s">
        <v>120</v>
      </c>
      <c r="AK156" s="97" t="s">
        <v>55</v>
      </c>
      <c r="AL156" s="97" t="s">
        <v>55</v>
      </c>
      <c r="AM156" s="104" t="s">
        <v>55</v>
      </c>
      <c r="AN156" s="97" t="s">
        <v>55</v>
      </c>
      <c r="AO156" s="97" t="s">
        <v>55</v>
      </c>
      <c r="AP156" s="97" t="s">
        <v>55</v>
      </c>
      <c r="AQ156" s="97" t="s">
        <v>55</v>
      </c>
      <c r="AR156" s="97" t="s">
        <v>55</v>
      </c>
      <c r="AS156" s="97" t="s">
        <v>55</v>
      </c>
      <c r="AT156" s="97" t="s">
        <v>55</v>
      </c>
      <c r="AU156" s="98" t="s">
        <v>55</v>
      </c>
      <c r="AV156" s="97" t="s">
        <v>55</v>
      </c>
      <c r="AW156" s="100" t="s">
        <v>55</v>
      </c>
      <c r="AX156" s="97" t="s">
        <v>55</v>
      </c>
      <c r="AY156" s="110" t="s">
        <v>55</v>
      </c>
      <c r="AZ156" s="97" t="s">
        <v>55</v>
      </c>
      <c r="BA156" s="97" t="s">
        <v>55</v>
      </c>
      <c r="BB156" s="122" t="s">
        <v>55</v>
      </c>
      <c r="BC156" s="97" t="s">
        <v>55</v>
      </c>
      <c r="BD156" s="98" t="s">
        <v>55</v>
      </c>
      <c r="BE156" s="97" t="s">
        <v>55</v>
      </c>
      <c r="BF156" s="100" t="s">
        <v>55</v>
      </c>
      <c r="BG156" s="97" t="s">
        <v>55</v>
      </c>
      <c r="BH156" s="110" t="s">
        <v>55</v>
      </c>
      <c r="BI156" s="97" t="s">
        <v>55</v>
      </c>
      <c r="BJ156" s="97" t="s">
        <v>55</v>
      </c>
      <c r="BK156" s="122" t="s">
        <v>55</v>
      </c>
      <c r="BL156" s="107" t="s">
        <v>110</v>
      </c>
      <c r="BM156" s="108" t="str">
        <f t="shared" si="33"/>
        <v>N.A.</v>
      </c>
      <c r="BN156" s="108" t="str">
        <f t="shared" si="34"/>
        <v>N.A.</v>
      </c>
      <c r="BO156" s="108" t="str">
        <f t="shared" si="35"/>
        <v>N.A.</v>
      </c>
      <c r="BP156" s="108" t="str">
        <f t="shared" si="36"/>
        <v>N.A.</v>
      </c>
      <c r="BQ156" s="108" t="str">
        <f t="shared" si="37"/>
        <v>N.A.</v>
      </c>
      <c r="BR156" s="109" t="str">
        <f t="shared" si="38"/>
        <v>N.A.</v>
      </c>
      <c r="BS156" s="108">
        <f t="shared" si="39"/>
        <v>0</v>
      </c>
      <c r="BT156" s="108">
        <f t="shared" si="40"/>
        <v>0</v>
      </c>
      <c r="BU156" s="108">
        <f t="shared" si="32"/>
        <v>0</v>
      </c>
      <c r="BV156" s="62" t="str">
        <f t="shared" si="41"/>
        <v>IGUAL</v>
      </c>
      <c r="BW156" s="251"/>
    </row>
    <row r="157" spans="1:75" ht="37.9" hidden="1" customHeight="1">
      <c r="A157" s="89" t="s">
        <v>229</v>
      </c>
      <c r="B157" s="43">
        <v>1774</v>
      </c>
      <c r="C157" s="90" t="s">
        <v>10</v>
      </c>
      <c r="D157" s="90" t="s">
        <v>994</v>
      </c>
      <c r="E157" s="92">
        <v>45078</v>
      </c>
      <c r="F157" s="90" t="s">
        <v>22</v>
      </c>
      <c r="G157" s="93" t="s">
        <v>1022</v>
      </c>
      <c r="H157" s="90" t="s">
        <v>26</v>
      </c>
      <c r="I157" s="92">
        <v>45196</v>
      </c>
      <c r="J157" s="94"/>
      <c r="K157" s="90"/>
      <c r="L157" s="90"/>
      <c r="M157" s="90"/>
      <c r="N157" s="90"/>
      <c r="O157" s="92"/>
      <c r="P157" s="92"/>
      <c r="Q157" s="188">
        <v>2533</v>
      </c>
      <c r="R157" s="95">
        <f t="array" ref="R157">SUM(IF($AA157=Reformulaciones!$B$2:$B$1354,Reformulaciones!$J$2:$J$994,0))</f>
        <v>0</v>
      </c>
      <c r="S157" s="93" t="s">
        <v>1014</v>
      </c>
      <c r="T157" s="93" t="s">
        <v>1003</v>
      </c>
      <c r="U157" s="96" t="s">
        <v>759</v>
      </c>
      <c r="V157" s="94">
        <v>1</v>
      </c>
      <c r="W157" s="90" t="s">
        <v>748</v>
      </c>
      <c r="X157" s="92">
        <v>45139</v>
      </c>
      <c r="Y157" s="92">
        <v>45443</v>
      </c>
      <c r="Z157" s="90" t="s">
        <v>753</v>
      </c>
      <c r="AA157" s="44" t="s">
        <v>1028</v>
      </c>
      <c r="AB157" s="97" t="s">
        <v>313</v>
      </c>
      <c r="AC157" s="98" t="str">
        <f t="shared" si="42"/>
        <v>C</v>
      </c>
      <c r="AD157" s="99" t="s">
        <v>1005</v>
      </c>
      <c r="AE157" s="100">
        <v>1</v>
      </c>
      <c r="AF157" s="101" t="s">
        <v>1006</v>
      </c>
      <c r="AG157" s="102">
        <v>45405</v>
      </c>
      <c r="AH157" s="117" t="s">
        <v>1007</v>
      </c>
      <c r="AI157" s="117" t="s">
        <v>1006</v>
      </c>
      <c r="AJ157" s="105" t="s">
        <v>120</v>
      </c>
      <c r="AK157" s="97" t="s">
        <v>55</v>
      </c>
      <c r="AL157" s="97" t="s">
        <v>55</v>
      </c>
      <c r="AM157" s="104" t="s">
        <v>55</v>
      </c>
      <c r="AN157" s="97" t="s">
        <v>55</v>
      </c>
      <c r="AO157" s="97" t="s">
        <v>55</v>
      </c>
      <c r="AP157" s="97" t="s">
        <v>55</v>
      </c>
      <c r="AQ157" s="97" t="s">
        <v>55</v>
      </c>
      <c r="AR157" s="97" t="s">
        <v>55</v>
      </c>
      <c r="AS157" s="97" t="s">
        <v>55</v>
      </c>
      <c r="AT157" s="97" t="s">
        <v>55</v>
      </c>
      <c r="AU157" s="98" t="s">
        <v>55</v>
      </c>
      <c r="AV157" s="97" t="s">
        <v>55</v>
      </c>
      <c r="AW157" s="100" t="s">
        <v>55</v>
      </c>
      <c r="AX157" s="97" t="s">
        <v>55</v>
      </c>
      <c r="AY157" s="110" t="s">
        <v>55</v>
      </c>
      <c r="AZ157" s="97" t="s">
        <v>55</v>
      </c>
      <c r="BA157" s="97" t="s">
        <v>55</v>
      </c>
      <c r="BB157" s="122" t="s">
        <v>55</v>
      </c>
      <c r="BC157" s="97" t="s">
        <v>55</v>
      </c>
      <c r="BD157" s="98" t="s">
        <v>55</v>
      </c>
      <c r="BE157" s="97" t="s">
        <v>55</v>
      </c>
      <c r="BF157" s="100" t="s">
        <v>55</v>
      </c>
      <c r="BG157" s="97" t="s">
        <v>55</v>
      </c>
      <c r="BH157" s="110" t="s">
        <v>55</v>
      </c>
      <c r="BI157" s="97" t="s">
        <v>55</v>
      </c>
      <c r="BJ157" s="97" t="s">
        <v>55</v>
      </c>
      <c r="BK157" s="122" t="s">
        <v>55</v>
      </c>
      <c r="BL157" s="107" t="s">
        <v>110</v>
      </c>
      <c r="BM157" s="108" t="str">
        <f t="shared" si="33"/>
        <v>N.A.</v>
      </c>
      <c r="BN157" s="108" t="str">
        <f t="shared" si="34"/>
        <v>N.A.</v>
      </c>
      <c r="BO157" s="108" t="str">
        <f t="shared" si="35"/>
        <v>N.A.</v>
      </c>
      <c r="BP157" s="108" t="str">
        <f t="shared" si="36"/>
        <v>N.A.</v>
      </c>
      <c r="BQ157" s="108" t="str">
        <f t="shared" si="37"/>
        <v>N.A.</v>
      </c>
      <c r="BR157" s="109" t="str">
        <f t="shared" si="38"/>
        <v>N.A.</v>
      </c>
      <c r="BS157" s="108">
        <f t="shared" si="39"/>
        <v>0</v>
      </c>
      <c r="BT157" s="108">
        <f t="shared" si="40"/>
        <v>0</v>
      </c>
      <c r="BU157" s="108">
        <f t="shared" si="32"/>
        <v>0</v>
      </c>
      <c r="BV157" s="62" t="str">
        <f t="shared" si="41"/>
        <v>IGUAL</v>
      </c>
      <c r="BW157" s="251"/>
    </row>
    <row r="158" spans="1:75" ht="37.9" hidden="1" customHeight="1">
      <c r="A158" s="89" t="s">
        <v>229</v>
      </c>
      <c r="B158" s="43">
        <v>1775</v>
      </c>
      <c r="C158" s="90" t="s">
        <v>10</v>
      </c>
      <c r="D158" s="90" t="s">
        <v>994</v>
      </c>
      <c r="E158" s="92">
        <v>45078</v>
      </c>
      <c r="F158" s="90" t="s">
        <v>22</v>
      </c>
      <c r="G158" s="93" t="s">
        <v>1029</v>
      </c>
      <c r="H158" s="90" t="s">
        <v>26</v>
      </c>
      <c r="I158" s="92">
        <v>45196</v>
      </c>
      <c r="J158" s="94"/>
      <c r="K158" s="90"/>
      <c r="L158" s="90"/>
      <c r="M158" s="90"/>
      <c r="N158" s="90"/>
      <c r="O158" s="92"/>
      <c r="P158" s="92"/>
      <c r="Q158" s="188">
        <v>2535</v>
      </c>
      <c r="R158" s="95">
        <f t="array" ref="R158">SUM(IF($AA158=Reformulaciones!$B$2:$B$1354,Reformulaciones!$J$2:$J$994,0))</f>
        <v>0</v>
      </c>
      <c r="S158" s="93" t="s">
        <v>1014</v>
      </c>
      <c r="T158" s="93" t="s">
        <v>840</v>
      </c>
      <c r="U158" s="96" t="s">
        <v>997</v>
      </c>
      <c r="V158" s="94">
        <v>3</v>
      </c>
      <c r="W158" s="90" t="s">
        <v>748</v>
      </c>
      <c r="X158" s="92">
        <v>45139</v>
      </c>
      <c r="Y158" s="92">
        <v>45443</v>
      </c>
      <c r="Z158" s="90" t="s">
        <v>753</v>
      </c>
      <c r="AA158" s="44" t="s">
        <v>1030</v>
      </c>
      <c r="AB158" s="97" t="s">
        <v>50</v>
      </c>
      <c r="AC158" s="98" t="str">
        <f t="shared" si="42"/>
        <v>A</v>
      </c>
      <c r="AD158" s="99" t="s">
        <v>769</v>
      </c>
      <c r="AE158" s="100">
        <v>0.66</v>
      </c>
      <c r="AF158" s="99" t="s">
        <v>1031</v>
      </c>
      <c r="AG158" s="110">
        <v>45407</v>
      </c>
      <c r="AH158" s="104" t="s">
        <v>1032</v>
      </c>
      <c r="AI158" s="104" t="s">
        <v>119</v>
      </c>
      <c r="AJ158" s="105" t="s">
        <v>120</v>
      </c>
      <c r="AK158" s="97" t="s">
        <v>50</v>
      </c>
      <c r="AL158" s="98" t="str">
        <f t="shared" si="43"/>
        <v>C</v>
      </c>
      <c r="AM158" s="99" t="s">
        <v>772</v>
      </c>
      <c r="AN158" s="106">
        <v>1</v>
      </c>
      <c r="AO158" s="101" t="s">
        <v>773</v>
      </c>
      <c r="AP158" s="102">
        <v>45490</v>
      </c>
      <c r="AQ158" s="104" t="s">
        <v>774</v>
      </c>
      <c r="AR158" s="104" t="s">
        <v>395</v>
      </c>
      <c r="AS158" s="105"/>
      <c r="AT158" s="97" t="s">
        <v>55</v>
      </c>
      <c r="AU158" s="98" t="s">
        <v>55</v>
      </c>
      <c r="AV158" s="97" t="s">
        <v>55</v>
      </c>
      <c r="AW158" s="100" t="s">
        <v>55</v>
      </c>
      <c r="AX158" s="97" t="s">
        <v>55</v>
      </c>
      <c r="AY158" s="110" t="s">
        <v>55</v>
      </c>
      <c r="AZ158" s="97" t="s">
        <v>55</v>
      </c>
      <c r="BA158" s="97" t="s">
        <v>55</v>
      </c>
      <c r="BB158" s="122" t="s">
        <v>55</v>
      </c>
      <c r="BC158" s="97" t="s">
        <v>55</v>
      </c>
      <c r="BD158" s="98" t="s">
        <v>55</v>
      </c>
      <c r="BE158" s="97" t="s">
        <v>55</v>
      </c>
      <c r="BF158" s="100" t="s">
        <v>55</v>
      </c>
      <c r="BG158" s="97" t="s">
        <v>55</v>
      </c>
      <c r="BH158" s="110" t="s">
        <v>55</v>
      </c>
      <c r="BI158" s="97" t="s">
        <v>55</v>
      </c>
      <c r="BJ158" s="97" t="s">
        <v>55</v>
      </c>
      <c r="BK158" s="122" t="s">
        <v>55</v>
      </c>
      <c r="BL158" s="107" t="s">
        <v>126</v>
      </c>
      <c r="BM158" s="108" t="str">
        <f t="shared" si="33"/>
        <v>N.A.</v>
      </c>
      <c r="BN158" s="108" t="str">
        <f t="shared" si="34"/>
        <v>N.A.</v>
      </c>
      <c r="BO158" s="108" t="str">
        <f t="shared" si="35"/>
        <v>N.A.</v>
      </c>
      <c r="BP158" s="108" t="str">
        <f t="shared" si="36"/>
        <v>N.A.</v>
      </c>
      <c r="BQ158" s="108" t="str">
        <f t="shared" si="37"/>
        <v>N.A.</v>
      </c>
      <c r="BR158" s="109" t="str">
        <f t="shared" si="38"/>
        <v>N.A.</v>
      </c>
      <c r="BS158" s="108">
        <f t="shared" si="39"/>
        <v>0</v>
      </c>
      <c r="BT158" s="108">
        <f t="shared" si="40"/>
        <v>0</v>
      </c>
      <c r="BU158" s="108">
        <f t="shared" si="32"/>
        <v>0</v>
      </c>
      <c r="BV158" s="62" t="str">
        <f t="shared" si="41"/>
        <v>IGUAL</v>
      </c>
      <c r="BW158" s="251"/>
    </row>
    <row r="159" spans="1:75" ht="37.9" hidden="1" customHeight="1">
      <c r="A159" s="89" t="s">
        <v>229</v>
      </c>
      <c r="B159" s="43">
        <v>1775</v>
      </c>
      <c r="C159" s="90" t="s">
        <v>10</v>
      </c>
      <c r="D159" s="90" t="s">
        <v>994</v>
      </c>
      <c r="E159" s="92">
        <v>45078</v>
      </c>
      <c r="F159" s="90" t="s">
        <v>22</v>
      </c>
      <c r="G159" s="93" t="s">
        <v>1029</v>
      </c>
      <c r="H159" s="90" t="s">
        <v>26</v>
      </c>
      <c r="I159" s="92">
        <v>45196</v>
      </c>
      <c r="J159" s="94"/>
      <c r="K159" s="90"/>
      <c r="L159" s="90"/>
      <c r="M159" s="90"/>
      <c r="N159" s="90"/>
      <c r="O159" s="92"/>
      <c r="P159" s="92"/>
      <c r="Q159" s="188">
        <v>2536</v>
      </c>
      <c r="R159" s="95">
        <f t="array" ref="R159">SUM(IF($AA159=Reformulaciones!$B$2:$B$1354,Reformulaciones!$J$2:$J$994,0))</f>
        <v>0</v>
      </c>
      <c r="S159" s="93" t="s">
        <v>1014</v>
      </c>
      <c r="T159" s="93" t="s">
        <v>844</v>
      </c>
      <c r="U159" s="96" t="s">
        <v>162</v>
      </c>
      <c r="V159" s="94">
        <v>1</v>
      </c>
      <c r="W159" s="90" t="s">
        <v>748</v>
      </c>
      <c r="X159" s="92">
        <v>45139</v>
      </c>
      <c r="Y159" s="92">
        <v>45412</v>
      </c>
      <c r="Z159" s="90" t="s">
        <v>753</v>
      </c>
      <c r="AA159" s="44" t="s">
        <v>1033</v>
      </c>
      <c r="AB159" s="97" t="s">
        <v>50</v>
      </c>
      <c r="AC159" s="98" t="str">
        <f t="shared" si="42"/>
        <v>C</v>
      </c>
      <c r="AD159" s="99" t="s">
        <v>776</v>
      </c>
      <c r="AE159" s="100">
        <v>1</v>
      </c>
      <c r="AF159" s="99" t="s">
        <v>777</v>
      </c>
      <c r="AG159" s="102">
        <v>45407</v>
      </c>
      <c r="AH159" s="104" t="s">
        <v>778</v>
      </c>
      <c r="AI159" s="104" t="s">
        <v>524</v>
      </c>
      <c r="AJ159" s="105" t="s">
        <v>120</v>
      </c>
      <c r="AK159" s="97" t="s">
        <v>55</v>
      </c>
      <c r="AL159" s="97" t="s">
        <v>55</v>
      </c>
      <c r="AM159" s="104" t="s">
        <v>55</v>
      </c>
      <c r="AN159" s="97" t="s">
        <v>55</v>
      </c>
      <c r="AO159" s="97" t="s">
        <v>55</v>
      </c>
      <c r="AP159" s="97" t="s">
        <v>55</v>
      </c>
      <c r="AQ159" s="97" t="s">
        <v>55</v>
      </c>
      <c r="AR159" s="97" t="s">
        <v>55</v>
      </c>
      <c r="AS159" s="97" t="s">
        <v>55</v>
      </c>
      <c r="AT159" s="97" t="s">
        <v>55</v>
      </c>
      <c r="AU159" s="98" t="s">
        <v>55</v>
      </c>
      <c r="AV159" s="97" t="s">
        <v>55</v>
      </c>
      <c r="AW159" s="100" t="s">
        <v>55</v>
      </c>
      <c r="AX159" s="97" t="s">
        <v>55</v>
      </c>
      <c r="AY159" s="110" t="s">
        <v>55</v>
      </c>
      <c r="AZ159" s="97" t="s">
        <v>55</v>
      </c>
      <c r="BA159" s="97" t="s">
        <v>55</v>
      </c>
      <c r="BB159" s="122" t="s">
        <v>55</v>
      </c>
      <c r="BC159" s="97" t="s">
        <v>55</v>
      </c>
      <c r="BD159" s="98" t="s">
        <v>55</v>
      </c>
      <c r="BE159" s="97" t="s">
        <v>55</v>
      </c>
      <c r="BF159" s="100" t="s">
        <v>55</v>
      </c>
      <c r="BG159" s="97" t="s">
        <v>55</v>
      </c>
      <c r="BH159" s="110" t="s">
        <v>55</v>
      </c>
      <c r="BI159" s="97" t="s">
        <v>55</v>
      </c>
      <c r="BJ159" s="97" t="s">
        <v>55</v>
      </c>
      <c r="BK159" s="122" t="s">
        <v>55</v>
      </c>
      <c r="BL159" s="107" t="s">
        <v>110</v>
      </c>
      <c r="BM159" s="108" t="str">
        <f t="shared" si="33"/>
        <v>N.A.</v>
      </c>
      <c r="BN159" s="108" t="str">
        <f t="shared" si="34"/>
        <v>N.A.</v>
      </c>
      <c r="BO159" s="108" t="str">
        <f t="shared" si="35"/>
        <v>N.A.</v>
      </c>
      <c r="BP159" s="108" t="str">
        <f t="shared" si="36"/>
        <v>N.A.</v>
      </c>
      <c r="BQ159" s="108" t="str">
        <f t="shared" si="37"/>
        <v>N.A.</v>
      </c>
      <c r="BR159" s="109" t="str">
        <f t="shared" si="38"/>
        <v>N.A.</v>
      </c>
      <c r="BS159" s="108">
        <f t="shared" si="39"/>
        <v>0</v>
      </c>
      <c r="BT159" s="108">
        <f t="shared" si="40"/>
        <v>0</v>
      </c>
      <c r="BU159" s="108">
        <f t="shared" si="32"/>
        <v>0</v>
      </c>
      <c r="BV159" s="62" t="str">
        <f t="shared" si="41"/>
        <v>IGUAL</v>
      </c>
      <c r="BW159" s="251"/>
    </row>
    <row r="160" spans="1:75" ht="37.9" hidden="1" customHeight="1">
      <c r="A160" s="89" t="s">
        <v>229</v>
      </c>
      <c r="B160" s="43">
        <v>1775</v>
      </c>
      <c r="C160" s="90" t="s">
        <v>10</v>
      </c>
      <c r="D160" s="90" t="s">
        <v>994</v>
      </c>
      <c r="E160" s="92">
        <v>45078</v>
      </c>
      <c r="F160" s="90" t="s">
        <v>22</v>
      </c>
      <c r="G160" s="93" t="s">
        <v>1029</v>
      </c>
      <c r="H160" s="90" t="s">
        <v>26</v>
      </c>
      <c r="I160" s="92">
        <v>45196</v>
      </c>
      <c r="J160" s="94"/>
      <c r="K160" s="90"/>
      <c r="L160" s="90"/>
      <c r="M160" s="90"/>
      <c r="N160" s="90"/>
      <c r="O160" s="92"/>
      <c r="P160" s="92"/>
      <c r="Q160" s="188">
        <v>2537</v>
      </c>
      <c r="R160" s="95">
        <f t="array" ref="R160">SUM(IF($AA160=Reformulaciones!$B$2:$B$1354,Reformulaciones!$J$2:$J$994,0))</f>
        <v>0</v>
      </c>
      <c r="S160" s="93" t="s">
        <v>1014</v>
      </c>
      <c r="T160" s="93" t="s">
        <v>1003</v>
      </c>
      <c r="U160" s="96" t="s">
        <v>759</v>
      </c>
      <c r="V160" s="94">
        <v>1</v>
      </c>
      <c r="W160" s="90" t="s">
        <v>748</v>
      </c>
      <c r="X160" s="92">
        <v>45139</v>
      </c>
      <c r="Y160" s="92">
        <v>45443</v>
      </c>
      <c r="Z160" s="90" t="s">
        <v>753</v>
      </c>
      <c r="AA160" s="44" t="s">
        <v>1034</v>
      </c>
      <c r="AB160" s="97" t="s">
        <v>50</v>
      </c>
      <c r="AC160" s="98" t="str">
        <f t="shared" si="42"/>
        <v>A</v>
      </c>
      <c r="AD160" s="99" t="s">
        <v>1035</v>
      </c>
      <c r="AE160" s="100">
        <v>0</v>
      </c>
      <c r="AF160" s="99" t="s">
        <v>1036</v>
      </c>
      <c r="AG160" s="110"/>
      <c r="AH160" s="104"/>
      <c r="AI160" s="104"/>
      <c r="AJ160" s="105" t="s">
        <v>120</v>
      </c>
      <c r="AK160" s="97" t="s">
        <v>50</v>
      </c>
      <c r="AL160" s="98" t="str">
        <f t="shared" si="43"/>
        <v>C</v>
      </c>
      <c r="AM160" s="99" t="s">
        <v>1037</v>
      </c>
      <c r="AN160" s="106">
        <v>1</v>
      </c>
      <c r="AO160" s="99" t="s">
        <v>784</v>
      </c>
      <c r="AP160" s="102">
        <v>45490</v>
      </c>
      <c r="AQ160" s="104" t="s">
        <v>783</v>
      </c>
      <c r="AR160" s="104" t="s">
        <v>395</v>
      </c>
      <c r="AS160" s="105"/>
      <c r="AT160" s="97" t="s">
        <v>55</v>
      </c>
      <c r="AU160" s="98" t="s">
        <v>55</v>
      </c>
      <c r="AV160" s="97" t="s">
        <v>55</v>
      </c>
      <c r="AW160" s="100" t="s">
        <v>55</v>
      </c>
      <c r="AX160" s="97" t="s">
        <v>55</v>
      </c>
      <c r="AY160" s="110" t="s">
        <v>55</v>
      </c>
      <c r="AZ160" s="97" t="s">
        <v>55</v>
      </c>
      <c r="BA160" s="97" t="s">
        <v>55</v>
      </c>
      <c r="BB160" s="122" t="s">
        <v>55</v>
      </c>
      <c r="BC160" s="97" t="s">
        <v>55</v>
      </c>
      <c r="BD160" s="98" t="s">
        <v>55</v>
      </c>
      <c r="BE160" s="97" t="s">
        <v>55</v>
      </c>
      <c r="BF160" s="100" t="s">
        <v>55</v>
      </c>
      <c r="BG160" s="97" t="s">
        <v>55</v>
      </c>
      <c r="BH160" s="110" t="s">
        <v>55</v>
      </c>
      <c r="BI160" s="97" t="s">
        <v>55</v>
      </c>
      <c r="BJ160" s="97" t="s">
        <v>55</v>
      </c>
      <c r="BK160" s="122" t="s">
        <v>55</v>
      </c>
      <c r="BL160" s="107" t="s">
        <v>126</v>
      </c>
      <c r="BM160" s="108" t="str">
        <f t="shared" si="33"/>
        <v>N.A.</v>
      </c>
      <c r="BN160" s="108" t="str">
        <f t="shared" si="34"/>
        <v>N.A.</v>
      </c>
      <c r="BO160" s="108" t="str">
        <f t="shared" si="35"/>
        <v>N.A.</v>
      </c>
      <c r="BP160" s="108" t="str">
        <f t="shared" si="36"/>
        <v>N.A.</v>
      </c>
      <c r="BQ160" s="108" t="str">
        <f t="shared" si="37"/>
        <v>N.A.</v>
      </c>
      <c r="BR160" s="109" t="str">
        <f t="shared" si="38"/>
        <v>N.A.</v>
      </c>
      <c r="BS160" s="108">
        <f t="shared" si="39"/>
        <v>0</v>
      </c>
      <c r="BT160" s="108">
        <f t="shared" si="40"/>
        <v>0</v>
      </c>
      <c r="BU160" s="108">
        <f t="shared" si="32"/>
        <v>0</v>
      </c>
      <c r="BV160" s="62" t="str">
        <f t="shared" si="41"/>
        <v>IGUAL</v>
      </c>
      <c r="BW160" s="251"/>
    </row>
    <row r="161" spans="1:75" ht="37.9" hidden="1" customHeight="1">
      <c r="A161" s="89" t="s">
        <v>229</v>
      </c>
      <c r="B161" s="43">
        <v>1776</v>
      </c>
      <c r="C161" s="90" t="s">
        <v>10</v>
      </c>
      <c r="D161" s="90" t="s">
        <v>994</v>
      </c>
      <c r="E161" s="92">
        <v>45078</v>
      </c>
      <c r="F161" s="90" t="s">
        <v>22</v>
      </c>
      <c r="G161" s="93" t="s">
        <v>1038</v>
      </c>
      <c r="H161" s="90" t="s">
        <v>26</v>
      </c>
      <c r="I161" s="92">
        <v>45196</v>
      </c>
      <c r="J161" s="94"/>
      <c r="K161" s="90"/>
      <c r="L161" s="90"/>
      <c r="M161" s="90"/>
      <c r="N161" s="90"/>
      <c r="O161" s="92"/>
      <c r="P161" s="92"/>
      <c r="Q161" s="188">
        <v>2538</v>
      </c>
      <c r="R161" s="95">
        <f t="array" ref="R161">SUM(IF($AA161=Reformulaciones!$B$2:$B$1354,Reformulaciones!$J$2:$J$994,0))</f>
        <v>0</v>
      </c>
      <c r="S161" s="93" t="s">
        <v>1039</v>
      </c>
      <c r="T161" s="93" t="s">
        <v>840</v>
      </c>
      <c r="U161" s="96" t="s">
        <v>997</v>
      </c>
      <c r="V161" s="94">
        <v>3</v>
      </c>
      <c r="W161" s="90" t="s">
        <v>748</v>
      </c>
      <c r="X161" s="92">
        <v>45139</v>
      </c>
      <c r="Y161" s="92">
        <v>45443</v>
      </c>
      <c r="Z161" s="90" t="s">
        <v>753</v>
      </c>
      <c r="AA161" s="44" t="s">
        <v>1040</v>
      </c>
      <c r="AB161" s="97" t="s">
        <v>50</v>
      </c>
      <c r="AC161" s="98" t="str">
        <f t="shared" si="42"/>
        <v>A</v>
      </c>
      <c r="AD161" s="99" t="s">
        <v>769</v>
      </c>
      <c r="AE161" s="100">
        <v>0.66</v>
      </c>
      <c r="AF161" s="99" t="s">
        <v>1031</v>
      </c>
      <c r="AG161" s="110">
        <v>45407</v>
      </c>
      <c r="AH161" s="104" t="s">
        <v>1032</v>
      </c>
      <c r="AI161" s="104" t="s">
        <v>119</v>
      </c>
      <c r="AJ161" s="105" t="s">
        <v>120</v>
      </c>
      <c r="AK161" s="97" t="s">
        <v>50</v>
      </c>
      <c r="AL161" s="98" t="str">
        <f t="shared" si="43"/>
        <v>C</v>
      </c>
      <c r="AM161" s="99" t="s">
        <v>772</v>
      </c>
      <c r="AN161" s="106">
        <v>1</v>
      </c>
      <c r="AO161" s="101" t="s">
        <v>773</v>
      </c>
      <c r="AP161" s="102">
        <v>45490</v>
      </c>
      <c r="AQ161" s="104" t="s">
        <v>774</v>
      </c>
      <c r="AR161" s="104" t="s">
        <v>395</v>
      </c>
      <c r="AS161" s="105"/>
      <c r="AT161" s="97" t="s">
        <v>55</v>
      </c>
      <c r="AU161" s="98" t="s">
        <v>55</v>
      </c>
      <c r="AV161" s="97" t="s">
        <v>55</v>
      </c>
      <c r="AW161" s="100" t="s">
        <v>55</v>
      </c>
      <c r="AX161" s="97" t="s">
        <v>55</v>
      </c>
      <c r="AY161" s="110" t="s">
        <v>55</v>
      </c>
      <c r="AZ161" s="97" t="s">
        <v>55</v>
      </c>
      <c r="BA161" s="97" t="s">
        <v>55</v>
      </c>
      <c r="BB161" s="122" t="s">
        <v>55</v>
      </c>
      <c r="BC161" s="97" t="s">
        <v>55</v>
      </c>
      <c r="BD161" s="98" t="s">
        <v>55</v>
      </c>
      <c r="BE161" s="97" t="s">
        <v>55</v>
      </c>
      <c r="BF161" s="100" t="s">
        <v>55</v>
      </c>
      <c r="BG161" s="97" t="s">
        <v>55</v>
      </c>
      <c r="BH161" s="110" t="s">
        <v>55</v>
      </c>
      <c r="BI161" s="97" t="s">
        <v>55</v>
      </c>
      <c r="BJ161" s="97" t="s">
        <v>55</v>
      </c>
      <c r="BK161" s="122" t="s">
        <v>55</v>
      </c>
      <c r="BL161" s="107" t="s">
        <v>126</v>
      </c>
      <c r="BM161" s="108" t="str">
        <f t="shared" si="33"/>
        <v>N.A.</v>
      </c>
      <c r="BN161" s="108" t="str">
        <f t="shared" si="34"/>
        <v>N.A.</v>
      </c>
      <c r="BO161" s="108" t="str">
        <f t="shared" si="35"/>
        <v>N.A.</v>
      </c>
      <c r="BP161" s="108" t="str">
        <f t="shared" si="36"/>
        <v>N.A.</v>
      </c>
      <c r="BQ161" s="108" t="str">
        <f t="shared" si="37"/>
        <v>N.A.</v>
      </c>
      <c r="BR161" s="109" t="str">
        <f t="shared" si="38"/>
        <v>N.A.</v>
      </c>
      <c r="BS161" s="108">
        <f t="shared" si="39"/>
        <v>0</v>
      </c>
      <c r="BT161" s="108">
        <f t="shared" si="40"/>
        <v>0</v>
      </c>
      <c r="BU161" s="108">
        <f t="shared" si="32"/>
        <v>0</v>
      </c>
      <c r="BV161" s="62" t="str">
        <f t="shared" si="41"/>
        <v>IGUAL</v>
      </c>
      <c r="BW161" s="251"/>
    </row>
    <row r="162" spans="1:75" ht="37.9" hidden="1" customHeight="1">
      <c r="A162" s="89" t="s">
        <v>229</v>
      </c>
      <c r="B162" s="43">
        <v>1776</v>
      </c>
      <c r="C162" s="90" t="s">
        <v>10</v>
      </c>
      <c r="D162" s="90" t="s">
        <v>994</v>
      </c>
      <c r="E162" s="92">
        <v>45078</v>
      </c>
      <c r="F162" s="90" t="s">
        <v>22</v>
      </c>
      <c r="G162" s="93" t="s">
        <v>1038</v>
      </c>
      <c r="H162" s="90" t="s">
        <v>26</v>
      </c>
      <c r="I162" s="92">
        <v>45196</v>
      </c>
      <c r="J162" s="94"/>
      <c r="K162" s="90"/>
      <c r="L162" s="90"/>
      <c r="M162" s="90"/>
      <c r="N162" s="90"/>
      <c r="O162" s="92"/>
      <c r="P162" s="92"/>
      <c r="Q162" s="188">
        <v>2540</v>
      </c>
      <c r="R162" s="95">
        <f t="array" ref="R162">SUM(IF($AA162=Reformulaciones!$B$2:$B$1354,Reformulaciones!$J$2:$J$994,0))</f>
        <v>0</v>
      </c>
      <c r="S162" s="93" t="s">
        <v>1039</v>
      </c>
      <c r="T162" s="93" t="s">
        <v>844</v>
      </c>
      <c r="U162" s="96" t="s">
        <v>162</v>
      </c>
      <c r="V162" s="94">
        <v>1</v>
      </c>
      <c r="W162" s="90" t="s">
        <v>748</v>
      </c>
      <c r="X162" s="92">
        <v>45139</v>
      </c>
      <c r="Y162" s="92">
        <v>45412</v>
      </c>
      <c r="Z162" s="90" t="s">
        <v>753</v>
      </c>
      <c r="AA162" s="44" t="s">
        <v>1041</v>
      </c>
      <c r="AB162" s="97" t="s">
        <v>50</v>
      </c>
      <c r="AC162" s="98" t="str">
        <f t="shared" si="42"/>
        <v>C</v>
      </c>
      <c r="AD162" s="99" t="s">
        <v>776</v>
      </c>
      <c r="AE162" s="100">
        <v>1</v>
      </c>
      <c r="AF162" s="99" t="s">
        <v>777</v>
      </c>
      <c r="AG162" s="102">
        <v>45407</v>
      </c>
      <c r="AH162" s="104" t="s">
        <v>778</v>
      </c>
      <c r="AI162" s="104" t="s">
        <v>524</v>
      </c>
      <c r="AJ162" s="105" t="s">
        <v>120</v>
      </c>
      <c r="AK162" s="97" t="s">
        <v>55</v>
      </c>
      <c r="AL162" s="97" t="s">
        <v>55</v>
      </c>
      <c r="AM162" s="104" t="s">
        <v>55</v>
      </c>
      <c r="AN162" s="97" t="s">
        <v>55</v>
      </c>
      <c r="AO162" s="97" t="s">
        <v>55</v>
      </c>
      <c r="AP162" s="97" t="s">
        <v>55</v>
      </c>
      <c r="AQ162" s="97" t="s">
        <v>55</v>
      </c>
      <c r="AR162" s="97" t="s">
        <v>55</v>
      </c>
      <c r="AS162" s="97" t="s">
        <v>55</v>
      </c>
      <c r="AT162" s="97" t="s">
        <v>55</v>
      </c>
      <c r="AU162" s="98" t="s">
        <v>55</v>
      </c>
      <c r="AV162" s="97" t="s">
        <v>55</v>
      </c>
      <c r="AW162" s="100" t="s">
        <v>55</v>
      </c>
      <c r="AX162" s="97" t="s">
        <v>55</v>
      </c>
      <c r="AY162" s="110" t="s">
        <v>55</v>
      </c>
      <c r="AZ162" s="97" t="s">
        <v>55</v>
      </c>
      <c r="BA162" s="97" t="s">
        <v>55</v>
      </c>
      <c r="BB162" s="122" t="s">
        <v>55</v>
      </c>
      <c r="BC162" s="97" t="s">
        <v>55</v>
      </c>
      <c r="BD162" s="98" t="s">
        <v>55</v>
      </c>
      <c r="BE162" s="97" t="s">
        <v>55</v>
      </c>
      <c r="BF162" s="100" t="s">
        <v>55</v>
      </c>
      <c r="BG162" s="97" t="s">
        <v>55</v>
      </c>
      <c r="BH162" s="110" t="s">
        <v>55</v>
      </c>
      <c r="BI162" s="97" t="s">
        <v>55</v>
      </c>
      <c r="BJ162" s="97" t="s">
        <v>55</v>
      </c>
      <c r="BK162" s="122" t="s">
        <v>55</v>
      </c>
      <c r="BL162" s="107" t="s">
        <v>110</v>
      </c>
      <c r="BM162" s="108" t="str">
        <f t="shared" si="33"/>
        <v>N.A.</v>
      </c>
      <c r="BN162" s="108" t="str">
        <f t="shared" si="34"/>
        <v>N.A.</v>
      </c>
      <c r="BO162" s="108" t="str">
        <f t="shared" si="35"/>
        <v>N.A.</v>
      </c>
      <c r="BP162" s="108" t="str">
        <f t="shared" si="36"/>
        <v>N.A.</v>
      </c>
      <c r="BQ162" s="108" t="str">
        <f t="shared" si="37"/>
        <v>N.A.</v>
      </c>
      <c r="BR162" s="109" t="str">
        <f t="shared" si="38"/>
        <v>N.A.</v>
      </c>
      <c r="BS162" s="108">
        <f t="shared" si="39"/>
        <v>0</v>
      </c>
      <c r="BT162" s="108">
        <f t="shared" si="40"/>
        <v>0</v>
      </c>
      <c r="BU162" s="108">
        <f t="shared" si="32"/>
        <v>0</v>
      </c>
      <c r="BV162" s="62" t="str">
        <f t="shared" si="41"/>
        <v>IGUAL</v>
      </c>
      <c r="BW162" s="251"/>
    </row>
    <row r="163" spans="1:75" ht="37.9" hidden="1" customHeight="1">
      <c r="A163" s="89" t="s">
        <v>229</v>
      </c>
      <c r="B163" s="43">
        <v>1776</v>
      </c>
      <c r="C163" s="90" t="s">
        <v>10</v>
      </c>
      <c r="D163" s="90" t="s">
        <v>994</v>
      </c>
      <c r="E163" s="92">
        <v>45078</v>
      </c>
      <c r="F163" s="90" t="s">
        <v>22</v>
      </c>
      <c r="G163" s="93" t="s">
        <v>1038</v>
      </c>
      <c r="H163" s="90" t="s">
        <v>26</v>
      </c>
      <c r="I163" s="92">
        <v>45196</v>
      </c>
      <c r="J163" s="94"/>
      <c r="K163" s="90"/>
      <c r="L163" s="90"/>
      <c r="M163" s="90"/>
      <c r="N163" s="90"/>
      <c r="O163" s="92"/>
      <c r="P163" s="92"/>
      <c r="Q163" s="188">
        <v>2542</v>
      </c>
      <c r="R163" s="95">
        <f t="array" ref="R163">SUM(IF($AA163=Reformulaciones!$B$2:$B$1354,Reformulaciones!$J$2:$J$994,0))</f>
        <v>0</v>
      </c>
      <c r="S163" s="93" t="s">
        <v>1039</v>
      </c>
      <c r="T163" s="93" t="s">
        <v>1042</v>
      </c>
      <c r="U163" s="96" t="s">
        <v>759</v>
      </c>
      <c r="V163" s="94">
        <v>1</v>
      </c>
      <c r="W163" s="90" t="s">
        <v>748</v>
      </c>
      <c r="X163" s="92">
        <v>45139</v>
      </c>
      <c r="Y163" s="92">
        <v>45443</v>
      </c>
      <c r="Z163" s="90" t="s">
        <v>753</v>
      </c>
      <c r="AA163" s="44" t="s">
        <v>1043</v>
      </c>
      <c r="AB163" s="97" t="s">
        <v>50</v>
      </c>
      <c r="AC163" s="98" t="str">
        <f t="shared" si="42"/>
        <v>A</v>
      </c>
      <c r="AD163" s="99" t="s">
        <v>1035</v>
      </c>
      <c r="AE163" s="100">
        <v>0</v>
      </c>
      <c r="AF163" s="99" t="s">
        <v>1036</v>
      </c>
      <c r="AG163" s="110"/>
      <c r="AH163" s="104"/>
      <c r="AI163" s="104"/>
      <c r="AJ163" s="105" t="s">
        <v>120</v>
      </c>
      <c r="AK163" s="97" t="s">
        <v>50</v>
      </c>
      <c r="AL163" s="98" t="str">
        <f t="shared" si="43"/>
        <v>C</v>
      </c>
      <c r="AM163" s="99" t="s">
        <v>781</v>
      </c>
      <c r="AN163" s="106">
        <v>1</v>
      </c>
      <c r="AO163" s="99" t="s">
        <v>784</v>
      </c>
      <c r="AP163" s="102">
        <v>45490</v>
      </c>
      <c r="AQ163" s="104" t="s">
        <v>783</v>
      </c>
      <c r="AR163" s="104" t="s">
        <v>395</v>
      </c>
      <c r="AS163" s="105"/>
      <c r="AT163" s="97" t="s">
        <v>55</v>
      </c>
      <c r="AU163" s="98" t="s">
        <v>55</v>
      </c>
      <c r="AV163" s="97" t="s">
        <v>55</v>
      </c>
      <c r="AW163" s="100" t="s">
        <v>55</v>
      </c>
      <c r="AX163" s="97" t="s">
        <v>55</v>
      </c>
      <c r="AY163" s="110" t="s">
        <v>55</v>
      </c>
      <c r="AZ163" s="97" t="s">
        <v>55</v>
      </c>
      <c r="BA163" s="97" t="s">
        <v>55</v>
      </c>
      <c r="BB163" s="122" t="s">
        <v>55</v>
      </c>
      <c r="BC163" s="97" t="s">
        <v>55</v>
      </c>
      <c r="BD163" s="98" t="s">
        <v>55</v>
      </c>
      <c r="BE163" s="97" t="s">
        <v>55</v>
      </c>
      <c r="BF163" s="100" t="s">
        <v>55</v>
      </c>
      <c r="BG163" s="97" t="s">
        <v>55</v>
      </c>
      <c r="BH163" s="110" t="s">
        <v>55</v>
      </c>
      <c r="BI163" s="97" t="s">
        <v>55</v>
      </c>
      <c r="BJ163" s="97" t="s">
        <v>55</v>
      </c>
      <c r="BK163" s="122" t="s">
        <v>55</v>
      </c>
      <c r="BL163" s="107" t="s">
        <v>126</v>
      </c>
      <c r="BM163" s="108" t="str">
        <f t="shared" si="33"/>
        <v>N.A.</v>
      </c>
      <c r="BN163" s="108" t="str">
        <f t="shared" si="34"/>
        <v>N.A.</v>
      </c>
      <c r="BO163" s="108" t="str">
        <f t="shared" si="35"/>
        <v>N.A.</v>
      </c>
      <c r="BP163" s="108" t="str">
        <f t="shared" si="36"/>
        <v>N.A.</v>
      </c>
      <c r="BQ163" s="108" t="str">
        <f t="shared" si="37"/>
        <v>N.A.</v>
      </c>
      <c r="BR163" s="109" t="str">
        <f t="shared" si="38"/>
        <v>N.A.</v>
      </c>
      <c r="BS163" s="108">
        <f t="shared" si="39"/>
        <v>0</v>
      </c>
      <c r="BT163" s="108">
        <f t="shared" si="40"/>
        <v>0</v>
      </c>
      <c r="BU163" s="108">
        <f t="shared" si="32"/>
        <v>0</v>
      </c>
      <c r="BV163" s="62" t="str">
        <f t="shared" si="41"/>
        <v>IGUAL</v>
      </c>
      <c r="BW163" s="251"/>
    </row>
    <row r="164" spans="1:75" ht="37.9" hidden="1" customHeight="1">
      <c r="A164" s="89" t="s">
        <v>229</v>
      </c>
      <c r="B164" s="43">
        <v>1776</v>
      </c>
      <c r="C164" s="90" t="s">
        <v>10</v>
      </c>
      <c r="D164" s="90" t="s">
        <v>994</v>
      </c>
      <c r="E164" s="92">
        <v>45078</v>
      </c>
      <c r="F164" s="90" t="s">
        <v>22</v>
      </c>
      <c r="G164" s="93" t="s">
        <v>1038</v>
      </c>
      <c r="H164" s="90" t="s">
        <v>26</v>
      </c>
      <c r="I164" s="92">
        <v>45196</v>
      </c>
      <c r="J164" s="94"/>
      <c r="K164" s="90"/>
      <c r="L164" s="90"/>
      <c r="M164" s="90"/>
      <c r="N164" s="90"/>
      <c r="O164" s="92"/>
      <c r="P164" s="92"/>
      <c r="Q164" s="188">
        <v>2546</v>
      </c>
      <c r="R164" s="95">
        <f t="array" ref="R164">SUM(IF($AA164=Reformulaciones!$B$2:$B$1354,Reformulaciones!$J$2:$J$994,0))</f>
        <v>0</v>
      </c>
      <c r="S164" s="93" t="s">
        <v>1039</v>
      </c>
      <c r="T164" s="93" t="s">
        <v>1044</v>
      </c>
      <c r="U164" s="96" t="s">
        <v>759</v>
      </c>
      <c r="V164" s="94">
        <v>1</v>
      </c>
      <c r="W164" s="90" t="s">
        <v>748</v>
      </c>
      <c r="X164" s="92">
        <v>45139</v>
      </c>
      <c r="Y164" s="92">
        <v>45443</v>
      </c>
      <c r="Z164" s="90" t="s">
        <v>753</v>
      </c>
      <c r="AA164" s="44" t="s">
        <v>1045</v>
      </c>
      <c r="AB164" s="97" t="s">
        <v>50</v>
      </c>
      <c r="AC164" s="98" t="str">
        <f t="shared" si="42"/>
        <v>A</v>
      </c>
      <c r="AD164" s="99" t="s">
        <v>1035</v>
      </c>
      <c r="AE164" s="100">
        <v>0</v>
      </c>
      <c r="AF164" s="99" t="s">
        <v>1036</v>
      </c>
      <c r="AG164" s="110"/>
      <c r="AH164" s="104"/>
      <c r="AI164" s="104"/>
      <c r="AJ164" s="105" t="s">
        <v>120</v>
      </c>
      <c r="AK164" s="97" t="s">
        <v>50</v>
      </c>
      <c r="AL164" s="98" t="str">
        <f t="shared" si="43"/>
        <v>C</v>
      </c>
      <c r="AM164" s="99" t="s">
        <v>1046</v>
      </c>
      <c r="AN164" s="106">
        <v>1</v>
      </c>
      <c r="AO164" s="99" t="s">
        <v>1047</v>
      </c>
      <c r="AP164" s="110">
        <v>45491</v>
      </c>
      <c r="AQ164" s="103" t="s">
        <v>1048</v>
      </c>
      <c r="AR164" s="104" t="s">
        <v>395</v>
      </c>
      <c r="AS164" s="105"/>
      <c r="AT164" s="97" t="s">
        <v>55</v>
      </c>
      <c r="AU164" s="98" t="s">
        <v>55</v>
      </c>
      <c r="AV164" s="97" t="s">
        <v>55</v>
      </c>
      <c r="AW164" s="100" t="s">
        <v>55</v>
      </c>
      <c r="AX164" s="97" t="s">
        <v>55</v>
      </c>
      <c r="AY164" s="110" t="s">
        <v>55</v>
      </c>
      <c r="AZ164" s="97" t="s">
        <v>55</v>
      </c>
      <c r="BA164" s="97" t="s">
        <v>55</v>
      </c>
      <c r="BB164" s="122" t="s">
        <v>55</v>
      </c>
      <c r="BC164" s="97" t="s">
        <v>55</v>
      </c>
      <c r="BD164" s="98" t="s">
        <v>55</v>
      </c>
      <c r="BE164" s="97" t="s">
        <v>55</v>
      </c>
      <c r="BF164" s="100" t="s">
        <v>55</v>
      </c>
      <c r="BG164" s="97" t="s">
        <v>55</v>
      </c>
      <c r="BH164" s="110" t="s">
        <v>55</v>
      </c>
      <c r="BI164" s="97" t="s">
        <v>55</v>
      </c>
      <c r="BJ164" s="97" t="s">
        <v>55</v>
      </c>
      <c r="BK164" s="122" t="s">
        <v>55</v>
      </c>
      <c r="BL164" s="107" t="s">
        <v>126</v>
      </c>
      <c r="BM164" s="108" t="str">
        <f t="shared" si="33"/>
        <v>N.A.</v>
      </c>
      <c r="BN164" s="108" t="str">
        <f t="shared" si="34"/>
        <v>N.A.</v>
      </c>
      <c r="BO164" s="108" t="str">
        <f t="shared" si="35"/>
        <v>N.A.</v>
      </c>
      <c r="BP164" s="108" t="str">
        <f t="shared" si="36"/>
        <v>N.A.</v>
      </c>
      <c r="BQ164" s="108" t="str">
        <f t="shared" si="37"/>
        <v>N.A.</v>
      </c>
      <c r="BR164" s="109" t="str">
        <f t="shared" si="38"/>
        <v>N.A.</v>
      </c>
      <c r="BS164" s="108">
        <f t="shared" si="39"/>
        <v>0</v>
      </c>
      <c r="BT164" s="108">
        <f t="shared" si="40"/>
        <v>0</v>
      </c>
      <c r="BU164" s="108">
        <f t="shared" si="32"/>
        <v>0</v>
      </c>
      <c r="BV164" s="62" t="str">
        <f t="shared" si="41"/>
        <v>IGUAL</v>
      </c>
      <c r="BW164" s="251"/>
    </row>
    <row r="165" spans="1:75" ht="37.9" hidden="1" customHeight="1">
      <c r="A165" s="89" t="s">
        <v>229</v>
      </c>
      <c r="B165" s="43">
        <v>1777</v>
      </c>
      <c r="C165" s="90" t="s">
        <v>10</v>
      </c>
      <c r="D165" s="90" t="s">
        <v>994</v>
      </c>
      <c r="E165" s="92">
        <v>45078</v>
      </c>
      <c r="F165" s="90" t="s">
        <v>22</v>
      </c>
      <c r="G165" s="93" t="s">
        <v>1049</v>
      </c>
      <c r="H165" s="90" t="s">
        <v>26</v>
      </c>
      <c r="I165" s="92">
        <v>45196</v>
      </c>
      <c r="J165" s="94"/>
      <c r="K165" s="90"/>
      <c r="L165" s="90"/>
      <c r="M165" s="90"/>
      <c r="N165" s="90"/>
      <c r="O165" s="92"/>
      <c r="P165" s="92"/>
      <c r="Q165" s="188">
        <v>2539</v>
      </c>
      <c r="R165" s="95">
        <f t="array" ref="R165">SUM(IF($AA165=Reformulaciones!$B$2:$B$1354,Reformulaciones!$J$2:$J$994,0))</f>
        <v>0</v>
      </c>
      <c r="S165" s="93" t="s">
        <v>1050</v>
      </c>
      <c r="T165" s="93" t="s">
        <v>840</v>
      </c>
      <c r="U165" s="96" t="s">
        <v>997</v>
      </c>
      <c r="V165" s="94">
        <v>3</v>
      </c>
      <c r="W165" s="90" t="s">
        <v>748</v>
      </c>
      <c r="X165" s="92">
        <v>45139</v>
      </c>
      <c r="Y165" s="92">
        <v>45443</v>
      </c>
      <c r="Z165" s="90" t="s">
        <v>753</v>
      </c>
      <c r="AA165" s="44" t="s">
        <v>1051</v>
      </c>
      <c r="AB165" s="97" t="s">
        <v>50</v>
      </c>
      <c r="AC165" s="98" t="str">
        <f t="shared" si="42"/>
        <v>A</v>
      </c>
      <c r="AD165" s="99" t="s">
        <v>1035</v>
      </c>
      <c r="AE165" s="100">
        <v>0</v>
      </c>
      <c r="AF165" s="99" t="s">
        <v>1036</v>
      </c>
      <c r="AG165" s="110"/>
      <c r="AH165" s="104"/>
      <c r="AI165" s="104"/>
      <c r="AJ165" s="105" t="s">
        <v>120</v>
      </c>
      <c r="AK165" s="97" t="s">
        <v>50</v>
      </c>
      <c r="AL165" s="98" t="str">
        <f t="shared" si="43"/>
        <v>C</v>
      </c>
      <c r="AM165" s="99" t="s">
        <v>1052</v>
      </c>
      <c r="AN165" s="106">
        <v>1</v>
      </c>
      <c r="AO165" s="99" t="s">
        <v>1053</v>
      </c>
      <c r="AP165" s="102">
        <v>45490</v>
      </c>
      <c r="AQ165" s="104" t="s">
        <v>1054</v>
      </c>
      <c r="AR165" s="104" t="s">
        <v>395</v>
      </c>
      <c r="AS165" s="105">
        <v>0</v>
      </c>
      <c r="AT165" s="97" t="s">
        <v>55</v>
      </c>
      <c r="AU165" s="98" t="s">
        <v>55</v>
      </c>
      <c r="AV165" s="97" t="s">
        <v>55</v>
      </c>
      <c r="AW165" s="100" t="s">
        <v>55</v>
      </c>
      <c r="AX165" s="97" t="s">
        <v>55</v>
      </c>
      <c r="AY165" s="110" t="s">
        <v>55</v>
      </c>
      <c r="AZ165" s="97" t="s">
        <v>55</v>
      </c>
      <c r="BA165" s="97" t="s">
        <v>55</v>
      </c>
      <c r="BB165" s="122" t="s">
        <v>55</v>
      </c>
      <c r="BC165" s="97" t="s">
        <v>55</v>
      </c>
      <c r="BD165" s="98" t="s">
        <v>55</v>
      </c>
      <c r="BE165" s="97" t="s">
        <v>55</v>
      </c>
      <c r="BF165" s="100" t="s">
        <v>55</v>
      </c>
      <c r="BG165" s="97" t="s">
        <v>55</v>
      </c>
      <c r="BH165" s="110" t="s">
        <v>55</v>
      </c>
      <c r="BI165" s="97" t="s">
        <v>55</v>
      </c>
      <c r="BJ165" s="97" t="s">
        <v>55</v>
      </c>
      <c r="BK165" s="122" t="s">
        <v>55</v>
      </c>
      <c r="BL165" s="107" t="s">
        <v>126</v>
      </c>
      <c r="BM165" s="108" t="str">
        <f t="shared" si="33"/>
        <v>N.A.</v>
      </c>
      <c r="BN165" s="108" t="str">
        <f t="shared" si="34"/>
        <v>N.A.</v>
      </c>
      <c r="BO165" s="108" t="str">
        <f t="shared" si="35"/>
        <v>N.A.</v>
      </c>
      <c r="BP165" s="108" t="str">
        <f t="shared" si="36"/>
        <v>N.A.</v>
      </c>
      <c r="BQ165" s="108" t="str">
        <f t="shared" si="37"/>
        <v>N.A.</v>
      </c>
      <c r="BR165" s="109" t="str">
        <f t="shared" si="38"/>
        <v>N.A.</v>
      </c>
      <c r="BS165" s="108">
        <f t="shared" si="39"/>
        <v>0</v>
      </c>
      <c r="BT165" s="108">
        <f t="shared" si="40"/>
        <v>0</v>
      </c>
      <c r="BU165" s="108">
        <f t="shared" si="32"/>
        <v>0</v>
      </c>
      <c r="BV165" s="62" t="str">
        <f t="shared" si="41"/>
        <v>IGUAL</v>
      </c>
      <c r="BW165" s="251"/>
    </row>
    <row r="166" spans="1:75" ht="37.9" hidden="1" customHeight="1">
      <c r="A166" s="89" t="s">
        <v>229</v>
      </c>
      <c r="B166" s="43">
        <v>1778</v>
      </c>
      <c r="C166" s="90" t="s">
        <v>10</v>
      </c>
      <c r="D166" s="90" t="s">
        <v>994</v>
      </c>
      <c r="E166" s="92">
        <v>45078</v>
      </c>
      <c r="F166" s="90" t="s">
        <v>22</v>
      </c>
      <c r="G166" s="93" t="s">
        <v>1055</v>
      </c>
      <c r="H166" s="90" t="s">
        <v>26</v>
      </c>
      <c r="I166" s="92">
        <v>45196</v>
      </c>
      <c r="J166" s="94"/>
      <c r="K166" s="90"/>
      <c r="L166" s="90"/>
      <c r="M166" s="90"/>
      <c r="N166" s="90"/>
      <c r="O166" s="92"/>
      <c r="P166" s="92"/>
      <c r="Q166" s="188">
        <v>2541</v>
      </c>
      <c r="R166" s="95">
        <f t="array" ref="R166">SUM(IF($AA166=Reformulaciones!$B$2:$B$1354,Reformulaciones!$J$2:$J$994,0))</f>
        <v>0</v>
      </c>
      <c r="S166" s="93" t="s">
        <v>1056</v>
      </c>
      <c r="T166" s="93" t="s">
        <v>840</v>
      </c>
      <c r="U166" s="96" t="s">
        <v>997</v>
      </c>
      <c r="V166" s="94">
        <v>3</v>
      </c>
      <c r="W166" s="90" t="s">
        <v>748</v>
      </c>
      <c r="X166" s="92">
        <v>45139</v>
      </c>
      <c r="Y166" s="92">
        <v>45443</v>
      </c>
      <c r="Z166" s="90" t="s">
        <v>753</v>
      </c>
      <c r="AA166" s="44" t="s">
        <v>1057</v>
      </c>
      <c r="AB166" s="97" t="s">
        <v>50</v>
      </c>
      <c r="AC166" s="98" t="str">
        <f t="shared" si="42"/>
        <v>A</v>
      </c>
      <c r="AD166" s="99" t="s">
        <v>769</v>
      </c>
      <c r="AE166" s="100">
        <v>0.66</v>
      </c>
      <c r="AF166" s="99" t="s">
        <v>1031</v>
      </c>
      <c r="AG166" s="110">
        <v>45407</v>
      </c>
      <c r="AH166" s="104" t="s">
        <v>1032</v>
      </c>
      <c r="AI166" s="104" t="s">
        <v>119</v>
      </c>
      <c r="AJ166" s="105" t="s">
        <v>120</v>
      </c>
      <c r="AK166" s="97" t="s">
        <v>50</v>
      </c>
      <c r="AL166" s="98" t="str">
        <f t="shared" si="43"/>
        <v>C</v>
      </c>
      <c r="AM166" s="99" t="s">
        <v>772</v>
      </c>
      <c r="AN166" s="106">
        <v>1</v>
      </c>
      <c r="AO166" s="101" t="s">
        <v>773</v>
      </c>
      <c r="AP166" s="102">
        <v>45490</v>
      </c>
      <c r="AQ166" s="104" t="s">
        <v>774</v>
      </c>
      <c r="AR166" s="104" t="s">
        <v>395</v>
      </c>
      <c r="AS166" s="105"/>
      <c r="AT166" s="97" t="s">
        <v>55</v>
      </c>
      <c r="AU166" s="98" t="s">
        <v>55</v>
      </c>
      <c r="AV166" s="97" t="s">
        <v>55</v>
      </c>
      <c r="AW166" s="100" t="s">
        <v>55</v>
      </c>
      <c r="AX166" s="97" t="s">
        <v>55</v>
      </c>
      <c r="AY166" s="110" t="s">
        <v>55</v>
      </c>
      <c r="AZ166" s="97" t="s">
        <v>55</v>
      </c>
      <c r="BA166" s="97" t="s">
        <v>55</v>
      </c>
      <c r="BB166" s="122" t="s">
        <v>55</v>
      </c>
      <c r="BC166" s="97" t="s">
        <v>55</v>
      </c>
      <c r="BD166" s="98" t="s">
        <v>55</v>
      </c>
      <c r="BE166" s="97" t="s">
        <v>55</v>
      </c>
      <c r="BF166" s="100" t="s">
        <v>55</v>
      </c>
      <c r="BG166" s="97" t="s">
        <v>55</v>
      </c>
      <c r="BH166" s="110" t="s">
        <v>55</v>
      </c>
      <c r="BI166" s="97" t="s">
        <v>55</v>
      </c>
      <c r="BJ166" s="97" t="s">
        <v>55</v>
      </c>
      <c r="BK166" s="122" t="s">
        <v>55</v>
      </c>
      <c r="BL166" s="107" t="s">
        <v>126</v>
      </c>
      <c r="BM166" s="108" t="str">
        <f t="shared" si="33"/>
        <v>N.A.</v>
      </c>
      <c r="BN166" s="108" t="str">
        <f t="shared" si="34"/>
        <v>N.A.</v>
      </c>
      <c r="BO166" s="108" t="str">
        <f t="shared" si="35"/>
        <v>N.A.</v>
      </c>
      <c r="BP166" s="108" t="str">
        <f t="shared" si="36"/>
        <v>N.A.</v>
      </c>
      <c r="BQ166" s="108" t="str">
        <f t="shared" si="37"/>
        <v>N.A.</v>
      </c>
      <c r="BR166" s="109" t="str">
        <f t="shared" si="38"/>
        <v>N.A.</v>
      </c>
      <c r="BS166" s="108">
        <f t="shared" si="39"/>
        <v>0</v>
      </c>
      <c r="BT166" s="108">
        <f t="shared" si="40"/>
        <v>0</v>
      </c>
      <c r="BU166" s="108">
        <f t="shared" si="32"/>
        <v>0</v>
      </c>
      <c r="BV166" s="62" t="str">
        <f t="shared" si="41"/>
        <v>IGUAL</v>
      </c>
      <c r="BW166" s="251"/>
    </row>
    <row r="167" spans="1:75" ht="37.9" hidden="1" customHeight="1">
      <c r="A167" s="89" t="s">
        <v>229</v>
      </c>
      <c r="B167" s="43">
        <v>1778</v>
      </c>
      <c r="C167" s="90" t="s">
        <v>10</v>
      </c>
      <c r="D167" s="90" t="s">
        <v>994</v>
      </c>
      <c r="E167" s="92">
        <v>45078</v>
      </c>
      <c r="F167" s="90" t="s">
        <v>22</v>
      </c>
      <c r="G167" s="93" t="s">
        <v>1055</v>
      </c>
      <c r="H167" s="90" t="s">
        <v>26</v>
      </c>
      <c r="I167" s="92">
        <v>45196</v>
      </c>
      <c r="J167" s="94"/>
      <c r="K167" s="90"/>
      <c r="L167" s="90"/>
      <c r="M167" s="90"/>
      <c r="N167" s="90"/>
      <c r="O167" s="92"/>
      <c r="P167" s="92"/>
      <c r="Q167" s="188">
        <v>2543</v>
      </c>
      <c r="R167" s="95">
        <f t="array" ref="R167">SUM(IF($AA167=Reformulaciones!$B$2:$B$1354,Reformulaciones!$J$2:$J$994,0))</f>
        <v>0</v>
      </c>
      <c r="S167" s="93" t="s">
        <v>1056</v>
      </c>
      <c r="T167" s="93" t="s">
        <v>844</v>
      </c>
      <c r="U167" s="96" t="s">
        <v>162</v>
      </c>
      <c r="V167" s="94">
        <v>1</v>
      </c>
      <c r="W167" s="90" t="s">
        <v>748</v>
      </c>
      <c r="X167" s="92">
        <v>45139</v>
      </c>
      <c r="Y167" s="92">
        <v>45412</v>
      </c>
      <c r="Z167" s="90" t="s">
        <v>753</v>
      </c>
      <c r="AA167" s="44" t="s">
        <v>1058</v>
      </c>
      <c r="AB167" s="97" t="s">
        <v>50</v>
      </c>
      <c r="AC167" s="98" t="str">
        <f t="shared" si="42"/>
        <v>C</v>
      </c>
      <c r="AD167" s="99" t="s">
        <v>776</v>
      </c>
      <c r="AE167" s="100">
        <v>1</v>
      </c>
      <c r="AF167" s="99" t="s">
        <v>777</v>
      </c>
      <c r="AG167" s="102">
        <v>45407</v>
      </c>
      <c r="AH167" s="104" t="s">
        <v>778</v>
      </c>
      <c r="AI167" s="104" t="s">
        <v>524</v>
      </c>
      <c r="AJ167" s="105" t="s">
        <v>120</v>
      </c>
      <c r="AK167" s="97" t="s">
        <v>55</v>
      </c>
      <c r="AL167" s="97" t="s">
        <v>55</v>
      </c>
      <c r="AM167" s="97" t="s">
        <v>55</v>
      </c>
      <c r="AN167" s="97" t="s">
        <v>55</v>
      </c>
      <c r="AO167" s="97" t="s">
        <v>55</v>
      </c>
      <c r="AP167" s="97" t="s">
        <v>55</v>
      </c>
      <c r="AQ167" s="97" t="s">
        <v>55</v>
      </c>
      <c r="AR167" s="97" t="s">
        <v>55</v>
      </c>
      <c r="AS167" s="97" t="s">
        <v>55</v>
      </c>
      <c r="AT167" s="97" t="s">
        <v>55</v>
      </c>
      <c r="AU167" s="98" t="s">
        <v>55</v>
      </c>
      <c r="AV167" s="97" t="s">
        <v>55</v>
      </c>
      <c r="AW167" s="100" t="s">
        <v>55</v>
      </c>
      <c r="AX167" s="97" t="s">
        <v>55</v>
      </c>
      <c r="AY167" s="110" t="s">
        <v>55</v>
      </c>
      <c r="AZ167" s="97" t="s">
        <v>55</v>
      </c>
      <c r="BA167" s="97" t="s">
        <v>55</v>
      </c>
      <c r="BB167" s="122" t="s">
        <v>55</v>
      </c>
      <c r="BC167" s="97" t="s">
        <v>55</v>
      </c>
      <c r="BD167" s="98" t="s">
        <v>55</v>
      </c>
      <c r="BE167" s="97" t="s">
        <v>55</v>
      </c>
      <c r="BF167" s="100" t="s">
        <v>55</v>
      </c>
      <c r="BG167" s="97" t="s">
        <v>55</v>
      </c>
      <c r="BH167" s="110" t="s">
        <v>55</v>
      </c>
      <c r="BI167" s="97" t="s">
        <v>55</v>
      </c>
      <c r="BJ167" s="97" t="s">
        <v>55</v>
      </c>
      <c r="BK167" s="122" t="s">
        <v>55</v>
      </c>
      <c r="BL167" s="107" t="s">
        <v>110</v>
      </c>
      <c r="BM167" s="108" t="str">
        <f t="shared" si="33"/>
        <v>N.A.</v>
      </c>
      <c r="BN167" s="108" t="str">
        <f t="shared" si="34"/>
        <v>N.A.</v>
      </c>
      <c r="BO167" s="108" t="str">
        <f t="shared" si="35"/>
        <v>N.A.</v>
      </c>
      <c r="BP167" s="108" t="str">
        <f t="shared" si="36"/>
        <v>N.A.</v>
      </c>
      <c r="BQ167" s="108" t="str">
        <f t="shared" si="37"/>
        <v>N.A.</v>
      </c>
      <c r="BR167" s="109" t="str">
        <f t="shared" si="38"/>
        <v>N.A.</v>
      </c>
      <c r="BS167" s="108">
        <f t="shared" si="39"/>
        <v>0</v>
      </c>
      <c r="BT167" s="108">
        <f t="shared" si="40"/>
        <v>0</v>
      </c>
      <c r="BU167" s="108">
        <f t="shared" si="32"/>
        <v>0</v>
      </c>
      <c r="BV167" s="62" t="str">
        <f t="shared" si="41"/>
        <v>IGUAL</v>
      </c>
      <c r="BW167" s="251"/>
    </row>
    <row r="168" spans="1:75" ht="37.9" hidden="1" customHeight="1">
      <c r="A168" s="89" t="s">
        <v>229</v>
      </c>
      <c r="B168" s="43">
        <v>1778</v>
      </c>
      <c r="C168" s="90" t="s">
        <v>10</v>
      </c>
      <c r="D168" s="90" t="s">
        <v>994</v>
      </c>
      <c r="E168" s="92">
        <v>45078</v>
      </c>
      <c r="F168" s="90" t="s">
        <v>22</v>
      </c>
      <c r="G168" s="93" t="s">
        <v>1055</v>
      </c>
      <c r="H168" s="90" t="s">
        <v>26</v>
      </c>
      <c r="I168" s="92">
        <v>45196</v>
      </c>
      <c r="J168" s="94"/>
      <c r="K168" s="90"/>
      <c r="L168" s="90"/>
      <c r="M168" s="90"/>
      <c r="N168" s="90"/>
      <c r="O168" s="92"/>
      <c r="P168" s="92"/>
      <c r="Q168" s="188">
        <v>2545</v>
      </c>
      <c r="R168" s="95">
        <f t="array" ref="R168">SUM(IF($AA168=Reformulaciones!$B$2:$B$1354,Reformulaciones!$J$2:$J$994,0))</f>
        <v>0</v>
      </c>
      <c r="S168" s="93" t="s">
        <v>1056</v>
      </c>
      <c r="T168" s="93" t="s">
        <v>1003</v>
      </c>
      <c r="U168" s="96" t="s">
        <v>759</v>
      </c>
      <c r="V168" s="94">
        <v>1</v>
      </c>
      <c r="W168" s="90" t="s">
        <v>748</v>
      </c>
      <c r="X168" s="92">
        <v>45139</v>
      </c>
      <c r="Y168" s="92">
        <v>45443</v>
      </c>
      <c r="Z168" s="90" t="s">
        <v>753</v>
      </c>
      <c r="AA168" s="44" t="s">
        <v>1059</v>
      </c>
      <c r="AB168" s="97" t="s">
        <v>50</v>
      </c>
      <c r="AC168" s="98" t="str">
        <f t="shared" si="42"/>
        <v>A</v>
      </c>
      <c r="AD168" s="99" t="s">
        <v>1035</v>
      </c>
      <c r="AE168" s="100">
        <v>0</v>
      </c>
      <c r="AF168" s="99" t="s">
        <v>1036</v>
      </c>
      <c r="AG168" s="102">
        <v>45407</v>
      </c>
      <c r="AH168" s="104"/>
      <c r="AI168" s="104"/>
      <c r="AJ168" s="105" t="s">
        <v>120</v>
      </c>
      <c r="AK168" s="97" t="s">
        <v>50</v>
      </c>
      <c r="AL168" s="98" t="str">
        <f t="shared" si="43"/>
        <v>C</v>
      </c>
      <c r="AM168" s="99" t="s">
        <v>781</v>
      </c>
      <c r="AN168" s="106">
        <v>1</v>
      </c>
      <c r="AO168" s="99" t="s">
        <v>784</v>
      </c>
      <c r="AP168" s="102">
        <v>45490</v>
      </c>
      <c r="AQ168" s="104" t="s">
        <v>783</v>
      </c>
      <c r="AR168" s="104" t="s">
        <v>395</v>
      </c>
      <c r="AS168" s="105"/>
      <c r="AT168" s="97" t="s">
        <v>55</v>
      </c>
      <c r="AU168" s="98" t="s">
        <v>55</v>
      </c>
      <c r="AV168" s="97" t="s">
        <v>55</v>
      </c>
      <c r="AW168" s="100" t="s">
        <v>55</v>
      </c>
      <c r="AX168" s="97" t="s">
        <v>55</v>
      </c>
      <c r="AY168" s="110" t="s">
        <v>55</v>
      </c>
      <c r="AZ168" s="97" t="s">
        <v>55</v>
      </c>
      <c r="BA168" s="97" t="s">
        <v>55</v>
      </c>
      <c r="BB168" s="122" t="s">
        <v>55</v>
      </c>
      <c r="BC168" s="97" t="s">
        <v>55</v>
      </c>
      <c r="BD168" s="98" t="s">
        <v>55</v>
      </c>
      <c r="BE168" s="97" t="s">
        <v>55</v>
      </c>
      <c r="BF168" s="100" t="s">
        <v>55</v>
      </c>
      <c r="BG168" s="97" t="s">
        <v>55</v>
      </c>
      <c r="BH168" s="110" t="s">
        <v>55</v>
      </c>
      <c r="BI168" s="97" t="s">
        <v>55</v>
      </c>
      <c r="BJ168" s="97" t="s">
        <v>55</v>
      </c>
      <c r="BK168" s="122" t="s">
        <v>55</v>
      </c>
      <c r="BL168" s="107" t="s">
        <v>126</v>
      </c>
      <c r="BM168" s="108" t="str">
        <f t="shared" si="33"/>
        <v>N.A.</v>
      </c>
      <c r="BN168" s="108" t="str">
        <f t="shared" si="34"/>
        <v>N.A.</v>
      </c>
      <c r="BO168" s="108" t="str">
        <f t="shared" si="35"/>
        <v>N.A.</v>
      </c>
      <c r="BP168" s="108" t="str">
        <f t="shared" si="36"/>
        <v>N.A.</v>
      </c>
      <c r="BQ168" s="108" t="str">
        <f t="shared" si="37"/>
        <v>N.A.</v>
      </c>
      <c r="BR168" s="109" t="str">
        <f t="shared" si="38"/>
        <v>N.A.</v>
      </c>
      <c r="BS168" s="108">
        <f t="shared" si="39"/>
        <v>0</v>
      </c>
      <c r="BT168" s="108">
        <f t="shared" si="40"/>
        <v>0</v>
      </c>
      <c r="BU168" s="108">
        <f t="shared" si="32"/>
        <v>0</v>
      </c>
      <c r="BV168" s="62" t="str">
        <f t="shared" si="41"/>
        <v>IGUAL</v>
      </c>
      <c r="BW168" s="251"/>
    </row>
    <row r="169" spans="1:75" ht="37.9" hidden="1" customHeight="1">
      <c r="A169" s="89" t="s">
        <v>229</v>
      </c>
      <c r="B169" s="43">
        <v>1779</v>
      </c>
      <c r="C169" s="90" t="s">
        <v>10</v>
      </c>
      <c r="D169" s="90" t="s">
        <v>994</v>
      </c>
      <c r="E169" s="92">
        <v>45078</v>
      </c>
      <c r="F169" s="90" t="s">
        <v>22</v>
      </c>
      <c r="G169" s="93" t="s">
        <v>1060</v>
      </c>
      <c r="H169" s="90" t="s">
        <v>26</v>
      </c>
      <c r="I169" s="92">
        <v>45196</v>
      </c>
      <c r="J169" s="94"/>
      <c r="K169" s="90"/>
      <c r="L169" s="90"/>
      <c r="M169" s="90"/>
      <c r="N169" s="90"/>
      <c r="O169" s="92"/>
      <c r="P169" s="92"/>
      <c r="Q169" s="188">
        <v>2547</v>
      </c>
      <c r="R169" s="95">
        <f t="array" ref="R169">SUM(IF($AA169=Reformulaciones!$B$2:$B$1354,Reformulaciones!$J$2:$J$994,0))</f>
        <v>0</v>
      </c>
      <c r="S169" s="93" t="s">
        <v>1061</v>
      </c>
      <c r="T169" s="93" t="s">
        <v>840</v>
      </c>
      <c r="U169" s="96" t="s">
        <v>997</v>
      </c>
      <c r="V169" s="94">
        <v>3</v>
      </c>
      <c r="W169" s="90" t="s">
        <v>748</v>
      </c>
      <c r="X169" s="92">
        <v>45139</v>
      </c>
      <c r="Y169" s="92">
        <v>45443</v>
      </c>
      <c r="Z169" s="90" t="s">
        <v>753</v>
      </c>
      <c r="AA169" s="44" t="s">
        <v>1062</v>
      </c>
      <c r="AB169" s="97" t="s">
        <v>50</v>
      </c>
      <c r="AC169" s="98" t="str">
        <f t="shared" si="42"/>
        <v>A</v>
      </c>
      <c r="AD169" s="99" t="s">
        <v>769</v>
      </c>
      <c r="AE169" s="100">
        <v>0.66</v>
      </c>
      <c r="AF169" s="99" t="s">
        <v>1031</v>
      </c>
      <c r="AG169" s="110">
        <v>45407</v>
      </c>
      <c r="AH169" s="104" t="s">
        <v>1032</v>
      </c>
      <c r="AI169" s="104" t="s">
        <v>119</v>
      </c>
      <c r="AJ169" s="105" t="s">
        <v>120</v>
      </c>
      <c r="AK169" s="97" t="s">
        <v>50</v>
      </c>
      <c r="AL169" s="98" t="str">
        <f t="shared" si="43"/>
        <v>C</v>
      </c>
      <c r="AM169" s="99" t="s">
        <v>772</v>
      </c>
      <c r="AN169" s="106">
        <v>1</v>
      </c>
      <c r="AO169" s="101" t="s">
        <v>773</v>
      </c>
      <c r="AP169" s="102">
        <v>45490</v>
      </c>
      <c r="AQ169" s="104" t="s">
        <v>774</v>
      </c>
      <c r="AR169" s="104" t="s">
        <v>395</v>
      </c>
      <c r="AS169" s="105"/>
      <c r="AT169" s="97" t="s">
        <v>55</v>
      </c>
      <c r="AU169" s="98" t="s">
        <v>55</v>
      </c>
      <c r="AV169" s="97" t="s">
        <v>55</v>
      </c>
      <c r="AW169" s="100" t="s">
        <v>55</v>
      </c>
      <c r="AX169" s="97" t="s">
        <v>55</v>
      </c>
      <c r="AY169" s="110" t="s">
        <v>55</v>
      </c>
      <c r="AZ169" s="97" t="s">
        <v>55</v>
      </c>
      <c r="BA169" s="97" t="s">
        <v>55</v>
      </c>
      <c r="BB169" s="122" t="s">
        <v>55</v>
      </c>
      <c r="BC169" s="97" t="s">
        <v>55</v>
      </c>
      <c r="BD169" s="98" t="s">
        <v>55</v>
      </c>
      <c r="BE169" s="97" t="s">
        <v>55</v>
      </c>
      <c r="BF169" s="100" t="s">
        <v>55</v>
      </c>
      <c r="BG169" s="97" t="s">
        <v>55</v>
      </c>
      <c r="BH169" s="110" t="s">
        <v>55</v>
      </c>
      <c r="BI169" s="97" t="s">
        <v>55</v>
      </c>
      <c r="BJ169" s="97" t="s">
        <v>55</v>
      </c>
      <c r="BK169" s="122" t="s">
        <v>55</v>
      </c>
      <c r="BL169" s="107" t="s">
        <v>126</v>
      </c>
      <c r="BM169" s="108" t="str">
        <f t="shared" si="33"/>
        <v>N.A.</v>
      </c>
      <c r="BN169" s="108" t="str">
        <f t="shared" si="34"/>
        <v>N.A.</v>
      </c>
      <c r="BO169" s="108" t="str">
        <f t="shared" si="35"/>
        <v>N.A.</v>
      </c>
      <c r="BP169" s="108" t="str">
        <f t="shared" si="36"/>
        <v>N.A.</v>
      </c>
      <c r="BQ169" s="108" t="str">
        <f t="shared" si="37"/>
        <v>N.A.</v>
      </c>
      <c r="BR169" s="109" t="str">
        <f t="shared" si="38"/>
        <v>N.A.</v>
      </c>
      <c r="BS169" s="108">
        <f t="shared" si="39"/>
        <v>0</v>
      </c>
      <c r="BT169" s="108">
        <f t="shared" si="40"/>
        <v>0</v>
      </c>
      <c r="BU169" s="108">
        <f t="shared" si="32"/>
        <v>0</v>
      </c>
      <c r="BV169" s="62" t="str">
        <f t="shared" si="41"/>
        <v>IGUAL</v>
      </c>
      <c r="BW169" s="251"/>
    </row>
    <row r="170" spans="1:75" ht="37.9" hidden="1" customHeight="1">
      <c r="A170" s="89" t="s">
        <v>229</v>
      </c>
      <c r="B170" s="43">
        <v>1779</v>
      </c>
      <c r="C170" s="90" t="s">
        <v>10</v>
      </c>
      <c r="D170" s="90" t="s">
        <v>994</v>
      </c>
      <c r="E170" s="92">
        <v>45078</v>
      </c>
      <c r="F170" s="90" t="s">
        <v>22</v>
      </c>
      <c r="G170" s="93" t="s">
        <v>1060</v>
      </c>
      <c r="H170" s="90" t="s">
        <v>26</v>
      </c>
      <c r="I170" s="92">
        <v>45196</v>
      </c>
      <c r="J170" s="94"/>
      <c r="K170" s="90"/>
      <c r="L170" s="90"/>
      <c r="M170" s="90"/>
      <c r="N170" s="90"/>
      <c r="O170" s="92"/>
      <c r="P170" s="92"/>
      <c r="Q170" s="188">
        <v>2548</v>
      </c>
      <c r="R170" s="95">
        <f t="array" ref="R170">SUM(IF($AA170=Reformulaciones!$B$2:$B$1354,Reformulaciones!$J$2:$J$994,0))</f>
        <v>0</v>
      </c>
      <c r="S170" s="93" t="s">
        <v>1061</v>
      </c>
      <c r="T170" s="93" t="s">
        <v>844</v>
      </c>
      <c r="U170" s="96" t="s">
        <v>162</v>
      </c>
      <c r="V170" s="94">
        <v>1</v>
      </c>
      <c r="W170" s="90" t="s">
        <v>748</v>
      </c>
      <c r="X170" s="92">
        <v>45139</v>
      </c>
      <c r="Y170" s="92">
        <v>45412</v>
      </c>
      <c r="Z170" s="90" t="s">
        <v>753</v>
      </c>
      <c r="AA170" s="44" t="s">
        <v>1063</v>
      </c>
      <c r="AB170" s="97" t="s">
        <v>50</v>
      </c>
      <c r="AC170" s="98" t="str">
        <f t="shared" si="42"/>
        <v>C</v>
      </c>
      <c r="AD170" s="99" t="s">
        <v>776</v>
      </c>
      <c r="AE170" s="100">
        <v>1</v>
      </c>
      <c r="AF170" s="99" t="s">
        <v>777</v>
      </c>
      <c r="AG170" s="102">
        <v>45406</v>
      </c>
      <c r="AH170" s="104" t="s">
        <v>778</v>
      </c>
      <c r="AI170" s="104" t="s">
        <v>524</v>
      </c>
      <c r="AJ170" s="105" t="s">
        <v>120</v>
      </c>
      <c r="AK170" s="97" t="s">
        <v>55</v>
      </c>
      <c r="AL170" s="97" t="s">
        <v>55</v>
      </c>
      <c r="AM170" s="104" t="s">
        <v>55</v>
      </c>
      <c r="AN170" s="97" t="s">
        <v>55</v>
      </c>
      <c r="AO170" s="97" t="s">
        <v>55</v>
      </c>
      <c r="AP170" s="97" t="s">
        <v>55</v>
      </c>
      <c r="AQ170" s="97" t="s">
        <v>55</v>
      </c>
      <c r="AR170" s="97" t="s">
        <v>55</v>
      </c>
      <c r="AS170" s="97" t="s">
        <v>55</v>
      </c>
      <c r="AT170" s="97" t="s">
        <v>55</v>
      </c>
      <c r="AU170" s="98" t="s">
        <v>55</v>
      </c>
      <c r="AV170" s="97" t="s">
        <v>55</v>
      </c>
      <c r="AW170" s="100" t="s">
        <v>55</v>
      </c>
      <c r="AX170" s="97" t="s">
        <v>55</v>
      </c>
      <c r="AY170" s="110" t="s">
        <v>55</v>
      </c>
      <c r="AZ170" s="97" t="s">
        <v>55</v>
      </c>
      <c r="BA170" s="97" t="s">
        <v>55</v>
      </c>
      <c r="BB170" s="122" t="s">
        <v>55</v>
      </c>
      <c r="BC170" s="97" t="s">
        <v>55</v>
      </c>
      <c r="BD170" s="98" t="s">
        <v>55</v>
      </c>
      <c r="BE170" s="97" t="s">
        <v>55</v>
      </c>
      <c r="BF170" s="100" t="s">
        <v>55</v>
      </c>
      <c r="BG170" s="97" t="s">
        <v>55</v>
      </c>
      <c r="BH170" s="110" t="s">
        <v>55</v>
      </c>
      <c r="BI170" s="97" t="s">
        <v>55</v>
      </c>
      <c r="BJ170" s="97" t="s">
        <v>55</v>
      </c>
      <c r="BK170" s="122" t="s">
        <v>55</v>
      </c>
      <c r="BL170" s="107" t="s">
        <v>110</v>
      </c>
      <c r="BM170" s="108" t="str">
        <f t="shared" si="33"/>
        <v>N.A.</v>
      </c>
      <c r="BN170" s="108" t="str">
        <f t="shared" si="34"/>
        <v>N.A.</v>
      </c>
      <c r="BO170" s="108" t="str">
        <f t="shared" si="35"/>
        <v>N.A.</v>
      </c>
      <c r="BP170" s="108" t="str">
        <f t="shared" si="36"/>
        <v>N.A.</v>
      </c>
      <c r="BQ170" s="108" t="str">
        <f t="shared" si="37"/>
        <v>N.A.</v>
      </c>
      <c r="BR170" s="109" t="str">
        <f t="shared" si="38"/>
        <v>N.A.</v>
      </c>
      <c r="BS170" s="108">
        <f t="shared" si="39"/>
        <v>0</v>
      </c>
      <c r="BT170" s="108">
        <f t="shared" si="40"/>
        <v>0</v>
      </c>
      <c r="BU170" s="108">
        <f t="shared" si="32"/>
        <v>0</v>
      </c>
      <c r="BV170" s="62" t="str">
        <f t="shared" si="41"/>
        <v>IGUAL</v>
      </c>
      <c r="BW170" s="251"/>
    </row>
    <row r="171" spans="1:75" ht="37.9" hidden="1" customHeight="1">
      <c r="A171" s="89" t="s">
        <v>229</v>
      </c>
      <c r="B171" s="43">
        <v>1779</v>
      </c>
      <c r="C171" s="90" t="s">
        <v>10</v>
      </c>
      <c r="D171" s="90" t="s">
        <v>994</v>
      </c>
      <c r="E171" s="92">
        <v>45078</v>
      </c>
      <c r="F171" s="90" t="s">
        <v>22</v>
      </c>
      <c r="G171" s="93" t="s">
        <v>1060</v>
      </c>
      <c r="H171" s="90" t="s">
        <v>26</v>
      </c>
      <c r="I171" s="92">
        <v>45196</v>
      </c>
      <c r="J171" s="94"/>
      <c r="K171" s="90"/>
      <c r="L171" s="90"/>
      <c r="M171" s="90"/>
      <c r="N171" s="90"/>
      <c r="O171" s="92"/>
      <c r="P171" s="92"/>
      <c r="Q171" s="188">
        <v>2549</v>
      </c>
      <c r="R171" s="95">
        <f t="array" ref="R171">SUM(IF($AA171=Reformulaciones!$B$2:$B$1354,Reformulaciones!$J$2:$J$994,0))</f>
        <v>0</v>
      </c>
      <c r="S171" s="93" t="s">
        <v>1061</v>
      </c>
      <c r="T171" s="93" t="s">
        <v>1003</v>
      </c>
      <c r="U171" s="96" t="s">
        <v>759</v>
      </c>
      <c r="V171" s="94">
        <v>1</v>
      </c>
      <c r="W171" s="90" t="s">
        <v>748</v>
      </c>
      <c r="X171" s="92">
        <v>45139</v>
      </c>
      <c r="Y171" s="92">
        <v>45443</v>
      </c>
      <c r="Z171" s="90" t="s">
        <v>753</v>
      </c>
      <c r="AA171" s="44" t="s">
        <v>1064</v>
      </c>
      <c r="AB171" s="97" t="s">
        <v>50</v>
      </c>
      <c r="AC171" s="98" t="str">
        <f t="shared" si="42"/>
        <v>A</v>
      </c>
      <c r="AD171" s="99" t="s">
        <v>1035</v>
      </c>
      <c r="AE171" s="100">
        <v>0</v>
      </c>
      <c r="AF171" s="99" t="s">
        <v>1036</v>
      </c>
      <c r="AG171" s="102">
        <v>45406</v>
      </c>
      <c r="AH171" s="104"/>
      <c r="AI171" s="104"/>
      <c r="AJ171" s="105" t="s">
        <v>120</v>
      </c>
      <c r="AK171" s="97" t="s">
        <v>50</v>
      </c>
      <c r="AL171" s="98" t="str">
        <f t="shared" si="43"/>
        <v>C</v>
      </c>
      <c r="AM171" s="99" t="s">
        <v>781</v>
      </c>
      <c r="AN171" s="106">
        <v>1</v>
      </c>
      <c r="AO171" s="99" t="s">
        <v>784</v>
      </c>
      <c r="AP171" s="102">
        <v>45490</v>
      </c>
      <c r="AQ171" s="104" t="s">
        <v>783</v>
      </c>
      <c r="AR171" s="104" t="s">
        <v>395</v>
      </c>
      <c r="AS171" s="105"/>
      <c r="AT171" s="97" t="s">
        <v>55</v>
      </c>
      <c r="AU171" s="98" t="s">
        <v>55</v>
      </c>
      <c r="AV171" s="97" t="s">
        <v>55</v>
      </c>
      <c r="AW171" s="100" t="s">
        <v>55</v>
      </c>
      <c r="AX171" s="97" t="s">
        <v>55</v>
      </c>
      <c r="AY171" s="110" t="s">
        <v>55</v>
      </c>
      <c r="AZ171" s="97" t="s">
        <v>55</v>
      </c>
      <c r="BA171" s="97" t="s">
        <v>55</v>
      </c>
      <c r="BB171" s="122" t="s">
        <v>55</v>
      </c>
      <c r="BC171" s="97" t="s">
        <v>55</v>
      </c>
      <c r="BD171" s="98" t="s">
        <v>55</v>
      </c>
      <c r="BE171" s="97" t="s">
        <v>55</v>
      </c>
      <c r="BF171" s="100" t="s">
        <v>55</v>
      </c>
      <c r="BG171" s="97" t="s">
        <v>55</v>
      </c>
      <c r="BH171" s="110" t="s">
        <v>55</v>
      </c>
      <c r="BI171" s="97" t="s">
        <v>55</v>
      </c>
      <c r="BJ171" s="97" t="s">
        <v>55</v>
      </c>
      <c r="BK171" s="122" t="s">
        <v>55</v>
      </c>
      <c r="BL171" s="107" t="s">
        <v>126</v>
      </c>
      <c r="BM171" s="108" t="str">
        <f t="shared" si="33"/>
        <v>N.A.</v>
      </c>
      <c r="BN171" s="108" t="str">
        <f t="shared" si="34"/>
        <v>N.A.</v>
      </c>
      <c r="BO171" s="108" t="str">
        <f t="shared" si="35"/>
        <v>N.A.</v>
      </c>
      <c r="BP171" s="108" t="str">
        <f t="shared" si="36"/>
        <v>N.A.</v>
      </c>
      <c r="BQ171" s="108" t="str">
        <f t="shared" si="37"/>
        <v>N.A.</v>
      </c>
      <c r="BR171" s="109" t="str">
        <f t="shared" si="38"/>
        <v>N.A.</v>
      </c>
      <c r="BS171" s="108">
        <f t="shared" si="39"/>
        <v>0</v>
      </c>
      <c r="BT171" s="108">
        <f t="shared" si="40"/>
        <v>0</v>
      </c>
      <c r="BU171" s="108">
        <f t="shared" si="32"/>
        <v>0</v>
      </c>
      <c r="BV171" s="62" t="str">
        <f t="shared" si="41"/>
        <v>IGUAL</v>
      </c>
      <c r="BW171" s="251"/>
    </row>
    <row r="172" spans="1:75" ht="37.9" hidden="1" customHeight="1">
      <c r="A172" s="89" t="s">
        <v>229</v>
      </c>
      <c r="B172" s="43">
        <v>1780</v>
      </c>
      <c r="C172" s="90" t="s">
        <v>10</v>
      </c>
      <c r="D172" s="90" t="s">
        <v>994</v>
      </c>
      <c r="E172" s="92">
        <v>45078</v>
      </c>
      <c r="F172" s="90" t="s">
        <v>22</v>
      </c>
      <c r="G172" s="93" t="s">
        <v>1065</v>
      </c>
      <c r="H172" s="90" t="s">
        <v>26</v>
      </c>
      <c r="I172" s="92">
        <v>45196</v>
      </c>
      <c r="J172" s="94"/>
      <c r="K172" s="90"/>
      <c r="L172" s="90"/>
      <c r="M172" s="90"/>
      <c r="N172" s="90"/>
      <c r="O172" s="92"/>
      <c r="P172" s="92"/>
      <c r="Q172" s="188">
        <v>2550</v>
      </c>
      <c r="R172" s="95">
        <f t="array" ref="R172">SUM(IF($AA172=Reformulaciones!$B$2:$B$1354,Reformulaciones!$J$2:$J$994,0))</f>
        <v>0</v>
      </c>
      <c r="S172" s="93" t="s">
        <v>1066</v>
      </c>
      <c r="T172" s="93" t="s">
        <v>840</v>
      </c>
      <c r="U172" s="96" t="s">
        <v>997</v>
      </c>
      <c r="V172" s="94">
        <v>3</v>
      </c>
      <c r="W172" s="90" t="s">
        <v>748</v>
      </c>
      <c r="X172" s="92">
        <v>45139</v>
      </c>
      <c r="Y172" s="92">
        <v>45443</v>
      </c>
      <c r="Z172" s="90" t="s">
        <v>753</v>
      </c>
      <c r="AA172" s="44" t="s">
        <v>1067</v>
      </c>
      <c r="AB172" s="97" t="s">
        <v>46</v>
      </c>
      <c r="AC172" s="98" t="str">
        <f t="shared" si="42"/>
        <v>A</v>
      </c>
      <c r="AD172" s="99" t="s">
        <v>550</v>
      </c>
      <c r="AE172" s="100">
        <v>0</v>
      </c>
      <c r="AF172" s="99" t="s">
        <v>550</v>
      </c>
      <c r="AG172" s="110">
        <v>45404</v>
      </c>
      <c r="AH172" s="104" t="s">
        <v>551</v>
      </c>
      <c r="AI172" s="104" t="s">
        <v>552</v>
      </c>
      <c r="AJ172" s="105" t="s">
        <v>120</v>
      </c>
      <c r="AK172" s="97" t="s">
        <v>46</v>
      </c>
      <c r="AL172" s="98" t="str">
        <f t="shared" si="43"/>
        <v>C</v>
      </c>
      <c r="AM172" s="99" t="s">
        <v>1068</v>
      </c>
      <c r="AN172" s="100">
        <v>1</v>
      </c>
      <c r="AO172" s="99" t="s">
        <v>1069</v>
      </c>
      <c r="AP172" s="110">
        <v>45482</v>
      </c>
      <c r="AQ172" s="103" t="s">
        <v>1070</v>
      </c>
      <c r="AR172" s="97" t="s">
        <v>877</v>
      </c>
      <c r="AS172" s="105"/>
      <c r="AT172" s="97" t="s">
        <v>55</v>
      </c>
      <c r="AU172" s="98" t="s">
        <v>55</v>
      </c>
      <c r="AV172" s="97" t="s">
        <v>55</v>
      </c>
      <c r="AW172" s="100" t="s">
        <v>55</v>
      </c>
      <c r="AX172" s="97" t="s">
        <v>55</v>
      </c>
      <c r="AY172" s="110" t="s">
        <v>55</v>
      </c>
      <c r="AZ172" s="97" t="s">
        <v>55</v>
      </c>
      <c r="BA172" s="97" t="s">
        <v>55</v>
      </c>
      <c r="BB172" s="122" t="s">
        <v>55</v>
      </c>
      <c r="BC172" s="97" t="s">
        <v>55</v>
      </c>
      <c r="BD172" s="98" t="s">
        <v>55</v>
      </c>
      <c r="BE172" s="97" t="s">
        <v>55</v>
      </c>
      <c r="BF172" s="100" t="s">
        <v>55</v>
      </c>
      <c r="BG172" s="97" t="s">
        <v>55</v>
      </c>
      <c r="BH172" s="110" t="s">
        <v>55</v>
      </c>
      <c r="BI172" s="97" t="s">
        <v>55</v>
      </c>
      <c r="BJ172" s="97" t="s">
        <v>55</v>
      </c>
      <c r="BK172" s="122" t="s">
        <v>55</v>
      </c>
      <c r="BL172" s="107" t="s">
        <v>126</v>
      </c>
      <c r="BM172" s="108" t="str">
        <f t="shared" si="33"/>
        <v>N.A.</v>
      </c>
      <c r="BN172" s="108" t="str">
        <f t="shared" si="34"/>
        <v>N.A.</v>
      </c>
      <c r="BO172" s="108" t="str">
        <f t="shared" si="35"/>
        <v>N.A.</v>
      </c>
      <c r="BP172" s="108" t="str">
        <f t="shared" si="36"/>
        <v>N.A.</v>
      </c>
      <c r="BQ172" s="108" t="str">
        <f t="shared" si="37"/>
        <v>N.A.</v>
      </c>
      <c r="BR172" s="109" t="str">
        <f t="shared" si="38"/>
        <v>N.A.</v>
      </c>
      <c r="BS172" s="108">
        <f t="shared" si="39"/>
        <v>0</v>
      </c>
      <c r="BT172" s="108">
        <f t="shared" si="40"/>
        <v>0</v>
      </c>
      <c r="BU172" s="108">
        <f t="shared" si="32"/>
        <v>0</v>
      </c>
      <c r="BV172" s="62" t="str">
        <f t="shared" si="41"/>
        <v>IGUAL</v>
      </c>
      <c r="BW172" s="251"/>
    </row>
    <row r="173" spans="1:75" ht="37.9" hidden="1" customHeight="1">
      <c r="A173" s="89" t="s">
        <v>229</v>
      </c>
      <c r="B173" s="43">
        <v>1780</v>
      </c>
      <c r="C173" s="90" t="s">
        <v>10</v>
      </c>
      <c r="D173" s="90" t="s">
        <v>994</v>
      </c>
      <c r="E173" s="92">
        <v>45078</v>
      </c>
      <c r="F173" s="90" t="s">
        <v>22</v>
      </c>
      <c r="G173" s="93" t="s">
        <v>1065</v>
      </c>
      <c r="H173" s="90" t="s">
        <v>26</v>
      </c>
      <c r="I173" s="92">
        <v>45196</v>
      </c>
      <c r="J173" s="94"/>
      <c r="K173" s="90"/>
      <c r="L173" s="90"/>
      <c r="M173" s="90"/>
      <c r="N173" s="90"/>
      <c r="O173" s="92"/>
      <c r="P173" s="92"/>
      <c r="Q173" s="188">
        <v>2551</v>
      </c>
      <c r="R173" s="95">
        <f t="array" ref="R173">SUM(IF($AA173=Reformulaciones!$B$2:$B$1354,Reformulaciones!$J$2:$J$994,0))</f>
        <v>0</v>
      </c>
      <c r="S173" s="93" t="s">
        <v>1066</v>
      </c>
      <c r="T173" s="93" t="s">
        <v>844</v>
      </c>
      <c r="U173" s="96" t="s">
        <v>162</v>
      </c>
      <c r="V173" s="94">
        <v>1</v>
      </c>
      <c r="W173" s="90" t="s">
        <v>748</v>
      </c>
      <c r="X173" s="92">
        <v>45139</v>
      </c>
      <c r="Y173" s="92">
        <v>45412</v>
      </c>
      <c r="Z173" s="90" t="s">
        <v>753</v>
      </c>
      <c r="AA173" s="44" t="s">
        <v>1071</v>
      </c>
      <c r="AB173" s="97" t="s">
        <v>46</v>
      </c>
      <c r="AC173" s="98" t="str">
        <f t="shared" si="42"/>
        <v>C</v>
      </c>
      <c r="AD173" s="99" t="s">
        <v>755</v>
      </c>
      <c r="AE173" s="100">
        <v>1</v>
      </c>
      <c r="AF173" s="99" t="s">
        <v>756</v>
      </c>
      <c r="AG173" s="110">
        <v>45404</v>
      </c>
      <c r="AH173" s="104" t="s">
        <v>757</v>
      </c>
      <c r="AI173" s="99" t="s">
        <v>524</v>
      </c>
      <c r="AJ173" s="105" t="s">
        <v>120</v>
      </c>
      <c r="AK173" s="97" t="s">
        <v>55</v>
      </c>
      <c r="AL173" s="97" t="s">
        <v>55</v>
      </c>
      <c r="AM173" s="104" t="s">
        <v>55</v>
      </c>
      <c r="AN173" s="97" t="s">
        <v>55</v>
      </c>
      <c r="AO173" s="97" t="s">
        <v>55</v>
      </c>
      <c r="AP173" s="97" t="s">
        <v>55</v>
      </c>
      <c r="AQ173" s="97" t="s">
        <v>55</v>
      </c>
      <c r="AR173" s="97" t="s">
        <v>55</v>
      </c>
      <c r="AS173" s="97" t="s">
        <v>55</v>
      </c>
      <c r="AT173" s="97" t="s">
        <v>55</v>
      </c>
      <c r="AU173" s="98" t="s">
        <v>55</v>
      </c>
      <c r="AV173" s="97" t="s">
        <v>55</v>
      </c>
      <c r="AW173" s="100" t="s">
        <v>55</v>
      </c>
      <c r="AX173" s="97" t="s">
        <v>55</v>
      </c>
      <c r="AY173" s="110" t="s">
        <v>55</v>
      </c>
      <c r="AZ173" s="97" t="s">
        <v>55</v>
      </c>
      <c r="BA173" s="97" t="s">
        <v>55</v>
      </c>
      <c r="BB173" s="122" t="s">
        <v>55</v>
      </c>
      <c r="BC173" s="97" t="s">
        <v>55</v>
      </c>
      <c r="BD173" s="98" t="s">
        <v>55</v>
      </c>
      <c r="BE173" s="97" t="s">
        <v>55</v>
      </c>
      <c r="BF173" s="100" t="s">
        <v>55</v>
      </c>
      <c r="BG173" s="97" t="s">
        <v>55</v>
      </c>
      <c r="BH173" s="110" t="s">
        <v>55</v>
      </c>
      <c r="BI173" s="97" t="s">
        <v>55</v>
      </c>
      <c r="BJ173" s="97" t="s">
        <v>55</v>
      </c>
      <c r="BK173" s="122" t="s">
        <v>55</v>
      </c>
      <c r="BL173" s="107" t="s">
        <v>110</v>
      </c>
      <c r="BM173" s="108" t="str">
        <f t="shared" si="33"/>
        <v>N.A.</v>
      </c>
      <c r="BN173" s="108" t="str">
        <f t="shared" si="34"/>
        <v>N.A.</v>
      </c>
      <c r="BO173" s="108" t="str">
        <f t="shared" si="35"/>
        <v>N.A.</v>
      </c>
      <c r="BP173" s="108" t="str">
        <f t="shared" si="36"/>
        <v>N.A.</v>
      </c>
      <c r="BQ173" s="108" t="str">
        <f t="shared" si="37"/>
        <v>N.A.</v>
      </c>
      <c r="BR173" s="109" t="str">
        <f t="shared" si="38"/>
        <v>N.A.</v>
      </c>
      <c r="BS173" s="108">
        <f t="shared" si="39"/>
        <v>0</v>
      </c>
      <c r="BT173" s="108">
        <f t="shared" si="40"/>
        <v>0</v>
      </c>
      <c r="BU173" s="108">
        <f t="shared" si="32"/>
        <v>0</v>
      </c>
      <c r="BV173" s="62" t="str">
        <f t="shared" si="41"/>
        <v>IGUAL</v>
      </c>
      <c r="BW173" s="251"/>
    </row>
    <row r="174" spans="1:75" ht="37.9" hidden="1" customHeight="1">
      <c r="A174" s="89" t="s">
        <v>229</v>
      </c>
      <c r="B174" s="43">
        <v>1780</v>
      </c>
      <c r="C174" s="90" t="s">
        <v>10</v>
      </c>
      <c r="D174" s="90" t="s">
        <v>994</v>
      </c>
      <c r="E174" s="92">
        <v>45078</v>
      </c>
      <c r="F174" s="90" t="s">
        <v>22</v>
      </c>
      <c r="G174" s="93" t="s">
        <v>1065</v>
      </c>
      <c r="H174" s="90" t="s">
        <v>26</v>
      </c>
      <c r="I174" s="92">
        <v>45196</v>
      </c>
      <c r="J174" s="94"/>
      <c r="K174" s="90"/>
      <c r="L174" s="90"/>
      <c r="M174" s="90"/>
      <c r="N174" s="90"/>
      <c r="O174" s="92"/>
      <c r="P174" s="92"/>
      <c r="Q174" s="188">
        <v>2552</v>
      </c>
      <c r="R174" s="95">
        <f t="array" ref="R174">SUM(IF($AA174=Reformulaciones!$B$2:$B$1354,Reformulaciones!$J$2:$J$994,0))</f>
        <v>0</v>
      </c>
      <c r="S174" s="93" t="s">
        <v>1066</v>
      </c>
      <c r="T174" s="93" t="s">
        <v>1003</v>
      </c>
      <c r="U174" s="96" t="s">
        <v>759</v>
      </c>
      <c r="V174" s="94">
        <v>1</v>
      </c>
      <c r="W174" s="90" t="s">
        <v>748</v>
      </c>
      <c r="X174" s="92">
        <v>45139</v>
      </c>
      <c r="Y174" s="92">
        <v>45443</v>
      </c>
      <c r="Z174" s="90" t="s">
        <v>753</v>
      </c>
      <c r="AA174" s="44" t="s">
        <v>1072</v>
      </c>
      <c r="AB174" s="97" t="s">
        <v>46</v>
      </c>
      <c r="AC174" s="98" t="str">
        <f t="shared" si="42"/>
        <v>A</v>
      </c>
      <c r="AD174" s="99" t="s">
        <v>550</v>
      </c>
      <c r="AE174" s="100">
        <v>0</v>
      </c>
      <c r="AF174" s="99" t="s">
        <v>550</v>
      </c>
      <c r="AG174" s="110">
        <v>45404</v>
      </c>
      <c r="AH174" s="104" t="s">
        <v>551</v>
      </c>
      <c r="AI174" s="104" t="s">
        <v>552</v>
      </c>
      <c r="AJ174" s="105" t="s">
        <v>120</v>
      </c>
      <c r="AK174" s="97" t="s">
        <v>46</v>
      </c>
      <c r="AL174" s="98" t="str">
        <f t="shared" si="43"/>
        <v>C</v>
      </c>
      <c r="AM174" s="99" t="s">
        <v>1073</v>
      </c>
      <c r="AN174" s="100">
        <v>1</v>
      </c>
      <c r="AO174" s="99" t="s">
        <v>891</v>
      </c>
      <c r="AP174" s="110">
        <v>45482</v>
      </c>
      <c r="AQ174" s="103" t="s">
        <v>892</v>
      </c>
      <c r="AR174" s="97" t="s">
        <v>877</v>
      </c>
      <c r="AS174" s="105"/>
      <c r="AT174" s="97" t="s">
        <v>55</v>
      </c>
      <c r="AU174" s="98" t="s">
        <v>55</v>
      </c>
      <c r="AV174" s="97" t="s">
        <v>55</v>
      </c>
      <c r="AW174" s="100" t="s">
        <v>55</v>
      </c>
      <c r="AX174" s="97" t="s">
        <v>55</v>
      </c>
      <c r="AY174" s="110" t="s">
        <v>55</v>
      </c>
      <c r="AZ174" s="97" t="s">
        <v>55</v>
      </c>
      <c r="BA174" s="97" t="s">
        <v>55</v>
      </c>
      <c r="BB174" s="122" t="s">
        <v>55</v>
      </c>
      <c r="BC174" s="97" t="s">
        <v>55</v>
      </c>
      <c r="BD174" s="98" t="s">
        <v>55</v>
      </c>
      <c r="BE174" s="97" t="s">
        <v>55</v>
      </c>
      <c r="BF174" s="100" t="s">
        <v>55</v>
      </c>
      <c r="BG174" s="97" t="s">
        <v>55</v>
      </c>
      <c r="BH174" s="110" t="s">
        <v>55</v>
      </c>
      <c r="BI174" s="97" t="s">
        <v>55</v>
      </c>
      <c r="BJ174" s="97" t="s">
        <v>55</v>
      </c>
      <c r="BK174" s="122" t="s">
        <v>55</v>
      </c>
      <c r="BL174" s="107" t="s">
        <v>126</v>
      </c>
      <c r="BM174" s="108" t="str">
        <f t="shared" si="33"/>
        <v>N.A.</v>
      </c>
      <c r="BN174" s="108" t="str">
        <f t="shared" si="34"/>
        <v>N.A.</v>
      </c>
      <c r="BO174" s="108" t="str">
        <f t="shared" si="35"/>
        <v>N.A.</v>
      </c>
      <c r="BP174" s="108" t="str">
        <f t="shared" si="36"/>
        <v>N.A.</v>
      </c>
      <c r="BQ174" s="108" t="str">
        <f t="shared" si="37"/>
        <v>N.A.</v>
      </c>
      <c r="BR174" s="109" t="str">
        <f t="shared" si="38"/>
        <v>N.A.</v>
      </c>
      <c r="BS174" s="108">
        <f t="shared" si="39"/>
        <v>0</v>
      </c>
      <c r="BT174" s="108">
        <f t="shared" si="40"/>
        <v>0</v>
      </c>
      <c r="BU174" s="108">
        <f t="shared" si="32"/>
        <v>0</v>
      </c>
      <c r="BV174" s="62" t="str">
        <f t="shared" si="41"/>
        <v>IGUAL</v>
      </c>
      <c r="BW174" s="251"/>
    </row>
    <row r="175" spans="1:75" ht="37.9" hidden="1" customHeight="1">
      <c r="A175" s="89" t="s">
        <v>229</v>
      </c>
      <c r="B175" s="43">
        <v>1781</v>
      </c>
      <c r="C175" s="90" t="s">
        <v>10</v>
      </c>
      <c r="D175" s="90" t="s">
        <v>1074</v>
      </c>
      <c r="E175" s="92">
        <v>45078</v>
      </c>
      <c r="F175" s="90" t="s">
        <v>22</v>
      </c>
      <c r="G175" s="93" t="s">
        <v>1075</v>
      </c>
      <c r="H175" s="90" t="s">
        <v>26</v>
      </c>
      <c r="I175" s="92">
        <v>45196</v>
      </c>
      <c r="J175" s="94"/>
      <c r="K175" s="90"/>
      <c r="L175" s="90"/>
      <c r="M175" s="90"/>
      <c r="N175" s="90"/>
      <c r="O175" s="92"/>
      <c r="P175" s="92"/>
      <c r="Q175" s="188">
        <v>2501</v>
      </c>
      <c r="R175" s="95">
        <f t="array" ref="R175">SUM(IF($AA175=Reformulaciones!$B$2:$B$1354,Reformulaciones!$J$2:$J$994,0))</f>
        <v>0</v>
      </c>
      <c r="S175" s="93" t="s">
        <v>1076</v>
      </c>
      <c r="T175" s="93" t="s">
        <v>1077</v>
      </c>
      <c r="U175" s="96" t="s">
        <v>1078</v>
      </c>
      <c r="V175" s="94">
        <v>1</v>
      </c>
      <c r="W175" s="90" t="s">
        <v>748</v>
      </c>
      <c r="X175" s="92">
        <v>45139</v>
      </c>
      <c r="Y175" s="92">
        <v>45443</v>
      </c>
      <c r="Z175" s="90" t="s">
        <v>753</v>
      </c>
      <c r="AA175" s="44" t="s">
        <v>1079</v>
      </c>
      <c r="AB175" s="97" t="s">
        <v>46</v>
      </c>
      <c r="AC175" s="98" t="str">
        <f t="shared" si="42"/>
        <v>A</v>
      </c>
      <c r="AD175" s="99" t="s">
        <v>550</v>
      </c>
      <c r="AE175" s="100">
        <v>0</v>
      </c>
      <c r="AF175" s="99" t="s">
        <v>550</v>
      </c>
      <c r="AG175" s="110">
        <v>45404</v>
      </c>
      <c r="AH175" s="104" t="s">
        <v>551</v>
      </c>
      <c r="AI175" s="104" t="s">
        <v>552</v>
      </c>
      <c r="AJ175" s="105" t="s">
        <v>120</v>
      </c>
      <c r="AK175" s="97" t="s">
        <v>46</v>
      </c>
      <c r="AL175" s="98" t="str">
        <f t="shared" si="43"/>
        <v>C</v>
      </c>
      <c r="AM175" s="99" t="s">
        <v>1080</v>
      </c>
      <c r="AN175" s="100">
        <v>1</v>
      </c>
      <c r="AO175" s="99" t="s">
        <v>1081</v>
      </c>
      <c r="AP175" s="110">
        <v>45482</v>
      </c>
      <c r="AQ175" s="103" t="s">
        <v>1082</v>
      </c>
      <c r="AR175" s="97" t="s">
        <v>877</v>
      </c>
      <c r="AS175" s="105"/>
      <c r="AT175" s="97" t="s">
        <v>55</v>
      </c>
      <c r="AU175" s="98" t="s">
        <v>55</v>
      </c>
      <c r="AV175" s="97" t="s">
        <v>55</v>
      </c>
      <c r="AW175" s="100" t="s">
        <v>55</v>
      </c>
      <c r="AX175" s="97" t="s">
        <v>55</v>
      </c>
      <c r="AY175" s="110" t="s">
        <v>55</v>
      </c>
      <c r="AZ175" s="97" t="s">
        <v>55</v>
      </c>
      <c r="BA175" s="97" t="s">
        <v>55</v>
      </c>
      <c r="BB175" s="122" t="s">
        <v>55</v>
      </c>
      <c r="BC175" s="97" t="s">
        <v>55</v>
      </c>
      <c r="BD175" s="98" t="s">
        <v>55</v>
      </c>
      <c r="BE175" s="97" t="s">
        <v>55</v>
      </c>
      <c r="BF175" s="100" t="s">
        <v>55</v>
      </c>
      <c r="BG175" s="97" t="s">
        <v>55</v>
      </c>
      <c r="BH175" s="110" t="s">
        <v>55</v>
      </c>
      <c r="BI175" s="97" t="s">
        <v>55</v>
      </c>
      <c r="BJ175" s="97" t="s">
        <v>55</v>
      </c>
      <c r="BK175" s="122" t="s">
        <v>55</v>
      </c>
      <c r="BL175" s="107" t="s">
        <v>126</v>
      </c>
      <c r="BM175" s="108" t="str">
        <f t="shared" si="33"/>
        <v>N.A.</v>
      </c>
      <c r="BN175" s="108" t="str">
        <f t="shared" si="34"/>
        <v>N.A.</v>
      </c>
      <c r="BO175" s="108" t="str">
        <f t="shared" si="35"/>
        <v>N.A.</v>
      </c>
      <c r="BP175" s="108" t="str">
        <f t="shared" si="36"/>
        <v>N.A.</v>
      </c>
      <c r="BQ175" s="108" t="str">
        <f t="shared" si="37"/>
        <v>N.A.</v>
      </c>
      <c r="BR175" s="109" t="str">
        <f t="shared" si="38"/>
        <v>N.A.</v>
      </c>
      <c r="BS175" s="108">
        <f t="shared" si="39"/>
        <v>0</v>
      </c>
      <c r="BT175" s="108">
        <f t="shared" si="40"/>
        <v>0</v>
      </c>
      <c r="BU175" s="108">
        <f t="shared" si="32"/>
        <v>0</v>
      </c>
      <c r="BV175" s="62" t="str">
        <f t="shared" si="41"/>
        <v>IGUAL</v>
      </c>
      <c r="BW175" s="251"/>
    </row>
    <row r="176" spans="1:75" ht="37.9" hidden="1" customHeight="1">
      <c r="A176" s="89" t="s">
        <v>105</v>
      </c>
      <c r="B176" s="43">
        <v>1782</v>
      </c>
      <c r="C176" s="90" t="s">
        <v>12</v>
      </c>
      <c r="D176" s="90" t="s">
        <v>1083</v>
      </c>
      <c r="E176" s="92">
        <v>45169</v>
      </c>
      <c r="F176" s="90" t="s">
        <v>24</v>
      </c>
      <c r="G176" s="93" t="s">
        <v>1084</v>
      </c>
      <c r="H176" s="90"/>
      <c r="I176" s="92">
        <v>45197</v>
      </c>
      <c r="J176" s="94"/>
      <c r="K176" s="90"/>
      <c r="L176" s="90"/>
      <c r="M176" s="90"/>
      <c r="N176" s="90"/>
      <c r="O176" s="92"/>
      <c r="P176" s="92"/>
      <c r="Q176" s="188">
        <v>2822</v>
      </c>
      <c r="R176" s="95">
        <f t="array" ref="R176">SUM(IF($AA176=Reformulaciones!$B$2:$B$1354,Reformulaciones!$J$2:$J$994,0))</f>
        <v>0</v>
      </c>
      <c r="S176" s="93" t="s">
        <v>1085</v>
      </c>
      <c r="T176" s="93" t="s">
        <v>1086</v>
      </c>
      <c r="U176" s="96" t="s">
        <v>1087</v>
      </c>
      <c r="V176" s="94" t="s">
        <v>154</v>
      </c>
      <c r="W176" s="90" t="s">
        <v>106</v>
      </c>
      <c r="X176" s="92">
        <v>45383</v>
      </c>
      <c r="Y176" s="92">
        <v>45412</v>
      </c>
      <c r="Z176" s="90" t="s">
        <v>453</v>
      </c>
      <c r="AA176" s="44" t="s">
        <v>1088</v>
      </c>
      <c r="AB176" s="97" t="s">
        <v>47</v>
      </c>
      <c r="AC176" s="98" t="str">
        <f t="shared" si="42"/>
        <v>A</v>
      </c>
      <c r="AD176" s="99" t="s">
        <v>1089</v>
      </c>
      <c r="AE176" s="100">
        <v>0</v>
      </c>
      <c r="AF176" s="99" t="s">
        <v>1089</v>
      </c>
      <c r="AG176" s="102">
        <v>45412</v>
      </c>
      <c r="AH176" s="104"/>
      <c r="AI176" s="104"/>
      <c r="AJ176" s="125"/>
      <c r="AK176" s="97" t="s">
        <v>47</v>
      </c>
      <c r="AL176" s="98" t="str">
        <f t="shared" si="43"/>
        <v>C</v>
      </c>
      <c r="AM176" s="99" t="s">
        <v>1090</v>
      </c>
      <c r="AN176" s="100">
        <v>1</v>
      </c>
      <c r="AO176" s="99" t="s">
        <v>1091</v>
      </c>
      <c r="AP176" s="102">
        <v>45495</v>
      </c>
      <c r="AQ176" s="97" t="s">
        <v>55</v>
      </c>
      <c r="AR176" s="97" t="s">
        <v>55</v>
      </c>
      <c r="AS176" s="105"/>
      <c r="AT176" s="97" t="s">
        <v>55</v>
      </c>
      <c r="AU176" s="98" t="s">
        <v>55</v>
      </c>
      <c r="AV176" s="97" t="s">
        <v>55</v>
      </c>
      <c r="AW176" s="100" t="s">
        <v>55</v>
      </c>
      <c r="AX176" s="97" t="s">
        <v>55</v>
      </c>
      <c r="AY176" s="110" t="s">
        <v>55</v>
      </c>
      <c r="AZ176" s="97" t="s">
        <v>55</v>
      </c>
      <c r="BA176" s="97" t="s">
        <v>55</v>
      </c>
      <c r="BB176" s="122" t="s">
        <v>55</v>
      </c>
      <c r="BC176" s="97" t="s">
        <v>55</v>
      </c>
      <c r="BD176" s="98" t="s">
        <v>55</v>
      </c>
      <c r="BE176" s="97" t="s">
        <v>55</v>
      </c>
      <c r="BF176" s="100" t="s">
        <v>55</v>
      </c>
      <c r="BG176" s="97" t="s">
        <v>55</v>
      </c>
      <c r="BH176" s="110" t="s">
        <v>55</v>
      </c>
      <c r="BI176" s="97" t="s">
        <v>55</v>
      </c>
      <c r="BJ176" s="97" t="s">
        <v>55</v>
      </c>
      <c r="BK176" s="122" t="s">
        <v>55</v>
      </c>
      <c r="BL176" s="107" t="s">
        <v>126</v>
      </c>
      <c r="BM176" s="108" t="str">
        <f t="shared" si="33"/>
        <v>N.A.</v>
      </c>
      <c r="BN176" s="108" t="str">
        <f t="shared" si="34"/>
        <v>N.A.</v>
      </c>
      <c r="BO176" s="108" t="str">
        <f t="shared" si="35"/>
        <v>N.A.</v>
      </c>
      <c r="BP176" s="108" t="str">
        <f t="shared" si="36"/>
        <v>N.A.</v>
      </c>
      <c r="BQ176" s="108" t="str">
        <f t="shared" si="37"/>
        <v>N.A.</v>
      </c>
      <c r="BR176" s="109" t="str">
        <f t="shared" si="38"/>
        <v>N.A.</v>
      </c>
      <c r="BS176" s="108">
        <f t="shared" si="39"/>
        <v>0</v>
      </c>
      <c r="BT176" s="108">
        <f t="shared" si="40"/>
        <v>0</v>
      </c>
      <c r="BU176" s="108">
        <f t="shared" si="32"/>
        <v>0</v>
      </c>
      <c r="BV176" s="62" t="str">
        <f t="shared" si="41"/>
        <v>IGUAL</v>
      </c>
      <c r="BW176" s="251"/>
    </row>
    <row r="177" spans="1:75" ht="37.9" hidden="1" customHeight="1">
      <c r="A177" s="89" t="s">
        <v>105</v>
      </c>
      <c r="B177" s="43">
        <v>1782</v>
      </c>
      <c r="C177" s="90" t="s">
        <v>12</v>
      </c>
      <c r="D177" s="90" t="s">
        <v>1083</v>
      </c>
      <c r="E177" s="92">
        <v>45169</v>
      </c>
      <c r="F177" s="90" t="s">
        <v>24</v>
      </c>
      <c r="G177" s="93" t="s">
        <v>1084</v>
      </c>
      <c r="H177" s="90"/>
      <c r="I177" s="92">
        <v>45197</v>
      </c>
      <c r="J177" s="94"/>
      <c r="K177" s="90"/>
      <c r="L177" s="90"/>
      <c r="M177" s="90"/>
      <c r="N177" s="90"/>
      <c r="O177" s="92"/>
      <c r="P177" s="92"/>
      <c r="Q177" s="188">
        <v>2823</v>
      </c>
      <c r="R177" s="95">
        <f t="array" ref="R177">SUM(IF($AA177=Reformulaciones!$B$2:$B$1354,Reformulaciones!$J$2:$J$994,0))</f>
        <v>0</v>
      </c>
      <c r="S177" s="93" t="s">
        <v>1085</v>
      </c>
      <c r="T177" s="93" t="s">
        <v>1092</v>
      </c>
      <c r="U177" s="96" t="s">
        <v>1093</v>
      </c>
      <c r="V177" s="94" t="s">
        <v>154</v>
      </c>
      <c r="W177" s="90" t="s">
        <v>106</v>
      </c>
      <c r="X177" s="92">
        <v>45413</v>
      </c>
      <c r="Y177" s="92">
        <v>45473</v>
      </c>
      <c r="Z177" s="90" t="s">
        <v>453</v>
      </c>
      <c r="AA177" s="44" t="s">
        <v>1094</v>
      </c>
      <c r="AB177" s="97" t="s">
        <v>47</v>
      </c>
      <c r="AC177" s="98" t="str">
        <f>IF($AE177="N.A.","A",(IF($AE177&lt;100%,"A",(IF($AE177=100%,"C")))))</f>
        <v>A</v>
      </c>
      <c r="AD177" s="99" t="s">
        <v>1089</v>
      </c>
      <c r="AE177" s="100">
        <v>0</v>
      </c>
      <c r="AF177" s="99" t="s">
        <v>1089</v>
      </c>
      <c r="AG177" s="102">
        <v>45412</v>
      </c>
      <c r="AH177" s="162"/>
      <c r="AI177" s="162"/>
      <c r="AJ177" s="105"/>
      <c r="AK177" s="97" t="s">
        <v>47</v>
      </c>
      <c r="AL177" s="98" t="str">
        <f>IF($AN177="N.A.","A",(IF($AN177&lt;100%,"A",(IF($AN177=100%,"C")))))</f>
        <v>C</v>
      </c>
      <c r="AM177" s="99" t="s">
        <v>1095</v>
      </c>
      <c r="AN177" s="100">
        <v>1</v>
      </c>
      <c r="AO177" s="99" t="s">
        <v>1096</v>
      </c>
      <c r="AP177" s="102">
        <v>45495</v>
      </c>
      <c r="AQ177" s="97" t="s">
        <v>55</v>
      </c>
      <c r="AR177" s="97" t="s">
        <v>55</v>
      </c>
      <c r="AS177" s="105"/>
      <c r="AT177" s="97" t="s">
        <v>55</v>
      </c>
      <c r="AU177" s="98" t="s">
        <v>55</v>
      </c>
      <c r="AV177" s="97" t="s">
        <v>55</v>
      </c>
      <c r="AW177" s="100" t="s">
        <v>55</v>
      </c>
      <c r="AX177" s="97" t="s">
        <v>55</v>
      </c>
      <c r="AY177" s="110" t="s">
        <v>55</v>
      </c>
      <c r="AZ177" s="97" t="s">
        <v>55</v>
      </c>
      <c r="BA177" s="97" t="s">
        <v>55</v>
      </c>
      <c r="BB177" s="122" t="s">
        <v>55</v>
      </c>
      <c r="BC177" s="97" t="s">
        <v>55</v>
      </c>
      <c r="BD177" s="98" t="s">
        <v>55</v>
      </c>
      <c r="BE177" s="97" t="s">
        <v>55</v>
      </c>
      <c r="BF177" s="100" t="s">
        <v>55</v>
      </c>
      <c r="BG177" s="97" t="s">
        <v>55</v>
      </c>
      <c r="BH177" s="110" t="s">
        <v>55</v>
      </c>
      <c r="BI177" s="97" t="s">
        <v>55</v>
      </c>
      <c r="BJ177" s="97" t="s">
        <v>55</v>
      </c>
      <c r="BK177" s="122" t="s">
        <v>55</v>
      </c>
      <c r="BL177" s="107" t="s">
        <v>126</v>
      </c>
      <c r="BM177" s="108" t="str">
        <f t="shared" si="33"/>
        <v>N.A.</v>
      </c>
      <c r="BN177" s="108" t="str">
        <f t="shared" si="34"/>
        <v>N.A.</v>
      </c>
      <c r="BO177" s="108" t="str">
        <f t="shared" si="35"/>
        <v>N.A.</v>
      </c>
      <c r="BP177" s="108" t="str">
        <f t="shared" si="36"/>
        <v>N.A.</v>
      </c>
      <c r="BQ177" s="108" t="str">
        <f t="shared" si="37"/>
        <v>N.A.</v>
      </c>
      <c r="BR177" s="109" t="str">
        <f t="shared" si="38"/>
        <v>N.A.</v>
      </c>
      <c r="BS177" s="108">
        <f t="shared" si="39"/>
        <v>0</v>
      </c>
      <c r="BT177" s="108">
        <f t="shared" si="40"/>
        <v>0</v>
      </c>
      <c r="BU177" s="108">
        <f t="shared" si="32"/>
        <v>0</v>
      </c>
      <c r="BV177" s="62" t="str">
        <f t="shared" si="41"/>
        <v>IGUAL</v>
      </c>
      <c r="BW177" s="251"/>
    </row>
    <row r="178" spans="1:75" ht="37.9" hidden="1" customHeight="1">
      <c r="A178" s="89" t="s">
        <v>229</v>
      </c>
      <c r="B178" s="43">
        <v>1783</v>
      </c>
      <c r="C178" s="90" t="s">
        <v>10</v>
      </c>
      <c r="D178" s="90" t="s">
        <v>1097</v>
      </c>
      <c r="E178" s="92">
        <v>45078</v>
      </c>
      <c r="F178" s="90" t="s">
        <v>22</v>
      </c>
      <c r="G178" s="93" t="s">
        <v>1098</v>
      </c>
      <c r="H178" s="90" t="s">
        <v>26</v>
      </c>
      <c r="I178" s="92">
        <v>45198</v>
      </c>
      <c r="J178" s="94"/>
      <c r="K178" s="90"/>
      <c r="L178" s="90"/>
      <c r="M178" s="90"/>
      <c r="N178" s="90"/>
      <c r="O178" s="92"/>
      <c r="P178" s="92"/>
      <c r="Q178" s="188">
        <v>2567</v>
      </c>
      <c r="R178" s="95">
        <f t="array" ref="R178">SUM(IF($AA178=Reformulaciones!$B$2:$B$1354,Reformulaciones!$J$2:$J$994,0))</f>
        <v>0</v>
      </c>
      <c r="S178" s="93" t="s">
        <v>1099</v>
      </c>
      <c r="T178" s="93" t="s">
        <v>1100</v>
      </c>
      <c r="U178" s="96" t="s">
        <v>759</v>
      </c>
      <c r="V178" s="94">
        <v>1</v>
      </c>
      <c r="W178" s="90" t="s">
        <v>748</v>
      </c>
      <c r="X178" s="92">
        <v>45139</v>
      </c>
      <c r="Y178" s="92">
        <v>45443</v>
      </c>
      <c r="Z178" s="90" t="s">
        <v>753</v>
      </c>
      <c r="AA178" s="44" t="s">
        <v>1101</v>
      </c>
      <c r="AB178" s="97" t="s">
        <v>52</v>
      </c>
      <c r="AC178" s="98" t="str">
        <f t="shared" si="42"/>
        <v>A</v>
      </c>
      <c r="AD178" s="99" t="s">
        <v>1102</v>
      </c>
      <c r="AE178" s="100">
        <v>0</v>
      </c>
      <c r="AF178" s="99" t="s">
        <v>1102</v>
      </c>
      <c r="AG178" s="110">
        <v>45407</v>
      </c>
      <c r="AH178" s="104" t="s">
        <v>551</v>
      </c>
      <c r="AI178" s="104" t="s">
        <v>1103</v>
      </c>
      <c r="AJ178" s="104" t="s">
        <v>1104</v>
      </c>
      <c r="AK178" s="97" t="s">
        <v>52</v>
      </c>
      <c r="AL178" s="98" t="str">
        <f t="shared" si="43"/>
        <v>C</v>
      </c>
      <c r="AM178" s="163" t="s">
        <v>1105</v>
      </c>
      <c r="AN178" s="100">
        <v>1</v>
      </c>
      <c r="AO178" s="99" t="s">
        <v>1106</v>
      </c>
      <c r="AP178" s="110">
        <v>45490</v>
      </c>
      <c r="AQ178" s="103" t="s">
        <v>1107</v>
      </c>
      <c r="AR178" s="104" t="s">
        <v>1108</v>
      </c>
      <c r="AS178" s="105" t="s">
        <v>26</v>
      </c>
      <c r="AT178" s="97" t="s">
        <v>55</v>
      </c>
      <c r="AU178" s="98" t="s">
        <v>55</v>
      </c>
      <c r="AV178" s="97" t="s">
        <v>55</v>
      </c>
      <c r="AW178" s="100" t="s">
        <v>55</v>
      </c>
      <c r="AX178" s="97" t="s">
        <v>55</v>
      </c>
      <c r="AY178" s="110" t="s">
        <v>55</v>
      </c>
      <c r="AZ178" s="97" t="s">
        <v>55</v>
      </c>
      <c r="BA178" s="97" t="s">
        <v>55</v>
      </c>
      <c r="BB178" s="122" t="s">
        <v>55</v>
      </c>
      <c r="BC178" s="97" t="s">
        <v>55</v>
      </c>
      <c r="BD178" s="98" t="s">
        <v>55</v>
      </c>
      <c r="BE178" s="97" t="s">
        <v>55</v>
      </c>
      <c r="BF178" s="100" t="s">
        <v>55</v>
      </c>
      <c r="BG178" s="97" t="s">
        <v>55</v>
      </c>
      <c r="BH178" s="110" t="s">
        <v>55</v>
      </c>
      <c r="BI178" s="97" t="s">
        <v>55</v>
      </c>
      <c r="BJ178" s="97" t="s">
        <v>55</v>
      </c>
      <c r="BK178" s="122" t="s">
        <v>55</v>
      </c>
      <c r="BL178" s="107" t="s">
        <v>126</v>
      </c>
      <c r="BM178" s="108" t="str">
        <f t="shared" si="33"/>
        <v>N.A.</v>
      </c>
      <c r="BN178" s="108" t="str">
        <f t="shared" si="34"/>
        <v>N.A.</v>
      </c>
      <c r="BO178" s="108" t="str">
        <f t="shared" si="35"/>
        <v>N.A.</v>
      </c>
      <c r="BP178" s="108" t="str">
        <f t="shared" si="36"/>
        <v>N.A.</v>
      </c>
      <c r="BQ178" s="108" t="str">
        <f t="shared" si="37"/>
        <v>N.A.</v>
      </c>
      <c r="BR178" s="109" t="str">
        <f t="shared" si="38"/>
        <v>N.A.</v>
      </c>
      <c r="BS178" s="108">
        <f t="shared" si="39"/>
        <v>0</v>
      </c>
      <c r="BT178" s="108">
        <f t="shared" si="40"/>
        <v>0</v>
      </c>
      <c r="BU178" s="108">
        <f t="shared" si="32"/>
        <v>0</v>
      </c>
      <c r="BV178" s="62" t="str">
        <f t="shared" si="41"/>
        <v>IGUAL</v>
      </c>
      <c r="BW178" s="251"/>
    </row>
    <row r="179" spans="1:75" ht="37.9" hidden="1" customHeight="1">
      <c r="A179" s="89" t="s">
        <v>229</v>
      </c>
      <c r="B179" s="43">
        <v>1784</v>
      </c>
      <c r="C179" s="90" t="s">
        <v>10</v>
      </c>
      <c r="D179" s="90" t="s">
        <v>1097</v>
      </c>
      <c r="E179" s="92">
        <v>45078</v>
      </c>
      <c r="F179" s="90" t="s">
        <v>22</v>
      </c>
      <c r="G179" s="93" t="s">
        <v>1109</v>
      </c>
      <c r="H179" s="90" t="s">
        <v>26</v>
      </c>
      <c r="I179" s="92">
        <v>45198</v>
      </c>
      <c r="J179" s="94"/>
      <c r="K179" s="90"/>
      <c r="L179" s="90"/>
      <c r="M179" s="90"/>
      <c r="N179" s="90"/>
      <c r="O179" s="92"/>
      <c r="P179" s="92"/>
      <c r="Q179" s="188">
        <v>2569</v>
      </c>
      <c r="R179" s="95">
        <f t="array" ref="R179">SUM(IF($AA179=Reformulaciones!$B$2:$B$1354,Reformulaciones!$J$2:$J$994,0))</f>
        <v>0</v>
      </c>
      <c r="S179" s="93" t="s">
        <v>1110</v>
      </c>
      <c r="T179" s="93" t="s">
        <v>1111</v>
      </c>
      <c r="U179" s="96" t="s">
        <v>759</v>
      </c>
      <c r="V179" s="94">
        <v>1</v>
      </c>
      <c r="W179" s="90" t="s">
        <v>748</v>
      </c>
      <c r="X179" s="92">
        <v>45139</v>
      </c>
      <c r="Y179" s="92">
        <v>45443</v>
      </c>
      <c r="Z179" s="90" t="s">
        <v>753</v>
      </c>
      <c r="AA179" s="44" t="s">
        <v>1112</v>
      </c>
      <c r="AB179" s="97" t="s">
        <v>52</v>
      </c>
      <c r="AC179" s="98" t="str">
        <f t="shared" si="42"/>
        <v>A</v>
      </c>
      <c r="AD179" s="99" t="s">
        <v>1102</v>
      </c>
      <c r="AE179" s="100">
        <v>0</v>
      </c>
      <c r="AF179" s="99" t="s">
        <v>1102</v>
      </c>
      <c r="AG179" s="110">
        <v>45407</v>
      </c>
      <c r="AH179" s="104" t="s">
        <v>551</v>
      </c>
      <c r="AI179" s="104" t="s">
        <v>1103</v>
      </c>
      <c r="AJ179" s="104" t="s">
        <v>1104</v>
      </c>
      <c r="AK179" s="97" t="s">
        <v>52</v>
      </c>
      <c r="AL179" s="98" t="str">
        <f t="shared" si="43"/>
        <v>C</v>
      </c>
      <c r="AM179" s="163" t="s">
        <v>1113</v>
      </c>
      <c r="AN179" s="100">
        <v>1</v>
      </c>
      <c r="AO179" s="99" t="s">
        <v>1114</v>
      </c>
      <c r="AP179" s="110">
        <v>45490</v>
      </c>
      <c r="AQ179" s="103" t="s">
        <v>1107</v>
      </c>
      <c r="AR179" s="104" t="s">
        <v>1115</v>
      </c>
      <c r="AS179" s="105" t="s">
        <v>26</v>
      </c>
      <c r="AT179" s="97" t="s">
        <v>55</v>
      </c>
      <c r="AU179" s="98" t="s">
        <v>55</v>
      </c>
      <c r="AV179" s="97" t="s">
        <v>55</v>
      </c>
      <c r="AW179" s="100" t="s">
        <v>55</v>
      </c>
      <c r="AX179" s="97" t="s">
        <v>55</v>
      </c>
      <c r="AY179" s="110" t="s">
        <v>55</v>
      </c>
      <c r="AZ179" s="97" t="s">
        <v>55</v>
      </c>
      <c r="BA179" s="97" t="s">
        <v>55</v>
      </c>
      <c r="BB179" s="122" t="s">
        <v>55</v>
      </c>
      <c r="BC179" s="97" t="s">
        <v>55</v>
      </c>
      <c r="BD179" s="98" t="s">
        <v>55</v>
      </c>
      <c r="BE179" s="97" t="s">
        <v>55</v>
      </c>
      <c r="BF179" s="100" t="s">
        <v>55</v>
      </c>
      <c r="BG179" s="97" t="s">
        <v>55</v>
      </c>
      <c r="BH179" s="110" t="s">
        <v>55</v>
      </c>
      <c r="BI179" s="97" t="s">
        <v>55</v>
      </c>
      <c r="BJ179" s="97" t="s">
        <v>55</v>
      </c>
      <c r="BK179" s="122" t="s">
        <v>55</v>
      </c>
      <c r="BL179" s="107" t="s">
        <v>126</v>
      </c>
      <c r="BM179" s="108" t="str">
        <f t="shared" si="33"/>
        <v>N.A.</v>
      </c>
      <c r="BN179" s="108" t="str">
        <f t="shared" si="34"/>
        <v>N.A.</v>
      </c>
      <c r="BO179" s="108" t="str">
        <f t="shared" si="35"/>
        <v>N.A.</v>
      </c>
      <c r="BP179" s="108" t="str">
        <f t="shared" si="36"/>
        <v>N.A.</v>
      </c>
      <c r="BQ179" s="108" t="str">
        <f t="shared" si="37"/>
        <v>N.A.</v>
      </c>
      <c r="BR179" s="109" t="str">
        <f t="shared" si="38"/>
        <v>N.A.</v>
      </c>
      <c r="BS179" s="108">
        <f t="shared" si="39"/>
        <v>0</v>
      </c>
      <c r="BT179" s="108">
        <f t="shared" si="40"/>
        <v>0</v>
      </c>
      <c r="BU179" s="108">
        <f t="shared" si="32"/>
        <v>0</v>
      </c>
      <c r="BV179" s="62" t="str">
        <f t="shared" si="41"/>
        <v>IGUAL</v>
      </c>
      <c r="BW179" s="251"/>
    </row>
    <row r="180" spans="1:75" ht="37.9" hidden="1" customHeight="1">
      <c r="A180" s="89" t="s">
        <v>229</v>
      </c>
      <c r="B180" s="43">
        <v>1784</v>
      </c>
      <c r="C180" s="90" t="s">
        <v>10</v>
      </c>
      <c r="D180" s="90" t="s">
        <v>1097</v>
      </c>
      <c r="E180" s="92">
        <v>45078</v>
      </c>
      <c r="F180" s="90" t="s">
        <v>22</v>
      </c>
      <c r="G180" s="93" t="s">
        <v>1109</v>
      </c>
      <c r="H180" s="90" t="s">
        <v>26</v>
      </c>
      <c r="I180" s="92">
        <v>45198</v>
      </c>
      <c r="J180" s="94"/>
      <c r="K180" s="90"/>
      <c r="L180" s="90"/>
      <c r="M180" s="90"/>
      <c r="N180" s="90"/>
      <c r="O180" s="92"/>
      <c r="P180" s="92"/>
      <c r="Q180" s="188">
        <v>2570</v>
      </c>
      <c r="R180" s="95">
        <f t="array" ref="R180">SUM(IF($AA180=Reformulaciones!$B$2:$B$1354,Reformulaciones!$J$2:$J$994,0))</f>
        <v>0</v>
      </c>
      <c r="S180" s="93" t="s">
        <v>1110</v>
      </c>
      <c r="T180" s="93" t="s">
        <v>1116</v>
      </c>
      <c r="U180" s="96" t="s">
        <v>767</v>
      </c>
      <c r="V180" s="94">
        <v>3</v>
      </c>
      <c r="W180" s="90" t="s">
        <v>748</v>
      </c>
      <c r="X180" s="92">
        <v>45139</v>
      </c>
      <c r="Y180" s="92">
        <v>45443</v>
      </c>
      <c r="Z180" s="90" t="s">
        <v>753</v>
      </c>
      <c r="AA180" s="44" t="s">
        <v>1117</v>
      </c>
      <c r="AB180" s="97" t="s">
        <v>52</v>
      </c>
      <c r="AC180" s="98" t="str">
        <f t="shared" si="42"/>
        <v>A</v>
      </c>
      <c r="AD180" s="99" t="s">
        <v>1102</v>
      </c>
      <c r="AE180" s="100">
        <v>0</v>
      </c>
      <c r="AF180" s="99" t="s">
        <v>1102</v>
      </c>
      <c r="AG180" s="110">
        <v>45407</v>
      </c>
      <c r="AH180" s="104" t="s">
        <v>551</v>
      </c>
      <c r="AI180" s="104" t="s">
        <v>1103</v>
      </c>
      <c r="AJ180" s="104" t="s">
        <v>1104</v>
      </c>
      <c r="AK180" s="97" t="s">
        <v>52</v>
      </c>
      <c r="AL180" s="98" t="str">
        <f t="shared" si="43"/>
        <v>C</v>
      </c>
      <c r="AM180" s="99" t="s">
        <v>1118</v>
      </c>
      <c r="AN180" s="100">
        <v>1</v>
      </c>
      <c r="AO180" s="99" t="s">
        <v>1119</v>
      </c>
      <c r="AP180" s="110">
        <v>45491</v>
      </c>
      <c r="AQ180" s="103" t="s">
        <v>1120</v>
      </c>
      <c r="AR180" s="99" t="s">
        <v>1119</v>
      </c>
      <c r="AS180" s="105" t="s">
        <v>26</v>
      </c>
      <c r="AT180" s="97" t="s">
        <v>55</v>
      </c>
      <c r="AU180" s="98" t="s">
        <v>55</v>
      </c>
      <c r="AV180" s="97" t="s">
        <v>55</v>
      </c>
      <c r="AW180" s="100" t="s">
        <v>55</v>
      </c>
      <c r="AX180" s="97" t="s">
        <v>55</v>
      </c>
      <c r="AY180" s="110" t="s">
        <v>55</v>
      </c>
      <c r="AZ180" s="97" t="s">
        <v>55</v>
      </c>
      <c r="BA180" s="97" t="s">
        <v>55</v>
      </c>
      <c r="BB180" s="122" t="s">
        <v>55</v>
      </c>
      <c r="BC180" s="97" t="s">
        <v>55</v>
      </c>
      <c r="BD180" s="98" t="s">
        <v>55</v>
      </c>
      <c r="BE180" s="97" t="s">
        <v>55</v>
      </c>
      <c r="BF180" s="100" t="s">
        <v>55</v>
      </c>
      <c r="BG180" s="97" t="s">
        <v>55</v>
      </c>
      <c r="BH180" s="110" t="s">
        <v>55</v>
      </c>
      <c r="BI180" s="97" t="s">
        <v>55</v>
      </c>
      <c r="BJ180" s="97" t="s">
        <v>55</v>
      </c>
      <c r="BK180" s="122" t="s">
        <v>55</v>
      </c>
      <c r="BL180" s="107" t="s">
        <v>126</v>
      </c>
      <c r="BM180" s="108" t="str">
        <f t="shared" si="33"/>
        <v>N.A.</v>
      </c>
      <c r="BN180" s="108" t="str">
        <f t="shared" si="34"/>
        <v>N.A.</v>
      </c>
      <c r="BO180" s="108" t="str">
        <f t="shared" si="35"/>
        <v>N.A.</v>
      </c>
      <c r="BP180" s="108" t="str">
        <f t="shared" si="36"/>
        <v>N.A.</v>
      </c>
      <c r="BQ180" s="108" t="str">
        <f t="shared" si="37"/>
        <v>N.A.</v>
      </c>
      <c r="BR180" s="109" t="str">
        <f t="shared" si="38"/>
        <v>N.A.</v>
      </c>
      <c r="BS180" s="108">
        <f t="shared" si="39"/>
        <v>0</v>
      </c>
      <c r="BT180" s="108">
        <f t="shared" si="40"/>
        <v>0</v>
      </c>
      <c r="BU180" s="108">
        <f t="shared" si="32"/>
        <v>0</v>
      </c>
      <c r="BV180" s="62" t="str">
        <f t="shared" si="41"/>
        <v>IGUAL</v>
      </c>
      <c r="BW180" s="251"/>
    </row>
    <row r="181" spans="1:75" ht="37.9" hidden="1" customHeight="1">
      <c r="A181" s="89" t="s">
        <v>229</v>
      </c>
      <c r="B181" s="43">
        <v>1784</v>
      </c>
      <c r="C181" s="90" t="s">
        <v>10</v>
      </c>
      <c r="D181" s="90" t="s">
        <v>1097</v>
      </c>
      <c r="E181" s="92">
        <v>45078</v>
      </c>
      <c r="F181" s="90" t="s">
        <v>22</v>
      </c>
      <c r="G181" s="93" t="s">
        <v>1109</v>
      </c>
      <c r="H181" s="90" t="s">
        <v>26</v>
      </c>
      <c r="I181" s="92">
        <v>45198</v>
      </c>
      <c r="J181" s="94"/>
      <c r="K181" s="90"/>
      <c r="L181" s="90"/>
      <c r="M181" s="90"/>
      <c r="N181" s="90"/>
      <c r="O181" s="92"/>
      <c r="P181" s="92"/>
      <c r="Q181" s="188">
        <v>2571</v>
      </c>
      <c r="R181" s="95">
        <f t="array" ref="R181">SUM(IF($AA181=Reformulaciones!$B$2:$B$1354,Reformulaciones!$J$2:$J$994,0))</f>
        <v>0</v>
      </c>
      <c r="S181" s="93" t="s">
        <v>1110</v>
      </c>
      <c r="T181" s="93" t="s">
        <v>1121</v>
      </c>
      <c r="U181" s="96" t="s">
        <v>162</v>
      </c>
      <c r="V181" s="94">
        <v>1</v>
      </c>
      <c r="W181" s="90" t="s">
        <v>748</v>
      </c>
      <c r="X181" s="92">
        <v>45139</v>
      </c>
      <c r="Y181" s="92">
        <v>45412</v>
      </c>
      <c r="Z181" s="90" t="s">
        <v>753</v>
      </c>
      <c r="AA181" s="44" t="s">
        <v>1122</v>
      </c>
      <c r="AB181" s="97" t="s">
        <v>52</v>
      </c>
      <c r="AC181" s="98" t="str">
        <f t="shared" si="42"/>
        <v>C</v>
      </c>
      <c r="AD181" s="99" t="s">
        <v>1123</v>
      </c>
      <c r="AE181" s="100">
        <v>1</v>
      </c>
      <c r="AF181" s="99" t="s">
        <v>1124</v>
      </c>
      <c r="AG181" s="110">
        <v>45407</v>
      </c>
      <c r="AH181" s="104" t="s">
        <v>778</v>
      </c>
      <c r="AI181" s="104" t="s">
        <v>1125</v>
      </c>
      <c r="AJ181" s="105" t="s">
        <v>860</v>
      </c>
      <c r="AK181" s="97" t="s">
        <v>55</v>
      </c>
      <c r="AL181" s="97" t="s">
        <v>55</v>
      </c>
      <c r="AM181" s="104" t="s">
        <v>55</v>
      </c>
      <c r="AN181" s="97" t="s">
        <v>55</v>
      </c>
      <c r="AO181" s="97" t="s">
        <v>55</v>
      </c>
      <c r="AP181" s="97" t="s">
        <v>55</v>
      </c>
      <c r="AQ181" s="97" t="s">
        <v>55</v>
      </c>
      <c r="AR181" s="97" t="s">
        <v>55</v>
      </c>
      <c r="AS181" s="97" t="s">
        <v>55</v>
      </c>
      <c r="AT181" s="97" t="s">
        <v>55</v>
      </c>
      <c r="AU181" s="98" t="s">
        <v>55</v>
      </c>
      <c r="AV181" s="97" t="s">
        <v>55</v>
      </c>
      <c r="AW181" s="100" t="s">
        <v>55</v>
      </c>
      <c r="AX181" s="97" t="s">
        <v>55</v>
      </c>
      <c r="AY181" s="110" t="s">
        <v>55</v>
      </c>
      <c r="AZ181" s="97" t="s">
        <v>55</v>
      </c>
      <c r="BA181" s="97" t="s">
        <v>55</v>
      </c>
      <c r="BB181" s="122" t="s">
        <v>55</v>
      </c>
      <c r="BC181" s="97" t="s">
        <v>55</v>
      </c>
      <c r="BD181" s="98" t="s">
        <v>55</v>
      </c>
      <c r="BE181" s="97" t="s">
        <v>55</v>
      </c>
      <c r="BF181" s="100" t="s">
        <v>55</v>
      </c>
      <c r="BG181" s="97" t="s">
        <v>55</v>
      </c>
      <c r="BH181" s="110" t="s">
        <v>55</v>
      </c>
      <c r="BI181" s="97" t="s">
        <v>55</v>
      </c>
      <c r="BJ181" s="97" t="s">
        <v>55</v>
      </c>
      <c r="BK181" s="122" t="s">
        <v>55</v>
      </c>
      <c r="BL181" s="107" t="s">
        <v>110</v>
      </c>
      <c r="BM181" s="108" t="str">
        <f t="shared" si="33"/>
        <v>N.A.</v>
      </c>
      <c r="BN181" s="108" t="str">
        <f t="shared" si="34"/>
        <v>N.A.</v>
      </c>
      <c r="BO181" s="108" t="str">
        <f t="shared" si="35"/>
        <v>N.A.</v>
      </c>
      <c r="BP181" s="108" t="str">
        <f t="shared" si="36"/>
        <v>N.A.</v>
      </c>
      <c r="BQ181" s="108" t="str">
        <f t="shared" si="37"/>
        <v>N.A.</v>
      </c>
      <c r="BR181" s="109" t="str">
        <f t="shared" si="38"/>
        <v>N.A.</v>
      </c>
      <c r="BS181" s="108">
        <f t="shared" si="39"/>
        <v>0</v>
      </c>
      <c r="BT181" s="108">
        <f t="shared" si="40"/>
        <v>0</v>
      </c>
      <c r="BU181" s="108">
        <f t="shared" si="32"/>
        <v>0</v>
      </c>
      <c r="BV181" s="62" t="str">
        <f t="shared" si="41"/>
        <v>IGUAL</v>
      </c>
      <c r="BW181" s="251"/>
    </row>
    <row r="182" spans="1:75" ht="37.9" hidden="1" customHeight="1">
      <c r="A182" s="89" t="s">
        <v>229</v>
      </c>
      <c r="B182" s="43">
        <v>1784</v>
      </c>
      <c r="C182" s="90" t="s">
        <v>10</v>
      </c>
      <c r="D182" s="90" t="s">
        <v>1097</v>
      </c>
      <c r="E182" s="92">
        <v>45078</v>
      </c>
      <c r="F182" s="90" t="s">
        <v>22</v>
      </c>
      <c r="G182" s="93" t="s">
        <v>1109</v>
      </c>
      <c r="H182" s="90" t="s">
        <v>26</v>
      </c>
      <c r="I182" s="92">
        <v>45198</v>
      </c>
      <c r="J182" s="94"/>
      <c r="K182" s="90"/>
      <c r="L182" s="90"/>
      <c r="M182" s="90"/>
      <c r="N182" s="90"/>
      <c r="O182" s="92"/>
      <c r="P182" s="92"/>
      <c r="Q182" s="188">
        <v>2572</v>
      </c>
      <c r="R182" s="95">
        <f t="array" ref="R182">SUM(IF($AA182=Reformulaciones!$B$2:$B$1354,Reformulaciones!$J$2:$J$994,0))</f>
        <v>0</v>
      </c>
      <c r="S182" s="93" t="s">
        <v>1110</v>
      </c>
      <c r="T182" s="93" t="s">
        <v>1126</v>
      </c>
      <c r="U182" s="96" t="s">
        <v>759</v>
      </c>
      <c r="V182" s="94">
        <v>1</v>
      </c>
      <c r="W182" s="90" t="s">
        <v>748</v>
      </c>
      <c r="X182" s="92">
        <v>45139</v>
      </c>
      <c r="Y182" s="92">
        <v>45443</v>
      </c>
      <c r="Z182" s="90" t="s">
        <v>753</v>
      </c>
      <c r="AA182" s="44" t="s">
        <v>1127</v>
      </c>
      <c r="AB182" s="97" t="s">
        <v>52</v>
      </c>
      <c r="AC182" s="98" t="str">
        <f t="shared" si="42"/>
        <v>A</v>
      </c>
      <c r="AD182" s="99" t="s">
        <v>1102</v>
      </c>
      <c r="AE182" s="100">
        <v>0</v>
      </c>
      <c r="AF182" s="99" t="s">
        <v>1102</v>
      </c>
      <c r="AG182" s="110">
        <v>45407</v>
      </c>
      <c r="AH182" s="104" t="s">
        <v>551</v>
      </c>
      <c r="AI182" s="104" t="s">
        <v>1103</v>
      </c>
      <c r="AJ182" s="104" t="s">
        <v>1104</v>
      </c>
      <c r="AK182" s="97" t="s">
        <v>52</v>
      </c>
      <c r="AL182" s="98" t="str">
        <f t="shared" si="43"/>
        <v>C</v>
      </c>
      <c r="AM182" s="164" t="s">
        <v>1128</v>
      </c>
      <c r="AN182" s="100">
        <v>1</v>
      </c>
      <c r="AO182" s="99" t="s">
        <v>1129</v>
      </c>
      <c r="AP182" s="110">
        <v>45490</v>
      </c>
      <c r="AQ182" s="103" t="s">
        <v>1130</v>
      </c>
      <c r="AR182" s="99" t="s">
        <v>1131</v>
      </c>
      <c r="AS182" s="105"/>
      <c r="AT182" s="97" t="s">
        <v>55</v>
      </c>
      <c r="AU182" s="98" t="s">
        <v>55</v>
      </c>
      <c r="AV182" s="97" t="s">
        <v>55</v>
      </c>
      <c r="AW182" s="100" t="s">
        <v>55</v>
      </c>
      <c r="AX182" s="97" t="s">
        <v>55</v>
      </c>
      <c r="AY182" s="110" t="s">
        <v>55</v>
      </c>
      <c r="AZ182" s="97" t="s">
        <v>55</v>
      </c>
      <c r="BA182" s="97" t="s">
        <v>55</v>
      </c>
      <c r="BB182" s="122" t="s">
        <v>55</v>
      </c>
      <c r="BC182" s="97" t="s">
        <v>55</v>
      </c>
      <c r="BD182" s="98" t="s">
        <v>55</v>
      </c>
      <c r="BE182" s="97" t="s">
        <v>55</v>
      </c>
      <c r="BF182" s="100" t="s">
        <v>55</v>
      </c>
      <c r="BG182" s="97" t="s">
        <v>55</v>
      </c>
      <c r="BH182" s="110" t="s">
        <v>55</v>
      </c>
      <c r="BI182" s="97" t="s">
        <v>55</v>
      </c>
      <c r="BJ182" s="97" t="s">
        <v>55</v>
      </c>
      <c r="BK182" s="122" t="s">
        <v>55</v>
      </c>
      <c r="BL182" s="107" t="s">
        <v>126</v>
      </c>
      <c r="BM182" s="108" t="str">
        <f t="shared" si="33"/>
        <v>N.A.</v>
      </c>
      <c r="BN182" s="108" t="str">
        <f t="shared" si="34"/>
        <v>N.A.</v>
      </c>
      <c r="BO182" s="108" t="str">
        <f t="shared" si="35"/>
        <v>N.A.</v>
      </c>
      <c r="BP182" s="108" t="str">
        <f t="shared" si="36"/>
        <v>N.A.</v>
      </c>
      <c r="BQ182" s="108" t="str">
        <f t="shared" si="37"/>
        <v>N.A.</v>
      </c>
      <c r="BR182" s="109" t="str">
        <f t="shared" si="38"/>
        <v>N.A.</v>
      </c>
      <c r="BS182" s="108">
        <f t="shared" si="39"/>
        <v>0</v>
      </c>
      <c r="BT182" s="108">
        <f t="shared" si="40"/>
        <v>0</v>
      </c>
      <c r="BU182" s="108">
        <f t="shared" si="32"/>
        <v>0</v>
      </c>
      <c r="BV182" s="62" t="str">
        <f t="shared" si="41"/>
        <v>IGUAL</v>
      </c>
      <c r="BW182" s="251"/>
    </row>
    <row r="183" spans="1:75" ht="37.9" hidden="1" customHeight="1">
      <c r="A183" s="89" t="s">
        <v>229</v>
      </c>
      <c r="B183" s="43">
        <v>1785</v>
      </c>
      <c r="C183" s="90" t="s">
        <v>10</v>
      </c>
      <c r="D183" s="90" t="s">
        <v>1097</v>
      </c>
      <c r="E183" s="92">
        <v>45078</v>
      </c>
      <c r="F183" s="90" t="s">
        <v>22</v>
      </c>
      <c r="G183" s="93" t="s">
        <v>1132</v>
      </c>
      <c r="H183" s="90" t="s">
        <v>26</v>
      </c>
      <c r="I183" s="92">
        <v>45198</v>
      </c>
      <c r="J183" s="94"/>
      <c r="K183" s="90"/>
      <c r="L183" s="90"/>
      <c r="M183" s="90"/>
      <c r="N183" s="90"/>
      <c r="O183" s="92"/>
      <c r="P183" s="92"/>
      <c r="Q183" s="188">
        <v>2573</v>
      </c>
      <c r="R183" s="95">
        <f t="array" ref="R183">SUM(IF($AA183=Reformulaciones!$B$2:$B$1354,Reformulaciones!$J$2:$J$994,0))</f>
        <v>0</v>
      </c>
      <c r="S183" s="93" t="s">
        <v>1133</v>
      </c>
      <c r="T183" s="93" t="s">
        <v>1134</v>
      </c>
      <c r="U183" s="96" t="s">
        <v>162</v>
      </c>
      <c r="V183" s="94">
        <v>1</v>
      </c>
      <c r="W183" s="90" t="s">
        <v>748</v>
      </c>
      <c r="X183" s="92">
        <v>45139</v>
      </c>
      <c r="Y183" s="92">
        <v>45443</v>
      </c>
      <c r="Z183" s="90" t="s">
        <v>753</v>
      </c>
      <c r="AA183" s="44" t="s">
        <v>1135</v>
      </c>
      <c r="AB183" s="97" t="s">
        <v>45</v>
      </c>
      <c r="AC183" s="98" t="str">
        <f t="shared" si="42"/>
        <v>A</v>
      </c>
      <c r="AD183" s="101" t="s">
        <v>1136</v>
      </c>
      <c r="AE183" s="100">
        <v>0</v>
      </c>
      <c r="AF183" s="101" t="s">
        <v>1136</v>
      </c>
      <c r="AG183" s="102">
        <v>45405</v>
      </c>
      <c r="AH183" s="112" t="s">
        <v>120</v>
      </c>
      <c r="AI183" s="112" t="s">
        <v>120</v>
      </c>
      <c r="AJ183" s="105" t="s">
        <v>120</v>
      </c>
      <c r="AK183" s="97" t="s">
        <v>45</v>
      </c>
      <c r="AL183" s="98" t="str">
        <f t="shared" si="43"/>
        <v>C</v>
      </c>
      <c r="AM183" s="101" t="s">
        <v>1137</v>
      </c>
      <c r="AN183" s="131">
        <v>1</v>
      </c>
      <c r="AO183" s="101" t="s">
        <v>1138</v>
      </c>
      <c r="AP183" s="102">
        <v>45490</v>
      </c>
      <c r="AQ183" s="165" t="s">
        <v>1139</v>
      </c>
      <c r="AR183" s="104" t="s">
        <v>1140</v>
      </c>
      <c r="AS183" s="105"/>
      <c r="AT183" s="97" t="s">
        <v>55</v>
      </c>
      <c r="AU183" s="98" t="s">
        <v>55</v>
      </c>
      <c r="AV183" s="97" t="s">
        <v>55</v>
      </c>
      <c r="AW183" s="100" t="s">
        <v>55</v>
      </c>
      <c r="AX183" s="97" t="s">
        <v>55</v>
      </c>
      <c r="AY183" s="110" t="s">
        <v>55</v>
      </c>
      <c r="AZ183" s="97" t="s">
        <v>55</v>
      </c>
      <c r="BA183" s="97" t="s">
        <v>55</v>
      </c>
      <c r="BB183" s="122" t="s">
        <v>55</v>
      </c>
      <c r="BC183" s="97" t="s">
        <v>55</v>
      </c>
      <c r="BD183" s="98" t="s">
        <v>55</v>
      </c>
      <c r="BE183" s="97" t="s">
        <v>55</v>
      </c>
      <c r="BF183" s="100" t="s">
        <v>55</v>
      </c>
      <c r="BG183" s="97" t="s">
        <v>55</v>
      </c>
      <c r="BH183" s="110" t="s">
        <v>55</v>
      </c>
      <c r="BI183" s="97" t="s">
        <v>55</v>
      </c>
      <c r="BJ183" s="97" t="s">
        <v>55</v>
      </c>
      <c r="BK183" s="122" t="s">
        <v>55</v>
      </c>
      <c r="BL183" s="107" t="s">
        <v>126</v>
      </c>
      <c r="BM183" s="108" t="str">
        <f t="shared" si="33"/>
        <v>N.A.</v>
      </c>
      <c r="BN183" s="108" t="str">
        <f t="shared" si="34"/>
        <v>N.A.</v>
      </c>
      <c r="BO183" s="108" t="str">
        <f t="shared" si="35"/>
        <v>N.A.</v>
      </c>
      <c r="BP183" s="108" t="str">
        <f t="shared" si="36"/>
        <v>N.A.</v>
      </c>
      <c r="BQ183" s="108" t="str">
        <f t="shared" si="37"/>
        <v>N.A.</v>
      </c>
      <c r="BR183" s="109" t="str">
        <f t="shared" si="38"/>
        <v>N.A.</v>
      </c>
      <c r="BS183" s="108">
        <f t="shared" si="39"/>
        <v>0</v>
      </c>
      <c r="BT183" s="108">
        <f t="shared" si="40"/>
        <v>0</v>
      </c>
      <c r="BU183" s="108">
        <f t="shared" si="32"/>
        <v>0</v>
      </c>
      <c r="BV183" s="62" t="str">
        <f t="shared" si="41"/>
        <v>IGUAL</v>
      </c>
      <c r="BW183" s="251"/>
    </row>
    <row r="184" spans="1:75" ht="37.9" hidden="1" customHeight="1">
      <c r="A184" s="89" t="s">
        <v>229</v>
      </c>
      <c r="B184" s="43">
        <v>1785</v>
      </c>
      <c r="C184" s="90" t="s">
        <v>10</v>
      </c>
      <c r="D184" s="90" t="s">
        <v>1097</v>
      </c>
      <c r="E184" s="92">
        <v>45078</v>
      </c>
      <c r="F184" s="90" t="s">
        <v>22</v>
      </c>
      <c r="G184" s="93" t="s">
        <v>1132</v>
      </c>
      <c r="H184" s="90" t="s">
        <v>26</v>
      </c>
      <c r="I184" s="92">
        <v>45198</v>
      </c>
      <c r="J184" s="94"/>
      <c r="K184" s="90"/>
      <c r="L184" s="90"/>
      <c r="M184" s="90"/>
      <c r="N184" s="90"/>
      <c r="O184" s="92"/>
      <c r="P184" s="92"/>
      <c r="Q184" s="188">
        <v>2574</v>
      </c>
      <c r="R184" s="95">
        <f t="array" ref="R184">SUM(IF($AA184=Reformulaciones!$B$2:$B$1354,Reformulaciones!$J$2:$J$994,0))</f>
        <v>0</v>
      </c>
      <c r="S184" s="93" t="s">
        <v>1133</v>
      </c>
      <c r="T184" s="93" t="s">
        <v>1111</v>
      </c>
      <c r="U184" s="96" t="s">
        <v>759</v>
      </c>
      <c r="V184" s="94">
        <v>1</v>
      </c>
      <c r="W184" s="90" t="s">
        <v>748</v>
      </c>
      <c r="X184" s="92">
        <v>45139</v>
      </c>
      <c r="Y184" s="92">
        <v>45443</v>
      </c>
      <c r="Z184" s="90" t="s">
        <v>753</v>
      </c>
      <c r="AA184" s="44" t="s">
        <v>1141</v>
      </c>
      <c r="AB184" s="97" t="s">
        <v>45</v>
      </c>
      <c r="AC184" s="98" t="str">
        <f t="shared" si="42"/>
        <v>A</v>
      </c>
      <c r="AD184" s="153" t="s">
        <v>1136</v>
      </c>
      <c r="AE184" s="100">
        <v>0</v>
      </c>
      <c r="AF184" s="153" t="s">
        <v>1136</v>
      </c>
      <c r="AG184" s="159">
        <v>45405</v>
      </c>
      <c r="AH184" s="135" t="s">
        <v>120</v>
      </c>
      <c r="AI184" s="135" t="s">
        <v>120</v>
      </c>
      <c r="AJ184" s="105" t="s">
        <v>120</v>
      </c>
      <c r="AK184" s="97" t="s">
        <v>45</v>
      </c>
      <c r="AL184" s="98" t="str">
        <f t="shared" si="43"/>
        <v>C</v>
      </c>
      <c r="AM184" s="153" t="s">
        <v>1142</v>
      </c>
      <c r="AN184" s="166">
        <v>1</v>
      </c>
      <c r="AO184" s="153" t="s">
        <v>1143</v>
      </c>
      <c r="AP184" s="159">
        <v>45490</v>
      </c>
      <c r="AQ184" s="167" t="s">
        <v>1144</v>
      </c>
      <c r="AR184" s="104" t="s">
        <v>1140</v>
      </c>
      <c r="AS184" s="105"/>
      <c r="AT184" s="97" t="s">
        <v>55</v>
      </c>
      <c r="AU184" s="98" t="s">
        <v>55</v>
      </c>
      <c r="AV184" s="97" t="s">
        <v>55</v>
      </c>
      <c r="AW184" s="100" t="s">
        <v>55</v>
      </c>
      <c r="AX184" s="97" t="s">
        <v>55</v>
      </c>
      <c r="AY184" s="110" t="s">
        <v>55</v>
      </c>
      <c r="AZ184" s="97" t="s">
        <v>55</v>
      </c>
      <c r="BA184" s="97" t="s">
        <v>55</v>
      </c>
      <c r="BB184" s="122" t="s">
        <v>55</v>
      </c>
      <c r="BC184" s="97" t="s">
        <v>55</v>
      </c>
      <c r="BD184" s="98" t="s">
        <v>55</v>
      </c>
      <c r="BE184" s="97" t="s">
        <v>55</v>
      </c>
      <c r="BF184" s="100" t="s">
        <v>55</v>
      </c>
      <c r="BG184" s="97" t="s">
        <v>55</v>
      </c>
      <c r="BH184" s="110" t="s">
        <v>55</v>
      </c>
      <c r="BI184" s="97" t="s">
        <v>55</v>
      </c>
      <c r="BJ184" s="97" t="s">
        <v>55</v>
      </c>
      <c r="BK184" s="122" t="s">
        <v>55</v>
      </c>
      <c r="BL184" s="107" t="s">
        <v>126</v>
      </c>
      <c r="BM184" s="108" t="str">
        <f t="shared" si="33"/>
        <v>N.A.</v>
      </c>
      <c r="BN184" s="108" t="str">
        <f t="shared" si="34"/>
        <v>N.A.</v>
      </c>
      <c r="BO184" s="108" t="str">
        <f t="shared" si="35"/>
        <v>N.A.</v>
      </c>
      <c r="BP184" s="108" t="str">
        <f t="shared" si="36"/>
        <v>N.A.</v>
      </c>
      <c r="BQ184" s="108" t="str">
        <f t="shared" si="37"/>
        <v>N.A.</v>
      </c>
      <c r="BR184" s="109" t="str">
        <f t="shared" si="38"/>
        <v>N.A.</v>
      </c>
      <c r="BS184" s="108">
        <f t="shared" si="39"/>
        <v>0</v>
      </c>
      <c r="BT184" s="108">
        <f t="shared" si="40"/>
        <v>0</v>
      </c>
      <c r="BU184" s="108">
        <f t="shared" si="32"/>
        <v>0</v>
      </c>
      <c r="BV184" s="62" t="str">
        <f t="shared" si="41"/>
        <v>IGUAL</v>
      </c>
      <c r="BW184" s="251"/>
    </row>
    <row r="185" spans="1:75" ht="37.9" hidden="1" customHeight="1">
      <c r="A185" s="89" t="s">
        <v>229</v>
      </c>
      <c r="B185" s="43">
        <v>1785</v>
      </c>
      <c r="C185" s="90" t="s">
        <v>10</v>
      </c>
      <c r="D185" s="90" t="s">
        <v>1097</v>
      </c>
      <c r="E185" s="92">
        <v>45078</v>
      </c>
      <c r="F185" s="90" t="s">
        <v>22</v>
      </c>
      <c r="G185" s="93" t="s">
        <v>1132</v>
      </c>
      <c r="H185" s="90" t="s">
        <v>26</v>
      </c>
      <c r="I185" s="92">
        <v>45198</v>
      </c>
      <c r="J185" s="94"/>
      <c r="K185" s="90"/>
      <c r="L185" s="90"/>
      <c r="M185" s="90"/>
      <c r="N185" s="90"/>
      <c r="O185" s="92"/>
      <c r="P185" s="92"/>
      <c r="Q185" s="188">
        <v>2575</v>
      </c>
      <c r="R185" s="95">
        <f t="array" ref="R185">SUM(IF($AA185=Reformulaciones!$B$2:$B$1354,Reformulaciones!$J$2:$J$994,0))</f>
        <v>0</v>
      </c>
      <c r="S185" s="93" t="s">
        <v>1133</v>
      </c>
      <c r="T185" s="93" t="s">
        <v>1116</v>
      </c>
      <c r="U185" s="96" t="s">
        <v>767</v>
      </c>
      <c r="V185" s="94">
        <v>3</v>
      </c>
      <c r="W185" s="90" t="s">
        <v>748</v>
      </c>
      <c r="X185" s="92">
        <v>45139</v>
      </c>
      <c r="Y185" s="92">
        <v>45443</v>
      </c>
      <c r="Z185" s="90" t="s">
        <v>753</v>
      </c>
      <c r="AA185" s="44" t="s">
        <v>1145</v>
      </c>
      <c r="AB185" s="97" t="s">
        <v>45</v>
      </c>
      <c r="AC185" s="98" t="str">
        <f t="shared" si="42"/>
        <v>A</v>
      </c>
      <c r="AD185" s="153" t="s">
        <v>1136</v>
      </c>
      <c r="AE185" s="100">
        <v>0</v>
      </c>
      <c r="AF185" s="153" t="s">
        <v>1136</v>
      </c>
      <c r="AG185" s="159">
        <v>45405</v>
      </c>
      <c r="AH185" s="135" t="s">
        <v>120</v>
      </c>
      <c r="AI185" s="135" t="s">
        <v>120</v>
      </c>
      <c r="AJ185" s="105" t="s">
        <v>120</v>
      </c>
      <c r="AK185" s="97" t="s">
        <v>45</v>
      </c>
      <c r="AL185" s="98" t="str">
        <f t="shared" si="43"/>
        <v>C</v>
      </c>
      <c r="AM185" s="153" t="s">
        <v>1146</v>
      </c>
      <c r="AN185" s="166">
        <v>1</v>
      </c>
      <c r="AO185" s="153" t="s">
        <v>1147</v>
      </c>
      <c r="AP185" s="159">
        <v>45490</v>
      </c>
      <c r="AQ185" s="168" t="s">
        <v>1148</v>
      </c>
      <c r="AR185" s="104" t="s">
        <v>1140</v>
      </c>
      <c r="AS185" s="105"/>
      <c r="AT185" s="97" t="s">
        <v>55</v>
      </c>
      <c r="AU185" s="98" t="s">
        <v>55</v>
      </c>
      <c r="AV185" s="97" t="s">
        <v>55</v>
      </c>
      <c r="AW185" s="100" t="s">
        <v>55</v>
      </c>
      <c r="AX185" s="97" t="s">
        <v>55</v>
      </c>
      <c r="AY185" s="110" t="s">
        <v>55</v>
      </c>
      <c r="AZ185" s="97" t="s">
        <v>55</v>
      </c>
      <c r="BA185" s="97" t="s">
        <v>55</v>
      </c>
      <c r="BB185" s="122" t="s">
        <v>55</v>
      </c>
      <c r="BC185" s="97" t="s">
        <v>55</v>
      </c>
      <c r="BD185" s="98" t="s">
        <v>55</v>
      </c>
      <c r="BE185" s="97" t="s">
        <v>55</v>
      </c>
      <c r="BF185" s="100" t="s">
        <v>55</v>
      </c>
      <c r="BG185" s="97" t="s">
        <v>55</v>
      </c>
      <c r="BH185" s="110" t="s">
        <v>55</v>
      </c>
      <c r="BI185" s="97" t="s">
        <v>55</v>
      </c>
      <c r="BJ185" s="97" t="s">
        <v>55</v>
      </c>
      <c r="BK185" s="122" t="s">
        <v>55</v>
      </c>
      <c r="BL185" s="107" t="s">
        <v>126</v>
      </c>
      <c r="BM185" s="108" t="str">
        <f t="shared" si="33"/>
        <v>N.A.</v>
      </c>
      <c r="BN185" s="108" t="str">
        <f t="shared" si="34"/>
        <v>N.A.</v>
      </c>
      <c r="BO185" s="108" t="str">
        <f t="shared" si="35"/>
        <v>N.A.</v>
      </c>
      <c r="BP185" s="108" t="str">
        <f t="shared" si="36"/>
        <v>N.A.</v>
      </c>
      <c r="BQ185" s="108" t="str">
        <f t="shared" si="37"/>
        <v>N.A.</v>
      </c>
      <c r="BR185" s="109" t="str">
        <f t="shared" si="38"/>
        <v>N.A.</v>
      </c>
      <c r="BS185" s="108">
        <f t="shared" si="39"/>
        <v>0</v>
      </c>
      <c r="BT185" s="108">
        <f t="shared" si="40"/>
        <v>0</v>
      </c>
      <c r="BU185" s="108">
        <f t="shared" si="32"/>
        <v>0</v>
      </c>
      <c r="BV185" s="62" t="str">
        <f t="shared" si="41"/>
        <v>IGUAL</v>
      </c>
      <c r="BW185" s="251"/>
    </row>
    <row r="186" spans="1:75" ht="37.9" hidden="1" customHeight="1">
      <c r="A186" s="89" t="s">
        <v>229</v>
      </c>
      <c r="B186" s="43">
        <v>1785</v>
      </c>
      <c r="C186" s="90" t="s">
        <v>10</v>
      </c>
      <c r="D186" s="90" t="s">
        <v>1097</v>
      </c>
      <c r="E186" s="92">
        <v>45078</v>
      </c>
      <c r="F186" s="90" t="s">
        <v>22</v>
      </c>
      <c r="G186" s="93" t="s">
        <v>1132</v>
      </c>
      <c r="H186" s="90" t="s">
        <v>26</v>
      </c>
      <c r="I186" s="92">
        <v>45198</v>
      </c>
      <c r="J186" s="94"/>
      <c r="K186" s="90"/>
      <c r="L186" s="90"/>
      <c r="M186" s="90"/>
      <c r="N186" s="90"/>
      <c r="O186" s="92"/>
      <c r="P186" s="92"/>
      <c r="Q186" s="188">
        <v>2576</v>
      </c>
      <c r="R186" s="95">
        <f t="array" ref="R186">SUM(IF($AA186=Reformulaciones!$B$2:$B$1354,Reformulaciones!$J$2:$J$994,0))</f>
        <v>0</v>
      </c>
      <c r="S186" s="93" t="s">
        <v>1133</v>
      </c>
      <c r="T186" s="93" t="s">
        <v>1121</v>
      </c>
      <c r="U186" s="96" t="s">
        <v>162</v>
      </c>
      <c r="V186" s="94">
        <v>1</v>
      </c>
      <c r="W186" s="90" t="s">
        <v>748</v>
      </c>
      <c r="X186" s="92">
        <v>45139</v>
      </c>
      <c r="Y186" s="92">
        <v>45412</v>
      </c>
      <c r="Z186" s="90" t="s">
        <v>753</v>
      </c>
      <c r="AA186" s="44" t="s">
        <v>1149</v>
      </c>
      <c r="AB186" s="97" t="s">
        <v>45</v>
      </c>
      <c r="AC186" s="98" t="str">
        <f t="shared" si="42"/>
        <v>C</v>
      </c>
      <c r="AD186" s="153" t="s">
        <v>796</v>
      </c>
      <c r="AE186" s="100">
        <v>1</v>
      </c>
      <c r="AF186" s="153" t="s">
        <v>1150</v>
      </c>
      <c r="AG186" s="159">
        <v>45405</v>
      </c>
      <c r="AH186" s="169" t="s">
        <v>1151</v>
      </c>
      <c r="AI186" s="170" t="s">
        <v>120</v>
      </c>
      <c r="AJ186" s="105" t="s">
        <v>120</v>
      </c>
      <c r="AK186" s="97" t="s">
        <v>55</v>
      </c>
      <c r="AL186" s="97" t="s">
        <v>55</v>
      </c>
      <c r="AM186" s="104" t="s">
        <v>55</v>
      </c>
      <c r="AN186" s="97" t="s">
        <v>55</v>
      </c>
      <c r="AO186" s="97" t="s">
        <v>55</v>
      </c>
      <c r="AP186" s="97" t="s">
        <v>55</v>
      </c>
      <c r="AQ186" s="97" t="s">
        <v>55</v>
      </c>
      <c r="AR186" s="97" t="s">
        <v>55</v>
      </c>
      <c r="AS186" s="97" t="s">
        <v>55</v>
      </c>
      <c r="AT186" s="97" t="s">
        <v>55</v>
      </c>
      <c r="AU186" s="98" t="s">
        <v>55</v>
      </c>
      <c r="AV186" s="97" t="s">
        <v>55</v>
      </c>
      <c r="AW186" s="100" t="s">
        <v>55</v>
      </c>
      <c r="AX186" s="97" t="s">
        <v>55</v>
      </c>
      <c r="AY186" s="110" t="s">
        <v>55</v>
      </c>
      <c r="AZ186" s="97" t="s">
        <v>55</v>
      </c>
      <c r="BA186" s="97" t="s">
        <v>55</v>
      </c>
      <c r="BB186" s="122" t="s">
        <v>55</v>
      </c>
      <c r="BC186" s="97" t="s">
        <v>55</v>
      </c>
      <c r="BD186" s="98" t="s">
        <v>55</v>
      </c>
      <c r="BE186" s="97" t="s">
        <v>55</v>
      </c>
      <c r="BF186" s="100" t="s">
        <v>55</v>
      </c>
      <c r="BG186" s="97" t="s">
        <v>55</v>
      </c>
      <c r="BH186" s="110" t="s">
        <v>55</v>
      </c>
      <c r="BI186" s="97" t="s">
        <v>55</v>
      </c>
      <c r="BJ186" s="97" t="s">
        <v>55</v>
      </c>
      <c r="BK186" s="122" t="s">
        <v>55</v>
      </c>
      <c r="BL186" s="107" t="s">
        <v>110</v>
      </c>
      <c r="BM186" s="108" t="str">
        <f t="shared" si="33"/>
        <v>N.A.</v>
      </c>
      <c r="BN186" s="108" t="str">
        <f t="shared" si="34"/>
        <v>N.A.</v>
      </c>
      <c r="BO186" s="108" t="str">
        <f t="shared" si="35"/>
        <v>N.A.</v>
      </c>
      <c r="BP186" s="108" t="str">
        <f t="shared" si="36"/>
        <v>N.A.</v>
      </c>
      <c r="BQ186" s="108" t="str">
        <f t="shared" si="37"/>
        <v>N.A.</v>
      </c>
      <c r="BR186" s="109" t="str">
        <f t="shared" si="38"/>
        <v>N.A.</v>
      </c>
      <c r="BS186" s="108">
        <f t="shared" si="39"/>
        <v>0</v>
      </c>
      <c r="BT186" s="108">
        <f t="shared" si="40"/>
        <v>0</v>
      </c>
      <c r="BU186" s="108">
        <f t="shared" si="32"/>
        <v>0</v>
      </c>
      <c r="BV186" s="62" t="str">
        <f t="shared" si="41"/>
        <v>IGUAL</v>
      </c>
      <c r="BW186" s="251"/>
    </row>
    <row r="187" spans="1:75" ht="37.9" hidden="1" customHeight="1">
      <c r="A187" s="89" t="s">
        <v>229</v>
      </c>
      <c r="B187" s="43">
        <v>1785</v>
      </c>
      <c r="C187" s="90" t="s">
        <v>10</v>
      </c>
      <c r="D187" s="90" t="s">
        <v>1097</v>
      </c>
      <c r="E187" s="92">
        <v>45078</v>
      </c>
      <c r="F187" s="90" t="s">
        <v>22</v>
      </c>
      <c r="G187" s="93" t="s">
        <v>1132</v>
      </c>
      <c r="H187" s="90" t="s">
        <v>26</v>
      </c>
      <c r="I187" s="92">
        <v>45198</v>
      </c>
      <c r="J187" s="94"/>
      <c r="K187" s="90"/>
      <c r="L187" s="90"/>
      <c r="M187" s="90"/>
      <c r="N187" s="90"/>
      <c r="O187" s="92"/>
      <c r="P187" s="92"/>
      <c r="Q187" s="188">
        <v>2577</v>
      </c>
      <c r="R187" s="95">
        <f t="array" ref="R187">SUM(IF($AA187=Reformulaciones!$B$2:$B$1354,Reformulaciones!$J$2:$J$994,0))</f>
        <v>0</v>
      </c>
      <c r="S187" s="93" t="s">
        <v>1133</v>
      </c>
      <c r="T187" s="93" t="s">
        <v>1126</v>
      </c>
      <c r="U187" s="96" t="s">
        <v>759</v>
      </c>
      <c r="V187" s="94">
        <v>1</v>
      </c>
      <c r="W187" s="90" t="s">
        <v>748</v>
      </c>
      <c r="X187" s="92">
        <v>45139</v>
      </c>
      <c r="Y187" s="92">
        <v>45443</v>
      </c>
      <c r="Z187" s="90" t="s">
        <v>753</v>
      </c>
      <c r="AA187" s="44" t="s">
        <v>1152</v>
      </c>
      <c r="AB187" s="97" t="s">
        <v>45</v>
      </c>
      <c r="AC187" s="98" t="str">
        <f t="shared" si="42"/>
        <v>A</v>
      </c>
      <c r="AD187" s="153" t="s">
        <v>1136</v>
      </c>
      <c r="AE187" s="100">
        <v>0</v>
      </c>
      <c r="AF187" s="153" t="s">
        <v>1136</v>
      </c>
      <c r="AG187" s="159">
        <v>45405</v>
      </c>
      <c r="AH187" s="171" t="s">
        <v>120</v>
      </c>
      <c r="AI187" s="135" t="s">
        <v>120</v>
      </c>
      <c r="AJ187" s="105" t="s">
        <v>120</v>
      </c>
      <c r="AK187" s="97" t="s">
        <v>45</v>
      </c>
      <c r="AL187" s="98" t="str">
        <f t="shared" si="43"/>
        <v>C</v>
      </c>
      <c r="AM187" s="153" t="s">
        <v>817</v>
      </c>
      <c r="AN187" s="166">
        <v>1</v>
      </c>
      <c r="AO187" s="153" t="s">
        <v>1153</v>
      </c>
      <c r="AP187" s="159">
        <v>45490</v>
      </c>
      <c r="AQ187" s="172" t="s">
        <v>1154</v>
      </c>
      <c r="AR187" s="104" t="s">
        <v>1140</v>
      </c>
      <c r="AS187" s="105"/>
      <c r="AT187" s="97" t="s">
        <v>55</v>
      </c>
      <c r="AU187" s="98" t="s">
        <v>55</v>
      </c>
      <c r="AV187" s="97" t="s">
        <v>55</v>
      </c>
      <c r="AW187" s="100" t="s">
        <v>55</v>
      </c>
      <c r="AX187" s="97" t="s">
        <v>55</v>
      </c>
      <c r="AY187" s="110" t="s">
        <v>55</v>
      </c>
      <c r="AZ187" s="97" t="s">
        <v>55</v>
      </c>
      <c r="BA187" s="97" t="s">
        <v>55</v>
      </c>
      <c r="BB187" s="122" t="s">
        <v>55</v>
      </c>
      <c r="BC187" s="97" t="s">
        <v>55</v>
      </c>
      <c r="BD187" s="98" t="s">
        <v>55</v>
      </c>
      <c r="BE187" s="97" t="s">
        <v>55</v>
      </c>
      <c r="BF187" s="100" t="s">
        <v>55</v>
      </c>
      <c r="BG187" s="97" t="s">
        <v>55</v>
      </c>
      <c r="BH187" s="110" t="s">
        <v>55</v>
      </c>
      <c r="BI187" s="97" t="s">
        <v>55</v>
      </c>
      <c r="BJ187" s="97" t="s">
        <v>55</v>
      </c>
      <c r="BK187" s="122" t="s">
        <v>55</v>
      </c>
      <c r="BL187" s="107" t="s">
        <v>126</v>
      </c>
      <c r="BM187" s="108" t="str">
        <f t="shared" si="33"/>
        <v>N.A.</v>
      </c>
      <c r="BN187" s="108" t="str">
        <f t="shared" si="34"/>
        <v>N.A.</v>
      </c>
      <c r="BO187" s="108" t="str">
        <f t="shared" si="35"/>
        <v>N.A.</v>
      </c>
      <c r="BP187" s="108" t="str">
        <f t="shared" si="36"/>
        <v>N.A.</v>
      </c>
      <c r="BQ187" s="108" t="str">
        <f t="shared" si="37"/>
        <v>N.A.</v>
      </c>
      <c r="BR187" s="109" t="str">
        <f t="shared" si="38"/>
        <v>N.A.</v>
      </c>
      <c r="BS187" s="108">
        <f t="shared" si="39"/>
        <v>0</v>
      </c>
      <c r="BT187" s="108">
        <f t="shared" si="40"/>
        <v>0</v>
      </c>
      <c r="BU187" s="108">
        <f t="shared" si="32"/>
        <v>0</v>
      </c>
      <c r="BV187" s="62" t="str">
        <f t="shared" si="41"/>
        <v>IGUAL</v>
      </c>
      <c r="BW187" s="251"/>
    </row>
    <row r="188" spans="1:75" ht="37.9" hidden="1" customHeight="1">
      <c r="A188" s="89" t="s">
        <v>229</v>
      </c>
      <c r="B188" s="43">
        <v>1786</v>
      </c>
      <c r="C188" s="90" t="s">
        <v>10</v>
      </c>
      <c r="D188" s="90" t="s">
        <v>1097</v>
      </c>
      <c r="E188" s="92">
        <v>45078</v>
      </c>
      <c r="F188" s="90" t="s">
        <v>22</v>
      </c>
      <c r="G188" s="93" t="s">
        <v>1155</v>
      </c>
      <c r="H188" s="90" t="s">
        <v>26</v>
      </c>
      <c r="I188" s="92">
        <v>45198</v>
      </c>
      <c r="J188" s="94"/>
      <c r="K188" s="90"/>
      <c r="L188" s="90"/>
      <c r="M188" s="90"/>
      <c r="N188" s="90"/>
      <c r="O188" s="92"/>
      <c r="P188" s="92"/>
      <c r="Q188" s="188">
        <v>2592</v>
      </c>
      <c r="R188" s="95">
        <f t="array" ref="R188">SUM(IF($AA188=Reformulaciones!$B$2:$B$1354,Reformulaciones!$J$2:$J$994,0))</f>
        <v>0</v>
      </c>
      <c r="S188" s="93" t="s">
        <v>1156</v>
      </c>
      <c r="T188" s="93" t="s">
        <v>1134</v>
      </c>
      <c r="U188" s="96" t="s">
        <v>162</v>
      </c>
      <c r="V188" s="94">
        <v>1</v>
      </c>
      <c r="W188" s="90" t="s">
        <v>748</v>
      </c>
      <c r="X188" s="92">
        <v>45139</v>
      </c>
      <c r="Y188" s="92">
        <v>45443</v>
      </c>
      <c r="Z188" s="90" t="s">
        <v>753</v>
      </c>
      <c r="AA188" s="44" t="s">
        <v>1157</v>
      </c>
      <c r="AB188" s="97" t="s">
        <v>45</v>
      </c>
      <c r="AC188" s="98" t="str">
        <f t="shared" si="42"/>
        <v>A</v>
      </c>
      <c r="AD188" s="153" t="s">
        <v>1136</v>
      </c>
      <c r="AE188" s="100">
        <v>0</v>
      </c>
      <c r="AF188" s="153" t="s">
        <v>1136</v>
      </c>
      <c r="AG188" s="159">
        <v>45405</v>
      </c>
      <c r="AH188" s="135" t="s">
        <v>120</v>
      </c>
      <c r="AI188" s="135" t="s">
        <v>120</v>
      </c>
      <c r="AJ188" s="105" t="s">
        <v>120</v>
      </c>
      <c r="AK188" s="97" t="s">
        <v>45</v>
      </c>
      <c r="AL188" s="98" t="str">
        <f t="shared" si="43"/>
        <v>C</v>
      </c>
      <c r="AM188" s="160" t="s">
        <v>1137</v>
      </c>
      <c r="AN188" s="131">
        <v>1</v>
      </c>
      <c r="AO188" s="160" t="s">
        <v>1138</v>
      </c>
      <c r="AP188" s="102">
        <v>45490</v>
      </c>
      <c r="AQ188" s="173" t="s">
        <v>1139</v>
      </c>
      <c r="AR188" s="104" t="s">
        <v>1140</v>
      </c>
      <c r="AS188" s="105"/>
      <c r="AT188" s="97" t="s">
        <v>55</v>
      </c>
      <c r="AU188" s="98" t="s">
        <v>55</v>
      </c>
      <c r="AV188" s="97" t="s">
        <v>55</v>
      </c>
      <c r="AW188" s="100" t="s">
        <v>55</v>
      </c>
      <c r="AX188" s="97" t="s">
        <v>55</v>
      </c>
      <c r="AY188" s="110" t="s">
        <v>55</v>
      </c>
      <c r="AZ188" s="97" t="s">
        <v>55</v>
      </c>
      <c r="BA188" s="97" t="s">
        <v>55</v>
      </c>
      <c r="BB188" s="122" t="s">
        <v>55</v>
      </c>
      <c r="BC188" s="97" t="s">
        <v>55</v>
      </c>
      <c r="BD188" s="98" t="s">
        <v>55</v>
      </c>
      <c r="BE188" s="97" t="s">
        <v>55</v>
      </c>
      <c r="BF188" s="100" t="s">
        <v>55</v>
      </c>
      <c r="BG188" s="97" t="s">
        <v>55</v>
      </c>
      <c r="BH188" s="110" t="s">
        <v>55</v>
      </c>
      <c r="BI188" s="97" t="s">
        <v>55</v>
      </c>
      <c r="BJ188" s="97" t="s">
        <v>55</v>
      </c>
      <c r="BK188" s="122" t="s">
        <v>55</v>
      </c>
      <c r="BL188" s="107" t="s">
        <v>126</v>
      </c>
      <c r="BM188" s="108" t="str">
        <f t="shared" si="33"/>
        <v>N.A.</v>
      </c>
      <c r="BN188" s="108" t="str">
        <f t="shared" si="34"/>
        <v>N.A.</v>
      </c>
      <c r="BO188" s="108" t="str">
        <f t="shared" si="35"/>
        <v>N.A.</v>
      </c>
      <c r="BP188" s="108" t="str">
        <f t="shared" si="36"/>
        <v>N.A.</v>
      </c>
      <c r="BQ188" s="108" t="str">
        <f t="shared" si="37"/>
        <v>N.A.</v>
      </c>
      <c r="BR188" s="109" t="str">
        <f t="shared" si="38"/>
        <v>N.A.</v>
      </c>
      <c r="BS188" s="108">
        <f t="shared" si="39"/>
        <v>0</v>
      </c>
      <c r="BT188" s="108">
        <f t="shared" si="40"/>
        <v>0</v>
      </c>
      <c r="BU188" s="108">
        <f t="shared" si="32"/>
        <v>0</v>
      </c>
      <c r="BV188" s="62" t="str">
        <f t="shared" si="41"/>
        <v>IGUAL</v>
      </c>
      <c r="BW188" s="251"/>
    </row>
    <row r="189" spans="1:75" ht="37.9" hidden="1" customHeight="1">
      <c r="A189" s="89" t="s">
        <v>229</v>
      </c>
      <c r="B189" s="43">
        <v>1786</v>
      </c>
      <c r="C189" s="90" t="s">
        <v>10</v>
      </c>
      <c r="D189" s="90" t="s">
        <v>1097</v>
      </c>
      <c r="E189" s="92">
        <v>45078</v>
      </c>
      <c r="F189" s="90" t="s">
        <v>22</v>
      </c>
      <c r="G189" s="93" t="s">
        <v>1155</v>
      </c>
      <c r="H189" s="90" t="s">
        <v>26</v>
      </c>
      <c r="I189" s="92">
        <v>45198</v>
      </c>
      <c r="J189" s="94"/>
      <c r="K189" s="90"/>
      <c r="L189" s="90"/>
      <c r="M189" s="90"/>
      <c r="N189" s="90"/>
      <c r="O189" s="92"/>
      <c r="P189" s="92"/>
      <c r="Q189" s="188">
        <v>2593</v>
      </c>
      <c r="R189" s="95">
        <f t="array" ref="R189">SUM(IF($AA189=Reformulaciones!$B$2:$B$1354,Reformulaciones!$J$2:$J$994,0))</f>
        <v>0</v>
      </c>
      <c r="S189" s="93" t="s">
        <v>1156</v>
      </c>
      <c r="T189" s="93" t="s">
        <v>1111</v>
      </c>
      <c r="U189" s="96" t="s">
        <v>759</v>
      </c>
      <c r="V189" s="94">
        <v>1</v>
      </c>
      <c r="W189" s="90" t="s">
        <v>748</v>
      </c>
      <c r="X189" s="92">
        <v>45139</v>
      </c>
      <c r="Y189" s="92">
        <v>45443</v>
      </c>
      <c r="Z189" s="90" t="s">
        <v>753</v>
      </c>
      <c r="AA189" s="44" t="s">
        <v>1158</v>
      </c>
      <c r="AB189" s="97" t="s">
        <v>45</v>
      </c>
      <c r="AC189" s="98" t="str">
        <f t="shared" si="42"/>
        <v>A</v>
      </c>
      <c r="AD189" s="153" t="s">
        <v>1136</v>
      </c>
      <c r="AE189" s="100">
        <v>0</v>
      </c>
      <c r="AF189" s="153" t="s">
        <v>1136</v>
      </c>
      <c r="AG189" s="159">
        <v>45405</v>
      </c>
      <c r="AH189" s="135" t="s">
        <v>120</v>
      </c>
      <c r="AI189" s="135" t="s">
        <v>120</v>
      </c>
      <c r="AJ189" s="105" t="s">
        <v>120</v>
      </c>
      <c r="AK189" s="97" t="s">
        <v>45</v>
      </c>
      <c r="AL189" s="98" t="str">
        <f t="shared" si="43"/>
        <v>C</v>
      </c>
      <c r="AM189" s="160" t="s">
        <v>1142</v>
      </c>
      <c r="AN189" s="166">
        <v>1</v>
      </c>
      <c r="AO189" s="160" t="s">
        <v>1143</v>
      </c>
      <c r="AP189" s="159">
        <v>45490</v>
      </c>
      <c r="AQ189" s="167" t="s">
        <v>1144</v>
      </c>
      <c r="AR189" s="104" t="s">
        <v>1140</v>
      </c>
      <c r="AS189" s="105"/>
      <c r="AT189" s="97" t="s">
        <v>55</v>
      </c>
      <c r="AU189" s="98" t="s">
        <v>55</v>
      </c>
      <c r="AV189" s="97" t="s">
        <v>55</v>
      </c>
      <c r="AW189" s="100" t="s">
        <v>55</v>
      </c>
      <c r="AX189" s="97" t="s">
        <v>55</v>
      </c>
      <c r="AY189" s="110" t="s">
        <v>55</v>
      </c>
      <c r="AZ189" s="97" t="s">
        <v>55</v>
      </c>
      <c r="BA189" s="97" t="s">
        <v>55</v>
      </c>
      <c r="BB189" s="122" t="s">
        <v>55</v>
      </c>
      <c r="BC189" s="97" t="s">
        <v>55</v>
      </c>
      <c r="BD189" s="98" t="s">
        <v>55</v>
      </c>
      <c r="BE189" s="97" t="s">
        <v>55</v>
      </c>
      <c r="BF189" s="100" t="s">
        <v>55</v>
      </c>
      <c r="BG189" s="97" t="s">
        <v>55</v>
      </c>
      <c r="BH189" s="110" t="s">
        <v>55</v>
      </c>
      <c r="BI189" s="97" t="s">
        <v>55</v>
      </c>
      <c r="BJ189" s="97" t="s">
        <v>55</v>
      </c>
      <c r="BK189" s="122" t="s">
        <v>55</v>
      </c>
      <c r="BL189" s="107" t="s">
        <v>126</v>
      </c>
      <c r="BM189" s="108" t="str">
        <f t="shared" si="33"/>
        <v>N.A.</v>
      </c>
      <c r="BN189" s="108" t="str">
        <f t="shared" si="34"/>
        <v>N.A.</v>
      </c>
      <c r="BO189" s="108" t="str">
        <f t="shared" si="35"/>
        <v>N.A.</v>
      </c>
      <c r="BP189" s="108" t="str">
        <f t="shared" si="36"/>
        <v>N.A.</v>
      </c>
      <c r="BQ189" s="108" t="str">
        <f t="shared" si="37"/>
        <v>N.A.</v>
      </c>
      <c r="BR189" s="109" t="str">
        <f t="shared" si="38"/>
        <v>N.A.</v>
      </c>
      <c r="BS189" s="108">
        <f t="shared" si="39"/>
        <v>0</v>
      </c>
      <c r="BT189" s="108">
        <f t="shared" si="40"/>
        <v>0</v>
      </c>
      <c r="BU189" s="108">
        <f t="shared" si="32"/>
        <v>0</v>
      </c>
      <c r="BV189" s="62" t="str">
        <f t="shared" si="41"/>
        <v>IGUAL</v>
      </c>
      <c r="BW189" s="251"/>
    </row>
    <row r="190" spans="1:75" ht="37.9" hidden="1" customHeight="1">
      <c r="A190" s="89" t="s">
        <v>229</v>
      </c>
      <c r="B190" s="43">
        <v>1786</v>
      </c>
      <c r="C190" s="90" t="s">
        <v>10</v>
      </c>
      <c r="D190" s="90" t="s">
        <v>1097</v>
      </c>
      <c r="E190" s="92">
        <v>45078</v>
      </c>
      <c r="F190" s="90" t="s">
        <v>22</v>
      </c>
      <c r="G190" s="93" t="s">
        <v>1155</v>
      </c>
      <c r="H190" s="90" t="s">
        <v>26</v>
      </c>
      <c r="I190" s="92">
        <v>45198</v>
      </c>
      <c r="J190" s="94"/>
      <c r="K190" s="90"/>
      <c r="L190" s="90"/>
      <c r="M190" s="90"/>
      <c r="N190" s="90"/>
      <c r="O190" s="92"/>
      <c r="P190" s="92"/>
      <c r="Q190" s="188">
        <v>2594</v>
      </c>
      <c r="R190" s="95">
        <f t="array" ref="R190">SUM(IF($AA190=Reformulaciones!$B$2:$B$1354,Reformulaciones!$J$2:$J$994,0))</f>
        <v>0</v>
      </c>
      <c r="S190" s="93" t="s">
        <v>1156</v>
      </c>
      <c r="T190" s="93" t="s">
        <v>1116</v>
      </c>
      <c r="U190" s="96" t="s">
        <v>767</v>
      </c>
      <c r="V190" s="94">
        <v>3</v>
      </c>
      <c r="W190" s="90" t="s">
        <v>748</v>
      </c>
      <c r="X190" s="92">
        <v>45139</v>
      </c>
      <c r="Y190" s="92">
        <v>45443</v>
      </c>
      <c r="Z190" s="90" t="s">
        <v>753</v>
      </c>
      <c r="AA190" s="44" t="s">
        <v>1159</v>
      </c>
      <c r="AB190" s="97" t="s">
        <v>45</v>
      </c>
      <c r="AC190" s="98" t="str">
        <f t="shared" si="42"/>
        <v>A</v>
      </c>
      <c r="AD190" s="153" t="s">
        <v>1136</v>
      </c>
      <c r="AE190" s="100">
        <v>0</v>
      </c>
      <c r="AF190" s="153" t="s">
        <v>1136</v>
      </c>
      <c r="AG190" s="159">
        <v>45405</v>
      </c>
      <c r="AH190" s="135" t="s">
        <v>120</v>
      </c>
      <c r="AI190" s="135" t="s">
        <v>120</v>
      </c>
      <c r="AJ190" s="105" t="s">
        <v>120</v>
      </c>
      <c r="AK190" s="97" t="s">
        <v>45</v>
      </c>
      <c r="AL190" s="98" t="str">
        <f t="shared" si="43"/>
        <v>C</v>
      </c>
      <c r="AM190" s="160" t="s">
        <v>1146</v>
      </c>
      <c r="AN190" s="166">
        <v>1</v>
      </c>
      <c r="AO190" s="160" t="s">
        <v>1147</v>
      </c>
      <c r="AP190" s="159">
        <v>45490</v>
      </c>
      <c r="AQ190" s="173" t="s">
        <v>1148</v>
      </c>
      <c r="AR190" s="104" t="s">
        <v>1140</v>
      </c>
      <c r="AS190" s="105"/>
      <c r="AT190" s="97" t="s">
        <v>55</v>
      </c>
      <c r="AU190" s="98" t="s">
        <v>55</v>
      </c>
      <c r="AV190" s="97" t="s">
        <v>55</v>
      </c>
      <c r="AW190" s="100" t="s">
        <v>55</v>
      </c>
      <c r="AX190" s="97" t="s">
        <v>55</v>
      </c>
      <c r="AY190" s="110" t="s">
        <v>55</v>
      </c>
      <c r="AZ190" s="97" t="s">
        <v>55</v>
      </c>
      <c r="BA190" s="97" t="s">
        <v>55</v>
      </c>
      <c r="BB190" s="122" t="s">
        <v>55</v>
      </c>
      <c r="BC190" s="97" t="s">
        <v>55</v>
      </c>
      <c r="BD190" s="98" t="s">
        <v>55</v>
      </c>
      <c r="BE190" s="97" t="s">
        <v>55</v>
      </c>
      <c r="BF190" s="100" t="s">
        <v>55</v>
      </c>
      <c r="BG190" s="97" t="s">
        <v>55</v>
      </c>
      <c r="BH190" s="110" t="s">
        <v>55</v>
      </c>
      <c r="BI190" s="97" t="s">
        <v>55</v>
      </c>
      <c r="BJ190" s="97" t="s">
        <v>55</v>
      </c>
      <c r="BK190" s="122" t="s">
        <v>55</v>
      </c>
      <c r="BL190" s="107" t="s">
        <v>126</v>
      </c>
      <c r="BM190" s="108" t="str">
        <f t="shared" si="33"/>
        <v>N.A.</v>
      </c>
      <c r="BN190" s="108" t="str">
        <f t="shared" si="34"/>
        <v>N.A.</v>
      </c>
      <c r="BO190" s="108" t="str">
        <f t="shared" si="35"/>
        <v>N.A.</v>
      </c>
      <c r="BP190" s="108" t="str">
        <f t="shared" si="36"/>
        <v>N.A.</v>
      </c>
      <c r="BQ190" s="108" t="str">
        <f t="shared" si="37"/>
        <v>N.A.</v>
      </c>
      <c r="BR190" s="109" t="str">
        <f t="shared" si="38"/>
        <v>N.A.</v>
      </c>
      <c r="BS190" s="108">
        <f t="shared" si="39"/>
        <v>0</v>
      </c>
      <c r="BT190" s="108">
        <f t="shared" si="40"/>
        <v>0</v>
      </c>
      <c r="BU190" s="108">
        <f t="shared" si="32"/>
        <v>0</v>
      </c>
      <c r="BV190" s="62" t="str">
        <f t="shared" si="41"/>
        <v>IGUAL</v>
      </c>
      <c r="BW190" s="251"/>
    </row>
    <row r="191" spans="1:75" ht="37.9" hidden="1" customHeight="1">
      <c r="A191" s="89" t="s">
        <v>229</v>
      </c>
      <c r="B191" s="43">
        <v>1786</v>
      </c>
      <c r="C191" s="90" t="s">
        <v>10</v>
      </c>
      <c r="D191" s="90" t="s">
        <v>1097</v>
      </c>
      <c r="E191" s="92">
        <v>45078</v>
      </c>
      <c r="F191" s="90" t="s">
        <v>22</v>
      </c>
      <c r="G191" s="93" t="s">
        <v>1155</v>
      </c>
      <c r="H191" s="90" t="s">
        <v>26</v>
      </c>
      <c r="I191" s="92">
        <v>45198</v>
      </c>
      <c r="J191" s="94"/>
      <c r="K191" s="90"/>
      <c r="L191" s="90"/>
      <c r="M191" s="90"/>
      <c r="N191" s="90"/>
      <c r="O191" s="92"/>
      <c r="P191" s="92"/>
      <c r="Q191" s="188">
        <v>2595</v>
      </c>
      <c r="R191" s="95">
        <f t="array" ref="R191">SUM(IF($AA191=Reformulaciones!$B$2:$B$1354,Reformulaciones!$J$2:$J$994,0))</f>
        <v>0</v>
      </c>
      <c r="S191" s="93" t="s">
        <v>1156</v>
      </c>
      <c r="T191" s="93" t="s">
        <v>1121</v>
      </c>
      <c r="U191" s="96" t="s">
        <v>162</v>
      </c>
      <c r="V191" s="94">
        <v>1</v>
      </c>
      <c r="W191" s="90" t="s">
        <v>748</v>
      </c>
      <c r="X191" s="92">
        <v>45139</v>
      </c>
      <c r="Y191" s="92">
        <v>45412</v>
      </c>
      <c r="Z191" s="90" t="s">
        <v>753</v>
      </c>
      <c r="AA191" s="44" t="s">
        <v>1160</v>
      </c>
      <c r="AB191" s="97" t="s">
        <v>45</v>
      </c>
      <c r="AC191" s="98" t="str">
        <f t="shared" si="42"/>
        <v>C</v>
      </c>
      <c r="AD191" s="153" t="s">
        <v>796</v>
      </c>
      <c r="AE191" s="100">
        <v>1</v>
      </c>
      <c r="AF191" s="153" t="s">
        <v>1150</v>
      </c>
      <c r="AG191" s="159">
        <v>45405</v>
      </c>
      <c r="AH191" s="169" t="s">
        <v>1151</v>
      </c>
      <c r="AI191" s="170" t="s">
        <v>120</v>
      </c>
      <c r="AJ191" s="105" t="s">
        <v>120</v>
      </c>
      <c r="AK191" s="97" t="s">
        <v>55</v>
      </c>
      <c r="AL191" s="97" t="s">
        <v>55</v>
      </c>
      <c r="AM191" s="104" t="s">
        <v>55</v>
      </c>
      <c r="AN191" s="97" t="s">
        <v>55</v>
      </c>
      <c r="AO191" s="97" t="s">
        <v>55</v>
      </c>
      <c r="AP191" s="97" t="s">
        <v>55</v>
      </c>
      <c r="AQ191" s="97" t="s">
        <v>55</v>
      </c>
      <c r="AR191" s="97" t="s">
        <v>55</v>
      </c>
      <c r="AS191" s="97" t="s">
        <v>55</v>
      </c>
      <c r="AT191" s="97" t="s">
        <v>55</v>
      </c>
      <c r="AU191" s="98" t="s">
        <v>55</v>
      </c>
      <c r="AV191" s="97" t="s">
        <v>55</v>
      </c>
      <c r="AW191" s="100" t="s">
        <v>55</v>
      </c>
      <c r="AX191" s="97" t="s">
        <v>55</v>
      </c>
      <c r="AY191" s="110" t="s">
        <v>55</v>
      </c>
      <c r="AZ191" s="97" t="s">
        <v>55</v>
      </c>
      <c r="BA191" s="97" t="s">
        <v>55</v>
      </c>
      <c r="BB191" s="122" t="s">
        <v>55</v>
      </c>
      <c r="BC191" s="97" t="s">
        <v>55</v>
      </c>
      <c r="BD191" s="98" t="s">
        <v>55</v>
      </c>
      <c r="BE191" s="97" t="s">
        <v>55</v>
      </c>
      <c r="BF191" s="100" t="s">
        <v>55</v>
      </c>
      <c r="BG191" s="97" t="s">
        <v>55</v>
      </c>
      <c r="BH191" s="110" t="s">
        <v>55</v>
      </c>
      <c r="BI191" s="97" t="s">
        <v>55</v>
      </c>
      <c r="BJ191" s="97" t="s">
        <v>55</v>
      </c>
      <c r="BK191" s="122" t="s">
        <v>55</v>
      </c>
      <c r="BL191" s="107" t="s">
        <v>110</v>
      </c>
      <c r="BM191" s="108" t="str">
        <f t="shared" si="33"/>
        <v>N.A.</v>
      </c>
      <c r="BN191" s="108" t="str">
        <f t="shared" si="34"/>
        <v>N.A.</v>
      </c>
      <c r="BO191" s="108" t="str">
        <f t="shared" si="35"/>
        <v>N.A.</v>
      </c>
      <c r="BP191" s="108" t="str">
        <f t="shared" si="36"/>
        <v>N.A.</v>
      </c>
      <c r="BQ191" s="108" t="str">
        <f t="shared" si="37"/>
        <v>N.A.</v>
      </c>
      <c r="BR191" s="109" t="str">
        <f t="shared" si="38"/>
        <v>N.A.</v>
      </c>
      <c r="BS191" s="108">
        <f t="shared" si="39"/>
        <v>0</v>
      </c>
      <c r="BT191" s="108">
        <f t="shared" si="40"/>
        <v>0</v>
      </c>
      <c r="BU191" s="108">
        <f t="shared" ref="BU191:BU254" si="44">IF($BS191=1,IF(BP191=1,1,0),0)</f>
        <v>0</v>
      </c>
      <c r="BV191" s="62" t="str">
        <f t="shared" si="41"/>
        <v>IGUAL</v>
      </c>
      <c r="BW191" s="251"/>
    </row>
    <row r="192" spans="1:75" ht="37.9" hidden="1" customHeight="1">
      <c r="A192" s="89" t="s">
        <v>229</v>
      </c>
      <c r="B192" s="43">
        <v>1786</v>
      </c>
      <c r="C192" s="90" t="s">
        <v>10</v>
      </c>
      <c r="D192" s="90" t="s">
        <v>1097</v>
      </c>
      <c r="E192" s="92">
        <v>45078</v>
      </c>
      <c r="F192" s="90" t="s">
        <v>22</v>
      </c>
      <c r="G192" s="93" t="s">
        <v>1155</v>
      </c>
      <c r="H192" s="90" t="s">
        <v>26</v>
      </c>
      <c r="I192" s="92">
        <v>45198</v>
      </c>
      <c r="J192" s="94"/>
      <c r="K192" s="90"/>
      <c r="L192" s="90"/>
      <c r="M192" s="90"/>
      <c r="N192" s="90"/>
      <c r="O192" s="92"/>
      <c r="P192" s="92"/>
      <c r="Q192" s="188">
        <v>2596</v>
      </c>
      <c r="R192" s="95">
        <f t="array" ref="R192">SUM(IF($AA192=Reformulaciones!$B$2:$B$1354,Reformulaciones!$J$2:$J$994,0))</f>
        <v>0</v>
      </c>
      <c r="S192" s="93" t="s">
        <v>1156</v>
      </c>
      <c r="T192" s="93" t="s">
        <v>1126</v>
      </c>
      <c r="U192" s="96" t="s">
        <v>759</v>
      </c>
      <c r="V192" s="94">
        <v>1</v>
      </c>
      <c r="W192" s="90" t="s">
        <v>748</v>
      </c>
      <c r="X192" s="92">
        <v>45139</v>
      </c>
      <c r="Y192" s="92">
        <v>45443</v>
      </c>
      <c r="Z192" s="90" t="s">
        <v>753</v>
      </c>
      <c r="AA192" s="44" t="s">
        <v>1161</v>
      </c>
      <c r="AB192" s="97" t="s">
        <v>45</v>
      </c>
      <c r="AC192" s="98" t="str">
        <f t="shared" si="42"/>
        <v>A</v>
      </c>
      <c r="AD192" s="153" t="s">
        <v>1136</v>
      </c>
      <c r="AE192" s="100">
        <v>0</v>
      </c>
      <c r="AF192" s="153" t="s">
        <v>1136</v>
      </c>
      <c r="AG192" s="159">
        <v>45405</v>
      </c>
      <c r="AH192" s="171" t="s">
        <v>120</v>
      </c>
      <c r="AI192" s="135" t="s">
        <v>120</v>
      </c>
      <c r="AJ192" s="105" t="s">
        <v>120</v>
      </c>
      <c r="AK192" s="97" t="s">
        <v>45</v>
      </c>
      <c r="AL192" s="98" t="str">
        <f t="shared" si="43"/>
        <v>C</v>
      </c>
      <c r="AM192" s="160" t="s">
        <v>817</v>
      </c>
      <c r="AN192" s="131">
        <v>1</v>
      </c>
      <c r="AO192" s="160" t="s">
        <v>1153</v>
      </c>
      <c r="AP192" s="102">
        <v>45490</v>
      </c>
      <c r="AQ192" s="172" t="s">
        <v>1154</v>
      </c>
      <c r="AR192" s="104" t="s">
        <v>1140</v>
      </c>
      <c r="AS192" s="105"/>
      <c r="AT192" s="97" t="s">
        <v>55</v>
      </c>
      <c r="AU192" s="98" t="s">
        <v>55</v>
      </c>
      <c r="AV192" s="97" t="s">
        <v>55</v>
      </c>
      <c r="AW192" s="100" t="s">
        <v>55</v>
      </c>
      <c r="AX192" s="97" t="s">
        <v>55</v>
      </c>
      <c r="AY192" s="110" t="s">
        <v>55</v>
      </c>
      <c r="AZ192" s="97" t="s">
        <v>55</v>
      </c>
      <c r="BA192" s="97" t="s">
        <v>55</v>
      </c>
      <c r="BB192" s="122" t="s">
        <v>55</v>
      </c>
      <c r="BC192" s="97" t="s">
        <v>55</v>
      </c>
      <c r="BD192" s="98" t="s">
        <v>55</v>
      </c>
      <c r="BE192" s="97" t="s">
        <v>55</v>
      </c>
      <c r="BF192" s="100" t="s">
        <v>55</v>
      </c>
      <c r="BG192" s="97" t="s">
        <v>55</v>
      </c>
      <c r="BH192" s="110" t="s">
        <v>55</v>
      </c>
      <c r="BI192" s="97" t="s">
        <v>55</v>
      </c>
      <c r="BJ192" s="97" t="s">
        <v>55</v>
      </c>
      <c r="BK192" s="122" t="s">
        <v>55</v>
      </c>
      <c r="BL192" s="107" t="s">
        <v>126</v>
      </c>
      <c r="BM192" s="108" t="str">
        <f t="shared" si="33"/>
        <v>N.A.</v>
      </c>
      <c r="BN192" s="108" t="str">
        <f t="shared" si="34"/>
        <v>N.A.</v>
      </c>
      <c r="BO192" s="108" t="str">
        <f t="shared" si="35"/>
        <v>N.A.</v>
      </c>
      <c r="BP192" s="108" t="str">
        <f t="shared" si="36"/>
        <v>N.A.</v>
      </c>
      <c r="BQ192" s="108" t="str">
        <f t="shared" si="37"/>
        <v>N.A.</v>
      </c>
      <c r="BR192" s="109" t="str">
        <f t="shared" si="38"/>
        <v>N.A.</v>
      </c>
      <c r="BS192" s="108">
        <f t="shared" si="39"/>
        <v>0</v>
      </c>
      <c r="BT192" s="108">
        <f t="shared" si="40"/>
        <v>0</v>
      </c>
      <c r="BU192" s="108">
        <f t="shared" si="44"/>
        <v>0</v>
      </c>
      <c r="BV192" s="62" t="str">
        <f t="shared" si="41"/>
        <v>IGUAL</v>
      </c>
      <c r="BW192" s="251"/>
    </row>
    <row r="193" spans="1:75" ht="37.9" hidden="1" customHeight="1">
      <c r="A193" s="89" t="s">
        <v>229</v>
      </c>
      <c r="B193" s="43">
        <v>1787</v>
      </c>
      <c r="C193" s="90" t="s">
        <v>10</v>
      </c>
      <c r="D193" s="90" t="s">
        <v>1097</v>
      </c>
      <c r="E193" s="92">
        <v>45078</v>
      </c>
      <c r="F193" s="90" t="s">
        <v>22</v>
      </c>
      <c r="G193" s="93" t="s">
        <v>1162</v>
      </c>
      <c r="H193" s="90" t="s">
        <v>26</v>
      </c>
      <c r="I193" s="92">
        <v>45198</v>
      </c>
      <c r="J193" s="94"/>
      <c r="K193" s="90"/>
      <c r="L193" s="90"/>
      <c r="M193" s="90"/>
      <c r="N193" s="90"/>
      <c r="O193" s="92"/>
      <c r="P193" s="92"/>
      <c r="Q193" s="188">
        <v>2597</v>
      </c>
      <c r="R193" s="95">
        <f t="array" ref="R193">SUM(IF($AA193=Reformulaciones!$B$2:$B$1354,Reformulaciones!$J$2:$J$994,0))</f>
        <v>0</v>
      </c>
      <c r="S193" s="93" t="s">
        <v>1163</v>
      </c>
      <c r="T193" s="93" t="s">
        <v>1134</v>
      </c>
      <c r="U193" s="96" t="s">
        <v>162</v>
      </c>
      <c r="V193" s="94">
        <v>1</v>
      </c>
      <c r="W193" s="90" t="s">
        <v>748</v>
      </c>
      <c r="X193" s="92">
        <v>45139</v>
      </c>
      <c r="Y193" s="92">
        <v>45443</v>
      </c>
      <c r="Z193" s="90" t="s">
        <v>753</v>
      </c>
      <c r="AA193" s="44" t="s">
        <v>1164</v>
      </c>
      <c r="AB193" s="97" t="s">
        <v>45</v>
      </c>
      <c r="AC193" s="98" t="str">
        <f t="shared" si="42"/>
        <v>A</v>
      </c>
      <c r="AD193" s="153" t="s">
        <v>1136</v>
      </c>
      <c r="AE193" s="100">
        <v>0</v>
      </c>
      <c r="AF193" s="153" t="s">
        <v>1136</v>
      </c>
      <c r="AG193" s="159">
        <v>45405</v>
      </c>
      <c r="AH193" s="135" t="s">
        <v>120</v>
      </c>
      <c r="AI193" s="135" t="s">
        <v>120</v>
      </c>
      <c r="AJ193" s="105" t="s">
        <v>120</v>
      </c>
      <c r="AK193" s="97" t="s">
        <v>45</v>
      </c>
      <c r="AL193" s="98" t="str">
        <f t="shared" si="43"/>
        <v>C</v>
      </c>
      <c r="AM193" s="160" t="s">
        <v>1137</v>
      </c>
      <c r="AN193" s="131">
        <v>1</v>
      </c>
      <c r="AO193" s="160" t="s">
        <v>1138</v>
      </c>
      <c r="AP193" s="102">
        <v>45490</v>
      </c>
      <c r="AQ193" s="173" t="s">
        <v>1139</v>
      </c>
      <c r="AR193" s="104" t="s">
        <v>1140</v>
      </c>
      <c r="AS193" s="105"/>
      <c r="AT193" s="97" t="s">
        <v>55</v>
      </c>
      <c r="AU193" s="98" t="s">
        <v>55</v>
      </c>
      <c r="AV193" s="97" t="s">
        <v>55</v>
      </c>
      <c r="AW193" s="100" t="s">
        <v>55</v>
      </c>
      <c r="AX193" s="97" t="s">
        <v>55</v>
      </c>
      <c r="AY193" s="110" t="s">
        <v>55</v>
      </c>
      <c r="AZ193" s="97" t="s">
        <v>55</v>
      </c>
      <c r="BA193" s="97" t="s">
        <v>55</v>
      </c>
      <c r="BB193" s="122" t="s">
        <v>55</v>
      </c>
      <c r="BC193" s="97" t="s">
        <v>55</v>
      </c>
      <c r="BD193" s="98" t="s">
        <v>55</v>
      </c>
      <c r="BE193" s="97" t="s">
        <v>55</v>
      </c>
      <c r="BF193" s="100" t="s">
        <v>55</v>
      </c>
      <c r="BG193" s="97" t="s">
        <v>55</v>
      </c>
      <c r="BH193" s="110" t="s">
        <v>55</v>
      </c>
      <c r="BI193" s="97" t="s">
        <v>55</v>
      </c>
      <c r="BJ193" s="97" t="s">
        <v>55</v>
      </c>
      <c r="BK193" s="122" t="s">
        <v>55</v>
      </c>
      <c r="BL193" s="107" t="s">
        <v>126</v>
      </c>
      <c r="BM193" s="108" t="str">
        <f t="shared" si="33"/>
        <v>N.A.</v>
      </c>
      <c r="BN193" s="108" t="str">
        <f t="shared" si="34"/>
        <v>N.A.</v>
      </c>
      <c r="BO193" s="108" t="str">
        <f t="shared" si="35"/>
        <v>N.A.</v>
      </c>
      <c r="BP193" s="108" t="str">
        <f t="shared" si="36"/>
        <v>N.A.</v>
      </c>
      <c r="BQ193" s="108" t="str">
        <f t="shared" si="37"/>
        <v>N.A.</v>
      </c>
      <c r="BR193" s="109" t="str">
        <f t="shared" si="38"/>
        <v>N.A.</v>
      </c>
      <c r="BS193" s="108">
        <f t="shared" si="39"/>
        <v>0</v>
      </c>
      <c r="BT193" s="108">
        <f t="shared" si="40"/>
        <v>0</v>
      </c>
      <c r="BU193" s="108">
        <f t="shared" si="44"/>
        <v>0</v>
      </c>
      <c r="BV193" s="62" t="str">
        <f t="shared" si="41"/>
        <v>IGUAL</v>
      </c>
      <c r="BW193" s="251"/>
    </row>
    <row r="194" spans="1:75" ht="37.9" hidden="1" customHeight="1">
      <c r="A194" s="89" t="s">
        <v>229</v>
      </c>
      <c r="B194" s="43">
        <v>1787</v>
      </c>
      <c r="C194" s="90" t="s">
        <v>10</v>
      </c>
      <c r="D194" s="90" t="s">
        <v>1097</v>
      </c>
      <c r="E194" s="92">
        <v>45078</v>
      </c>
      <c r="F194" s="90" t="s">
        <v>22</v>
      </c>
      <c r="G194" s="93" t="s">
        <v>1162</v>
      </c>
      <c r="H194" s="90" t="s">
        <v>26</v>
      </c>
      <c r="I194" s="92">
        <v>45198</v>
      </c>
      <c r="J194" s="94"/>
      <c r="K194" s="90"/>
      <c r="L194" s="90"/>
      <c r="M194" s="90"/>
      <c r="N194" s="90"/>
      <c r="O194" s="92"/>
      <c r="P194" s="92"/>
      <c r="Q194" s="188">
        <v>2598</v>
      </c>
      <c r="R194" s="95">
        <f t="array" ref="R194">SUM(IF($AA194=Reformulaciones!$B$2:$B$1354,Reformulaciones!$J$2:$J$994,0))</f>
        <v>0</v>
      </c>
      <c r="S194" s="93" t="s">
        <v>1163</v>
      </c>
      <c r="T194" s="93" t="s">
        <v>1111</v>
      </c>
      <c r="U194" s="96" t="s">
        <v>759</v>
      </c>
      <c r="V194" s="94">
        <v>1</v>
      </c>
      <c r="W194" s="90" t="s">
        <v>748</v>
      </c>
      <c r="X194" s="92">
        <v>45139</v>
      </c>
      <c r="Y194" s="92">
        <v>45443</v>
      </c>
      <c r="Z194" s="90" t="s">
        <v>753</v>
      </c>
      <c r="AA194" s="44" t="s">
        <v>1165</v>
      </c>
      <c r="AB194" s="97" t="s">
        <v>45</v>
      </c>
      <c r="AC194" s="98" t="str">
        <f t="shared" si="42"/>
        <v>A</v>
      </c>
      <c r="AD194" s="153" t="s">
        <v>1136</v>
      </c>
      <c r="AE194" s="100">
        <v>0</v>
      </c>
      <c r="AF194" s="153" t="s">
        <v>1136</v>
      </c>
      <c r="AG194" s="159">
        <v>45405</v>
      </c>
      <c r="AH194" s="135" t="s">
        <v>120</v>
      </c>
      <c r="AI194" s="135" t="s">
        <v>120</v>
      </c>
      <c r="AJ194" s="105" t="s">
        <v>120</v>
      </c>
      <c r="AK194" s="97" t="s">
        <v>45</v>
      </c>
      <c r="AL194" s="98" t="str">
        <f t="shared" si="43"/>
        <v>C</v>
      </c>
      <c r="AM194" s="160" t="s">
        <v>1142</v>
      </c>
      <c r="AN194" s="166">
        <v>1</v>
      </c>
      <c r="AO194" s="160" t="s">
        <v>1143</v>
      </c>
      <c r="AP194" s="159">
        <v>45490</v>
      </c>
      <c r="AQ194" s="167" t="s">
        <v>1144</v>
      </c>
      <c r="AR194" s="104" t="s">
        <v>1140</v>
      </c>
      <c r="AS194" s="105"/>
      <c r="AT194" s="97" t="s">
        <v>55</v>
      </c>
      <c r="AU194" s="98" t="s">
        <v>55</v>
      </c>
      <c r="AV194" s="97" t="s">
        <v>55</v>
      </c>
      <c r="AW194" s="100" t="s">
        <v>55</v>
      </c>
      <c r="AX194" s="97" t="s">
        <v>55</v>
      </c>
      <c r="AY194" s="110" t="s">
        <v>55</v>
      </c>
      <c r="AZ194" s="97" t="s">
        <v>55</v>
      </c>
      <c r="BA194" s="97" t="s">
        <v>55</v>
      </c>
      <c r="BB194" s="122" t="s">
        <v>55</v>
      </c>
      <c r="BC194" s="97" t="s">
        <v>55</v>
      </c>
      <c r="BD194" s="98" t="s">
        <v>55</v>
      </c>
      <c r="BE194" s="97" t="s">
        <v>55</v>
      </c>
      <c r="BF194" s="100" t="s">
        <v>55</v>
      </c>
      <c r="BG194" s="97" t="s">
        <v>55</v>
      </c>
      <c r="BH194" s="110" t="s">
        <v>55</v>
      </c>
      <c r="BI194" s="97" t="s">
        <v>55</v>
      </c>
      <c r="BJ194" s="97" t="s">
        <v>55</v>
      </c>
      <c r="BK194" s="122" t="s">
        <v>55</v>
      </c>
      <c r="BL194" s="107" t="s">
        <v>126</v>
      </c>
      <c r="BM194" s="108" t="str">
        <f t="shared" si="33"/>
        <v>N.A.</v>
      </c>
      <c r="BN194" s="108" t="str">
        <f t="shared" si="34"/>
        <v>N.A.</v>
      </c>
      <c r="BO194" s="108" t="str">
        <f t="shared" si="35"/>
        <v>N.A.</v>
      </c>
      <c r="BP194" s="108" t="str">
        <f t="shared" si="36"/>
        <v>N.A.</v>
      </c>
      <c r="BQ194" s="108" t="str">
        <f t="shared" si="37"/>
        <v>N.A.</v>
      </c>
      <c r="BR194" s="109" t="str">
        <f t="shared" si="38"/>
        <v>N.A.</v>
      </c>
      <c r="BS194" s="108">
        <f t="shared" si="39"/>
        <v>0</v>
      </c>
      <c r="BT194" s="108">
        <f t="shared" si="40"/>
        <v>0</v>
      </c>
      <c r="BU194" s="108">
        <f t="shared" si="44"/>
        <v>0</v>
      </c>
      <c r="BV194" s="62" t="str">
        <f t="shared" si="41"/>
        <v>IGUAL</v>
      </c>
      <c r="BW194" s="251"/>
    </row>
    <row r="195" spans="1:75" ht="37.9" hidden="1" customHeight="1">
      <c r="A195" s="89" t="s">
        <v>229</v>
      </c>
      <c r="B195" s="43">
        <v>1787</v>
      </c>
      <c r="C195" s="90" t="s">
        <v>10</v>
      </c>
      <c r="D195" s="90" t="s">
        <v>1097</v>
      </c>
      <c r="E195" s="92">
        <v>45078</v>
      </c>
      <c r="F195" s="90" t="s">
        <v>22</v>
      </c>
      <c r="G195" s="93" t="s">
        <v>1162</v>
      </c>
      <c r="H195" s="90" t="s">
        <v>26</v>
      </c>
      <c r="I195" s="92">
        <v>45198</v>
      </c>
      <c r="J195" s="94"/>
      <c r="K195" s="90"/>
      <c r="L195" s="90"/>
      <c r="M195" s="90"/>
      <c r="N195" s="90"/>
      <c r="O195" s="92"/>
      <c r="P195" s="92"/>
      <c r="Q195" s="188">
        <v>2599</v>
      </c>
      <c r="R195" s="95">
        <f t="array" ref="R195">SUM(IF($AA195=Reformulaciones!$B$2:$B$1354,Reformulaciones!$J$2:$J$994,0))</f>
        <v>0</v>
      </c>
      <c r="S195" s="93" t="s">
        <v>1163</v>
      </c>
      <c r="T195" s="93" t="s">
        <v>1116</v>
      </c>
      <c r="U195" s="96" t="s">
        <v>767</v>
      </c>
      <c r="V195" s="94">
        <v>3</v>
      </c>
      <c r="W195" s="90" t="s">
        <v>748</v>
      </c>
      <c r="X195" s="92">
        <v>45139</v>
      </c>
      <c r="Y195" s="92">
        <v>45443</v>
      </c>
      <c r="Z195" s="90" t="s">
        <v>753</v>
      </c>
      <c r="AA195" s="44" t="s">
        <v>1166</v>
      </c>
      <c r="AB195" s="97" t="s">
        <v>45</v>
      </c>
      <c r="AC195" s="98" t="str">
        <f t="shared" si="42"/>
        <v>A</v>
      </c>
      <c r="AD195" s="153" t="s">
        <v>1136</v>
      </c>
      <c r="AE195" s="100">
        <v>0</v>
      </c>
      <c r="AF195" s="153" t="s">
        <v>1136</v>
      </c>
      <c r="AG195" s="159">
        <v>45405</v>
      </c>
      <c r="AH195" s="135" t="s">
        <v>120</v>
      </c>
      <c r="AI195" s="135" t="s">
        <v>120</v>
      </c>
      <c r="AJ195" s="105" t="s">
        <v>120</v>
      </c>
      <c r="AK195" s="97" t="s">
        <v>45</v>
      </c>
      <c r="AL195" s="98" t="str">
        <f t="shared" si="43"/>
        <v>C</v>
      </c>
      <c r="AM195" s="160" t="s">
        <v>1146</v>
      </c>
      <c r="AN195" s="166">
        <v>1</v>
      </c>
      <c r="AO195" s="160" t="s">
        <v>1147</v>
      </c>
      <c r="AP195" s="159">
        <v>45490</v>
      </c>
      <c r="AQ195" s="174" t="s">
        <v>1148</v>
      </c>
      <c r="AR195" s="104" t="s">
        <v>1140</v>
      </c>
      <c r="AS195" s="105"/>
      <c r="AT195" s="97" t="s">
        <v>55</v>
      </c>
      <c r="AU195" s="98" t="s">
        <v>55</v>
      </c>
      <c r="AV195" s="97" t="s">
        <v>55</v>
      </c>
      <c r="AW195" s="100" t="s">
        <v>55</v>
      </c>
      <c r="AX195" s="97" t="s">
        <v>55</v>
      </c>
      <c r="AY195" s="110" t="s">
        <v>55</v>
      </c>
      <c r="AZ195" s="97" t="s">
        <v>55</v>
      </c>
      <c r="BA195" s="97" t="s">
        <v>55</v>
      </c>
      <c r="BB195" s="122" t="s">
        <v>55</v>
      </c>
      <c r="BC195" s="97" t="s">
        <v>55</v>
      </c>
      <c r="BD195" s="98" t="s">
        <v>55</v>
      </c>
      <c r="BE195" s="97" t="s">
        <v>55</v>
      </c>
      <c r="BF195" s="100" t="s">
        <v>55</v>
      </c>
      <c r="BG195" s="97" t="s">
        <v>55</v>
      </c>
      <c r="BH195" s="110" t="s">
        <v>55</v>
      </c>
      <c r="BI195" s="97" t="s">
        <v>55</v>
      </c>
      <c r="BJ195" s="97" t="s">
        <v>55</v>
      </c>
      <c r="BK195" s="122" t="s">
        <v>55</v>
      </c>
      <c r="BL195" s="107" t="s">
        <v>126</v>
      </c>
      <c r="BM195" s="108" t="str">
        <f t="shared" si="33"/>
        <v>N.A.</v>
      </c>
      <c r="BN195" s="108" t="str">
        <f t="shared" si="34"/>
        <v>N.A.</v>
      </c>
      <c r="BO195" s="108" t="str">
        <f t="shared" si="35"/>
        <v>N.A.</v>
      </c>
      <c r="BP195" s="108" t="str">
        <f t="shared" si="36"/>
        <v>N.A.</v>
      </c>
      <c r="BQ195" s="108" t="str">
        <f t="shared" si="37"/>
        <v>N.A.</v>
      </c>
      <c r="BR195" s="109" t="str">
        <f t="shared" si="38"/>
        <v>N.A.</v>
      </c>
      <c r="BS195" s="108">
        <f t="shared" si="39"/>
        <v>0</v>
      </c>
      <c r="BT195" s="108">
        <f t="shared" si="40"/>
        <v>0</v>
      </c>
      <c r="BU195" s="108">
        <f t="shared" si="44"/>
        <v>0</v>
      </c>
      <c r="BV195" s="62" t="str">
        <f t="shared" si="41"/>
        <v>IGUAL</v>
      </c>
      <c r="BW195" s="251"/>
    </row>
    <row r="196" spans="1:75" ht="37.9" hidden="1" customHeight="1">
      <c r="A196" s="89" t="s">
        <v>229</v>
      </c>
      <c r="B196" s="43">
        <v>1787</v>
      </c>
      <c r="C196" s="90" t="s">
        <v>10</v>
      </c>
      <c r="D196" s="90" t="s">
        <v>1097</v>
      </c>
      <c r="E196" s="92">
        <v>45078</v>
      </c>
      <c r="F196" s="90" t="s">
        <v>22</v>
      </c>
      <c r="G196" s="93" t="s">
        <v>1162</v>
      </c>
      <c r="H196" s="90" t="s">
        <v>26</v>
      </c>
      <c r="I196" s="92">
        <v>45198</v>
      </c>
      <c r="J196" s="94"/>
      <c r="K196" s="90"/>
      <c r="L196" s="90"/>
      <c r="M196" s="90"/>
      <c r="N196" s="90"/>
      <c r="O196" s="92"/>
      <c r="P196" s="92"/>
      <c r="Q196" s="188">
        <v>2600</v>
      </c>
      <c r="R196" s="95">
        <f t="array" ref="R196">SUM(IF($AA196=Reformulaciones!$B$2:$B$1354,Reformulaciones!$J$2:$J$994,0))</f>
        <v>0</v>
      </c>
      <c r="S196" s="93" t="s">
        <v>1163</v>
      </c>
      <c r="T196" s="93" t="s">
        <v>1121</v>
      </c>
      <c r="U196" s="96" t="s">
        <v>162</v>
      </c>
      <c r="V196" s="94">
        <v>1</v>
      </c>
      <c r="W196" s="90" t="s">
        <v>748</v>
      </c>
      <c r="X196" s="92">
        <v>45139</v>
      </c>
      <c r="Y196" s="92">
        <v>45412</v>
      </c>
      <c r="Z196" s="90" t="s">
        <v>753</v>
      </c>
      <c r="AA196" s="44" t="s">
        <v>1167</v>
      </c>
      <c r="AB196" s="97" t="s">
        <v>45</v>
      </c>
      <c r="AC196" s="98" t="str">
        <f t="shared" si="42"/>
        <v>C</v>
      </c>
      <c r="AD196" s="153" t="s">
        <v>796</v>
      </c>
      <c r="AE196" s="100">
        <v>1</v>
      </c>
      <c r="AF196" s="153" t="s">
        <v>1150</v>
      </c>
      <c r="AG196" s="159">
        <v>45405</v>
      </c>
      <c r="AH196" s="169" t="s">
        <v>1151</v>
      </c>
      <c r="AI196" s="170" t="s">
        <v>120</v>
      </c>
      <c r="AJ196" s="105" t="s">
        <v>120</v>
      </c>
      <c r="AK196" s="97" t="s">
        <v>55</v>
      </c>
      <c r="AL196" s="97" t="s">
        <v>55</v>
      </c>
      <c r="AM196" s="104" t="s">
        <v>55</v>
      </c>
      <c r="AN196" s="97" t="s">
        <v>55</v>
      </c>
      <c r="AO196" s="97" t="s">
        <v>55</v>
      </c>
      <c r="AP196" s="97" t="s">
        <v>55</v>
      </c>
      <c r="AQ196" s="97" t="s">
        <v>55</v>
      </c>
      <c r="AR196" s="97" t="s">
        <v>55</v>
      </c>
      <c r="AS196" s="97" t="s">
        <v>55</v>
      </c>
      <c r="AT196" s="97" t="s">
        <v>55</v>
      </c>
      <c r="AU196" s="98" t="s">
        <v>55</v>
      </c>
      <c r="AV196" s="97" t="s">
        <v>55</v>
      </c>
      <c r="AW196" s="100" t="s">
        <v>55</v>
      </c>
      <c r="AX196" s="97" t="s">
        <v>55</v>
      </c>
      <c r="AY196" s="110" t="s">
        <v>55</v>
      </c>
      <c r="AZ196" s="97" t="s">
        <v>55</v>
      </c>
      <c r="BA196" s="97" t="s">
        <v>55</v>
      </c>
      <c r="BB196" s="122" t="s">
        <v>55</v>
      </c>
      <c r="BC196" s="97" t="s">
        <v>55</v>
      </c>
      <c r="BD196" s="98" t="s">
        <v>55</v>
      </c>
      <c r="BE196" s="97" t="s">
        <v>55</v>
      </c>
      <c r="BF196" s="100" t="s">
        <v>55</v>
      </c>
      <c r="BG196" s="97" t="s">
        <v>55</v>
      </c>
      <c r="BH196" s="110" t="s">
        <v>55</v>
      </c>
      <c r="BI196" s="97" t="s">
        <v>55</v>
      </c>
      <c r="BJ196" s="97" t="s">
        <v>55</v>
      </c>
      <c r="BK196" s="122" t="s">
        <v>55</v>
      </c>
      <c r="BL196" s="107" t="s">
        <v>110</v>
      </c>
      <c r="BM196" s="108" t="str">
        <f t="shared" si="33"/>
        <v>N.A.</v>
      </c>
      <c r="BN196" s="108" t="str">
        <f t="shared" si="34"/>
        <v>N.A.</v>
      </c>
      <c r="BO196" s="108" t="str">
        <f t="shared" si="35"/>
        <v>N.A.</v>
      </c>
      <c r="BP196" s="108" t="str">
        <f t="shared" si="36"/>
        <v>N.A.</v>
      </c>
      <c r="BQ196" s="108" t="str">
        <f t="shared" si="37"/>
        <v>N.A.</v>
      </c>
      <c r="BR196" s="109" t="str">
        <f t="shared" si="38"/>
        <v>N.A.</v>
      </c>
      <c r="BS196" s="108">
        <f t="shared" si="39"/>
        <v>0</v>
      </c>
      <c r="BT196" s="108">
        <f t="shared" si="40"/>
        <v>0</v>
      </c>
      <c r="BU196" s="108">
        <f t="shared" si="44"/>
        <v>0</v>
      </c>
      <c r="BV196" s="62" t="str">
        <f t="shared" si="41"/>
        <v>IGUAL</v>
      </c>
      <c r="BW196" s="251"/>
    </row>
    <row r="197" spans="1:75" ht="37.9" hidden="1" customHeight="1">
      <c r="A197" s="89" t="s">
        <v>229</v>
      </c>
      <c r="B197" s="43">
        <v>1787</v>
      </c>
      <c r="C197" s="90" t="s">
        <v>10</v>
      </c>
      <c r="D197" s="90" t="s">
        <v>1097</v>
      </c>
      <c r="E197" s="92">
        <v>45078</v>
      </c>
      <c r="F197" s="90" t="s">
        <v>22</v>
      </c>
      <c r="G197" s="93" t="s">
        <v>1162</v>
      </c>
      <c r="H197" s="90" t="s">
        <v>26</v>
      </c>
      <c r="I197" s="92">
        <v>45198</v>
      </c>
      <c r="J197" s="94"/>
      <c r="K197" s="90"/>
      <c r="L197" s="90"/>
      <c r="M197" s="90"/>
      <c r="N197" s="90"/>
      <c r="O197" s="92"/>
      <c r="P197" s="92"/>
      <c r="Q197" s="188">
        <v>2601</v>
      </c>
      <c r="R197" s="95">
        <f t="array" ref="R197">SUM(IF($AA197=Reformulaciones!$B$2:$B$1354,Reformulaciones!$J$2:$J$994,0))</f>
        <v>0</v>
      </c>
      <c r="S197" s="93" t="s">
        <v>1163</v>
      </c>
      <c r="T197" s="93" t="s">
        <v>1126</v>
      </c>
      <c r="U197" s="96" t="s">
        <v>759</v>
      </c>
      <c r="V197" s="94">
        <v>1</v>
      </c>
      <c r="W197" s="90" t="s">
        <v>748</v>
      </c>
      <c r="X197" s="92">
        <v>45139</v>
      </c>
      <c r="Y197" s="92">
        <v>45443</v>
      </c>
      <c r="Z197" s="90" t="s">
        <v>753</v>
      </c>
      <c r="AA197" s="44" t="s">
        <v>1168</v>
      </c>
      <c r="AB197" s="97" t="s">
        <v>45</v>
      </c>
      <c r="AC197" s="98" t="str">
        <f t="shared" si="42"/>
        <v>A</v>
      </c>
      <c r="AD197" s="153" t="s">
        <v>1136</v>
      </c>
      <c r="AE197" s="100">
        <v>0</v>
      </c>
      <c r="AF197" s="153" t="s">
        <v>1136</v>
      </c>
      <c r="AG197" s="159">
        <v>45405</v>
      </c>
      <c r="AH197" s="171" t="s">
        <v>120</v>
      </c>
      <c r="AI197" s="135" t="s">
        <v>120</v>
      </c>
      <c r="AJ197" s="105" t="s">
        <v>120</v>
      </c>
      <c r="AK197" s="97" t="s">
        <v>45</v>
      </c>
      <c r="AL197" s="98" t="str">
        <f t="shared" si="43"/>
        <v>C</v>
      </c>
      <c r="AM197" s="160" t="s">
        <v>817</v>
      </c>
      <c r="AN197" s="131">
        <v>1</v>
      </c>
      <c r="AO197" s="160" t="s">
        <v>1153</v>
      </c>
      <c r="AP197" s="102">
        <v>45490</v>
      </c>
      <c r="AQ197" s="172" t="s">
        <v>1154</v>
      </c>
      <c r="AR197" s="104" t="s">
        <v>1140</v>
      </c>
      <c r="AS197" s="105"/>
      <c r="AT197" s="97" t="s">
        <v>55</v>
      </c>
      <c r="AU197" s="98" t="s">
        <v>55</v>
      </c>
      <c r="AV197" s="97" t="s">
        <v>55</v>
      </c>
      <c r="AW197" s="100" t="s">
        <v>55</v>
      </c>
      <c r="AX197" s="97" t="s">
        <v>55</v>
      </c>
      <c r="AY197" s="110" t="s">
        <v>55</v>
      </c>
      <c r="AZ197" s="97" t="s">
        <v>55</v>
      </c>
      <c r="BA197" s="97" t="s">
        <v>55</v>
      </c>
      <c r="BB197" s="122" t="s">
        <v>55</v>
      </c>
      <c r="BC197" s="97" t="s">
        <v>55</v>
      </c>
      <c r="BD197" s="98" t="s">
        <v>55</v>
      </c>
      <c r="BE197" s="97" t="s">
        <v>55</v>
      </c>
      <c r="BF197" s="100" t="s">
        <v>55</v>
      </c>
      <c r="BG197" s="97" t="s">
        <v>55</v>
      </c>
      <c r="BH197" s="110" t="s">
        <v>55</v>
      </c>
      <c r="BI197" s="97" t="s">
        <v>55</v>
      </c>
      <c r="BJ197" s="97" t="s">
        <v>55</v>
      </c>
      <c r="BK197" s="122" t="s">
        <v>55</v>
      </c>
      <c r="BL197" s="107" t="s">
        <v>126</v>
      </c>
      <c r="BM197" s="108" t="str">
        <f t="shared" ref="BM197:BM260" si="45">IF($AU197="N.A.","N.A.",IF($X197="",0,(IF($X197&lt;=$BO$2,IF($Y197&lt;=$BO$2,1,0),0))))</f>
        <v>N.A.</v>
      </c>
      <c r="BN197" s="108" t="str">
        <f t="shared" ref="BN197:BN260" si="46">IF($BD197="A",1,IF($BD197="N.A.","N.A.",IF($BD197="C",0,0)))</f>
        <v>N.A.</v>
      </c>
      <c r="BO197" s="108" t="str">
        <f t="shared" ref="BO197:BO260" si="47">IF($BD197="C",1,IF($BD197="N.A.","N.A.",IF($BD197="A",0,0)))</f>
        <v>N.A.</v>
      </c>
      <c r="BP197" s="108" t="str">
        <f t="shared" ref="BP197:BP260" si="48">IF($BD197="N.A.","N.A.", IF($Y197="",0,(IF($BD197="A",IF($Y197&lt;=$BO$2,1,0),0))))</f>
        <v>N.A.</v>
      </c>
      <c r="BQ197" s="108" t="str">
        <f t="shared" ref="BQ197:BQ260" si="49">IF($BD197="N.A.","N.A.",(IF(AND($BM197=1,$BO197=1),1,IF(AND($BM197=0,$BO197=1),1,IF(AND($BM197=1,$BO197=0),1,0)))))</f>
        <v>N.A.</v>
      </c>
      <c r="BR197" s="109" t="str">
        <f t="shared" ref="BR197:BR260" si="50">IF($BD197="N.A.","N.A.",IF($Y197="",1,0))</f>
        <v>N.A.</v>
      </c>
      <c r="BS197" s="108">
        <f t="shared" ref="BS197:BS260" si="51">(IF($BM197=1,1,(IF(AND($Y197&gt;=$BN$2,$Y197&lt;=$BO$2),1,0))))+(IF($X197="",0,(IF(BM197=1,0,(IF($BP197=1,1,0))))))</f>
        <v>0</v>
      </c>
      <c r="BT197" s="108">
        <f t="shared" ref="BT197:BT260" si="52">(IF($BS197=0,0,IF(OR($AC197="C",$AL197="C",$BD197="C"),1,0)))</f>
        <v>0</v>
      </c>
      <c r="BU197" s="108">
        <f t="shared" si="44"/>
        <v>0</v>
      </c>
      <c r="BV197" s="62" t="str">
        <f t="shared" si="41"/>
        <v>IGUAL</v>
      </c>
      <c r="BW197" s="251"/>
    </row>
    <row r="198" spans="1:75" ht="37.9" hidden="1" customHeight="1">
      <c r="A198" s="89" t="s">
        <v>229</v>
      </c>
      <c r="B198" s="43">
        <v>1788</v>
      </c>
      <c r="C198" s="90" t="s">
        <v>10</v>
      </c>
      <c r="D198" s="90" t="s">
        <v>1097</v>
      </c>
      <c r="E198" s="92">
        <v>45078</v>
      </c>
      <c r="F198" s="90" t="s">
        <v>22</v>
      </c>
      <c r="G198" s="93" t="s">
        <v>1169</v>
      </c>
      <c r="H198" s="90" t="s">
        <v>26</v>
      </c>
      <c r="I198" s="92">
        <v>45198</v>
      </c>
      <c r="J198" s="94"/>
      <c r="K198" s="90"/>
      <c r="L198" s="90"/>
      <c r="M198" s="90"/>
      <c r="N198" s="90"/>
      <c r="O198" s="92"/>
      <c r="P198" s="92"/>
      <c r="Q198" s="188">
        <v>2603</v>
      </c>
      <c r="R198" s="95">
        <f t="array" ref="R198">SUM(IF($AA198=Reformulaciones!$B$2:$B$1354,Reformulaciones!$J$2:$J$994,0))</f>
        <v>0</v>
      </c>
      <c r="S198" s="93" t="s">
        <v>1170</v>
      </c>
      <c r="T198" s="93" t="s">
        <v>1134</v>
      </c>
      <c r="U198" s="96" t="s">
        <v>162</v>
      </c>
      <c r="V198" s="94">
        <v>1</v>
      </c>
      <c r="W198" s="90" t="s">
        <v>748</v>
      </c>
      <c r="X198" s="92">
        <v>45139</v>
      </c>
      <c r="Y198" s="92">
        <v>45443</v>
      </c>
      <c r="Z198" s="90" t="s">
        <v>753</v>
      </c>
      <c r="AA198" s="44" t="s">
        <v>1171</v>
      </c>
      <c r="AB198" s="97" t="s">
        <v>49</v>
      </c>
      <c r="AC198" s="98" t="str">
        <f t="shared" si="42"/>
        <v>A</v>
      </c>
      <c r="AD198" s="99" t="s">
        <v>810</v>
      </c>
      <c r="AE198" s="100">
        <v>0</v>
      </c>
      <c r="AF198" s="99" t="s">
        <v>811</v>
      </c>
      <c r="AG198" s="110">
        <v>45405</v>
      </c>
      <c r="AH198" s="104"/>
      <c r="AI198" s="104"/>
      <c r="AJ198" s="105" t="s">
        <v>120</v>
      </c>
      <c r="AK198" s="97" t="s">
        <v>49</v>
      </c>
      <c r="AL198" s="98" t="str">
        <f t="shared" si="43"/>
        <v>C</v>
      </c>
      <c r="AM198" s="99" t="s">
        <v>1172</v>
      </c>
      <c r="AN198" s="100">
        <v>1</v>
      </c>
      <c r="AO198" s="99" t="s">
        <v>1173</v>
      </c>
      <c r="AP198" s="110">
        <v>45463</v>
      </c>
      <c r="AQ198" s="158" t="s">
        <v>850</v>
      </c>
      <c r="AR198" s="117" t="s">
        <v>792</v>
      </c>
      <c r="AS198" s="105"/>
      <c r="AT198" s="97" t="s">
        <v>55</v>
      </c>
      <c r="AU198" s="98" t="s">
        <v>55</v>
      </c>
      <c r="AV198" s="97" t="s">
        <v>55</v>
      </c>
      <c r="AW198" s="100" t="s">
        <v>55</v>
      </c>
      <c r="AX198" s="97" t="s">
        <v>55</v>
      </c>
      <c r="AY198" s="110" t="s">
        <v>55</v>
      </c>
      <c r="AZ198" s="97" t="s">
        <v>55</v>
      </c>
      <c r="BA198" s="97" t="s">
        <v>55</v>
      </c>
      <c r="BB198" s="122" t="s">
        <v>55</v>
      </c>
      <c r="BC198" s="97" t="s">
        <v>55</v>
      </c>
      <c r="BD198" s="98" t="s">
        <v>55</v>
      </c>
      <c r="BE198" s="97" t="s">
        <v>55</v>
      </c>
      <c r="BF198" s="100" t="s">
        <v>55</v>
      </c>
      <c r="BG198" s="97" t="s">
        <v>55</v>
      </c>
      <c r="BH198" s="110" t="s">
        <v>55</v>
      </c>
      <c r="BI198" s="97" t="s">
        <v>55</v>
      </c>
      <c r="BJ198" s="97" t="s">
        <v>55</v>
      </c>
      <c r="BK198" s="122" t="s">
        <v>55</v>
      </c>
      <c r="BL198" s="107" t="s">
        <v>126</v>
      </c>
      <c r="BM198" s="108" t="str">
        <f t="shared" si="45"/>
        <v>N.A.</v>
      </c>
      <c r="BN198" s="108" t="str">
        <f t="shared" si="46"/>
        <v>N.A.</v>
      </c>
      <c r="BO198" s="108" t="str">
        <f t="shared" si="47"/>
        <v>N.A.</v>
      </c>
      <c r="BP198" s="108" t="str">
        <f t="shared" si="48"/>
        <v>N.A.</v>
      </c>
      <c r="BQ198" s="108" t="str">
        <f t="shared" si="49"/>
        <v>N.A.</v>
      </c>
      <c r="BR198" s="109" t="str">
        <f t="shared" si="50"/>
        <v>N.A.</v>
      </c>
      <c r="BS198" s="108">
        <f t="shared" si="51"/>
        <v>0</v>
      </c>
      <c r="BT198" s="108">
        <f t="shared" si="52"/>
        <v>0</v>
      </c>
      <c r="BU198" s="108">
        <f t="shared" si="44"/>
        <v>0</v>
      </c>
      <c r="BV198" s="62" t="str">
        <f t="shared" ref="BV198:BV261" si="53">IF($BF198&lt;$AW198,"MENOR",IF($BF198=$AW198,"IGUAL","OK"))</f>
        <v>IGUAL</v>
      </c>
      <c r="BW198" s="251"/>
    </row>
    <row r="199" spans="1:75" ht="37.9" hidden="1" customHeight="1">
      <c r="A199" s="89" t="s">
        <v>229</v>
      </c>
      <c r="B199" s="43">
        <v>1788</v>
      </c>
      <c r="C199" s="90" t="s">
        <v>10</v>
      </c>
      <c r="D199" s="90" t="s">
        <v>1097</v>
      </c>
      <c r="E199" s="92">
        <v>45078</v>
      </c>
      <c r="F199" s="90" t="s">
        <v>22</v>
      </c>
      <c r="G199" s="93" t="s">
        <v>1169</v>
      </c>
      <c r="H199" s="90" t="s">
        <v>26</v>
      </c>
      <c r="I199" s="92">
        <v>45198</v>
      </c>
      <c r="J199" s="94"/>
      <c r="K199" s="90"/>
      <c r="L199" s="90"/>
      <c r="M199" s="90"/>
      <c r="N199" s="90"/>
      <c r="O199" s="92"/>
      <c r="P199" s="92"/>
      <c r="Q199" s="188">
        <v>2604</v>
      </c>
      <c r="R199" s="95">
        <f t="array" ref="R199">SUM(IF($AA199=Reformulaciones!$B$2:$B$1354,Reformulaciones!$J$2:$J$994,0))</f>
        <v>0</v>
      </c>
      <c r="S199" s="93" t="s">
        <v>1170</v>
      </c>
      <c r="T199" s="93" t="s">
        <v>1111</v>
      </c>
      <c r="U199" s="96" t="s">
        <v>759</v>
      </c>
      <c r="V199" s="94">
        <v>1</v>
      </c>
      <c r="W199" s="90" t="s">
        <v>748</v>
      </c>
      <c r="X199" s="92">
        <v>45139</v>
      </c>
      <c r="Y199" s="92">
        <v>45443</v>
      </c>
      <c r="Z199" s="90" t="s">
        <v>753</v>
      </c>
      <c r="AA199" s="44" t="s">
        <v>1174</v>
      </c>
      <c r="AB199" s="97" t="s">
        <v>49</v>
      </c>
      <c r="AC199" s="98" t="str">
        <f t="shared" si="42"/>
        <v>A</v>
      </c>
      <c r="AD199" s="157" t="s">
        <v>810</v>
      </c>
      <c r="AE199" s="100">
        <v>0</v>
      </c>
      <c r="AF199" s="157" t="s">
        <v>811</v>
      </c>
      <c r="AG199" s="110">
        <v>45405</v>
      </c>
      <c r="AH199" s="104"/>
      <c r="AI199" s="104"/>
      <c r="AJ199" s="105" t="s">
        <v>120</v>
      </c>
      <c r="AK199" s="97" t="s">
        <v>49</v>
      </c>
      <c r="AL199" s="98" t="str">
        <f t="shared" si="43"/>
        <v>C</v>
      </c>
      <c r="AM199" s="157" t="s">
        <v>1142</v>
      </c>
      <c r="AN199" s="100">
        <v>1</v>
      </c>
      <c r="AO199" s="157" t="s">
        <v>1175</v>
      </c>
      <c r="AP199" s="110">
        <v>45463</v>
      </c>
      <c r="AQ199" s="103" t="s">
        <v>1176</v>
      </c>
      <c r="AR199" s="104" t="s">
        <v>792</v>
      </c>
      <c r="AS199" s="105"/>
      <c r="AT199" s="97" t="s">
        <v>55</v>
      </c>
      <c r="AU199" s="98" t="s">
        <v>55</v>
      </c>
      <c r="AV199" s="97" t="s">
        <v>55</v>
      </c>
      <c r="AW199" s="100" t="s">
        <v>55</v>
      </c>
      <c r="AX199" s="97" t="s">
        <v>55</v>
      </c>
      <c r="AY199" s="110" t="s">
        <v>55</v>
      </c>
      <c r="AZ199" s="97" t="s">
        <v>55</v>
      </c>
      <c r="BA199" s="97" t="s">
        <v>55</v>
      </c>
      <c r="BB199" s="122" t="s">
        <v>55</v>
      </c>
      <c r="BC199" s="97" t="s">
        <v>55</v>
      </c>
      <c r="BD199" s="98" t="s">
        <v>55</v>
      </c>
      <c r="BE199" s="97" t="s">
        <v>55</v>
      </c>
      <c r="BF199" s="100" t="s">
        <v>55</v>
      </c>
      <c r="BG199" s="97" t="s">
        <v>55</v>
      </c>
      <c r="BH199" s="110" t="s">
        <v>55</v>
      </c>
      <c r="BI199" s="97" t="s">
        <v>55</v>
      </c>
      <c r="BJ199" s="97" t="s">
        <v>55</v>
      </c>
      <c r="BK199" s="122" t="s">
        <v>55</v>
      </c>
      <c r="BL199" s="107" t="s">
        <v>126</v>
      </c>
      <c r="BM199" s="108" t="str">
        <f t="shared" si="45"/>
        <v>N.A.</v>
      </c>
      <c r="BN199" s="108" t="str">
        <f t="shared" si="46"/>
        <v>N.A.</v>
      </c>
      <c r="BO199" s="108" t="str">
        <f t="shared" si="47"/>
        <v>N.A.</v>
      </c>
      <c r="BP199" s="108" t="str">
        <f t="shared" si="48"/>
        <v>N.A.</v>
      </c>
      <c r="BQ199" s="108" t="str">
        <f t="shared" si="49"/>
        <v>N.A.</v>
      </c>
      <c r="BR199" s="109" t="str">
        <f t="shared" si="50"/>
        <v>N.A.</v>
      </c>
      <c r="BS199" s="108">
        <f t="shared" si="51"/>
        <v>0</v>
      </c>
      <c r="BT199" s="108">
        <f t="shared" si="52"/>
        <v>0</v>
      </c>
      <c r="BU199" s="108">
        <f t="shared" si="44"/>
        <v>0</v>
      </c>
      <c r="BV199" s="62" t="str">
        <f t="shared" si="53"/>
        <v>IGUAL</v>
      </c>
      <c r="BW199" s="251"/>
    </row>
    <row r="200" spans="1:75" ht="37.9" hidden="1" customHeight="1">
      <c r="A200" s="89" t="s">
        <v>229</v>
      </c>
      <c r="B200" s="43">
        <v>1788</v>
      </c>
      <c r="C200" s="90" t="s">
        <v>10</v>
      </c>
      <c r="D200" s="90" t="s">
        <v>1097</v>
      </c>
      <c r="E200" s="92">
        <v>45078</v>
      </c>
      <c r="F200" s="90" t="s">
        <v>22</v>
      </c>
      <c r="G200" s="93" t="s">
        <v>1169</v>
      </c>
      <c r="H200" s="90" t="s">
        <v>26</v>
      </c>
      <c r="I200" s="92">
        <v>45198</v>
      </c>
      <c r="J200" s="94"/>
      <c r="K200" s="90"/>
      <c r="L200" s="90"/>
      <c r="M200" s="90"/>
      <c r="N200" s="90"/>
      <c r="O200" s="92"/>
      <c r="P200" s="92"/>
      <c r="Q200" s="188">
        <v>2605</v>
      </c>
      <c r="R200" s="95">
        <f t="array" ref="R200">SUM(IF($AA200=Reformulaciones!$B$2:$B$1354,Reformulaciones!$J$2:$J$994,0))</f>
        <v>0</v>
      </c>
      <c r="S200" s="93" t="s">
        <v>1170</v>
      </c>
      <c r="T200" s="93" t="s">
        <v>1116</v>
      </c>
      <c r="U200" s="96" t="s">
        <v>767</v>
      </c>
      <c r="V200" s="94">
        <v>3</v>
      </c>
      <c r="W200" s="90" t="s">
        <v>748</v>
      </c>
      <c r="X200" s="92">
        <v>45139</v>
      </c>
      <c r="Y200" s="92">
        <v>45443</v>
      </c>
      <c r="Z200" s="90" t="s">
        <v>753</v>
      </c>
      <c r="AA200" s="44" t="s">
        <v>1177</v>
      </c>
      <c r="AB200" s="97" t="s">
        <v>49</v>
      </c>
      <c r="AC200" s="98" t="str">
        <f t="shared" ref="AC200:AC262" si="54">IF($AE200="N.A.","A",(IF($AE200&lt;100%,"A",(IF($AE200=100%,"C")))))</f>
        <v>A</v>
      </c>
      <c r="AD200" s="157" t="s">
        <v>810</v>
      </c>
      <c r="AE200" s="100">
        <v>0</v>
      </c>
      <c r="AF200" s="157" t="s">
        <v>811</v>
      </c>
      <c r="AG200" s="110">
        <v>45405</v>
      </c>
      <c r="AH200" s="104"/>
      <c r="AI200" s="104"/>
      <c r="AJ200" s="105" t="s">
        <v>120</v>
      </c>
      <c r="AK200" s="97" t="s">
        <v>49</v>
      </c>
      <c r="AL200" s="98" t="str">
        <f t="shared" ref="AL200:AL262" si="55">IF($AN200="N.A.","A",(IF($AN200&lt;100%,"A",(IF($AN200=100%,"C")))))</f>
        <v>C</v>
      </c>
      <c r="AM200" s="157" t="s">
        <v>1052</v>
      </c>
      <c r="AN200" s="100">
        <v>1</v>
      </c>
      <c r="AO200" s="157" t="s">
        <v>1178</v>
      </c>
      <c r="AP200" s="110">
        <v>45463</v>
      </c>
      <c r="AQ200" s="103" t="s">
        <v>1179</v>
      </c>
      <c r="AR200" s="104" t="s">
        <v>792</v>
      </c>
      <c r="AS200" s="105"/>
      <c r="AT200" s="97" t="s">
        <v>55</v>
      </c>
      <c r="AU200" s="98" t="s">
        <v>55</v>
      </c>
      <c r="AV200" s="97" t="s">
        <v>55</v>
      </c>
      <c r="AW200" s="100" t="s">
        <v>55</v>
      </c>
      <c r="AX200" s="97" t="s">
        <v>55</v>
      </c>
      <c r="AY200" s="110" t="s">
        <v>55</v>
      </c>
      <c r="AZ200" s="97" t="s">
        <v>55</v>
      </c>
      <c r="BA200" s="97" t="s">
        <v>55</v>
      </c>
      <c r="BB200" s="122" t="s">
        <v>55</v>
      </c>
      <c r="BC200" s="97" t="s">
        <v>55</v>
      </c>
      <c r="BD200" s="98" t="s">
        <v>55</v>
      </c>
      <c r="BE200" s="97" t="s">
        <v>55</v>
      </c>
      <c r="BF200" s="100" t="s">
        <v>55</v>
      </c>
      <c r="BG200" s="97" t="s">
        <v>55</v>
      </c>
      <c r="BH200" s="110" t="s">
        <v>55</v>
      </c>
      <c r="BI200" s="97" t="s">
        <v>55</v>
      </c>
      <c r="BJ200" s="97" t="s">
        <v>55</v>
      </c>
      <c r="BK200" s="122" t="s">
        <v>55</v>
      </c>
      <c r="BL200" s="107" t="s">
        <v>126</v>
      </c>
      <c r="BM200" s="108" t="str">
        <f t="shared" si="45"/>
        <v>N.A.</v>
      </c>
      <c r="BN200" s="108" t="str">
        <f t="shared" si="46"/>
        <v>N.A.</v>
      </c>
      <c r="BO200" s="108" t="str">
        <f t="shared" si="47"/>
        <v>N.A.</v>
      </c>
      <c r="BP200" s="108" t="str">
        <f t="shared" si="48"/>
        <v>N.A.</v>
      </c>
      <c r="BQ200" s="108" t="str">
        <f t="shared" si="49"/>
        <v>N.A.</v>
      </c>
      <c r="BR200" s="109" t="str">
        <f t="shared" si="50"/>
        <v>N.A.</v>
      </c>
      <c r="BS200" s="108">
        <f t="shared" si="51"/>
        <v>0</v>
      </c>
      <c r="BT200" s="108">
        <f t="shared" si="52"/>
        <v>0</v>
      </c>
      <c r="BU200" s="108">
        <f t="shared" si="44"/>
        <v>0</v>
      </c>
      <c r="BV200" s="62" t="str">
        <f t="shared" si="53"/>
        <v>IGUAL</v>
      </c>
      <c r="BW200" s="251"/>
    </row>
    <row r="201" spans="1:75" ht="37.9" hidden="1" customHeight="1">
      <c r="A201" s="89" t="s">
        <v>229</v>
      </c>
      <c r="B201" s="43">
        <v>1788</v>
      </c>
      <c r="C201" s="90" t="s">
        <v>10</v>
      </c>
      <c r="D201" s="90" t="s">
        <v>1097</v>
      </c>
      <c r="E201" s="92">
        <v>45078</v>
      </c>
      <c r="F201" s="90" t="s">
        <v>22</v>
      </c>
      <c r="G201" s="93" t="s">
        <v>1169</v>
      </c>
      <c r="H201" s="90" t="s">
        <v>26</v>
      </c>
      <c r="I201" s="92">
        <v>45198</v>
      </c>
      <c r="J201" s="94"/>
      <c r="K201" s="90"/>
      <c r="L201" s="90"/>
      <c r="M201" s="90"/>
      <c r="N201" s="90"/>
      <c r="O201" s="92"/>
      <c r="P201" s="92"/>
      <c r="Q201" s="188">
        <v>2606</v>
      </c>
      <c r="R201" s="95">
        <f t="array" ref="R201">SUM(IF($AA201=Reformulaciones!$B$2:$B$1354,Reformulaciones!$J$2:$J$994,0))</f>
        <v>0</v>
      </c>
      <c r="S201" s="93" t="s">
        <v>1170</v>
      </c>
      <c r="T201" s="93" t="s">
        <v>1121</v>
      </c>
      <c r="U201" s="96" t="s">
        <v>162</v>
      </c>
      <c r="V201" s="94">
        <v>1</v>
      </c>
      <c r="W201" s="90" t="s">
        <v>748</v>
      </c>
      <c r="X201" s="92">
        <v>45139</v>
      </c>
      <c r="Y201" s="92">
        <v>45412</v>
      </c>
      <c r="Z201" s="90" t="s">
        <v>753</v>
      </c>
      <c r="AA201" s="44" t="s">
        <v>1180</v>
      </c>
      <c r="AB201" s="97" t="s">
        <v>49</v>
      </c>
      <c r="AC201" s="98" t="str">
        <f t="shared" si="54"/>
        <v>C</v>
      </c>
      <c r="AD201" s="157" t="s">
        <v>796</v>
      </c>
      <c r="AE201" s="100">
        <v>1</v>
      </c>
      <c r="AF201" s="157" t="s">
        <v>803</v>
      </c>
      <c r="AG201" s="110">
        <v>45405</v>
      </c>
      <c r="AH201" s="104"/>
      <c r="AI201" s="104"/>
      <c r="AJ201" s="105" t="s">
        <v>120</v>
      </c>
      <c r="AK201" s="97" t="s">
        <v>55</v>
      </c>
      <c r="AL201" s="97" t="s">
        <v>55</v>
      </c>
      <c r="AM201" s="104" t="s">
        <v>55</v>
      </c>
      <c r="AN201" s="97" t="s">
        <v>55</v>
      </c>
      <c r="AO201" s="97" t="s">
        <v>55</v>
      </c>
      <c r="AP201" s="97" t="s">
        <v>55</v>
      </c>
      <c r="AQ201" s="97" t="s">
        <v>55</v>
      </c>
      <c r="AR201" s="97" t="s">
        <v>55</v>
      </c>
      <c r="AS201" s="97" t="s">
        <v>55</v>
      </c>
      <c r="AT201" s="97" t="s">
        <v>55</v>
      </c>
      <c r="AU201" s="98" t="s">
        <v>55</v>
      </c>
      <c r="AV201" s="97" t="s">
        <v>55</v>
      </c>
      <c r="AW201" s="100" t="s">
        <v>55</v>
      </c>
      <c r="AX201" s="97" t="s">
        <v>55</v>
      </c>
      <c r="AY201" s="110" t="s">
        <v>55</v>
      </c>
      <c r="AZ201" s="97" t="s">
        <v>55</v>
      </c>
      <c r="BA201" s="97" t="s">
        <v>55</v>
      </c>
      <c r="BB201" s="122" t="s">
        <v>55</v>
      </c>
      <c r="BC201" s="97" t="s">
        <v>55</v>
      </c>
      <c r="BD201" s="98" t="s">
        <v>55</v>
      </c>
      <c r="BE201" s="97" t="s">
        <v>55</v>
      </c>
      <c r="BF201" s="100" t="s">
        <v>55</v>
      </c>
      <c r="BG201" s="97" t="s">
        <v>55</v>
      </c>
      <c r="BH201" s="110" t="s">
        <v>55</v>
      </c>
      <c r="BI201" s="97" t="s">
        <v>55</v>
      </c>
      <c r="BJ201" s="97" t="s">
        <v>55</v>
      </c>
      <c r="BK201" s="122" t="s">
        <v>55</v>
      </c>
      <c r="BL201" s="107" t="s">
        <v>110</v>
      </c>
      <c r="BM201" s="108" t="str">
        <f t="shared" si="45"/>
        <v>N.A.</v>
      </c>
      <c r="BN201" s="108" t="str">
        <f t="shared" si="46"/>
        <v>N.A.</v>
      </c>
      <c r="BO201" s="108" t="str">
        <f t="shared" si="47"/>
        <v>N.A.</v>
      </c>
      <c r="BP201" s="108" t="str">
        <f t="shared" si="48"/>
        <v>N.A.</v>
      </c>
      <c r="BQ201" s="108" t="str">
        <f t="shared" si="49"/>
        <v>N.A.</v>
      </c>
      <c r="BR201" s="109" t="str">
        <f t="shared" si="50"/>
        <v>N.A.</v>
      </c>
      <c r="BS201" s="108">
        <f t="shared" si="51"/>
        <v>0</v>
      </c>
      <c r="BT201" s="108">
        <f t="shared" si="52"/>
        <v>0</v>
      </c>
      <c r="BU201" s="108">
        <f t="shared" si="44"/>
        <v>0</v>
      </c>
      <c r="BV201" s="62" t="str">
        <f t="shared" si="53"/>
        <v>IGUAL</v>
      </c>
      <c r="BW201" s="251"/>
    </row>
    <row r="202" spans="1:75" ht="37.9" hidden="1" customHeight="1">
      <c r="A202" s="89" t="s">
        <v>229</v>
      </c>
      <c r="B202" s="43">
        <v>1788</v>
      </c>
      <c r="C202" s="90" t="s">
        <v>10</v>
      </c>
      <c r="D202" s="90" t="s">
        <v>1097</v>
      </c>
      <c r="E202" s="92">
        <v>45078</v>
      </c>
      <c r="F202" s="90" t="s">
        <v>22</v>
      </c>
      <c r="G202" s="93" t="s">
        <v>1169</v>
      </c>
      <c r="H202" s="90" t="s">
        <v>26</v>
      </c>
      <c r="I202" s="92">
        <v>45198</v>
      </c>
      <c r="J202" s="94"/>
      <c r="K202" s="90"/>
      <c r="L202" s="90"/>
      <c r="M202" s="90"/>
      <c r="N202" s="90"/>
      <c r="O202" s="92"/>
      <c r="P202" s="92"/>
      <c r="Q202" s="188">
        <v>2607</v>
      </c>
      <c r="R202" s="95">
        <f t="array" ref="R202">SUM(IF($AA202=Reformulaciones!$B$2:$B$1354,Reformulaciones!$J$2:$J$994,0))</f>
        <v>0</v>
      </c>
      <c r="S202" s="93" t="s">
        <v>1170</v>
      </c>
      <c r="T202" s="93" t="s">
        <v>1126</v>
      </c>
      <c r="U202" s="96" t="s">
        <v>759</v>
      </c>
      <c r="V202" s="94">
        <v>1</v>
      </c>
      <c r="W202" s="90" t="s">
        <v>748</v>
      </c>
      <c r="X202" s="92">
        <v>45139</v>
      </c>
      <c r="Y202" s="92">
        <v>45443</v>
      </c>
      <c r="Z202" s="90" t="s">
        <v>753</v>
      </c>
      <c r="AA202" s="44" t="s">
        <v>1181</v>
      </c>
      <c r="AB202" s="97" t="s">
        <v>49</v>
      </c>
      <c r="AC202" s="98" t="str">
        <f t="shared" si="54"/>
        <v>A</v>
      </c>
      <c r="AD202" s="157" t="s">
        <v>1182</v>
      </c>
      <c r="AE202" s="100">
        <v>0</v>
      </c>
      <c r="AF202" s="157" t="s">
        <v>811</v>
      </c>
      <c r="AG202" s="110">
        <v>45405</v>
      </c>
      <c r="AH202" s="104"/>
      <c r="AI202" s="104"/>
      <c r="AJ202" s="105" t="s">
        <v>120</v>
      </c>
      <c r="AK202" s="97" t="s">
        <v>49</v>
      </c>
      <c r="AL202" s="98" t="str">
        <f t="shared" si="55"/>
        <v>C</v>
      </c>
      <c r="AM202" s="157" t="s">
        <v>817</v>
      </c>
      <c r="AN202" s="100">
        <v>1</v>
      </c>
      <c r="AO202" s="157" t="s">
        <v>1183</v>
      </c>
      <c r="AP202" s="110">
        <v>45463</v>
      </c>
      <c r="AQ202" s="103" t="s">
        <v>1184</v>
      </c>
      <c r="AR202" s="104" t="s">
        <v>792</v>
      </c>
      <c r="AS202" s="105"/>
      <c r="AT202" s="97" t="s">
        <v>55</v>
      </c>
      <c r="AU202" s="98" t="s">
        <v>55</v>
      </c>
      <c r="AV202" s="97" t="s">
        <v>55</v>
      </c>
      <c r="AW202" s="100" t="s">
        <v>55</v>
      </c>
      <c r="AX202" s="97" t="s">
        <v>55</v>
      </c>
      <c r="AY202" s="110" t="s">
        <v>55</v>
      </c>
      <c r="AZ202" s="97" t="s">
        <v>55</v>
      </c>
      <c r="BA202" s="97" t="s">
        <v>55</v>
      </c>
      <c r="BB202" s="122" t="s">
        <v>55</v>
      </c>
      <c r="BC202" s="97" t="s">
        <v>55</v>
      </c>
      <c r="BD202" s="98" t="s">
        <v>55</v>
      </c>
      <c r="BE202" s="97" t="s">
        <v>55</v>
      </c>
      <c r="BF202" s="100" t="s">
        <v>55</v>
      </c>
      <c r="BG202" s="97" t="s">
        <v>55</v>
      </c>
      <c r="BH202" s="110" t="s">
        <v>55</v>
      </c>
      <c r="BI202" s="97" t="s">
        <v>55</v>
      </c>
      <c r="BJ202" s="97" t="s">
        <v>55</v>
      </c>
      <c r="BK202" s="122" t="s">
        <v>55</v>
      </c>
      <c r="BL202" s="107" t="s">
        <v>126</v>
      </c>
      <c r="BM202" s="108" t="str">
        <f t="shared" si="45"/>
        <v>N.A.</v>
      </c>
      <c r="BN202" s="108" t="str">
        <f t="shared" si="46"/>
        <v>N.A.</v>
      </c>
      <c r="BO202" s="108" t="str">
        <f t="shared" si="47"/>
        <v>N.A.</v>
      </c>
      <c r="BP202" s="108" t="str">
        <f t="shared" si="48"/>
        <v>N.A.</v>
      </c>
      <c r="BQ202" s="108" t="str">
        <f t="shared" si="49"/>
        <v>N.A.</v>
      </c>
      <c r="BR202" s="109" t="str">
        <f t="shared" si="50"/>
        <v>N.A.</v>
      </c>
      <c r="BS202" s="108">
        <f t="shared" si="51"/>
        <v>0</v>
      </c>
      <c r="BT202" s="108">
        <f t="shared" si="52"/>
        <v>0</v>
      </c>
      <c r="BU202" s="108">
        <f t="shared" si="44"/>
        <v>0</v>
      </c>
      <c r="BV202" s="62" t="str">
        <f t="shared" si="53"/>
        <v>IGUAL</v>
      </c>
      <c r="BW202" s="251"/>
    </row>
    <row r="203" spans="1:75" ht="37.9" hidden="1" customHeight="1">
      <c r="A203" s="89" t="s">
        <v>229</v>
      </c>
      <c r="B203" s="43">
        <v>1789</v>
      </c>
      <c r="C203" s="90" t="s">
        <v>10</v>
      </c>
      <c r="D203" s="90" t="s">
        <v>1097</v>
      </c>
      <c r="E203" s="92">
        <v>45078</v>
      </c>
      <c r="F203" s="90" t="s">
        <v>22</v>
      </c>
      <c r="G203" s="93" t="s">
        <v>1185</v>
      </c>
      <c r="H203" s="90" t="s">
        <v>26</v>
      </c>
      <c r="I203" s="92">
        <v>45198</v>
      </c>
      <c r="J203" s="94"/>
      <c r="K203" s="90"/>
      <c r="L203" s="90"/>
      <c r="M203" s="90"/>
      <c r="N203" s="90"/>
      <c r="O203" s="92"/>
      <c r="P203" s="92"/>
      <c r="Q203" s="188">
        <v>2752</v>
      </c>
      <c r="R203" s="95">
        <f t="array" ref="R203">SUM(IF($AA203=Reformulaciones!$B$2:$B$1354,Reformulaciones!$J$2:$J$994,0))</f>
        <v>0</v>
      </c>
      <c r="S203" s="93" t="s">
        <v>1186</v>
      </c>
      <c r="T203" s="93" t="s">
        <v>1134</v>
      </c>
      <c r="U203" s="96" t="s">
        <v>162</v>
      </c>
      <c r="V203" s="94">
        <v>1</v>
      </c>
      <c r="W203" s="90" t="s">
        <v>748</v>
      </c>
      <c r="X203" s="92">
        <v>45139</v>
      </c>
      <c r="Y203" s="92">
        <v>45443</v>
      </c>
      <c r="Z203" s="90" t="s">
        <v>753</v>
      </c>
      <c r="AA203" s="44" t="s">
        <v>1187</v>
      </c>
      <c r="AB203" s="97" t="s">
        <v>49</v>
      </c>
      <c r="AC203" s="98" t="str">
        <f t="shared" si="54"/>
        <v>C</v>
      </c>
      <c r="AD203" s="99" t="s">
        <v>796</v>
      </c>
      <c r="AE203" s="100">
        <v>1</v>
      </c>
      <c r="AF203" s="99" t="s">
        <v>803</v>
      </c>
      <c r="AG203" s="110">
        <v>45405</v>
      </c>
      <c r="AH203" s="104"/>
      <c r="AI203" s="104"/>
      <c r="AJ203" s="105" t="s">
        <v>120</v>
      </c>
      <c r="AK203" s="97" t="s">
        <v>55</v>
      </c>
      <c r="AL203" s="97" t="s">
        <v>55</v>
      </c>
      <c r="AM203" s="104" t="s">
        <v>55</v>
      </c>
      <c r="AN203" s="97" t="s">
        <v>55</v>
      </c>
      <c r="AO203" s="97" t="s">
        <v>55</v>
      </c>
      <c r="AP203" s="97" t="s">
        <v>55</v>
      </c>
      <c r="AQ203" s="97" t="s">
        <v>55</v>
      </c>
      <c r="AR203" s="97" t="s">
        <v>55</v>
      </c>
      <c r="AS203" s="97" t="s">
        <v>55</v>
      </c>
      <c r="AT203" s="97" t="s">
        <v>55</v>
      </c>
      <c r="AU203" s="98" t="s">
        <v>55</v>
      </c>
      <c r="AV203" s="97" t="s">
        <v>55</v>
      </c>
      <c r="AW203" s="100" t="s">
        <v>55</v>
      </c>
      <c r="AX203" s="97" t="s">
        <v>55</v>
      </c>
      <c r="AY203" s="110" t="s">
        <v>55</v>
      </c>
      <c r="AZ203" s="97" t="s">
        <v>55</v>
      </c>
      <c r="BA203" s="97" t="s">
        <v>55</v>
      </c>
      <c r="BB203" s="122" t="s">
        <v>55</v>
      </c>
      <c r="BC203" s="97" t="s">
        <v>55</v>
      </c>
      <c r="BD203" s="98" t="s">
        <v>55</v>
      </c>
      <c r="BE203" s="97" t="s">
        <v>55</v>
      </c>
      <c r="BF203" s="100" t="s">
        <v>55</v>
      </c>
      <c r="BG203" s="97" t="s">
        <v>55</v>
      </c>
      <c r="BH203" s="110" t="s">
        <v>55</v>
      </c>
      <c r="BI203" s="97" t="s">
        <v>55</v>
      </c>
      <c r="BJ203" s="97" t="s">
        <v>55</v>
      </c>
      <c r="BK203" s="122" t="s">
        <v>55</v>
      </c>
      <c r="BL203" s="107" t="s">
        <v>110</v>
      </c>
      <c r="BM203" s="108" t="str">
        <f t="shared" si="45"/>
        <v>N.A.</v>
      </c>
      <c r="BN203" s="108" t="str">
        <f t="shared" si="46"/>
        <v>N.A.</v>
      </c>
      <c r="BO203" s="108" t="str">
        <f t="shared" si="47"/>
        <v>N.A.</v>
      </c>
      <c r="BP203" s="108" t="str">
        <f t="shared" si="48"/>
        <v>N.A.</v>
      </c>
      <c r="BQ203" s="108" t="str">
        <f t="shared" si="49"/>
        <v>N.A.</v>
      </c>
      <c r="BR203" s="109" t="str">
        <f t="shared" si="50"/>
        <v>N.A.</v>
      </c>
      <c r="BS203" s="108">
        <f t="shared" si="51"/>
        <v>0</v>
      </c>
      <c r="BT203" s="108">
        <f t="shared" si="52"/>
        <v>0</v>
      </c>
      <c r="BU203" s="108">
        <f t="shared" si="44"/>
        <v>0</v>
      </c>
      <c r="BV203" s="62" t="str">
        <f t="shared" si="53"/>
        <v>IGUAL</v>
      </c>
      <c r="BW203" s="251"/>
    </row>
    <row r="204" spans="1:75" ht="37.9" hidden="1" customHeight="1">
      <c r="A204" s="89" t="s">
        <v>229</v>
      </c>
      <c r="B204" s="43">
        <v>1789</v>
      </c>
      <c r="C204" s="90" t="s">
        <v>10</v>
      </c>
      <c r="D204" s="90" t="s">
        <v>1097</v>
      </c>
      <c r="E204" s="92">
        <v>45078</v>
      </c>
      <c r="F204" s="90" t="s">
        <v>22</v>
      </c>
      <c r="G204" s="93" t="s">
        <v>1185</v>
      </c>
      <c r="H204" s="90" t="s">
        <v>26</v>
      </c>
      <c r="I204" s="92">
        <v>45198</v>
      </c>
      <c r="J204" s="94"/>
      <c r="K204" s="90"/>
      <c r="L204" s="90"/>
      <c r="M204" s="90"/>
      <c r="N204" s="90"/>
      <c r="O204" s="92"/>
      <c r="P204" s="92"/>
      <c r="Q204" s="188">
        <v>2771</v>
      </c>
      <c r="R204" s="95">
        <f t="array" ref="R204">SUM(IF($AA204=Reformulaciones!$B$2:$B$1354,Reformulaciones!$J$2:$J$994,0))</f>
        <v>0</v>
      </c>
      <c r="S204" s="93" t="s">
        <v>1186</v>
      </c>
      <c r="T204" s="93" t="s">
        <v>1111</v>
      </c>
      <c r="U204" s="96" t="s">
        <v>759</v>
      </c>
      <c r="V204" s="94">
        <v>1</v>
      </c>
      <c r="W204" s="90" t="s">
        <v>748</v>
      </c>
      <c r="X204" s="92">
        <v>45139</v>
      </c>
      <c r="Y204" s="92">
        <v>45443</v>
      </c>
      <c r="Z204" s="90" t="s">
        <v>753</v>
      </c>
      <c r="AA204" s="44" t="s">
        <v>1188</v>
      </c>
      <c r="AB204" s="97" t="s">
        <v>49</v>
      </c>
      <c r="AC204" s="98" t="str">
        <f t="shared" si="54"/>
        <v>A</v>
      </c>
      <c r="AD204" s="157" t="s">
        <v>1182</v>
      </c>
      <c r="AE204" s="100">
        <v>0</v>
      </c>
      <c r="AF204" s="157" t="s">
        <v>811</v>
      </c>
      <c r="AG204" s="110">
        <v>45405</v>
      </c>
      <c r="AH204" s="104"/>
      <c r="AI204" s="104"/>
      <c r="AJ204" s="105" t="s">
        <v>120</v>
      </c>
      <c r="AK204" s="97" t="s">
        <v>49</v>
      </c>
      <c r="AL204" s="98" t="str">
        <f t="shared" si="55"/>
        <v>C</v>
      </c>
      <c r="AM204" s="157" t="s">
        <v>817</v>
      </c>
      <c r="AN204" s="100">
        <v>1</v>
      </c>
      <c r="AO204" s="157" t="s">
        <v>1189</v>
      </c>
      <c r="AP204" s="110">
        <v>45489</v>
      </c>
      <c r="AQ204" s="103" t="s">
        <v>1190</v>
      </c>
      <c r="AR204" s="104" t="s">
        <v>792</v>
      </c>
      <c r="AS204" s="105"/>
      <c r="AT204" s="97" t="s">
        <v>55</v>
      </c>
      <c r="AU204" s="98" t="s">
        <v>55</v>
      </c>
      <c r="AV204" s="97" t="s">
        <v>55</v>
      </c>
      <c r="AW204" s="100" t="s">
        <v>55</v>
      </c>
      <c r="AX204" s="97" t="s">
        <v>55</v>
      </c>
      <c r="AY204" s="110" t="s">
        <v>55</v>
      </c>
      <c r="AZ204" s="97" t="s">
        <v>55</v>
      </c>
      <c r="BA204" s="97" t="s">
        <v>55</v>
      </c>
      <c r="BB204" s="122" t="s">
        <v>55</v>
      </c>
      <c r="BC204" s="97" t="s">
        <v>55</v>
      </c>
      <c r="BD204" s="98" t="s">
        <v>55</v>
      </c>
      <c r="BE204" s="97" t="s">
        <v>55</v>
      </c>
      <c r="BF204" s="100" t="s">
        <v>55</v>
      </c>
      <c r="BG204" s="97" t="s">
        <v>55</v>
      </c>
      <c r="BH204" s="110" t="s">
        <v>55</v>
      </c>
      <c r="BI204" s="97" t="s">
        <v>55</v>
      </c>
      <c r="BJ204" s="97" t="s">
        <v>55</v>
      </c>
      <c r="BK204" s="122" t="s">
        <v>55</v>
      </c>
      <c r="BL204" s="107" t="s">
        <v>126</v>
      </c>
      <c r="BM204" s="108" t="str">
        <f t="shared" si="45"/>
        <v>N.A.</v>
      </c>
      <c r="BN204" s="108" t="str">
        <f t="shared" si="46"/>
        <v>N.A.</v>
      </c>
      <c r="BO204" s="108" t="str">
        <f t="shared" si="47"/>
        <v>N.A.</v>
      </c>
      <c r="BP204" s="108" t="str">
        <f t="shared" si="48"/>
        <v>N.A.</v>
      </c>
      <c r="BQ204" s="108" t="str">
        <f t="shared" si="49"/>
        <v>N.A.</v>
      </c>
      <c r="BR204" s="109" t="str">
        <f t="shared" si="50"/>
        <v>N.A.</v>
      </c>
      <c r="BS204" s="108">
        <f t="shared" si="51"/>
        <v>0</v>
      </c>
      <c r="BT204" s="108">
        <f t="shared" si="52"/>
        <v>0</v>
      </c>
      <c r="BU204" s="108">
        <f t="shared" si="44"/>
        <v>0</v>
      </c>
      <c r="BV204" s="62" t="str">
        <f t="shared" si="53"/>
        <v>IGUAL</v>
      </c>
      <c r="BW204" s="251"/>
    </row>
    <row r="205" spans="1:75" ht="37.9" hidden="1" customHeight="1">
      <c r="A205" s="89" t="s">
        <v>229</v>
      </c>
      <c r="B205" s="43">
        <v>1789</v>
      </c>
      <c r="C205" s="90" t="s">
        <v>10</v>
      </c>
      <c r="D205" s="90" t="s">
        <v>1097</v>
      </c>
      <c r="E205" s="92">
        <v>45078</v>
      </c>
      <c r="F205" s="90" t="s">
        <v>22</v>
      </c>
      <c r="G205" s="93" t="s">
        <v>1185</v>
      </c>
      <c r="H205" s="90" t="s">
        <v>26</v>
      </c>
      <c r="I205" s="92">
        <v>45198</v>
      </c>
      <c r="J205" s="94"/>
      <c r="K205" s="90"/>
      <c r="L205" s="90"/>
      <c r="M205" s="90"/>
      <c r="N205" s="90"/>
      <c r="O205" s="92"/>
      <c r="P205" s="92"/>
      <c r="Q205" s="188">
        <v>2610</v>
      </c>
      <c r="R205" s="95">
        <f t="array" ref="R205">SUM(IF($AA205=Reformulaciones!$B$2:$B$1354,Reformulaciones!$J$2:$J$994,0))</f>
        <v>0</v>
      </c>
      <c r="S205" s="93" t="s">
        <v>1186</v>
      </c>
      <c r="T205" s="93" t="s">
        <v>1191</v>
      </c>
      <c r="U205" s="96" t="s">
        <v>767</v>
      </c>
      <c r="V205" s="94">
        <v>3</v>
      </c>
      <c r="W205" s="90" t="s">
        <v>748</v>
      </c>
      <c r="X205" s="92">
        <v>45139</v>
      </c>
      <c r="Y205" s="92">
        <v>45443</v>
      </c>
      <c r="Z205" s="90" t="s">
        <v>753</v>
      </c>
      <c r="AA205" s="44" t="s">
        <v>1192</v>
      </c>
      <c r="AB205" s="97" t="s">
        <v>49</v>
      </c>
      <c r="AC205" s="98" t="str">
        <f t="shared" si="54"/>
        <v>A</v>
      </c>
      <c r="AD205" s="157" t="s">
        <v>1182</v>
      </c>
      <c r="AE205" s="100">
        <v>0</v>
      </c>
      <c r="AF205" s="157" t="s">
        <v>811</v>
      </c>
      <c r="AG205" s="110">
        <v>45405</v>
      </c>
      <c r="AH205" s="104"/>
      <c r="AI205" s="104"/>
      <c r="AJ205" s="105" t="s">
        <v>120</v>
      </c>
      <c r="AK205" s="97" t="s">
        <v>49</v>
      </c>
      <c r="AL205" s="98" t="str">
        <f t="shared" si="55"/>
        <v>C</v>
      </c>
      <c r="AM205" s="157" t="s">
        <v>842</v>
      </c>
      <c r="AN205" s="100">
        <v>1</v>
      </c>
      <c r="AO205" s="157" t="s">
        <v>1193</v>
      </c>
      <c r="AP205" s="110">
        <v>45489</v>
      </c>
      <c r="AQ205" s="103" t="s">
        <v>1194</v>
      </c>
      <c r="AR205" s="104" t="s">
        <v>792</v>
      </c>
      <c r="AS205" s="105"/>
      <c r="AT205" s="97" t="s">
        <v>55</v>
      </c>
      <c r="AU205" s="98" t="s">
        <v>55</v>
      </c>
      <c r="AV205" s="97" t="s">
        <v>55</v>
      </c>
      <c r="AW205" s="100" t="s">
        <v>55</v>
      </c>
      <c r="AX205" s="97" t="s">
        <v>55</v>
      </c>
      <c r="AY205" s="110" t="s">
        <v>55</v>
      </c>
      <c r="AZ205" s="97" t="s">
        <v>55</v>
      </c>
      <c r="BA205" s="97" t="s">
        <v>55</v>
      </c>
      <c r="BB205" s="122" t="s">
        <v>55</v>
      </c>
      <c r="BC205" s="97" t="s">
        <v>55</v>
      </c>
      <c r="BD205" s="98" t="s">
        <v>55</v>
      </c>
      <c r="BE205" s="97" t="s">
        <v>55</v>
      </c>
      <c r="BF205" s="100" t="s">
        <v>55</v>
      </c>
      <c r="BG205" s="97" t="s">
        <v>55</v>
      </c>
      <c r="BH205" s="110" t="s">
        <v>55</v>
      </c>
      <c r="BI205" s="97" t="s">
        <v>55</v>
      </c>
      <c r="BJ205" s="97" t="s">
        <v>55</v>
      </c>
      <c r="BK205" s="122" t="s">
        <v>55</v>
      </c>
      <c r="BL205" s="107" t="s">
        <v>126</v>
      </c>
      <c r="BM205" s="108" t="str">
        <f t="shared" si="45"/>
        <v>N.A.</v>
      </c>
      <c r="BN205" s="108" t="str">
        <f t="shared" si="46"/>
        <v>N.A.</v>
      </c>
      <c r="BO205" s="108" t="str">
        <f t="shared" si="47"/>
        <v>N.A.</v>
      </c>
      <c r="BP205" s="108" t="str">
        <f t="shared" si="48"/>
        <v>N.A.</v>
      </c>
      <c r="BQ205" s="108" t="str">
        <f t="shared" si="49"/>
        <v>N.A.</v>
      </c>
      <c r="BR205" s="109" t="str">
        <f t="shared" si="50"/>
        <v>N.A.</v>
      </c>
      <c r="BS205" s="108">
        <f t="shared" si="51"/>
        <v>0</v>
      </c>
      <c r="BT205" s="108">
        <f t="shared" si="52"/>
        <v>0</v>
      </c>
      <c r="BU205" s="108">
        <f t="shared" si="44"/>
        <v>0</v>
      </c>
      <c r="BV205" s="62" t="str">
        <f t="shared" si="53"/>
        <v>IGUAL</v>
      </c>
      <c r="BW205" s="251"/>
    </row>
    <row r="206" spans="1:75" ht="37.9" hidden="1" customHeight="1">
      <c r="A206" s="89" t="s">
        <v>229</v>
      </c>
      <c r="B206" s="43">
        <v>1789</v>
      </c>
      <c r="C206" s="90" t="s">
        <v>10</v>
      </c>
      <c r="D206" s="90" t="s">
        <v>1097</v>
      </c>
      <c r="E206" s="92">
        <v>45078</v>
      </c>
      <c r="F206" s="90" t="s">
        <v>22</v>
      </c>
      <c r="G206" s="93" t="s">
        <v>1185</v>
      </c>
      <c r="H206" s="90" t="s">
        <v>26</v>
      </c>
      <c r="I206" s="92">
        <v>45198</v>
      </c>
      <c r="J206" s="94"/>
      <c r="K206" s="90"/>
      <c r="L206" s="90"/>
      <c r="M206" s="90"/>
      <c r="N206" s="90"/>
      <c r="O206" s="92"/>
      <c r="P206" s="92"/>
      <c r="Q206" s="188">
        <v>2608</v>
      </c>
      <c r="R206" s="95">
        <f t="array" ref="R206">SUM(IF($AA206=Reformulaciones!$B$2:$B$1354,Reformulaciones!$J$2:$J$994,0))</f>
        <v>0</v>
      </c>
      <c r="S206" s="93" t="s">
        <v>1186</v>
      </c>
      <c r="T206" s="93" t="s">
        <v>1121</v>
      </c>
      <c r="U206" s="96" t="s">
        <v>162</v>
      </c>
      <c r="V206" s="94">
        <v>1</v>
      </c>
      <c r="W206" s="90" t="s">
        <v>748</v>
      </c>
      <c r="X206" s="92">
        <v>45139</v>
      </c>
      <c r="Y206" s="92">
        <v>45412</v>
      </c>
      <c r="Z206" s="90" t="s">
        <v>753</v>
      </c>
      <c r="AA206" s="44" t="s">
        <v>1195</v>
      </c>
      <c r="AB206" s="97" t="s">
        <v>49</v>
      </c>
      <c r="AC206" s="98" t="str">
        <f t="shared" si="54"/>
        <v>A</v>
      </c>
      <c r="AD206" s="157" t="s">
        <v>1182</v>
      </c>
      <c r="AE206" s="100">
        <v>0</v>
      </c>
      <c r="AF206" s="157" t="s">
        <v>811</v>
      </c>
      <c r="AG206" s="110">
        <v>45405</v>
      </c>
      <c r="AH206" s="104"/>
      <c r="AI206" s="104"/>
      <c r="AJ206" s="105" t="s">
        <v>120</v>
      </c>
      <c r="AK206" s="97" t="s">
        <v>49</v>
      </c>
      <c r="AL206" s="98" t="str">
        <f t="shared" si="55"/>
        <v>C</v>
      </c>
      <c r="AM206" s="157" t="s">
        <v>848</v>
      </c>
      <c r="AN206" s="100">
        <v>1</v>
      </c>
      <c r="AO206" s="157" t="s">
        <v>1196</v>
      </c>
      <c r="AP206" s="110">
        <v>45489</v>
      </c>
      <c r="AQ206" s="103" t="s">
        <v>850</v>
      </c>
      <c r="AR206" s="104" t="s">
        <v>792</v>
      </c>
      <c r="AS206" s="105"/>
      <c r="AT206" s="97" t="s">
        <v>55</v>
      </c>
      <c r="AU206" s="98" t="s">
        <v>55</v>
      </c>
      <c r="AV206" s="97" t="s">
        <v>55</v>
      </c>
      <c r="AW206" s="100" t="s">
        <v>55</v>
      </c>
      <c r="AX206" s="97" t="s">
        <v>55</v>
      </c>
      <c r="AY206" s="110" t="s">
        <v>55</v>
      </c>
      <c r="AZ206" s="97" t="s">
        <v>55</v>
      </c>
      <c r="BA206" s="97" t="s">
        <v>55</v>
      </c>
      <c r="BB206" s="122" t="s">
        <v>55</v>
      </c>
      <c r="BC206" s="97" t="s">
        <v>55</v>
      </c>
      <c r="BD206" s="98" t="s">
        <v>55</v>
      </c>
      <c r="BE206" s="97" t="s">
        <v>55</v>
      </c>
      <c r="BF206" s="100" t="s">
        <v>55</v>
      </c>
      <c r="BG206" s="97" t="s">
        <v>55</v>
      </c>
      <c r="BH206" s="110" t="s">
        <v>55</v>
      </c>
      <c r="BI206" s="97" t="s">
        <v>55</v>
      </c>
      <c r="BJ206" s="97" t="s">
        <v>55</v>
      </c>
      <c r="BK206" s="122" t="s">
        <v>55</v>
      </c>
      <c r="BL206" s="107" t="s">
        <v>126</v>
      </c>
      <c r="BM206" s="108" t="str">
        <f t="shared" si="45"/>
        <v>N.A.</v>
      </c>
      <c r="BN206" s="108" t="str">
        <f t="shared" si="46"/>
        <v>N.A.</v>
      </c>
      <c r="BO206" s="108" t="str">
        <f t="shared" si="47"/>
        <v>N.A.</v>
      </c>
      <c r="BP206" s="108" t="str">
        <f t="shared" si="48"/>
        <v>N.A.</v>
      </c>
      <c r="BQ206" s="108" t="str">
        <f t="shared" si="49"/>
        <v>N.A.</v>
      </c>
      <c r="BR206" s="109" t="str">
        <f t="shared" si="50"/>
        <v>N.A.</v>
      </c>
      <c r="BS206" s="108">
        <f t="shared" si="51"/>
        <v>0</v>
      </c>
      <c r="BT206" s="108">
        <f t="shared" si="52"/>
        <v>0</v>
      </c>
      <c r="BU206" s="108">
        <f t="shared" si="44"/>
        <v>0</v>
      </c>
      <c r="BV206" s="62" t="str">
        <f t="shared" si="53"/>
        <v>IGUAL</v>
      </c>
      <c r="BW206" s="251"/>
    </row>
    <row r="207" spans="1:75" ht="37.9" hidden="1" customHeight="1">
      <c r="A207" s="89" t="s">
        <v>229</v>
      </c>
      <c r="B207" s="43">
        <v>1789</v>
      </c>
      <c r="C207" s="90" t="s">
        <v>10</v>
      </c>
      <c r="D207" s="90" t="s">
        <v>1097</v>
      </c>
      <c r="E207" s="92">
        <v>45078</v>
      </c>
      <c r="F207" s="90" t="s">
        <v>22</v>
      </c>
      <c r="G207" s="93" t="s">
        <v>1185</v>
      </c>
      <c r="H207" s="90" t="s">
        <v>26</v>
      </c>
      <c r="I207" s="92">
        <v>45198</v>
      </c>
      <c r="J207" s="94"/>
      <c r="K207" s="90"/>
      <c r="L207" s="90"/>
      <c r="M207" s="90"/>
      <c r="N207" s="90"/>
      <c r="O207" s="92"/>
      <c r="P207" s="92"/>
      <c r="Q207" s="188">
        <v>2609</v>
      </c>
      <c r="R207" s="95">
        <f t="array" ref="R207">SUM(IF($AA207=Reformulaciones!$B$2:$B$1354,Reformulaciones!$J$2:$J$994,0))</f>
        <v>0</v>
      </c>
      <c r="S207" s="93" t="s">
        <v>1186</v>
      </c>
      <c r="T207" s="93" t="s">
        <v>1126</v>
      </c>
      <c r="U207" s="96" t="s">
        <v>759</v>
      </c>
      <c r="V207" s="94">
        <v>1</v>
      </c>
      <c r="W207" s="90" t="s">
        <v>748</v>
      </c>
      <c r="X207" s="92">
        <v>45139</v>
      </c>
      <c r="Y207" s="92">
        <v>45443</v>
      </c>
      <c r="Z207" s="90" t="s">
        <v>753</v>
      </c>
      <c r="AA207" s="44" t="s">
        <v>1197</v>
      </c>
      <c r="AB207" s="97" t="s">
        <v>49</v>
      </c>
      <c r="AC207" s="98" t="str">
        <f t="shared" si="54"/>
        <v>A</v>
      </c>
      <c r="AD207" s="157" t="s">
        <v>1182</v>
      </c>
      <c r="AE207" s="100">
        <v>0</v>
      </c>
      <c r="AF207" s="157" t="s">
        <v>811</v>
      </c>
      <c r="AG207" s="110">
        <v>45405</v>
      </c>
      <c r="AH207" s="104"/>
      <c r="AI207" s="104"/>
      <c r="AJ207" s="105" t="s">
        <v>120</v>
      </c>
      <c r="AK207" s="97" t="s">
        <v>49</v>
      </c>
      <c r="AL207" s="98" t="str">
        <f t="shared" si="55"/>
        <v>C</v>
      </c>
      <c r="AM207" s="157" t="s">
        <v>817</v>
      </c>
      <c r="AN207" s="100">
        <v>1</v>
      </c>
      <c r="AO207" s="157" t="s">
        <v>1198</v>
      </c>
      <c r="AP207" s="110">
        <v>45489</v>
      </c>
      <c r="AQ207" s="103" t="s">
        <v>1199</v>
      </c>
      <c r="AR207" s="104" t="s">
        <v>792</v>
      </c>
      <c r="AS207" s="105"/>
      <c r="AT207" s="97" t="s">
        <v>55</v>
      </c>
      <c r="AU207" s="98" t="s">
        <v>55</v>
      </c>
      <c r="AV207" s="97" t="s">
        <v>55</v>
      </c>
      <c r="AW207" s="100" t="s">
        <v>55</v>
      </c>
      <c r="AX207" s="97" t="s">
        <v>55</v>
      </c>
      <c r="AY207" s="110" t="s">
        <v>55</v>
      </c>
      <c r="AZ207" s="97" t="s">
        <v>55</v>
      </c>
      <c r="BA207" s="97" t="s">
        <v>55</v>
      </c>
      <c r="BB207" s="122" t="s">
        <v>55</v>
      </c>
      <c r="BC207" s="97" t="s">
        <v>55</v>
      </c>
      <c r="BD207" s="98" t="s">
        <v>55</v>
      </c>
      <c r="BE207" s="97" t="s">
        <v>55</v>
      </c>
      <c r="BF207" s="100" t="s">
        <v>55</v>
      </c>
      <c r="BG207" s="97" t="s">
        <v>55</v>
      </c>
      <c r="BH207" s="110" t="s">
        <v>55</v>
      </c>
      <c r="BI207" s="97" t="s">
        <v>55</v>
      </c>
      <c r="BJ207" s="97" t="s">
        <v>55</v>
      </c>
      <c r="BK207" s="122" t="s">
        <v>55</v>
      </c>
      <c r="BL207" s="107" t="s">
        <v>126</v>
      </c>
      <c r="BM207" s="108" t="str">
        <f t="shared" si="45"/>
        <v>N.A.</v>
      </c>
      <c r="BN207" s="108" t="str">
        <f t="shared" si="46"/>
        <v>N.A.</v>
      </c>
      <c r="BO207" s="108" t="str">
        <f t="shared" si="47"/>
        <v>N.A.</v>
      </c>
      <c r="BP207" s="108" t="str">
        <f t="shared" si="48"/>
        <v>N.A.</v>
      </c>
      <c r="BQ207" s="108" t="str">
        <f t="shared" si="49"/>
        <v>N.A.</v>
      </c>
      <c r="BR207" s="109" t="str">
        <f t="shared" si="50"/>
        <v>N.A.</v>
      </c>
      <c r="BS207" s="108">
        <f t="shared" si="51"/>
        <v>0</v>
      </c>
      <c r="BT207" s="108">
        <f t="shared" si="52"/>
        <v>0</v>
      </c>
      <c r="BU207" s="108">
        <f t="shared" si="44"/>
        <v>0</v>
      </c>
      <c r="BV207" s="62" t="str">
        <f t="shared" si="53"/>
        <v>IGUAL</v>
      </c>
      <c r="BW207" s="251"/>
    </row>
    <row r="208" spans="1:75" ht="37.9" hidden="1" customHeight="1">
      <c r="A208" s="89" t="s">
        <v>229</v>
      </c>
      <c r="B208" s="43">
        <v>1790</v>
      </c>
      <c r="C208" s="90" t="s">
        <v>10</v>
      </c>
      <c r="D208" s="90" t="s">
        <v>1200</v>
      </c>
      <c r="E208" s="92">
        <v>45078</v>
      </c>
      <c r="F208" s="90" t="s">
        <v>22</v>
      </c>
      <c r="G208" s="93" t="s">
        <v>1201</v>
      </c>
      <c r="H208" s="90" t="s">
        <v>26</v>
      </c>
      <c r="I208" s="92">
        <v>45198</v>
      </c>
      <c r="J208" s="94"/>
      <c r="K208" s="90"/>
      <c r="L208" s="90"/>
      <c r="M208" s="90"/>
      <c r="N208" s="90"/>
      <c r="O208" s="92"/>
      <c r="P208" s="92"/>
      <c r="Q208" s="188">
        <v>2611</v>
      </c>
      <c r="R208" s="95">
        <f t="array" ref="R208">SUM(IF($AA208=Reformulaciones!$B$2:$B$1354,Reformulaciones!$J$2:$J$994,0))</f>
        <v>0</v>
      </c>
      <c r="S208" s="93" t="s">
        <v>1202</v>
      </c>
      <c r="T208" s="93" t="s">
        <v>1116</v>
      </c>
      <c r="U208" s="96" t="s">
        <v>767</v>
      </c>
      <c r="V208" s="94">
        <v>3</v>
      </c>
      <c r="W208" s="90" t="s">
        <v>748</v>
      </c>
      <c r="X208" s="92">
        <v>45139</v>
      </c>
      <c r="Y208" s="92">
        <v>45443</v>
      </c>
      <c r="Z208" s="90" t="s">
        <v>753</v>
      </c>
      <c r="AA208" s="44" t="s">
        <v>1203</v>
      </c>
      <c r="AB208" s="97" t="s">
        <v>46</v>
      </c>
      <c r="AC208" s="98" t="str">
        <f t="shared" si="54"/>
        <v>A</v>
      </c>
      <c r="AD208" s="99" t="s">
        <v>550</v>
      </c>
      <c r="AE208" s="100">
        <v>0</v>
      </c>
      <c r="AF208" s="99" t="s">
        <v>550</v>
      </c>
      <c r="AG208" s="110">
        <v>45404</v>
      </c>
      <c r="AH208" s="104" t="s">
        <v>551</v>
      </c>
      <c r="AI208" s="104" t="s">
        <v>552</v>
      </c>
      <c r="AJ208" s="105" t="s">
        <v>120</v>
      </c>
      <c r="AK208" s="97" t="s">
        <v>46</v>
      </c>
      <c r="AL208" s="98" t="str">
        <f t="shared" si="55"/>
        <v>C</v>
      </c>
      <c r="AM208" s="99" t="s">
        <v>1204</v>
      </c>
      <c r="AN208" s="100">
        <v>1</v>
      </c>
      <c r="AO208" s="99" t="s">
        <v>1205</v>
      </c>
      <c r="AP208" s="110">
        <v>45482</v>
      </c>
      <c r="AQ208" s="103" t="s">
        <v>922</v>
      </c>
      <c r="AR208" s="97" t="s">
        <v>877</v>
      </c>
      <c r="AS208" s="105"/>
      <c r="AT208" s="97" t="s">
        <v>55</v>
      </c>
      <c r="AU208" s="98" t="s">
        <v>55</v>
      </c>
      <c r="AV208" s="97" t="s">
        <v>55</v>
      </c>
      <c r="AW208" s="100" t="s">
        <v>55</v>
      </c>
      <c r="AX208" s="97" t="s">
        <v>55</v>
      </c>
      <c r="AY208" s="110" t="s">
        <v>55</v>
      </c>
      <c r="AZ208" s="97" t="s">
        <v>55</v>
      </c>
      <c r="BA208" s="97" t="s">
        <v>55</v>
      </c>
      <c r="BB208" s="122" t="s">
        <v>55</v>
      </c>
      <c r="BC208" s="97" t="s">
        <v>55</v>
      </c>
      <c r="BD208" s="98" t="s">
        <v>55</v>
      </c>
      <c r="BE208" s="97" t="s">
        <v>55</v>
      </c>
      <c r="BF208" s="100" t="s">
        <v>55</v>
      </c>
      <c r="BG208" s="97" t="s">
        <v>55</v>
      </c>
      <c r="BH208" s="110" t="s">
        <v>55</v>
      </c>
      <c r="BI208" s="97" t="s">
        <v>55</v>
      </c>
      <c r="BJ208" s="97" t="s">
        <v>55</v>
      </c>
      <c r="BK208" s="122" t="s">
        <v>55</v>
      </c>
      <c r="BL208" s="107" t="s">
        <v>126</v>
      </c>
      <c r="BM208" s="108" t="str">
        <f t="shared" si="45"/>
        <v>N.A.</v>
      </c>
      <c r="BN208" s="108" t="str">
        <f t="shared" si="46"/>
        <v>N.A.</v>
      </c>
      <c r="BO208" s="108" t="str">
        <f t="shared" si="47"/>
        <v>N.A.</v>
      </c>
      <c r="BP208" s="108" t="str">
        <f t="shared" si="48"/>
        <v>N.A.</v>
      </c>
      <c r="BQ208" s="108" t="str">
        <f t="shared" si="49"/>
        <v>N.A.</v>
      </c>
      <c r="BR208" s="109" t="str">
        <f t="shared" si="50"/>
        <v>N.A.</v>
      </c>
      <c r="BS208" s="108">
        <f t="shared" si="51"/>
        <v>0</v>
      </c>
      <c r="BT208" s="108">
        <f t="shared" si="52"/>
        <v>0</v>
      </c>
      <c r="BU208" s="108">
        <f t="shared" si="44"/>
        <v>0</v>
      </c>
      <c r="BV208" s="62" t="str">
        <f t="shared" si="53"/>
        <v>IGUAL</v>
      </c>
      <c r="BW208" s="251"/>
    </row>
    <row r="209" spans="1:75" ht="37.9" hidden="1" customHeight="1">
      <c r="A209" s="89" t="s">
        <v>229</v>
      </c>
      <c r="B209" s="43">
        <v>1790</v>
      </c>
      <c r="C209" s="90" t="s">
        <v>10</v>
      </c>
      <c r="D209" s="90" t="s">
        <v>1200</v>
      </c>
      <c r="E209" s="92">
        <v>45078</v>
      </c>
      <c r="F209" s="90" t="s">
        <v>22</v>
      </c>
      <c r="G209" s="93" t="s">
        <v>1201</v>
      </c>
      <c r="H209" s="90" t="s">
        <v>26</v>
      </c>
      <c r="I209" s="92">
        <v>45198</v>
      </c>
      <c r="J209" s="94"/>
      <c r="K209" s="90"/>
      <c r="L209" s="90"/>
      <c r="M209" s="90"/>
      <c r="N209" s="90"/>
      <c r="O209" s="92"/>
      <c r="P209" s="92"/>
      <c r="Q209" s="188">
        <v>2612</v>
      </c>
      <c r="R209" s="95">
        <f t="array" ref="R209">SUM(IF($AA209=Reformulaciones!$B$2:$B$1354,Reformulaciones!$J$2:$J$994,0))</f>
        <v>0</v>
      </c>
      <c r="S209" s="93" t="s">
        <v>1202</v>
      </c>
      <c r="T209" s="93" t="s">
        <v>1121</v>
      </c>
      <c r="U209" s="96" t="s">
        <v>162</v>
      </c>
      <c r="V209" s="94">
        <v>1</v>
      </c>
      <c r="W209" s="90" t="s">
        <v>748</v>
      </c>
      <c r="X209" s="92">
        <v>45139</v>
      </c>
      <c r="Y209" s="92">
        <v>45412</v>
      </c>
      <c r="Z209" s="90" t="s">
        <v>753</v>
      </c>
      <c r="AA209" s="44" t="s">
        <v>1206</v>
      </c>
      <c r="AB209" s="97" t="s">
        <v>46</v>
      </c>
      <c r="AC209" s="98" t="str">
        <f t="shared" si="54"/>
        <v>C</v>
      </c>
      <c r="AD209" s="99" t="s">
        <v>755</v>
      </c>
      <c r="AE209" s="100">
        <v>1</v>
      </c>
      <c r="AF209" s="99" t="s">
        <v>756</v>
      </c>
      <c r="AG209" s="110">
        <v>45404</v>
      </c>
      <c r="AH209" s="104" t="s">
        <v>757</v>
      </c>
      <c r="AI209" s="99" t="s">
        <v>524</v>
      </c>
      <c r="AJ209" s="105" t="s">
        <v>120</v>
      </c>
      <c r="AK209" s="97" t="s">
        <v>55</v>
      </c>
      <c r="AL209" s="97" t="s">
        <v>55</v>
      </c>
      <c r="AM209" s="104" t="s">
        <v>55</v>
      </c>
      <c r="AN209" s="97" t="s">
        <v>55</v>
      </c>
      <c r="AO209" s="97" t="s">
        <v>55</v>
      </c>
      <c r="AP209" s="97" t="s">
        <v>55</v>
      </c>
      <c r="AQ209" s="97" t="s">
        <v>55</v>
      </c>
      <c r="AR209" s="97" t="s">
        <v>55</v>
      </c>
      <c r="AS209" s="97" t="s">
        <v>55</v>
      </c>
      <c r="AT209" s="97" t="s">
        <v>55</v>
      </c>
      <c r="AU209" s="98" t="s">
        <v>55</v>
      </c>
      <c r="AV209" s="97" t="s">
        <v>55</v>
      </c>
      <c r="AW209" s="100" t="s">
        <v>55</v>
      </c>
      <c r="AX209" s="97" t="s">
        <v>55</v>
      </c>
      <c r="AY209" s="110" t="s">
        <v>55</v>
      </c>
      <c r="AZ209" s="97" t="s">
        <v>55</v>
      </c>
      <c r="BA209" s="97" t="s">
        <v>55</v>
      </c>
      <c r="BB209" s="122" t="s">
        <v>55</v>
      </c>
      <c r="BC209" s="97" t="s">
        <v>55</v>
      </c>
      <c r="BD209" s="98" t="s">
        <v>55</v>
      </c>
      <c r="BE209" s="97" t="s">
        <v>55</v>
      </c>
      <c r="BF209" s="100" t="s">
        <v>55</v>
      </c>
      <c r="BG209" s="97" t="s">
        <v>55</v>
      </c>
      <c r="BH209" s="110" t="s">
        <v>55</v>
      </c>
      <c r="BI209" s="97" t="s">
        <v>55</v>
      </c>
      <c r="BJ209" s="97" t="s">
        <v>55</v>
      </c>
      <c r="BK209" s="122" t="s">
        <v>55</v>
      </c>
      <c r="BL209" s="107" t="s">
        <v>110</v>
      </c>
      <c r="BM209" s="108" t="str">
        <f t="shared" si="45"/>
        <v>N.A.</v>
      </c>
      <c r="BN209" s="108" t="str">
        <f t="shared" si="46"/>
        <v>N.A.</v>
      </c>
      <c r="BO209" s="108" t="str">
        <f t="shared" si="47"/>
        <v>N.A.</v>
      </c>
      <c r="BP209" s="108" t="str">
        <f t="shared" si="48"/>
        <v>N.A.</v>
      </c>
      <c r="BQ209" s="108" t="str">
        <f t="shared" si="49"/>
        <v>N.A.</v>
      </c>
      <c r="BR209" s="109" t="str">
        <f t="shared" si="50"/>
        <v>N.A.</v>
      </c>
      <c r="BS209" s="108">
        <f t="shared" si="51"/>
        <v>0</v>
      </c>
      <c r="BT209" s="108">
        <f t="shared" si="52"/>
        <v>0</v>
      </c>
      <c r="BU209" s="108">
        <f t="shared" si="44"/>
        <v>0</v>
      </c>
      <c r="BV209" s="62" t="str">
        <f t="shared" si="53"/>
        <v>IGUAL</v>
      </c>
      <c r="BW209" s="251"/>
    </row>
    <row r="210" spans="1:75" ht="37.9" hidden="1" customHeight="1">
      <c r="A210" s="89" t="s">
        <v>229</v>
      </c>
      <c r="B210" s="43">
        <v>1790</v>
      </c>
      <c r="C210" s="90" t="s">
        <v>10</v>
      </c>
      <c r="D210" s="90" t="s">
        <v>1200</v>
      </c>
      <c r="E210" s="92">
        <v>45078</v>
      </c>
      <c r="F210" s="90" t="s">
        <v>22</v>
      </c>
      <c r="G210" s="93" t="s">
        <v>1201</v>
      </c>
      <c r="H210" s="90" t="s">
        <v>26</v>
      </c>
      <c r="I210" s="92">
        <v>45198</v>
      </c>
      <c r="J210" s="94"/>
      <c r="K210" s="90"/>
      <c r="L210" s="90"/>
      <c r="M210" s="90"/>
      <c r="N210" s="90"/>
      <c r="O210" s="92"/>
      <c r="P210" s="92"/>
      <c r="Q210" s="188">
        <v>2613</v>
      </c>
      <c r="R210" s="95">
        <f t="array" ref="R210">SUM(IF($AA210=Reformulaciones!$B$2:$B$1354,Reformulaciones!$J$2:$J$994,0))</f>
        <v>0</v>
      </c>
      <c r="S210" s="93" t="s">
        <v>1202</v>
      </c>
      <c r="T210" s="93" t="s">
        <v>1207</v>
      </c>
      <c r="U210" s="96" t="s">
        <v>759</v>
      </c>
      <c r="V210" s="94">
        <v>1</v>
      </c>
      <c r="W210" s="90" t="s">
        <v>748</v>
      </c>
      <c r="X210" s="92">
        <v>45139</v>
      </c>
      <c r="Y210" s="92">
        <v>45443</v>
      </c>
      <c r="Z210" s="90" t="s">
        <v>753</v>
      </c>
      <c r="AA210" s="44" t="s">
        <v>1208</v>
      </c>
      <c r="AB210" s="97" t="s">
        <v>46</v>
      </c>
      <c r="AC210" s="98" t="str">
        <f t="shared" si="54"/>
        <v>A</v>
      </c>
      <c r="AD210" s="99" t="s">
        <v>550</v>
      </c>
      <c r="AE210" s="100">
        <v>0</v>
      </c>
      <c r="AF210" s="99" t="s">
        <v>550</v>
      </c>
      <c r="AG210" s="110">
        <v>45404</v>
      </c>
      <c r="AH210" s="104" t="s">
        <v>551</v>
      </c>
      <c r="AI210" s="104" t="s">
        <v>552</v>
      </c>
      <c r="AJ210" s="105" t="s">
        <v>120</v>
      </c>
      <c r="AK210" s="97" t="s">
        <v>46</v>
      </c>
      <c r="AL210" s="98" t="str">
        <f t="shared" si="55"/>
        <v>C</v>
      </c>
      <c r="AM210" s="99" t="s">
        <v>1209</v>
      </c>
      <c r="AN210" s="100">
        <v>1</v>
      </c>
      <c r="AO210" s="99" t="s">
        <v>1210</v>
      </c>
      <c r="AP210" s="110">
        <v>45482</v>
      </c>
      <c r="AQ210" s="103" t="s">
        <v>1211</v>
      </c>
      <c r="AR210" s="97" t="s">
        <v>877</v>
      </c>
      <c r="AS210" s="105"/>
      <c r="AT210" s="97" t="s">
        <v>55</v>
      </c>
      <c r="AU210" s="98" t="s">
        <v>55</v>
      </c>
      <c r="AV210" s="97" t="s">
        <v>55</v>
      </c>
      <c r="AW210" s="100" t="s">
        <v>55</v>
      </c>
      <c r="AX210" s="97" t="s">
        <v>55</v>
      </c>
      <c r="AY210" s="110" t="s">
        <v>55</v>
      </c>
      <c r="AZ210" s="97" t="s">
        <v>55</v>
      </c>
      <c r="BA210" s="97" t="s">
        <v>55</v>
      </c>
      <c r="BB210" s="122" t="s">
        <v>55</v>
      </c>
      <c r="BC210" s="97" t="s">
        <v>55</v>
      </c>
      <c r="BD210" s="98" t="s">
        <v>55</v>
      </c>
      <c r="BE210" s="97" t="s">
        <v>55</v>
      </c>
      <c r="BF210" s="100" t="s">
        <v>55</v>
      </c>
      <c r="BG210" s="97" t="s">
        <v>55</v>
      </c>
      <c r="BH210" s="110" t="s">
        <v>55</v>
      </c>
      <c r="BI210" s="97" t="s">
        <v>55</v>
      </c>
      <c r="BJ210" s="97" t="s">
        <v>55</v>
      </c>
      <c r="BK210" s="122" t="s">
        <v>55</v>
      </c>
      <c r="BL210" s="107" t="s">
        <v>126</v>
      </c>
      <c r="BM210" s="108" t="str">
        <f t="shared" si="45"/>
        <v>N.A.</v>
      </c>
      <c r="BN210" s="108" t="str">
        <f t="shared" si="46"/>
        <v>N.A.</v>
      </c>
      <c r="BO210" s="108" t="str">
        <f t="shared" si="47"/>
        <v>N.A.</v>
      </c>
      <c r="BP210" s="108" t="str">
        <f t="shared" si="48"/>
        <v>N.A.</v>
      </c>
      <c r="BQ210" s="108" t="str">
        <f t="shared" si="49"/>
        <v>N.A.</v>
      </c>
      <c r="BR210" s="109" t="str">
        <f t="shared" si="50"/>
        <v>N.A.</v>
      </c>
      <c r="BS210" s="108">
        <f t="shared" si="51"/>
        <v>0</v>
      </c>
      <c r="BT210" s="108">
        <f t="shared" si="52"/>
        <v>0</v>
      </c>
      <c r="BU210" s="108">
        <f t="shared" si="44"/>
        <v>0</v>
      </c>
      <c r="BV210" s="62" t="str">
        <f t="shared" si="53"/>
        <v>IGUAL</v>
      </c>
      <c r="BW210" s="251"/>
    </row>
    <row r="211" spans="1:75" ht="37.9" hidden="1" customHeight="1">
      <c r="A211" s="89" t="s">
        <v>229</v>
      </c>
      <c r="B211" s="43">
        <v>1790</v>
      </c>
      <c r="C211" s="90" t="s">
        <v>10</v>
      </c>
      <c r="D211" s="90" t="s">
        <v>1200</v>
      </c>
      <c r="E211" s="92">
        <v>45078</v>
      </c>
      <c r="F211" s="90" t="s">
        <v>22</v>
      </c>
      <c r="G211" s="93" t="s">
        <v>1201</v>
      </c>
      <c r="H211" s="90" t="s">
        <v>26</v>
      </c>
      <c r="I211" s="92">
        <v>45198</v>
      </c>
      <c r="J211" s="94"/>
      <c r="K211" s="90"/>
      <c r="L211" s="90"/>
      <c r="M211" s="90"/>
      <c r="N211" s="90"/>
      <c r="O211" s="92"/>
      <c r="P211" s="92"/>
      <c r="Q211" s="188">
        <v>2620</v>
      </c>
      <c r="R211" s="95">
        <f t="array" ref="R211">SUM(IF($AA211=Reformulaciones!$B$2:$B$1354,Reformulaciones!$J$2:$J$994,0))</f>
        <v>0</v>
      </c>
      <c r="S211" s="93" t="s">
        <v>1202</v>
      </c>
      <c r="T211" s="93" t="s">
        <v>934</v>
      </c>
      <c r="U211" s="96" t="s">
        <v>935</v>
      </c>
      <c r="V211" s="94">
        <v>1</v>
      </c>
      <c r="W211" s="90" t="s">
        <v>748</v>
      </c>
      <c r="X211" s="92">
        <v>45139</v>
      </c>
      <c r="Y211" s="92">
        <v>45412</v>
      </c>
      <c r="Z211" s="90" t="s">
        <v>753</v>
      </c>
      <c r="AA211" s="44" t="s">
        <v>1212</v>
      </c>
      <c r="AB211" s="97" t="s">
        <v>46</v>
      </c>
      <c r="AC211" s="98" t="str">
        <f t="shared" si="54"/>
        <v>A</v>
      </c>
      <c r="AD211" s="99" t="s">
        <v>550</v>
      </c>
      <c r="AE211" s="100">
        <v>0</v>
      </c>
      <c r="AF211" s="99" t="s">
        <v>550</v>
      </c>
      <c r="AG211" s="110">
        <v>45404</v>
      </c>
      <c r="AH211" s="104" t="s">
        <v>551</v>
      </c>
      <c r="AI211" s="104" t="s">
        <v>552</v>
      </c>
      <c r="AJ211" s="105" t="s">
        <v>120</v>
      </c>
      <c r="AK211" s="97" t="s">
        <v>46</v>
      </c>
      <c r="AL211" s="98" t="str">
        <f t="shared" si="55"/>
        <v>C</v>
      </c>
      <c r="AM211" s="99" t="s">
        <v>886</v>
      </c>
      <c r="AN211" s="100">
        <v>1</v>
      </c>
      <c r="AO211" s="99" t="s">
        <v>1213</v>
      </c>
      <c r="AP211" s="110">
        <v>45482</v>
      </c>
      <c r="AQ211" s="103" t="s">
        <v>888</v>
      </c>
      <c r="AR211" s="97" t="s">
        <v>877</v>
      </c>
      <c r="AS211" s="105"/>
      <c r="AT211" s="97" t="s">
        <v>55</v>
      </c>
      <c r="AU211" s="98" t="s">
        <v>55</v>
      </c>
      <c r="AV211" s="97" t="s">
        <v>55</v>
      </c>
      <c r="AW211" s="100" t="s">
        <v>55</v>
      </c>
      <c r="AX211" s="97" t="s">
        <v>55</v>
      </c>
      <c r="AY211" s="110" t="s">
        <v>55</v>
      </c>
      <c r="AZ211" s="97" t="s">
        <v>55</v>
      </c>
      <c r="BA211" s="97" t="s">
        <v>55</v>
      </c>
      <c r="BB211" s="122" t="s">
        <v>55</v>
      </c>
      <c r="BC211" s="97" t="s">
        <v>55</v>
      </c>
      <c r="BD211" s="98" t="s">
        <v>55</v>
      </c>
      <c r="BE211" s="97" t="s">
        <v>55</v>
      </c>
      <c r="BF211" s="100" t="s">
        <v>55</v>
      </c>
      <c r="BG211" s="97" t="s">
        <v>55</v>
      </c>
      <c r="BH211" s="110" t="s">
        <v>55</v>
      </c>
      <c r="BI211" s="97" t="s">
        <v>55</v>
      </c>
      <c r="BJ211" s="97" t="s">
        <v>55</v>
      </c>
      <c r="BK211" s="122" t="s">
        <v>55</v>
      </c>
      <c r="BL211" s="107" t="s">
        <v>126</v>
      </c>
      <c r="BM211" s="108" t="str">
        <f t="shared" si="45"/>
        <v>N.A.</v>
      </c>
      <c r="BN211" s="108" t="str">
        <f t="shared" si="46"/>
        <v>N.A.</v>
      </c>
      <c r="BO211" s="108" t="str">
        <f t="shared" si="47"/>
        <v>N.A.</v>
      </c>
      <c r="BP211" s="108" t="str">
        <f t="shared" si="48"/>
        <v>N.A.</v>
      </c>
      <c r="BQ211" s="108" t="str">
        <f t="shared" si="49"/>
        <v>N.A.</v>
      </c>
      <c r="BR211" s="109" t="str">
        <f t="shared" si="50"/>
        <v>N.A.</v>
      </c>
      <c r="BS211" s="108">
        <f t="shared" si="51"/>
        <v>0</v>
      </c>
      <c r="BT211" s="108">
        <f t="shared" si="52"/>
        <v>0</v>
      </c>
      <c r="BU211" s="108">
        <f t="shared" si="44"/>
        <v>0</v>
      </c>
      <c r="BV211" s="62" t="str">
        <f t="shared" si="53"/>
        <v>IGUAL</v>
      </c>
      <c r="BW211" s="251"/>
    </row>
    <row r="212" spans="1:75" ht="37.9" hidden="1" customHeight="1">
      <c r="A212" s="89" t="s">
        <v>229</v>
      </c>
      <c r="B212" s="43">
        <v>1790</v>
      </c>
      <c r="C212" s="90" t="s">
        <v>10</v>
      </c>
      <c r="D212" s="90" t="s">
        <v>1200</v>
      </c>
      <c r="E212" s="92">
        <v>45078</v>
      </c>
      <c r="F212" s="90" t="s">
        <v>22</v>
      </c>
      <c r="G212" s="93" t="s">
        <v>1201</v>
      </c>
      <c r="H212" s="90" t="s">
        <v>26</v>
      </c>
      <c r="I212" s="92">
        <v>45198</v>
      </c>
      <c r="J212" s="94"/>
      <c r="K212" s="90"/>
      <c r="L212" s="90"/>
      <c r="M212" s="90"/>
      <c r="N212" s="90"/>
      <c r="O212" s="92"/>
      <c r="P212" s="92"/>
      <c r="Q212" s="188">
        <v>2621</v>
      </c>
      <c r="R212" s="95">
        <f t="array" ref="R212">SUM(IF($AA212=Reformulaciones!$B$2:$B$1354,Reformulaciones!$J$2:$J$994,0))</f>
        <v>0</v>
      </c>
      <c r="S212" s="93" t="s">
        <v>1202</v>
      </c>
      <c r="T212" s="93" t="s">
        <v>1214</v>
      </c>
      <c r="U212" s="96" t="s">
        <v>759</v>
      </c>
      <c r="V212" s="94">
        <v>1</v>
      </c>
      <c r="W212" s="90" t="s">
        <v>748</v>
      </c>
      <c r="X212" s="92">
        <v>45139</v>
      </c>
      <c r="Y212" s="92">
        <v>45443</v>
      </c>
      <c r="Z212" s="90" t="s">
        <v>753</v>
      </c>
      <c r="AA212" s="44" t="s">
        <v>1215</v>
      </c>
      <c r="AB212" s="97" t="s">
        <v>46</v>
      </c>
      <c r="AC212" s="98" t="str">
        <f t="shared" si="54"/>
        <v>A</v>
      </c>
      <c r="AD212" s="99" t="s">
        <v>550</v>
      </c>
      <c r="AE212" s="100">
        <v>0</v>
      </c>
      <c r="AF212" s="99" t="s">
        <v>550</v>
      </c>
      <c r="AG212" s="110">
        <v>45404</v>
      </c>
      <c r="AH212" s="104" t="s">
        <v>551</v>
      </c>
      <c r="AI212" s="104" t="s">
        <v>552</v>
      </c>
      <c r="AJ212" s="105" t="s">
        <v>120</v>
      </c>
      <c r="AK212" s="97" t="s">
        <v>46</v>
      </c>
      <c r="AL212" s="98" t="str">
        <f t="shared" si="55"/>
        <v>C</v>
      </c>
      <c r="AM212" s="99" t="s">
        <v>939</v>
      </c>
      <c r="AN212" s="100">
        <v>1</v>
      </c>
      <c r="AO212" s="99" t="s">
        <v>940</v>
      </c>
      <c r="AP212" s="110">
        <v>45482</v>
      </c>
      <c r="AQ212" s="103" t="s">
        <v>941</v>
      </c>
      <c r="AR212" s="97" t="s">
        <v>877</v>
      </c>
      <c r="AS212" s="105"/>
      <c r="AT212" s="97" t="s">
        <v>55</v>
      </c>
      <c r="AU212" s="98" t="s">
        <v>55</v>
      </c>
      <c r="AV212" s="97" t="s">
        <v>55</v>
      </c>
      <c r="AW212" s="100" t="s">
        <v>55</v>
      </c>
      <c r="AX212" s="97" t="s">
        <v>55</v>
      </c>
      <c r="AY212" s="110" t="s">
        <v>55</v>
      </c>
      <c r="AZ212" s="97" t="s">
        <v>55</v>
      </c>
      <c r="BA212" s="97" t="s">
        <v>55</v>
      </c>
      <c r="BB212" s="122" t="s">
        <v>55</v>
      </c>
      <c r="BC212" s="97" t="s">
        <v>55</v>
      </c>
      <c r="BD212" s="98" t="s">
        <v>55</v>
      </c>
      <c r="BE212" s="97" t="s">
        <v>55</v>
      </c>
      <c r="BF212" s="100" t="s">
        <v>55</v>
      </c>
      <c r="BG212" s="97" t="s">
        <v>55</v>
      </c>
      <c r="BH212" s="110" t="s">
        <v>55</v>
      </c>
      <c r="BI212" s="97" t="s">
        <v>55</v>
      </c>
      <c r="BJ212" s="97" t="s">
        <v>55</v>
      </c>
      <c r="BK212" s="122" t="s">
        <v>55</v>
      </c>
      <c r="BL212" s="107" t="s">
        <v>126</v>
      </c>
      <c r="BM212" s="108" t="str">
        <f t="shared" si="45"/>
        <v>N.A.</v>
      </c>
      <c r="BN212" s="108" t="str">
        <f t="shared" si="46"/>
        <v>N.A.</v>
      </c>
      <c r="BO212" s="108" t="str">
        <f t="shared" si="47"/>
        <v>N.A.</v>
      </c>
      <c r="BP212" s="108" t="str">
        <f t="shared" si="48"/>
        <v>N.A.</v>
      </c>
      <c r="BQ212" s="108" t="str">
        <f t="shared" si="49"/>
        <v>N.A.</v>
      </c>
      <c r="BR212" s="109" t="str">
        <f t="shared" si="50"/>
        <v>N.A.</v>
      </c>
      <c r="BS212" s="108">
        <f t="shared" si="51"/>
        <v>0</v>
      </c>
      <c r="BT212" s="108">
        <f t="shared" si="52"/>
        <v>0</v>
      </c>
      <c r="BU212" s="108">
        <f t="shared" si="44"/>
        <v>0</v>
      </c>
      <c r="BV212" s="62" t="str">
        <f t="shared" si="53"/>
        <v>IGUAL</v>
      </c>
      <c r="BW212" s="251"/>
    </row>
    <row r="213" spans="1:75" ht="37.9" hidden="1" customHeight="1">
      <c r="A213" s="89" t="s">
        <v>229</v>
      </c>
      <c r="B213" s="43">
        <v>1791</v>
      </c>
      <c r="C213" s="90" t="s">
        <v>10</v>
      </c>
      <c r="D213" s="90" t="s">
        <v>1200</v>
      </c>
      <c r="E213" s="92">
        <v>45078</v>
      </c>
      <c r="F213" s="90" t="s">
        <v>22</v>
      </c>
      <c r="G213" s="93" t="s">
        <v>1216</v>
      </c>
      <c r="H213" s="90" t="s">
        <v>26</v>
      </c>
      <c r="I213" s="92">
        <v>45198</v>
      </c>
      <c r="J213" s="94"/>
      <c r="K213" s="90"/>
      <c r="L213" s="90"/>
      <c r="M213" s="90"/>
      <c r="N213" s="90"/>
      <c r="O213" s="92"/>
      <c r="P213" s="92"/>
      <c r="Q213" s="188">
        <v>2614</v>
      </c>
      <c r="R213" s="95">
        <f t="array" ref="R213">SUM(IF($AA213=Reformulaciones!$B$2:$B$1354,Reformulaciones!$J$2:$J$994,0))</f>
        <v>0</v>
      </c>
      <c r="S213" s="93" t="s">
        <v>1217</v>
      </c>
      <c r="T213" s="93" t="s">
        <v>1116</v>
      </c>
      <c r="U213" s="96" t="s">
        <v>767</v>
      </c>
      <c r="V213" s="94">
        <v>3</v>
      </c>
      <c r="W213" s="90" t="s">
        <v>748</v>
      </c>
      <c r="X213" s="92">
        <v>45139</v>
      </c>
      <c r="Y213" s="92">
        <v>45443</v>
      </c>
      <c r="Z213" s="90" t="s">
        <v>753</v>
      </c>
      <c r="AA213" s="44" t="s">
        <v>1218</v>
      </c>
      <c r="AB213" s="97" t="s">
        <v>46</v>
      </c>
      <c r="AC213" s="98" t="str">
        <f t="shared" si="54"/>
        <v>A</v>
      </c>
      <c r="AD213" s="99" t="s">
        <v>550</v>
      </c>
      <c r="AE213" s="100">
        <v>0</v>
      </c>
      <c r="AF213" s="99" t="s">
        <v>550</v>
      </c>
      <c r="AG213" s="110">
        <v>45404</v>
      </c>
      <c r="AH213" s="104" t="s">
        <v>551</v>
      </c>
      <c r="AI213" s="104" t="s">
        <v>552</v>
      </c>
      <c r="AJ213" s="105" t="s">
        <v>120</v>
      </c>
      <c r="AK213" s="97" t="s">
        <v>46</v>
      </c>
      <c r="AL213" s="98" t="str">
        <f t="shared" si="55"/>
        <v>C</v>
      </c>
      <c r="AM213" s="99" t="s">
        <v>1204</v>
      </c>
      <c r="AN213" s="100">
        <v>1</v>
      </c>
      <c r="AO213" s="99" t="s">
        <v>1219</v>
      </c>
      <c r="AP213" s="110">
        <v>45482</v>
      </c>
      <c r="AQ213" s="103" t="s">
        <v>922</v>
      </c>
      <c r="AR213" s="97" t="s">
        <v>877</v>
      </c>
      <c r="AS213" s="105"/>
      <c r="AT213" s="97" t="s">
        <v>55</v>
      </c>
      <c r="AU213" s="98" t="s">
        <v>55</v>
      </c>
      <c r="AV213" s="97" t="s">
        <v>55</v>
      </c>
      <c r="AW213" s="100" t="s">
        <v>55</v>
      </c>
      <c r="AX213" s="97" t="s">
        <v>55</v>
      </c>
      <c r="AY213" s="110" t="s">
        <v>55</v>
      </c>
      <c r="AZ213" s="97" t="s">
        <v>55</v>
      </c>
      <c r="BA213" s="97" t="s">
        <v>55</v>
      </c>
      <c r="BB213" s="122" t="s">
        <v>55</v>
      </c>
      <c r="BC213" s="97" t="s">
        <v>55</v>
      </c>
      <c r="BD213" s="98" t="s">
        <v>55</v>
      </c>
      <c r="BE213" s="97" t="s">
        <v>55</v>
      </c>
      <c r="BF213" s="100" t="s">
        <v>55</v>
      </c>
      <c r="BG213" s="97" t="s">
        <v>55</v>
      </c>
      <c r="BH213" s="110" t="s">
        <v>55</v>
      </c>
      <c r="BI213" s="97" t="s">
        <v>55</v>
      </c>
      <c r="BJ213" s="97" t="s">
        <v>55</v>
      </c>
      <c r="BK213" s="122" t="s">
        <v>55</v>
      </c>
      <c r="BL213" s="107" t="s">
        <v>126</v>
      </c>
      <c r="BM213" s="108" t="str">
        <f t="shared" si="45"/>
        <v>N.A.</v>
      </c>
      <c r="BN213" s="108" t="str">
        <f t="shared" si="46"/>
        <v>N.A.</v>
      </c>
      <c r="BO213" s="108" t="str">
        <f t="shared" si="47"/>
        <v>N.A.</v>
      </c>
      <c r="BP213" s="108" t="str">
        <f t="shared" si="48"/>
        <v>N.A.</v>
      </c>
      <c r="BQ213" s="108" t="str">
        <f t="shared" si="49"/>
        <v>N.A.</v>
      </c>
      <c r="BR213" s="109" t="str">
        <f t="shared" si="50"/>
        <v>N.A.</v>
      </c>
      <c r="BS213" s="108">
        <f t="shared" si="51"/>
        <v>0</v>
      </c>
      <c r="BT213" s="108">
        <f t="shared" si="52"/>
        <v>0</v>
      </c>
      <c r="BU213" s="108">
        <f t="shared" si="44"/>
        <v>0</v>
      </c>
      <c r="BV213" s="62" t="str">
        <f t="shared" si="53"/>
        <v>IGUAL</v>
      </c>
      <c r="BW213" s="251"/>
    </row>
    <row r="214" spans="1:75" ht="37.9" hidden="1" customHeight="1">
      <c r="A214" s="89" t="s">
        <v>229</v>
      </c>
      <c r="B214" s="43">
        <v>1791</v>
      </c>
      <c r="C214" s="90" t="s">
        <v>10</v>
      </c>
      <c r="D214" s="90" t="s">
        <v>1200</v>
      </c>
      <c r="E214" s="92">
        <v>45078</v>
      </c>
      <c r="F214" s="90" t="s">
        <v>22</v>
      </c>
      <c r="G214" s="93" t="s">
        <v>1216</v>
      </c>
      <c r="H214" s="90" t="s">
        <v>26</v>
      </c>
      <c r="I214" s="92">
        <v>45198</v>
      </c>
      <c r="J214" s="94"/>
      <c r="K214" s="90"/>
      <c r="L214" s="90"/>
      <c r="M214" s="90"/>
      <c r="N214" s="90"/>
      <c r="O214" s="92"/>
      <c r="P214" s="92"/>
      <c r="Q214" s="188">
        <v>2615</v>
      </c>
      <c r="R214" s="95">
        <f t="array" ref="R214">SUM(IF($AA214=Reformulaciones!$B$2:$B$1354,Reformulaciones!$J$2:$J$994,0))</f>
        <v>0</v>
      </c>
      <c r="S214" s="93" t="s">
        <v>1217</v>
      </c>
      <c r="T214" s="93" t="s">
        <v>1121</v>
      </c>
      <c r="U214" s="96" t="s">
        <v>162</v>
      </c>
      <c r="V214" s="94">
        <v>1</v>
      </c>
      <c r="W214" s="90" t="s">
        <v>748</v>
      </c>
      <c r="X214" s="92">
        <v>45139</v>
      </c>
      <c r="Y214" s="92">
        <v>45412</v>
      </c>
      <c r="Z214" s="90" t="s">
        <v>753</v>
      </c>
      <c r="AA214" s="44" t="s">
        <v>1220</v>
      </c>
      <c r="AB214" s="97" t="s">
        <v>46</v>
      </c>
      <c r="AC214" s="98" t="str">
        <f t="shared" si="54"/>
        <v>C</v>
      </c>
      <c r="AD214" s="99" t="s">
        <v>755</v>
      </c>
      <c r="AE214" s="100">
        <v>1</v>
      </c>
      <c r="AF214" s="99" t="s">
        <v>756</v>
      </c>
      <c r="AG214" s="110">
        <v>45404</v>
      </c>
      <c r="AH214" s="104" t="s">
        <v>757</v>
      </c>
      <c r="AI214" s="99" t="s">
        <v>524</v>
      </c>
      <c r="AJ214" s="105" t="s">
        <v>120</v>
      </c>
      <c r="AK214" s="97" t="s">
        <v>55</v>
      </c>
      <c r="AL214" s="97" t="s">
        <v>55</v>
      </c>
      <c r="AM214" s="104" t="s">
        <v>55</v>
      </c>
      <c r="AN214" s="97" t="s">
        <v>55</v>
      </c>
      <c r="AO214" s="97" t="s">
        <v>55</v>
      </c>
      <c r="AP214" s="97" t="s">
        <v>55</v>
      </c>
      <c r="AQ214" s="97" t="s">
        <v>55</v>
      </c>
      <c r="AR214" s="97" t="s">
        <v>55</v>
      </c>
      <c r="AS214" s="97" t="s">
        <v>55</v>
      </c>
      <c r="AT214" s="97" t="s">
        <v>55</v>
      </c>
      <c r="AU214" s="98" t="s">
        <v>55</v>
      </c>
      <c r="AV214" s="97" t="s">
        <v>55</v>
      </c>
      <c r="AW214" s="100" t="s">
        <v>55</v>
      </c>
      <c r="AX214" s="97" t="s">
        <v>55</v>
      </c>
      <c r="AY214" s="110" t="s">
        <v>55</v>
      </c>
      <c r="AZ214" s="97" t="s">
        <v>55</v>
      </c>
      <c r="BA214" s="97" t="s">
        <v>55</v>
      </c>
      <c r="BB214" s="122" t="s">
        <v>55</v>
      </c>
      <c r="BC214" s="97" t="s">
        <v>55</v>
      </c>
      <c r="BD214" s="98" t="s">
        <v>55</v>
      </c>
      <c r="BE214" s="97" t="s">
        <v>55</v>
      </c>
      <c r="BF214" s="100" t="s">
        <v>55</v>
      </c>
      <c r="BG214" s="97" t="s">
        <v>55</v>
      </c>
      <c r="BH214" s="110" t="s">
        <v>55</v>
      </c>
      <c r="BI214" s="97" t="s">
        <v>55</v>
      </c>
      <c r="BJ214" s="97" t="s">
        <v>55</v>
      </c>
      <c r="BK214" s="122" t="s">
        <v>55</v>
      </c>
      <c r="BL214" s="107" t="s">
        <v>110</v>
      </c>
      <c r="BM214" s="108" t="str">
        <f t="shared" si="45"/>
        <v>N.A.</v>
      </c>
      <c r="BN214" s="108" t="str">
        <f t="shared" si="46"/>
        <v>N.A.</v>
      </c>
      <c r="BO214" s="108" t="str">
        <f t="shared" si="47"/>
        <v>N.A.</v>
      </c>
      <c r="BP214" s="108" t="str">
        <f t="shared" si="48"/>
        <v>N.A.</v>
      </c>
      <c r="BQ214" s="108" t="str">
        <f t="shared" si="49"/>
        <v>N.A.</v>
      </c>
      <c r="BR214" s="109" t="str">
        <f t="shared" si="50"/>
        <v>N.A.</v>
      </c>
      <c r="BS214" s="108">
        <f t="shared" si="51"/>
        <v>0</v>
      </c>
      <c r="BT214" s="108">
        <f t="shared" si="52"/>
        <v>0</v>
      </c>
      <c r="BU214" s="108">
        <f t="shared" si="44"/>
        <v>0</v>
      </c>
      <c r="BV214" s="62" t="str">
        <f t="shared" si="53"/>
        <v>IGUAL</v>
      </c>
      <c r="BW214" s="251"/>
    </row>
    <row r="215" spans="1:75" ht="37.9" hidden="1" customHeight="1">
      <c r="A215" s="89" t="s">
        <v>229</v>
      </c>
      <c r="B215" s="43">
        <v>1791</v>
      </c>
      <c r="C215" s="90" t="s">
        <v>10</v>
      </c>
      <c r="D215" s="90" t="s">
        <v>1200</v>
      </c>
      <c r="E215" s="92">
        <v>45078</v>
      </c>
      <c r="F215" s="90" t="s">
        <v>22</v>
      </c>
      <c r="G215" s="93" t="s">
        <v>1216</v>
      </c>
      <c r="H215" s="90" t="s">
        <v>26</v>
      </c>
      <c r="I215" s="92">
        <v>45198</v>
      </c>
      <c r="J215" s="94"/>
      <c r="K215" s="90"/>
      <c r="L215" s="90"/>
      <c r="M215" s="90"/>
      <c r="N215" s="90"/>
      <c r="O215" s="92"/>
      <c r="P215" s="92"/>
      <c r="Q215" s="188">
        <v>2616</v>
      </c>
      <c r="R215" s="95">
        <f t="array" ref="R215">SUM(IF($AA215=Reformulaciones!$B$2:$B$1354,Reformulaciones!$J$2:$J$994,0))</f>
        <v>0</v>
      </c>
      <c r="S215" s="93" t="s">
        <v>1217</v>
      </c>
      <c r="T215" s="93" t="s">
        <v>1207</v>
      </c>
      <c r="U215" s="96" t="s">
        <v>759</v>
      </c>
      <c r="V215" s="94">
        <v>1</v>
      </c>
      <c r="W215" s="90" t="s">
        <v>748</v>
      </c>
      <c r="X215" s="92">
        <v>45139</v>
      </c>
      <c r="Y215" s="92">
        <v>45443</v>
      </c>
      <c r="Z215" s="90" t="s">
        <v>753</v>
      </c>
      <c r="AA215" s="44" t="s">
        <v>1221</v>
      </c>
      <c r="AB215" s="97" t="s">
        <v>46</v>
      </c>
      <c r="AC215" s="98" t="str">
        <f t="shared" si="54"/>
        <v>A</v>
      </c>
      <c r="AD215" s="99" t="s">
        <v>550</v>
      </c>
      <c r="AE215" s="100">
        <v>0</v>
      </c>
      <c r="AF215" s="99" t="s">
        <v>550</v>
      </c>
      <c r="AG215" s="110">
        <v>45404</v>
      </c>
      <c r="AH215" s="104" t="s">
        <v>551</v>
      </c>
      <c r="AI215" s="104" t="s">
        <v>552</v>
      </c>
      <c r="AJ215" s="105" t="s">
        <v>120</v>
      </c>
      <c r="AK215" s="97" t="s">
        <v>46</v>
      </c>
      <c r="AL215" s="98" t="str">
        <f t="shared" si="55"/>
        <v>C</v>
      </c>
      <c r="AM215" s="99" t="s">
        <v>1073</v>
      </c>
      <c r="AN215" s="100">
        <v>1</v>
      </c>
      <c r="AO215" s="99" t="s">
        <v>891</v>
      </c>
      <c r="AP215" s="110">
        <v>45484</v>
      </c>
      <c r="AQ215" s="103" t="s">
        <v>1222</v>
      </c>
      <c r="AR215" s="97" t="s">
        <v>877</v>
      </c>
      <c r="AS215" s="105"/>
      <c r="AT215" s="97" t="s">
        <v>55</v>
      </c>
      <c r="AU215" s="98" t="s">
        <v>55</v>
      </c>
      <c r="AV215" s="97" t="s">
        <v>55</v>
      </c>
      <c r="AW215" s="100" t="s">
        <v>55</v>
      </c>
      <c r="AX215" s="97" t="s">
        <v>55</v>
      </c>
      <c r="AY215" s="110" t="s">
        <v>55</v>
      </c>
      <c r="AZ215" s="97" t="s">
        <v>55</v>
      </c>
      <c r="BA215" s="97" t="s">
        <v>55</v>
      </c>
      <c r="BB215" s="122" t="s">
        <v>55</v>
      </c>
      <c r="BC215" s="97" t="s">
        <v>55</v>
      </c>
      <c r="BD215" s="98" t="s">
        <v>55</v>
      </c>
      <c r="BE215" s="97" t="s">
        <v>55</v>
      </c>
      <c r="BF215" s="100" t="s">
        <v>55</v>
      </c>
      <c r="BG215" s="97" t="s">
        <v>55</v>
      </c>
      <c r="BH215" s="110" t="s">
        <v>55</v>
      </c>
      <c r="BI215" s="97" t="s">
        <v>55</v>
      </c>
      <c r="BJ215" s="97" t="s">
        <v>55</v>
      </c>
      <c r="BK215" s="122" t="s">
        <v>55</v>
      </c>
      <c r="BL215" s="107" t="s">
        <v>126</v>
      </c>
      <c r="BM215" s="108" t="str">
        <f t="shared" si="45"/>
        <v>N.A.</v>
      </c>
      <c r="BN215" s="108" t="str">
        <f t="shared" si="46"/>
        <v>N.A.</v>
      </c>
      <c r="BO215" s="108" t="str">
        <f t="shared" si="47"/>
        <v>N.A.</v>
      </c>
      <c r="BP215" s="108" t="str">
        <f t="shared" si="48"/>
        <v>N.A.</v>
      </c>
      <c r="BQ215" s="108" t="str">
        <f t="shared" si="49"/>
        <v>N.A.</v>
      </c>
      <c r="BR215" s="109" t="str">
        <f t="shared" si="50"/>
        <v>N.A.</v>
      </c>
      <c r="BS215" s="108">
        <f t="shared" si="51"/>
        <v>0</v>
      </c>
      <c r="BT215" s="108">
        <f t="shared" si="52"/>
        <v>0</v>
      </c>
      <c r="BU215" s="108">
        <f t="shared" si="44"/>
        <v>0</v>
      </c>
      <c r="BV215" s="62" t="str">
        <f t="shared" si="53"/>
        <v>IGUAL</v>
      </c>
      <c r="BW215" s="251"/>
    </row>
    <row r="216" spans="1:75" ht="37.9" hidden="1" customHeight="1">
      <c r="A216" s="89" t="s">
        <v>229</v>
      </c>
      <c r="B216" s="43">
        <v>1792</v>
      </c>
      <c r="C216" s="90" t="s">
        <v>10</v>
      </c>
      <c r="D216" s="90" t="s">
        <v>1200</v>
      </c>
      <c r="E216" s="92">
        <v>45078</v>
      </c>
      <c r="F216" s="90" t="s">
        <v>22</v>
      </c>
      <c r="G216" s="93" t="s">
        <v>1223</v>
      </c>
      <c r="H216" s="90" t="s">
        <v>26</v>
      </c>
      <c r="I216" s="92">
        <v>45198</v>
      </c>
      <c r="J216" s="94"/>
      <c r="K216" s="90"/>
      <c r="L216" s="90"/>
      <c r="M216" s="90"/>
      <c r="N216" s="90"/>
      <c r="O216" s="92"/>
      <c r="P216" s="92"/>
      <c r="Q216" s="188">
        <v>2617</v>
      </c>
      <c r="R216" s="95">
        <f t="array" ref="R216">SUM(IF($AA216=Reformulaciones!$B$2:$B$1354,Reformulaciones!$J$2:$J$994,0))</f>
        <v>0</v>
      </c>
      <c r="S216" s="93" t="s">
        <v>1224</v>
      </c>
      <c r="T216" s="93" t="s">
        <v>1116</v>
      </c>
      <c r="U216" s="96" t="s">
        <v>767</v>
      </c>
      <c r="V216" s="94">
        <v>3</v>
      </c>
      <c r="W216" s="90" t="s">
        <v>748</v>
      </c>
      <c r="X216" s="92">
        <v>45139</v>
      </c>
      <c r="Y216" s="92">
        <v>45443</v>
      </c>
      <c r="Z216" s="90" t="s">
        <v>753</v>
      </c>
      <c r="AA216" s="44" t="s">
        <v>1225</v>
      </c>
      <c r="AB216" s="97" t="s">
        <v>47</v>
      </c>
      <c r="AC216" s="98" t="str">
        <f t="shared" si="54"/>
        <v>A</v>
      </c>
      <c r="AD216" s="99" t="s">
        <v>871</v>
      </c>
      <c r="AE216" s="100">
        <v>0</v>
      </c>
      <c r="AF216" s="101" t="s">
        <v>872</v>
      </c>
      <c r="AG216" s="102">
        <v>45404</v>
      </c>
      <c r="AH216" s="117" t="s">
        <v>551</v>
      </c>
      <c r="AI216" s="117" t="s">
        <v>552</v>
      </c>
      <c r="AJ216" s="105" t="s">
        <v>120</v>
      </c>
      <c r="AK216" s="97" t="s">
        <v>47</v>
      </c>
      <c r="AL216" s="98" t="str">
        <f t="shared" si="55"/>
        <v>C</v>
      </c>
      <c r="AM216" s="161" t="s">
        <v>920</v>
      </c>
      <c r="AN216" s="100">
        <v>1</v>
      </c>
      <c r="AO216" s="160" t="s">
        <v>921</v>
      </c>
      <c r="AP216" s="135" t="s">
        <v>875</v>
      </c>
      <c r="AQ216" s="117" t="s">
        <v>922</v>
      </c>
      <c r="AR216" s="158" t="s">
        <v>877</v>
      </c>
      <c r="AS216" s="105"/>
      <c r="AT216" s="97" t="s">
        <v>55</v>
      </c>
      <c r="AU216" s="98" t="s">
        <v>55</v>
      </c>
      <c r="AV216" s="97" t="s">
        <v>55</v>
      </c>
      <c r="AW216" s="100" t="s">
        <v>55</v>
      </c>
      <c r="AX216" s="97" t="s">
        <v>55</v>
      </c>
      <c r="AY216" s="110" t="s">
        <v>55</v>
      </c>
      <c r="AZ216" s="97" t="s">
        <v>55</v>
      </c>
      <c r="BA216" s="97" t="s">
        <v>55</v>
      </c>
      <c r="BB216" s="122" t="s">
        <v>55</v>
      </c>
      <c r="BC216" s="97" t="s">
        <v>55</v>
      </c>
      <c r="BD216" s="98" t="s">
        <v>55</v>
      </c>
      <c r="BE216" s="97" t="s">
        <v>55</v>
      </c>
      <c r="BF216" s="100" t="s">
        <v>55</v>
      </c>
      <c r="BG216" s="97" t="s">
        <v>55</v>
      </c>
      <c r="BH216" s="110" t="s">
        <v>55</v>
      </c>
      <c r="BI216" s="97" t="s">
        <v>55</v>
      </c>
      <c r="BJ216" s="97" t="s">
        <v>55</v>
      </c>
      <c r="BK216" s="122" t="s">
        <v>55</v>
      </c>
      <c r="BL216" s="107" t="s">
        <v>126</v>
      </c>
      <c r="BM216" s="108" t="str">
        <f t="shared" si="45"/>
        <v>N.A.</v>
      </c>
      <c r="BN216" s="108" t="str">
        <f t="shared" si="46"/>
        <v>N.A.</v>
      </c>
      <c r="BO216" s="108" t="str">
        <f t="shared" si="47"/>
        <v>N.A.</v>
      </c>
      <c r="BP216" s="108" t="str">
        <f t="shared" si="48"/>
        <v>N.A.</v>
      </c>
      <c r="BQ216" s="108" t="str">
        <f t="shared" si="49"/>
        <v>N.A.</v>
      </c>
      <c r="BR216" s="109" t="str">
        <f t="shared" si="50"/>
        <v>N.A.</v>
      </c>
      <c r="BS216" s="108">
        <f t="shared" si="51"/>
        <v>0</v>
      </c>
      <c r="BT216" s="108">
        <f t="shared" si="52"/>
        <v>0</v>
      </c>
      <c r="BU216" s="108">
        <f t="shared" si="44"/>
        <v>0</v>
      </c>
      <c r="BV216" s="62" t="str">
        <f t="shared" si="53"/>
        <v>IGUAL</v>
      </c>
      <c r="BW216" s="251"/>
    </row>
    <row r="217" spans="1:75" ht="37.9" hidden="1" customHeight="1">
      <c r="A217" s="89" t="s">
        <v>229</v>
      </c>
      <c r="B217" s="43">
        <v>1792</v>
      </c>
      <c r="C217" s="90" t="s">
        <v>10</v>
      </c>
      <c r="D217" s="90" t="s">
        <v>1200</v>
      </c>
      <c r="E217" s="92">
        <v>45078</v>
      </c>
      <c r="F217" s="90" t="s">
        <v>22</v>
      </c>
      <c r="G217" s="93" t="s">
        <v>1223</v>
      </c>
      <c r="H217" s="90" t="s">
        <v>26</v>
      </c>
      <c r="I217" s="92">
        <v>45198</v>
      </c>
      <c r="J217" s="94"/>
      <c r="K217" s="90"/>
      <c r="L217" s="90"/>
      <c r="M217" s="90"/>
      <c r="N217" s="90"/>
      <c r="O217" s="92"/>
      <c r="P217" s="92"/>
      <c r="Q217" s="188">
        <v>2618</v>
      </c>
      <c r="R217" s="95">
        <f t="array" ref="R217">SUM(IF($AA217=Reformulaciones!$B$2:$B$1354,Reformulaciones!$J$2:$J$994,0))</f>
        <v>0</v>
      </c>
      <c r="S217" s="93" t="s">
        <v>1224</v>
      </c>
      <c r="T217" s="93" t="s">
        <v>934</v>
      </c>
      <c r="U217" s="96" t="s">
        <v>935</v>
      </c>
      <c r="V217" s="94">
        <v>1</v>
      </c>
      <c r="W217" s="90" t="s">
        <v>748</v>
      </c>
      <c r="X217" s="92">
        <v>45139</v>
      </c>
      <c r="Y217" s="92">
        <v>45412</v>
      </c>
      <c r="Z217" s="90" t="s">
        <v>753</v>
      </c>
      <c r="AA217" s="44" t="s">
        <v>1226</v>
      </c>
      <c r="AB217" s="97" t="s">
        <v>47</v>
      </c>
      <c r="AC217" s="98" t="str">
        <f t="shared" si="54"/>
        <v>A</v>
      </c>
      <c r="AD217" s="99" t="s">
        <v>871</v>
      </c>
      <c r="AE217" s="100">
        <v>0</v>
      </c>
      <c r="AF217" s="101" t="s">
        <v>872</v>
      </c>
      <c r="AG217" s="102">
        <v>45404</v>
      </c>
      <c r="AH217" s="117" t="s">
        <v>551</v>
      </c>
      <c r="AI217" s="117" t="s">
        <v>552</v>
      </c>
      <c r="AJ217" s="125"/>
      <c r="AK217" s="97" t="s">
        <v>47</v>
      </c>
      <c r="AL217" s="98" t="str">
        <f t="shared" si="55"/>
        <v>C</v>
      </c>
      <c r="AM217" s="161" t="s">
        <v>1227</v>
      </c>
      <c r="AN217" s="100">
        <v>1</v>
      </c>
      <c r="AO217" s="160" t="s">
        <v>1228</v>
      </c>
      <c r="AP217" s="135" t="s">
        <v>875</v>
      </c>
      <c r="AQ217" s="117" t="s">
        <v>1229</v>
      </c>
      <c r="AR217" s="158" t="s">
        <v>877</v>
      </c>
      <c r="AS217" s="105"/>
      <c r="AT217" s="97" t="s">
        <v>55</v>
      </c>
      <c r="AU217" s="98" t="s">
        <v>55</v>
      </c>
      <c r="AV217" s="97" t="s">
        <v>55</v>
      </c>
      <c r="AW217" s="100" t="s">
        <v>55</v>
      </c>
      <c r="AX217" s="97" t="s">
        <v>55</v>
      </c>
      <c r="AY217" s="110" t="s">
        <v>55</v>
      </c>
      <c r="AZ217" s="97" t="s">
        <v>55</v>
      </c>
      <c r="BA217" s="97" t="s">
        <v>55</v>
      </c>
      <c r="BB217" s="122" t="s">
        <v>55</v>
      </c>
      <c r="BC217" s="97" t="s">
        <v>55</v>
      </c>
      <c r="BD217" s="98" t="s">
        <v>55</v>
      </c>
      <c r="BE217" s="97" t="s">
        <v>55</v>
      </c>
      <c r="BF217" s="100" t="s">
        <v>55</v>
      </c>
      <c r="BG217" s="97" t="s">
        <v>55</v>
      </c>
      <c r="BH217" s="110" t="s">
        <v>55</v>
      </c>
      <c r="BI217" s="97" t="s">
        <v>55</v>
      </c>
      <c r="BJ217" s="97" t="s">
        <v>55</v>
      </c>
      <c r="BK217" s="122" t="s">
        <v>55</v>
      </c>
      <c r="BL217" s="107" t="s">
        <v>126</v>
      </c>
      <c r="BM217" s="108" t="str">
        <f t="shared" si="45"/>
        <v>N.A.</v>
      </c>
      <c r="BN217" s="108" t="str">
        <f t="shared" si="46"/>
        <v>N.A.</v>
      </c>
      <c r="BO217" s="108" t="str">
        <f t="shared" si="47"/>
        <v>N.A.</v>
      </c>
      <c r="BP217" s="108" t="str">
        <f t="shared" si="48"/>
        <v>N.A.</v>
      </c>
      <c r="BQ217" s="108" t="str">
        <f t="shared" si="49"/>
        <v>N.A.</v>
      </c>
      <c r="BR217" s="109" t="str">
        <f t="shared" si="50"/>
        <v>N.A.</v>
      </c>
      <c r="BS217" s="108">
        <f t="shared" si="51"/>
        <v>0</v>
      </c>
      <c r="BT217" s="108">
        <f t="shared" si="52"/>
        <v>0</v>
      </c>
      <c r="BU217" s="108">
        <f t="shared" si="44"/>
        <v>0</v>
      </c>
      <c r="BV217" s="62" t="str">
        <f t="shared" si="53"/>
        <v>IGUAL</v>
      </c>
      <c r="BW217" s="251"/>
    </row>
    <row r="218" spans="1:75" ht="37.9" hidden="1" customHeight="1">
      <c r="A218" s="89" t="s">
        <v>229</v>
      </c>
      <c r="B218" s="43">
        <v>1792</v>
      </c>
      <c r="C218" s="90" t="s">
        <v>10</v>
      </c>
      <c r="D218" s="90" t="s">
        <v>1200</v>
      </c>
      <c r="E218" s="92">
        <v>45078</v>
      </c>
      <c r="F218" s="90" t="s">
        <v>22</v>
      </c>
      <c r="G218" s="93" t="s">
        <v>1223</v>
      </c>
      <c r="H218" s="90" t="s">
        <v>26</v>
      </c>
      <c r="I218" s="92">
        <v>45198</v>
      </c>
      <c r="J218" s="94"/>
      <c r="K218" s="90"/>
      <c r="L218" s="90"/>
      <c r="M218" s="90"/>
      <c r="N218" s="90"/>
      <c r="O218" s="92"/>
      <c r="P218" s="92"/>
      <c r="Q218" s="188">
        <v>2619</v>
      </c>
      <c r="R218" s="95">
        <f t="array" ref="R218">SUM(IF($AA218=Reformulaciones!$B$2:$B$1354,Reformulaciones!$J$2:$J$994,0))</f>
        <v>0</v>
      </c>
      <c r="S218" s="93" t="s">
        <v>1224</v>
      </c>
      <c r="T218" s="93" t="s">
        <v>937</v>
      </c>
      <c r="U218" s="96" t="s">
        <v>759</v>
      </c>
      <c r="V218" s="94">
        <v>1</v>
      </c>
      <c r="W218" s="90" t="s">
        <v>748</v>
      </c>
      <c r="X218" s="92">
        <v>45139</v>
      </c>
      <c r="Y218" s="92">
        <v>45443</v>
      </c>
      <c r="Z218" s="90" t="s">
        <v>753</v>
      </c>
      <c r="AA218" s="44" t="s">
        <v>1230</v>
      </c>
      <c r="AB218" s="97" t="s">
        <v>47</v>
      </c>
      <c r="AC218" s="98" t="str">
        <f t="shared" si="54"/>
        <v>A</v>
      </c>
      <c r="AD218" s="99" t="s">
        <v>871</v>
      </c>
      <c r="AE218" s="100">
        <v>0</v>
      </c>
      <c r="AF218" s="101" t="s">
        <v>872</v>
      </c>
      <c r="AG218" s="102">
        <v>45404</v>
      </c>
      <c r="AH218" s="117" t="s">
        <v>551</v>
      </c>
      <c r="AI218" s="117" t="s">
        <v>552</v>
      </c>
      <c r="AJ218" s="105" t="s">
        <v>120</v>
      </c>
      <c r="AK218" s="97" t="s">
        <v>47</v>
      </c>
      <c r="AL218" s="98" t="str">
        <f t="shared" si="55"/>
        <v>C</v>
      </c>
      <c r="AM218" s="161" t="s">
        <v>939</v>
      </c>
      <c r="AN218" s="100">
        <v>1</v>
      </c>
      <c r="AO218" s="160" t="s">
        <v>940</v>
      </c>
      <c r="AP218" s="135" t="s">
        <v>875</v>
      </c>
      <c r="AQ218" s="117" t="s">
        <v>941</v>
      </c>
      <c r="AR218" s="158" t="s">
        <v>877</v>
      </c>
      <c r="AS218" s="105"/>
      <c r="AT218" s="97" t="s">
        <v>55</v>
      </c>
      <c r="AU218" s="98" t="s">
        <v>55</v>
      </c>
      <c r="AV218" s="97" t="s">
        <v>55</v>
      </c>
      <c r="AW218" s="100" t="s">
        <v>55</v>
      </c>
      <c r="AX218" s="97" t="s">
        <v>55</v>
      </c>
      <c r="AY218" s="110" t="s">
        <v>55</v>
      </c>
      <c r="AZ218" s="97" t="s">
        <v>55</v>
      </c>
      <c r="BA218" s="97" t="s">
        <v>55</v>
      </c>
      <c r="BB218" s="122" t="s">
        <v>55</v>
      </c>
      <c r="BC218" s="97" t="s">
        <v>55</v>
      </c>
      <c r="BD218" s="98" t="s">
        <v>55</v>
      </c>
      <c r="BE218" s="97" t="s">
        <v>55</v>
      </c>
      <c r="BF218" s="100" t="s">
        <v>55</v>
      </c>
      <c r="BG218" s="97" t="s">
        <v>55</v>
      </c>
      <c r="BH218" s="110" t="s">
        <v>55</v>
      </c>
      <c r="BI218" s="97" t="s">
        <v>55</v>
      </c>
      <c r="BJ218" s="97" t="s">
        <v>55</v>
      </c>
      <c r="BK218" s="122" t="s">
        <v>55</v>
      </c>
      <c r="BL218" s="107" t="s">
        <v>126</v>
      </c>
      <c r="BM218" s="108" t="str">
        <f t="shared" si="45"/>
        <v>N.A.</v>
      </c>
      <c r="BN218" s="108" t="str">
        <f t="shared" si="46"/>
        <v>N.A.</v>
      </c>
      <c r="BO218" s="108" t="str">
        <f t="shared" si="47"/>
        <v>N.A.</v>
      </c>
      <c r="BP218" s="108" t="str">
        <f t="shared" si="48"/>
        <v>N.A.</v>
      </c>
      <c r="BQ218" s="108" t="str">
        <f t="shared" si="49"/>
        <v>N.A.</v>
      </c>
      <c r="BR218" s="109" t="str">
        <f t="shared" si="50"/>
        <v>N.A.</v>
      </c>
      <c r="BS218" s="108">
        <f t="shared" si="51"/>
        <v>0</v>
      </c>
      <c r="BT218" s="108">
        <f t="shared" si="52"/>
        <v>0</v>
      </c>
      <c r="BU218" s="108">
        <f t="shared" si="44"/>
        <v>0</v>
      </c>
      <c r="BV218" s="62" t="str">
        <f t="shared" si="53"/>
        <v>IGUAL</v>
      </c>
      <c r="BW218" s="251"/>
    </row>
    <row r="219" spans="1:75" ht="37.9" hidden="1" customHeight="1">
      <c r="A219" s="89" t="s">
        <v>229</v>
      </c>
      <c r="B219" s="43">
        <v>1793</v>
      </c>
      <c r="C219" s="90" t="s">
        <v>10</v>
      </c>
      <c r="D219" s="90" t="s">
        <v>1200</v>
      </c>
      <c r="E219" s="92">
        <v>45078</v>
      </c>
      <c r="F219" s="90" t="s">
        <v>22</v>
      </c>
      <c r="G219" s="93" t="s">
        <v>1231</v>
      </c>
      <c r="H219" s="90" t="s">
        <v>26</v>
      </c>
      <c r="I219" s="92">
        <v>45198</v>
      </c>
      <c r="J219" s="94"/>
      <c r="K219" s="90"/>
      <c r="L219" s="90"/>
      <c r="M219" s="90"/>
      <c r="N219" s="90"/>
      <c r="O219" s="92"/>
      <c r="P219" s="92"/>
      <c r="Q219" s="188">
        <v>2622</v>
      </c>
      <c r="R219" s="95">
        <f t="array" ref="R219">SUM(IF($AA219=Reformulaciones!$B$2:$B$1354,Reformulaciones!$J$2:$J$994,0))</f>
        <v>0</v>
      </c>
      <c r="S219" s="93" t="s">
        <v>1232</v>
      </c>
      <c r="T219" s="93" t="s">
        <v>1116</v>
      </c>
      <c r="U219" s="96" t="s">
        <v>767</v>
      </c>
      <c r="V219" s="94">
        <v>3</v>
      </c>
      <c r="W219" s="90" t="s">
        <v>748</v>
      </c>
      <c r="X219" s="92">
        <v>45139</v>
      </c>
      <c r="Y219" s="92">
        <v>45443</v>
      </c>
      <c r="Z219" s="90" t="s">
        <v>753</v>
      </c>
      <c r="AA219" s="44" t="s">
        <v>1233</v>
      </c>
      <c r="AB219" s="97" t="s">
        <v>47</v>
      </c>
      <c r="AC219" s="98" t="str">
        <f t="shared" si="54"/>
        <v>A</v>
      </c>
      <c r="AD219" s="99" t="s">
        <v>871</v>
      </c>
      <c r="AE219" s="100">
        <v>0</v>
      </c>
      <c r="AF219" s="101" t="s">
        <v>872</v>
      </c>
      <c r="AG219" s="102">
        <v>45404</v>
      </c>
      <c r="AH219" s="117" t="s">
        <v>551</v>
      </c>
      <c r="AI219" s="117" t="s">
        <v>552</v>
      </c>
      <c r="AJ219" s="105" t="s">
        <v>120</v>
      </c>
      <c r="AK219" s="97" t="s">
        <v>47</v>
      </c>
      <c r="AL219" s="98" t="str">
        <f t="shared" si="55"/>
        <v>C</v>
      </c>
      <c r="AM219" s="161" t="s">
        <v>920</v>
      </c>
      <c r="AN219" s="100">
        <v>1</v>
      </c>
      <c r="AO219" s="160" t="s">
        <v>921</v>
      </c>
      <c r="AP219" s="135" t="s">
        <v>875</v>
      </c>
      <c r="AQ219" s="117" t="s">
        <v>922</v>
      </c>
      <c r="AR219" s="158" t="s">
        <v>877</v>
      </c>
      <c r="AS219" s="105"/>
      <c r="AT219" s="97" t="s">
        <v>55</v>
      </c>
      <c r="AU219" s="98" t="s">
        <v>55</v>
      </c>
      <c r="AV219" s="97" t="s">
        <v>55</v>
      </c>
      <c r="AW219" s="100" t="s">
        <v>55</v>
      </c>
      <c r="AX219" s="97" t="s">
        <v>55</v>
      </c>
      <c r="AY219" s="110" t="s">
        <v>55</v>
      </c>
      <c r="AZ219" s="97" t="s">
        <v>55</v>
      </c>
      <c r="BA219" s="97" t="s">
        <v>55</v>
      </c>
      <c r="BB219" s="122" t="s">
        <v>55</v>
      </c>
      <c r="BC219" s="97" t="s">
        <v>55</v>
      </c>
      <c r="BD219" s="98" t="s">
        <v>55</v>
      </c>
      <c r="BE219" s="97" t="s">
        <v>55</v>
      </c>
      <c r="BF219" s="100" t="s">
        <v>55</v>
      </c>
      <c r="BG219" s="97" t="s">
        <v>55</v>
      </c>
      <c r="BH219" s="110" t="s">
        <v>55</v>
      </c>
      <c r="BI219" s="97" t="s">
        <v>55</v>
      </c>
      <c r="BJ219" s="97" t="s">
        <v>55</v>
      </c>
      <c r="BK219" s="122" t="s">
        <v>55</v>
      </c>
      <c r="BL219" s="107" t="s">
        <v>126</v>
      </c>
      <c r="BM219" s="108" t="str">
        <f t="shared" si="45"/>
        <v>N.A.</v>
      </c>
      <c r="BN219" s="108" t="str">
        <f t="shared" si="46"/>
        <v>N.A.</v>
      </c>
      <c r="BO219" s="108" t="str">
        <f t="shared" si="47"/>
        <v>N.A.</v>
      </c>
      <c r="BP219" s="108" t="str">
        <f t="shared" si="48"/>
        <v>N.A.</v>
      </c>
      <c r="BQ219" s="108" t="str">
        <f t="shared" si="49"/>
        <v>N.A.</v>
      </c>
      <c r="BR219" s="109" t="str">
        <f t="shared" si="50"/>
        <v>N.A.</v>
      </c>
      <c r="BS219" s="108">
        <f t="shared" si="51"/>
        <v>0</v>
      </c>
      <c r="BT219" s="108">
        <f t="shared" si="52"/>
        <v>0</v>
      </c>
      <c r="BU219" s="108">
        <f t="shared" si="44"/>
        <v>0</v>
      </c>
      <c r="BV219" s="62" t="str">
        <f t="shared" si="53"/>
        <v>IGUAL</v>
      </c>
      <c r="BW219" s="251"/>
    </row>
    <row r="220" spans="1:75" ht="37.9" hidden="1" customHeight="1">
      <c r="A220" s="89" t="s">
        <v>229</v>
      </c>
      <c r="B220" s="43">
        <v>1794</v>
      </c>
      <c r="C220" s="90" t="s">
        <v>10</v>
      </c>
      <c r="D220" s="90" t="s">
        <v>1200</v>
      </c>
      <c r="E220" s="92">
        <v>45078</v>
      </c>
      <c r="F220" s="90" t="s">
        <v>22</v>
      </c>
      <c r="G220" s="93" t="s">
        <v>1234</v>
      </c>
      <c r="H220" s="90" t="s">
        <v>26</v>
      </c>
      <c r="I220" s="92">
        <v>45198</v>
      </c>
      <c r="J220" s="94"/>
      <c r="K220" s="90"/>
      <c r="L220" s="90"/>
      <c r="M220" s="90"/>
      <c r="N220" s="90"/>
      <c r="O220" s="92"/>
      <c r="P220" s="92"/>
      <c r="Q220" s="188">
        <v>2623</v>
      </c>
      <c r="R220" s="95">
        <f t="array" ref="R220">SUM(IF($AA220=Reformulaciones!$B$2:$B$1354,Reformulaciones!$J$2:$J$994,0))</f>
        <v>0</v>
      </c>
      <c r="S220" s="93" t="s">
        <v>1235</v>
      </c>
      <c r="T220" s="93" t="s">
        <v>1236</v>
      </c>
      <c r="U220" s="96" t="s">
        <v>767</v>
      </c>
      <c r="V220" s="94">
        <v>3</v>
      </c>
      <c r="W220" s="90" t="s">
        <v>748</v>
      </c>
      <c r="X220" s="92">
        <v>45139</v>
      </c>
      <c r="Y220" s="92">
        <v>45443</v>
      </c>
      <c r="Z220" s="90" t="s">
        <v>753</v>
      </c>
      <c r="AA220" s="44" t="s">
        <v>1237</v>
      </c>
      <c r="AB220" s="97" t="s">
        <v>47</v>
      </c>
      <c r="AC220" s="98" t="str">
        <f t="shared" si="54"/>
        <v>A</v>
      </c>
      <c r="AD220" s="99" t="s">
        <v>871</v>
      </c>
      <c r="AE220" s="100">
        <v>0</v>
      </c>
      <c r="AF220" s="101" t="s">
        <v>872</v>
      </c>
      <c r="AG220" s="102">
        <v>45404</v>
      </c>
      <c r="AH220" s="117" t="s">
        <v>551</v>
      </c>
      <c r="AI220" s="117" t="s">
        <v>552</v>
      </c>
      <c r="AJ220" s="105" t="s">
        <v>120</v>
      </c>
      <c r="AK220" s="97" t="s">
        <v>47</v>
      </c>
      <c r="AL220" s="98" t="str">
        <f t="shared" si="55"/>
        <v>C</v>
      </c>
      <c r="AM220" s="161" t="s">
        <v>920</v>
      </c>
      <c r="AN220" s="100">
        <v>1</v>
      </c>
      <c r="AO220" s="160" t="s">
        <v>921</v>
      </c>
      <c r="AP220" s="135" t="s">
        <v>875</v>
      </c>
      <c r="AQ220" s="117" t="s">
        <v>922</v>
      </c>
      <c r="AR220" s="158" t="s">
        <v>877</v>
      </c>
      <c r="AS220" s="105"/>
      <c r="AT220" s="97" t="s">
        <v>55</v>
      </c>
      <c r="AU220" s="98" t="s">
        <v>55</v>
      </c>
      <c r="AV220" s="97" t="s">
        <v>55</v>
      </c>
      <c r="AW220" s="100" t="s">
        <v>55</v>
      </c>
      <c r="AX220" s="97" t="s">
        <v>55</v>
      </c>
      <c r="AY220" s="110" t="s">
        <v>55</v>
      </c>
      <c r="AZ220" s="97" t="s">
        <v>55</v>
      </c>
      <c r="BA220" s="97" t="s">
        <v>55</v>
      </c>
      <c r="BB220" s="122" t="s">
        <v>55</v>
      </c>
      <c r="BC220" s="97" t="s">
        <v>55</v>
      </c>
      <c r="BD220" s="98" t="s">
        <v>55</v>
      </c>
      <c r="BE220" s="97" t="s">
        <v>55</v>
      </c>
      <c r="BF220" s="100" t="s">
        <v>55</v>
      </c>
      <c r="BG220" s="97" t="s">
        <v>55</v>
      </c>
      <c r="BH220" s="110" t="s">
        <v>55</v>
      </c>
      <c r="BI220" s="97" t="s">
        <v>55</v>
      </c>
      <c r="BJ220" s="97" t="s">
        <v>55</v>
      </c>
      <c r="BK220" s="122" t="s">
        <v>55</v>
      </c>
      <c r="BL220" s="107" t="s">
        <v>126</v>
      </c>
      <c r="BM220" s="108" t="str">
        <f t="shared" si="45"/>
        <v>N.A.</v>
      </c>
      <c r="BN220" s="108" t="str">
        <f t="shared" si="46"/>
        <v>N.A.</v>
      </c>
      <c r="BO220" s="108" t="str">
        <f t="shared" si="47"/>
        <v>N.A.</v>
      </c>
      <c r="BP220" s="108" t="str">
        <f t="shared" si="48"/>
        <v>N.A.</v>
      </c>
      <c r="BQ220" s="108" t="str">
        <f t="shared" si="49"/>
        <v>N.A.</v>
      </c>
      <c r="BR220" s="109" t="str">
        <f t="shared" si="50"/>
        <v>N.A.</v>
      </c>
      <c r="BS220" s="108">
        <f t="shared" si="51"/>
        <v>0</v>
      </c>
      <c r="BT220" s="108">
        <f t="shared" si="52"/>
        <v>0</v>
      </c>
      <c r="BU220" s="108">
        <f t="shared" si="44"/>
        <v>0</v>
      </c>
      <c r="BV220" s="62" t="str">
        <f t="shared" si="53"/>
        <v>IGUAL</v>
      </c>
      <c r="BW220" s="251"/>
    </row>
    <row r="221" spans="1:75" ht="37.9" hidden="1" customHeight="1">
      <c r="A221" s="89" t="s">
        <v>229</v>
      </c>
      <c r="B221" s="43">
        <v>1795</v>
      </c>
      <c r="C221" s="90" t="s">
        <v>10</v>
      </c>
      <c r="D221" s="90" t="s">
        <v>1200</v>
      </c>
      <c r="E221" s="92">
        <v>45078</v>
      </c>
      <c r="F221" s="90" t="s">
        <v>22</v>
      </c>
      <c r="G221" s="93" t="s">
        <v>1238</v>
      </c>
      <c r="H221" s="90" t="s">
        <v>26</v>
      </c>
      <c r="I221" s="92">
        <v>45198</v>
      </c>
      <c r="J221" s="94"/>
      <c r="K221" s="90"/>
      <c r="L221" s="90"/>
      <c r="M221" s="90"/>
      <c r="N221" s="90"/>
      <c r="O221" s="92"/>
      <c r="P221" s="92"/>
      <c r="Q221" s="188">
        <v>2624</v>
      </c>
      <c r="R221" s="95">
        <f t="array" ref="R221">SUM(IF($AA221=Reformulaciones!$B$2:$B$1354,Reformulaciones!$J$2:$J$994,0))</f>
        <v>0</v>
      </c>
      <c r="S221" s="93" t="s">
        <v>1239</v>
      </c>
      <c r="T221" s="93" t="s">
        <v>1236</v>
      </c>
      <c r="U221" s="96" t="s">
        <v>767</v>
      </c>
      <c r="V221" s="94">
        <v>3</v>
      </c>
      <c r="W221" s="90" t="s">
        <v>748</v>
      </c>
      <c r="X221" s="92">
        <v>45139</v>
      </c>
      <c r="Y221" s="92">
        <v>45443</v>
      </c>
      <c r="Z221" s="90" t="s">
        <v>753</v>
      </c>
      <c r="AA221" s="44" t="s">
        <v>1240</v>
      </c>
      <c r="AB221" s="97" t="s">
        <v>313</v>
      </c>
      <c r="AC221" s="98" t="str">
        <f t="shared" si="54"/>
        <v>A</v>
      </c>
      <c r="AD221" s="99" t="s">
        <v>960</v>
      </c>
      <c r="AE221" s="100">
        <v>0.66</v>
      </c>
      <c r="AF221" s="101" t="s">
        <v>961</v>
      </c>
      <c r="AG221" s="102">
        <v>45405</v>
      </c>
      <c r="AH221" s="104"/>
      <c r="AI221" s="104"/>
      <c r="AJ221" s="105" t="s">
        <v>120</v>
      </c>
      <c r="AK221" s="97" t="s">
        <v>313</v>
      </c>
      <c r="AL221" s="98" t="str">
        <f t="shared" si="55"/>
        <v>C</v>
      </c>
      <c r="AM221" s="99" t="s">
        <v>962</v>
      </c>
      <c r="AN221" s="100">
        <v>1</v>
      </c>
      <c r="AO221" s="101" t="s">
        <v>963</v>
      </c>
      <c r="AP221" s="102">
        <v>45454</v>
      </c>
      <c r="AQ221" s="103" t="s">
        <v>1241</v>
      </c>
      <c r="AR221" s="104" t="s">
        <v>963</v>
      </c>
      <c r="AS221" s="105"/>
      <c r="AT221" s="97" t="s">
        <v>55</v>
      </c>
      <c r="AU221" s="98" t="s">
        <v>55</v>
      </c>
      <c r="AV221" s="97" t="s">
        <v>55</v>
      </c>
      <c r="AW221" s="100" t="s">
        <v>55</v>
      </c>
      <c r="AX221" s="97" t="s">
        <v>55</v>
      </c>
      <c r="AY221" s="110" t="s">
        <v>55</v>
      </c>
      <c r="AZ221" s="97" t="s">
        <v>55</v>
      </c>
      <c r="BA221" s="97" t="s">
        <v>55</v>
      </c>
      <c r="BB221" s="122" t="s">
        <v>55</v>
      </c>
      <c r="BC221" s="97" t="s">
        <v>55</v>
      </c>
      <c r="BD221" s="98" t="s">
        <v>55</v>
      </c>
      <c r="BE221" s="97" t="s">
        <v>55</v>
      </c>
      <c r="BF221" s="100" t="s">
        <v>55</v>
      </c>
      <c r="BG221" s="97" t="s">
        <v>55</v>
      </c>
      <c r="BH221" s="110" t="s">
        <v>55</v>
      </c>
      <c r="BI221" s="97" t="s">
        <v>55</v>
      </c>
      <c r="BJ221" s="97" t="s">
        <v>55</v>
      </c>
      <c r="BK221" s="122" t="s">
        <v>55</v>
      </c>
      <c r="BL221" s="107" t="s">
        <v>126</v>
      </c>
      <c r="BM221" s="108" t="str">
        <f t="shared" si="45"/>
        <v>N.A.</v>
      </c>
      <c r="BN221" s="108" t="str">
        <f t="shared" si="46"/>
        <v>N.A.</v>
      </c>
      <c r="BO221" s="108" t="str">
        <f t="shared" si="47"/>
        <v>N.A.</v>
      </c>
      <c r="BP221" s="108" t="str">
        <f t="shared" si="48"/>
        <v>N.A.</v>
      </c>
      <c r="BQ221" s="108" t="str">
        <f t="shared" si="49"/>
        <v>N.A.</v>
      </c>
      <c r="BR221" s="109" t="str">
        <f t="shared" si="50"/>
        <v>N.A.</v>
      </c>
      <c r="BS221" s="108">
        <f t="shared" si="51"/>
        <v>0</v>
      </c>
      <c r="BT221" s="108">
        <f t="shared" si="52"/>
        <v>0</v>
      </c>
      <c r="BU221" s="108">
        <f t="shared" si="44"/>
        <v>0</v>
      </c>
      <c r="BV221" s="62" t="str">
        <f t="shared" si="53"/>
        <v>IGUAL</v>
      </c>
      <c r="BW221" s="251"/>
    </row>
    <row r="222" spans="1:75" ht="37.9" hidden="1" customHeight="1">
      <c r="A222" s="89" t="s">
        <v>229</v>
      </c>
      <c r="B222" s="43">
        <v>1796</v>
      </c>
      <c r="C222" s="90" t="s">
        <v>10</v>
      </c>
      <c r="D222" s="90" t="s">
        <v>1200</v>
      </c>
      <c r="E222" s="92">
        <v>45078</v>
      </c>
      <c r="F222" s="90" t="s">
        <v>22</v>
      </c>
      <c r="G222" s="93" t="s">
        <v>1242</v>
      </c>
      <c r="H222" s="90" t="s">
        <v>26</v>
      </c>
      <c r="I222" s="92">
        <v>45198</v>
      </c>
      <c r="J222" s="94"/>
      <c r="K222" s="90"/>
      <c r="L222" s="90"/>
      <c r="M222" s="90"/>
      <c r="N222" s="90"/>
      <c r="O222" s="92"/>
      <c r="P222" s="92"/>
      <c r="Q222" s="188">
        <v>2655</v>
      </c>
      <c r="R222" s="95">
        <f t="array" ref="R222">SUM(IF($AA222=Reformulaciones!$B$2:$B$1354,Reformulaciones!$J$2:$J$994,0))</f>
        <v>0</v>
      </c>
      <c r="S222" s="93" t="s">
        <v>1243</v>
      </c>
      <c r="T222" s="93" t="s">
        <v>1116</v>
      </c>
      <c r="U222" s="96" t="s">
        <v>767</v>
      </c>
      <c r="V222" s="94">
        <v>3</v>
      </c>
      <c r="W222" s="90" t="s">
        <v>748</v>
      </c>
      <c r="X222" s="92">
        <v>45139</v>
      </c>
      <c r="Y222" s="92">
        <v>45443</v>
      </c>
      <c r="Z222" s="90" t="s">
        <v>753</v>
      </c>
      <c r="AA222" s="44" t="s">
        <v>1244</v>
      </c>
      <c r="AB222" s="97" t="s">
        <v>313</v>
      </c>
      <c r="AC222" s="98" t="str">
        <f t="shared" si="54"/>
        <v>A</v>
      </c>
      <c r="AD222" s="99" t="s">
        <v>960</v>
      </c>
      <c r="AE222" s="100">
        <v>0.66</v>
      </c>
      <c r="AF222" s="101" t="s">
        <v>961</v>
      </c>
      <c r="AG222" s="102">
        <v>45405</v>
      </c>
      <c r="AH222" s="104"/>
      <c r="AI222" s="104"/>
      <c r="AJ222" s="105" t="s">
        <v>120</v>
      </c>
      <c r="AK222" s="97" t="s">
        <v>313</v>
      </c>
      <c r="AL222" s="98" t="str">
        <f t="shared" si="55"/>
        <v>C</v>
      </c>
      <c r="AM222" s="99" t="s">
        <v>1245</v>
      </c>
      <c r="AN222" s="100">
        <v>1</v>
      </c>
      <c r="AO222" s="101" t="s">
        <v>963</v>
      </c>
      <c r="AP222" s="102">
        <v>45477</v>
      </c>
      <c r="AQ222" s="103" t="s">
        <v>791</v>
      </c>
      <c r="AR222" s="104" t="s">
        <v>963</v>
      </c>
      <c r="AS222" s="105"/>
      <c r="AT222" s="97" t="s">
        <v>55</v>
      </c>
      <c r="AU222" s="98" t="s">
        <v>55</v>
      </c>
      <c r="AV222" s="97" t="s">
        <v>55</v>
      </c>
      <c r="AW222" s="100" t="s">
        <v>55</v>
      </c>
      <c r="AX222" s="97" t="s">
        <v>55</v>
      </c>
      <c r="AY222" s="110" t="s">
        <v>55</v>
      </c>
      <c r="AZ222" s="97" t="s">
        <v>55</v>
      </c>
      <c r="BA222" s="97" t="s">
        <v>55</v>
      </c>
      <c r="BB222" s="122" t="s">
        <v>55</v>
      </c>
      <c r="BC222" s="97" t="s">
        <v>55</v>
      </c>
      <c r="BD222" s="98" t="s">
        <v>55</v>
      </c>
      <c r="BE222" s="97" t="s">
        <v>55</v>
      </c>
      <c r="BF222" s="100" t="s">
        <v>55</v>
      </c>
      <c r="BG222" s="97" t="s">
        <v>55</v>
      </c>
      <c r="BH222" s="110" t="s">
        <v>55</v>
      </c>
      <c r="BI222" s="97" t="s">
        <v>55</v>
      </c>
      <c r="BJ222" s="97" t="s">
        <v>55</v>
      </c>
      <c r="BK222" s="122" t="s">
        <v>55</v>
      </c>
      <c r="BL222" s="107" t="s">
        <v>126</v>
      </c>
      <c r="BM222" s="108" t="str">
        <f t="shared" si="45"/>
        <v>N.A.</v>
      </c>
      <c r="BN222" s="108" t="str">
        <f t="shared" si="46"/>
        <v>N.A.</v>
      </c>
      <c r="BO222" s="108" t="str">
        <f t="shared" si="47"/>
        <v>N.A.</v>
      </c>
      <c r="BP222" s="108" t="str">
        <f t="shared" si="48"/>
        <v>N.A.</v>
      </c>
      <c r="BQ222" s="108" t="str">
        <f t="shared" si="49"/>
        <v>N.A.</v>
      </c>
      <c r="BR222" s="109" t="str">
        <f t="shared" si="50"/>
        <v>N.A.</v>
      </c>
      <c r="BS222" s="108">
        <f t="shared" si="51"/>
        <v>0</v>
      </c>
      <c r="BT222" s="108">
        <f t="shared" si="52"/>
        <v>0</v>
      </c>
      <c r="BU222" s="108">
        <f t="shared" si="44"/>
        <v>0</v>
      </c>
      <c r="BV222" s="62" t="str">
        <f t="shared" si="53"/>
        <v>IGUAL</v>
      </c>
      <c r="BW222" s="251"/>
    </row>
    <row r="223" spans="1:75" ht="37.9" hidden="1" customHeight="1">
      <c r="A223" s="89" t="s">
        <v>229</v>
      </c>
      <c r="B223" s="43">
        <v>1796</v>
      </c>
      <c r="C223" s="90" t="s">
        <v>10</v>
      </c>
      <c r="D223" s="90" t="s">
        <v>1200</v>
      </c>
      <c r="E223" s="92">
        <v>45078</v>
      </c>
      <c r="F223" s="90" t="s">
        <v>22</v>
      </c>
      <c r="G223" s="93" t="s">
        <v>1242</v>
      </c>
      <c r="H223" s="90" t="s">
        <v>26</v>
      </c>
      <c r="I223" s="92">
        <v>45198</v>
      </c>
      <c r="J223" s="94"/>
      <c r="K223" s="90"/>
      <c r="L223" s="90"/>
      <c r="M223" s="90"/>
      <c r="N223" s="90"/>
      <c r="O223" s="92"/>
      <c r="P223" s="92"/>
      <c r="Q223" s="188">
        <v>2656</v>
      </c>
      <c r="R223" s="95">
        <f t="array" ref="R223">SUM(IF($AA223=Reformulaciones!$B$2:$B$1354,Reformulaciones!$J$2:$J$994,0))</f>
        <v>0</v>
      </c>
      <c r="S223" s="93" t="s">
        <v>1243</v>
      </c>
      <c r="T223" s="93" t="s">
        <v>1100</v>
      </c>
      <c r="U223" s="96" t="s">
        <v>759</v>
      </c>
      <c r="V223" s="94">
        <v>1</v>
      </c>
      <c r="W223" s="90" t="s">
        <v>748</v>
      </c>
      <c r="X223" s="92">
        <v>45139</v>
      </c>
      <c r="Y223" s="92">
        <v>45443</v>
      </c>
      <c r="Z223" s="90" t="s">
        <v>753</v>
      </c>
      <c r="AA223" s="44" t="s">
        <v>1246</v>
      </c>
      <c r="AB223" s="97" t="s">
        <v>313</v>
      </c>
      <c r="AC223" s="98" t="str">
        <f t="shared" si="54"/>
        <v>A</v>
      </c>
      <c r="AD223" s="99" t="s">
        <v>314</v>
      </c>
      <c r="AE223" s="100">
        <v>0</v>
      </c>
      <c r="AF223" s="101" t="s">
        <v>972</v>
      </c>
      <c r="AG223" s="102">
        <v>45405</v>
      </c>
      <c r="AH223" s="104"/>
      <c r="AI223" s="104"/>
      <c r="AJ223" s="105" t="s">
        <v>120</v>
      </c>
      <c r="AK223" s="97" t="s">
        <v>313</v>
      </c>
      <c r="AL223" s="98" t="str">
        <f t="shared" si="55"/>
        <v>C</v>
      </c>
      <c r="AM223" s="99" t="s">
        <v>1247</v>
      </c>
      <c r="AN223" s="100">
        <v>1</v>
      </c>
      <c r="AO223" s="101" t="s">
        <v>1248</v>
      </c>
      <c r="AP223" s="102">
        <v>45477</v>
      </c>
      <c r="AQ223" s="103" t="s">
        <v>1249</v>
      </c>
      <c r="AR223" s="104" t="s">
        <v>1248</v>
      </c>
      <c r="AS223" s="105"/>
      <c r="AT223" s="97" t="s">
        <v>55</v>
      </c>
      <c r="AU223" s="98" t="s">
        <v>55</v>
      </c>
      <c r="AV223" s="97" t="s">
        <v>55</v>
      </c>
      <c r="AW223" s="100" t="s">
        <v>55</v>
      </c>
      <c r="AX223" s="97" t="s">
        <v>55</v>
      </c>
      <c r="AY223" s="110" t="s">
        <v>55</v>
      </c>
      <c r="AZ223" s="97" t="s">
        <v>55</v>
      </c>
      <c r="BA223" s="97" t="s">
        <v>55</v>
      </c>
      <c r="BB223" s="122" t="s">
        <v>55</v>
      </c>
      <c r="BC223" s="97" t="s">
        <v>55</v>
      </c>
      <c r="BD223" s="98" t="s">
        <v>55</v>
      </c>
      <c r="BE223" s="97" t="s">
        <v>55</v>
      </c>
      <c r="BF223" s="100" t="s">
        <v>55</v>
      </c>
      <c r="BG223" s="97" t="s">
        <v>55</v>
      </c>
      <c r="BH223" s="110" t="s">
        <v>55</v>
      </c>
      <c r="BI223" s="97" t="s">
        <v>55</v>
      </c>
      <c r="BJ223" s="97" t="s">
        <v>55</v>
      </c>
      <c r="BK223" s="122" t="s">
        <v>55</v>
      </c>
      <c r="BL223" s="107" t="s">
        <v>126</v>
      </c>
      <c r="BM223" s="108" t="str">
        <f t="shared" si="45"/>
        <v>N.A.</v>
      </c>
      <c r="BN223" s="108" t="str">
        <f t="shared" si="46"/>
        <v>N.A.</v>
      </c>
      <c r="BO223" s="108" t="str">
        <f t="shared" si="47"/>
        <v>N.A.</v>
      </c>
      <c r="BP223" s="108" t="str">
        <f t="shared" si="48"/>
        <v>N.A.</v>
      </c>
      <c r="BQ223" s="108" t="str">
        <f t="shared" si="49"/>
        <v>N.A.</v>
      </c>
      <c r="BR223" s="109" t="str">
        <f t="shared" si="50"/>
        <v>N.A.</v>
      </c>
      <c r="BS223" s="108">
        <f t="shared" si="51"/>
        <v>0</v>
      </c>
      <c r="BT223" s="108">
        <f t="shared" si="52"/>
        <v>0</v>
      </c>
      <c r="BU223" s="108">
        <f t="shared" si="44"/>
        <v>0</v>
      </c>
      <c r="BV223" s="62" t="str">
        <f t="shared" si="53"/>
        <v>IGUAL</v>
      </c>
      <c r="BW223" s="251"/>
    </row>
    <row r="224" spans="1:75" ht="37.9" hidden="1" customHeight="1">
      <c r="A224" s="89" t="s">
        <v>229</v>
      </c>
      <c r="B224" s="43">
        <v>1797</v>
      </c>
      <c r="C224" s="90" t="s">
        <v>10</v>
      </c>
      <c r="D224" s="90" t="s">
        <v>1200</v>
      </c>
      <c r="E224" s="92">
        <v>45078</v>
      </c>
      <c r="F224" s="90" t="s">
        <v>22</v>
      </c>
      <c r="G224" s="93" t="s">
        <v>1250</v>
      </c>
      <c r="H224" s="90" t="s">
        <v>26</v>
      </c>
      <c r="I224" s="92">
        <v>45198</v>
      </c>
      <c r="J224" s="94"/>
      <c r="K224" s="90"/>
      <c r="L224" s="90"/>
      <c r="M224" s="90"/>
      <c r="N224" s="90"/>
      <c r="O224" s="92"/>
      <c r="P224" s="92"/>
      <c r="Q224" s="188">
        <v>2743</v>
      </c>
      <c r="R224" s="95">
        <f t="array" ref="R224">SUM(IF($AA224=Reformulaciones!$B$2:$B$1354,Reformulaciones!$J$2:$J$994,0))</f>
        <v>0</v>
      </c>
      <c r="S224" s="93" t="s">
        <v>1251</v>
      </c>
      <c r="T224" s="93" t="s">
        <v>1116</v>
      </c>
      <c r="U224" s="96" t="s">
        <v>767</v>
      </c>
      <c r="V224" s="94">
        <v>3</v>
      </c>
      <c r="W224" s="90" t="s">
        <v>748</v>
      </c>
      <c r="X224" s="92">
        <v>45139</v>
      </c>
      <c r="Y224" s="92">
        <v>45443</v>
      </c>
      <c r="Z224" s="90" t="s">
        <v>753</v>
      </c>
      <c r="AA224" s="44" t="s">
        <v>1252</v>
      </c>
      <c r="AB224" s="97" t="s">
        <v>313</v>
      </c>
      <c r="AC224" s="98" t="str">
        <f t="shared" si="54"/>
        <v>A</v>
      </c>
      <c r="AD224" s="99" t="s">
        <v>960</v>
      </c>
      <c r="AE224" s="100">
        <v>0.66</v>
      </c>
      <c r="AF224" s="101" t="s">
        <v>961</v>
      </c>
      <c r="AG224" s="102">
        <v>45405</v>
      </c>
      <c r="AH224" s="104"/>
      <c r="AI224" s="104"/>
      <c r="AJ224" s="105" t="s">
        <v>120</v>
      </c>
      <c r="AK224" s="97" t="s">
        <v>313</v>
      </c>
      <c r="AL224" s="98" t="str">
        <f t="shared" si="55"/>
        <v>C</v>
      </c>
      <c r="AM224" s="99" t="s">
        <v>1253</v>
      </c>
      <c r="AN224" s="100">
        <v>1</v>
      </c>
      <c r="AO224" s="101" t="s">
        <v>1254</v>
      </c>
      <c r="AP224" s="102">
        <v>45454</v>
      </c>
      <c r="AQ224" s="103" t="s">
        <v>1241</v>
      </c>
      <c r="AR224" s="104" t="s">
        <v>1254</v>
      </c>
      <c r="AS224" s="105"/>
      <c r="AT224" s="97" t="s">
        <v>55</v>
      </c>
      <c r="AU224" s="98" t="s">
        <v>55</v>
      </c>
      <c r="AV224" s="97" t="s">
        <v>55</v>
      </c>
      <c r="AW224" s="100" t="s">
        <v>55</v>
      </c>
      <c r="AX224" s="97" t="s">
        <v>55</v>
      </c>
      <c r="AY224" s="110" t="s">
        <v>55</v>
      </c>
      <c r="AZ224" s="97" t="s">
        <v>55</v>
      </c>
      <c r="BA224" s="97" t="s">
        <v>55</v>
      </c>
      <c r="BB224" s="122" t="s">
        <v>55</v>
      </c>
      <c r="BC224" s="97" t="s">
        <v>55</v>
      </c>
      <c r="BD224" s="98" t="s">
        <v>55</v>
      </c>
      <c r="BE224" s="97" t="s">
        <v>55</v>
      </c>
      <c r="BF224" s="100" t="s">
        <v>55</v>
      </c>
      <c r="BG224" s="97" t="s">
        <v>55</v>
      </c>
      <c r="BH224" s="110" t="s">
        <v>55</v>
      </c>
      <c r="BI224" s="97" t="s">
        <v>55</v>
      </c>
      <c r="BJ224" s="97" t="s">
        <v>55</v>
      </c>
      <c r="BK224" s="122" t="s">
        <v>55</v>
      </c>
      <c r="BL224" s="107" t="s">
        <v>126</v>
      </c>
      <c r="BM224" s="108" t="str">
        <f t="shared" si="45"/>
        <v>N.A.</v>
      </c>
      <c r="BN224" s="108" t="str">
        <f t="shared" si="46"/>
        <v>N.A.</v>
      </c>
      <c r="BO224" s="108" t="str">
        <f t="shared" si="47"/>
        <v>N.A.</v>
      </c>
      <c r="BP224" s="108" t="str">
        <f t="shared" si="48"/>
        <v>N.A.</v>
      </c>
      <c r="BQ224" s="108" t="str">
        <f t="shared" si="49"/>
        <v>N.A.</v>
      </c>
      <c r="BR224" s="109" t="str">
        <f t="shared" si="50"/>
        <v>N.A.</v>
      </c>
      <c r="BS224" s="108">
        <f t="shared" si="51"/>
        <v>0</v>
      </c>
      <c r="BT224" s="108">
        <f t="shared" si="52"/>
        <v>0</v>
      </c>
      <c r="BU224" s="108">
        <f t="shared" si="44"/>
        <v>0</v>
      </c>
      <c r="BV224" s="62" t="str">
        <f t="shared" si="53"/>
        <v>IGUAL</v>
      </c>
      <c r="BW224" s="251"/>
    </row>
    <row r="225" spans="1:75" ht="37.9" hidden="1" customHeight="1">
      <c r="A225" s="89" t="s">
        <v>229</v>
      </c>
      <c r="B225" s="43">
        <v>1797</v>
      </c>
      <c r="C225" s="90" t="s">
        <v>10</v>
      </c>
      <c r="D225" s="90" t="s">
        <v>1200</v>
      </c>
      <c r="E225" s="92">
        <v>45078</v>
      </c>
      <c r="F225" s="90" t="s">
        <v>22</v>
      </c>
      <c r="G225" s="93" t="s">
        <v>1250</v>
      </c>
      <c r="H225" s="90" t="s">
        <v>26</v>
      </c>
      <c r="I225" s="92">
        <v>45198</v>
      </c>
      <c r="J225" s="94"/>
      <c r="K225" s="90"/>
      <c r="L225" s="90"/>
      <c r="M225" s="90"/>
      <c r="N225" s="90"/>
      <c r="O225" s="92"/>
      <c r="P225" s="92"/>
      <c r="Q225" s="188">
        <v>2744</v>
      </c>
      <c r="R225" s="95">
        <f t="array" ref="R225">SUM(IF($AA225=Reformulaciones!$B$2:$B$1354,Reformulaciones!$J$2:$J$994,0))</f>
        <v>0</v>
      </c>
      <c r="S225" s="93" t="s">
        <v>1251</v>
      </c>
      <c r="T225" s="93" t="s">
        <v>1121</v>
      </c>
      <c r="U225" s="96" t="s">
        <v>162</v>
      </c>
      <c r="V225" s="94">
        <v>1</v>
      </c>
      <c r="W225" s="90" t="s">
        <v>748</v>
      </c>
      <c r="X225" s="92">
        <v>45139</v>
      </c>
      <c r="Y225" s="92">
        <v>45412</v>
      </c>
      <c r="Z225" s="90" t="s">
        <v>753</v>
      </c>
      <c r="AA225" s="44" t="s">
        <v>1255</v>
      </c>
      <c r="AB225" s="97" t="s">
        <v>313</v>
      </c>
      <c r="AC225" s="98" t="str">
        <f t="shared" si="54"/>
        <v>C</v>
      </c>
      <c r="AD225" s="99" t="s">
        <v>1000</v>
      </c>
      <c r="AE225" s="100">
        <v>1</v>
      </c>
      <c r="AF225" s="101" t="s">
        <v>1026</v>
      </c>
      <c r="AG225" s="102">
        <v>45405</v>
      </c>
      <c r="AH225" s="117" t="s">
        <v>1151</v>
      </c>
      <c r="AI225" s="117" t="s">
        <v>1026</v>
      </c>
      <c r="AJ225" s="105" t="s">
        <v>120</v>
      </c>
      <c r="AK225" s="97" t="s">
        <v>55</v>
      </c>
      <c r="AL225" s="97" t="s">
        <v>55</v>
      </c>
      <c r="AM225" s="104" t="s">
        <v>55</v>
      </c>
      <c r="AN225" s="97" t="s">
        <v>55</v>
      </c>
      <c r="AO225" s="97" t="s">
        <v>55</v>
      </c>
      <c r="AP225" s="97" t="s">
        <v>55</v>
      </c>
      <c r="AQ225" s="97" t="s">
        <v>55</v>
      </c>
      <c r="AR225" s="97" t="s">
        <v>55</v>
      </c>
      <c r="AS225" s="97" t="s">
        <v>55</v>
      </c>
      <c r="AT225" s="97" t="s">
        <v>55</v>
      </c>
      <c r="AU225" s="98" t="s">
        <v>55</v>
      </c>
      <c r="AV225" s="97" t="s">
        <v>55</v>
      </c>
      <c r="AW225" s="100" t="s">
        <v>55</v>
      </c>
      <c r="AX225" s="97" t="s">
        <v>55</v>
      </c>
      <c r="AY225" s="110" t="s">
        <v>55</v>
      </c>
      <c r="AZ225" s="97" t="s">
        <v>55</v>
      </c>
      <c r="BA225" s="97" t="s">
        <v>55</v>
      </c>
      <c r="BB225" s="122" t="s">
        <v>55</v>
      </c>
      <c r="BC225" s="97" t="s">
        <v>55</v>
      </c>
      <c r="BD225" s="98" t="s">
        <v>55</v>
      </c>
      <c r="BE225" s="97" t="s">
        <v>55</v>
      </c>
      <c r="BF225" s="100" t="s">
        <v>55</v>
      </c>
      <c r="BG225" s="97" t="s">
        <v>55</v>
      </c>
      <c r="BH225" s="110" t="s">
        <v>55</v>
      </c>
      <c r="BI225" s="97" t="s">
        <v>55</v>
      </c>
      <c r="BJ225" s="97" t="s">
        <v>55</v>
      </c>
      <c r="BK225" s="122" t="s">
        <v>55</v>
      </c>
      <c r="BL225" s="107" t="s">
        <v>110</v>
      </c>
      <c r="BM225" s="108" t="str">
        <f t="shared" si="45"/>
        <v>N.A.</v>
      </c>
      <c r="BN225" s="108" t="str">
        <f t="shared" si="46"/>
        <v>N.A.</v>
      </c>
      <c r="BO225" s="108" t="str">
        <f t="shared" si="47"/>
        <v>N.A.</v>
      </c>
      <c r="BP225" s="108" t="str">
        <f t="shared" si="48"/>
        <v>N.A.</v>
      </c>
      <c r="BQ225" s="108" t="str">
        <f t="shared" si="49"/>
        <v>N.A.</v>
      </c>
      <c r="BR225" s="109" t="str">
        <f t="shared" si="50"/>
        <v>N.A.</v>
      </c>
      <c r="BS225" s="108">
        <f t="shared" si="51"/>
        <v>0</v>
      </c>
      <c r="BT225" s="108">
        <f t="shared" si="52"/>
        <v>0</v>
      </c>
      <c r="BU225" s="108">
        <f t="shared" si="44"/>
        <v>0</v>
      </c>
      <c r="BV225" s="62" t="str">
        <f t="shared" si="53"/>
        <v>IGUAL</v>
      </c>
      <c r="BW225" s="251"/>
    </row>
    <row r="226" spans="1:75" ht="37.9" hidden="1" customHeight="1">
      <c r="A226" s="89" t="s">
        <v>229</v>
      </c>
      <c r="B226" s="43">
        <v>1797</v>
      </c>
      <c r="C226" s="90" t="s">
        <v>10</v>
      </c>
      <c r="D226" s="90" t="s">
        <v>1200</v>
      </c>
      <c r="E226" s="92">
        <v>45078</v>
      </c>
      <c r="F226" s="90" t="s">
        <v>22</v>
      </c>
      <c r="G226" s="93" t="s">
        <v>1250</v>
      </c>
      <c r="H226" s="90" t="s">
        <v>26</v>
      </c>
      <c r="I226" s="92">
        <v>45198</v>
      </c>
      <c r="J226" s="94"/>
      <c r="K226" s="90"/>
      <c r="L226" s="90"/>
      <c r="M226" s="90"/>
      <c r="N226" s="90"/>
      <c r="O226" s="92"/>
      <c r="P226" s="92"/>
      <c r="Q226" s="188">
        <v>2745</v>
      </c>
      <c r="R226" s="95">
        <f t="array" ref="R226">SUM(IF($AA226=Reformulaciones!$B$2:$B$1354,Reformulaciones!$J$2:$J$994,0))</f>
        <v>0</v>
      </c>
      <c r="S226" s="93" t="s">
        <v>1251</v>
      </c>
      <c r="T226" s="93" t="s">
        <v>1126</v>
      </c>
      <c r="U226" s="96" t="s">
        <v>759</v>
      </c>
      <c r="V226" s="94">
        <v>1</v>
      </c>
      <c r="W226" s="90" t="s">
        <v>748</v>
      </c>
      <c r="X226" s="92">
        <v>45139</v>
      </c>
      <c r="Y226" s="92">
        <v>45443</v>
      </c>
      <c r="Z226" s="90" t="s">
        <v>753</v>
      </c>
      <c r="AA226" s="44" t="s">
        <v>1256</v>
      </c>
      <c r="AB226" s="97" t="s">
        <v>313</v>
      </c>
      <c r="AC226" s="98" t="str">
        <f t="shared" si="54"/>
        <v>C</v>
      </c>
      <c r="AD226" s="99" t="s">
        <v>1005</v>
      </c>
      <c r="AE226" s="100">
        <v>1</v>
      </c>
      <c r="AF226" s="101" t="s">
        <v>1006</v>
      </c>
      <c r="AG226" s="102">
        <v>45405</v>
      </c>
      <c r="AH226" s="117" t="s">
        <v>1007</v>
      </c>
      <c r="AI226" s="117" t="s">
        <v>1006</v>
      </c>
      <c r="AJ226" s="105" t="s">
        <v>120</v>
      </c>
      <c r="AK226" s="97" t="s">
        <v>55</v>
      </c>
      <c r="AL226" s="97" t="s">
        <v>55</v>
      </c>
      <c r="AM226" s="104" t="s">
        <v>55</v>
      </c>
      <c r="AN226" s="97" t="s">
        <v>55</v>
      </c>
      <c r="AO226" s="97" t="s">
        <v>55</v>
      </c>
      <c r="AP226" s="97" t="s">
        <v>55</v>
      </c>
      <c r="AQ226" s="97" t="s">
        <v>55</v>
      </c>
      <c r="AR226" s="97" t="s">
        <v>55</v>
      </c>
      <c r="AS226" s="97" t="s">
        <v>55</v>
      </c>
      <c r="AT226" s="97" t="s">
        <v>55</v>
      </c>
      <c r="AU226" s="98" t="s">
        <v>55</v>
      </c>
      <c r="AV226" s="97" t="s">
        <v>55</v>
      </c>
      <c r="AW226" s="100" t="s">
        <v>55</v>
      </c>
      <c r="AX226" s="97" t="s">
        <v>55</v>
      </c>
      <c r="AY226" s="110" t="s">
        <v>55</v>
      </c>
      <c r="AZ226" s="97" t="s">
        <v>55</v>
      </c>
      <c r="BA226" s="97" t="s">
        <v>55</v>
      </c>
      <c r="BB226" s="122" t="s">
        <v>55</v>
      </c>
      <c r="BC226" s="97" t="s">
        <v>55</v>
      </c>
      <c r="BD226" s="98" t="s">
        <v>55</v>
      </c>
      <c r="BE226" s="97" t="s">
        <v>55</v>
      </c>
      <c r="BF226" s="100" t="s">
        <v>55</v>
      </c>
      <c r="BG226" s="97" t="s">
        <v>55</v>
      </c>
      <c r="BH226" s="110" t="s">
        <v>55</v>
      </c>
      <c r="BI226" s="97" t="s">
        <v>55</v>
      </c>
      <c r="BJ226" s="97" t="s">
        <v>55</v>
      </c>
      <c r="BK226" s="122" t="s">
        <v>55</v>
      </c>
      <c r="BL226" s="107" t="s">
        <v>110</v>
      </c>
      <c r="BM226" s="108" t="str">
        <f t="shared" si="45"/>
        <v>N.A.</v>
      </c>
      <c r="BN226" s="108" t="str">
        <f t="shared" si="46"/>
        <v>N.A.</v>
      </c>
      <c r="BO226" s="108" t="str">
        <f t="shared" si="47"/>
        <v>N.A.</v>
      </c>
      <c r="BP226" s="108" t="str">
        <f t="shared" si="48"/>
        <v>N.A.</v>
      </c>
      <c r="BQ226" s="108" t="str">
        <f t="shared" si="49"/>
        <v>N.A.</v>
      </c>
      <c r="BR226" s="109" t="str">
        <f t="shared" si="50"/>
        <v>N.A.</v>
      </c>
      <c r="BS226" s="108">
        <f t="shared" si="51"/>
        <v>0</v>
      </c>
      <c r="BT226" s="108">
        <f t="shared" si="52"/>
        <v>0</v>
      </c>
      <c r="BU226" s="108">
        <f t="shared" si="44"/>
        <v>0</v>
      </c>
      <c r="BV226" s="62" t="str">
        <f t="shared" si="53"/>
        <v>IGUAL</v>
      </c>
      <c r="BW226" s="251"/>
    </row>
    <row r="227" spans="1:75" ht="37.9" hidden="1" customHeight="1">
      <c r="A227" s="89" t="s">
        <v>229</v>
      </c>
      <c r="B227" s="43">
        <v>1798</v>
      </c>
      <c r="C227" s="90" t="s">
        <v>10</v>
      </c>
      <c r="D227" s="90" t="s">
        <v>1200</v>
      </c>
      <c r="E227" s="92">
        <v>45078</v>
      </c>
      <c r="F227" s="90" t="s">
        <v>22</v>
      </c>
      <c r="G227" s="93" t="s">
        <v>1257</v>
      </c>
      <c r="H227" s="90" t="s">
        <v>26</v>
      </c>
      <c r="I227" s="92">
        <v>45198</v>
      </c>
      <c r="J227" s="94"/>
      <c r="K227" s="90"/>
      <c r="L227" s="90"/>
      <c r="M227" s="90"/>
      <c r="N227" s="90"/>
      <c r="O227" s="92"/>
      <c r="P227" s="92"/>
      <c r="Q227" s="188">
        <v>2625</v>
      </c>
      <c r="R227" s="95">
        <f t="array" ref="R227">SUM(IF($AA227=Reformulaciones!$B$2:$B$1354,Reformulaciones!$J$2:$J$994,0))</f>
        <v>0</v>
      </c>
      <c r="S227" s="93" t="s">
        <v>1258</v>
      </c>
      <c r="T227" s="93" t="s">
        <v>1116</v>
      </c>
      <c r="U227" s="96" t="s">
        <v>767</v>
      </c>
      <c r="V227" s="94">
        <v>3</v>
      </c>
      <c r="W227" s="90" t="s">
        <v>748</v>
      </c>
      <c r="X227" s="92">
        <v>45139</v>
      </c>
      <c r="Y227" s="92">
        <v>45443</v>
      </c>
      <c r="Z227" s="90" t="s">
        <v>753</v>
      </c>
      <c r="AA227" s="44" t="s">
        <v>1259</v>
      </c>
      <c r="AB227" s="97" t="s">
        <v>313</v>
      </c>
      <c r="AC227" s="98" t="str">
        <f t="shared" si="54"/>
        <v>A</v>
      </c>
      <c r="AD227" s="99" t="s">
        <v>960</v>
      </c>
      <c r="AE227" s="100">
        <v>0.66</v>
      </c>
      <c r="AF227" s="101" t="s">
        <v>961</v>
      </c>
      <c r="AG227" s="102">
        <v>45405</v>
      </c>
      <c r="AH227" s="104"/>
      <c r="AI227" s="104"/>
      <c r="AJ227" s="105" t="s">
        <v>120</v>
      </c>
      <c r="AK227" s="97" t="s">
        <v>313</v>
      </c>
      <c r="AL227" s="98" t="str">
        <f t="shared" si="55"/>
        <v>C</v>
      </c>
      <c r="AM227" s="99" t="s">
        <v>1024</v>
      </c>
      <c r="AN227" s="100">
        <v>1</v>
      </c>
      <c r="AO227" s="101" t="s">
        <v>1254</v>
      </c>
      <c r="AP227" s="102">
        <v>45454</v>
      </c>
      <c r="AQ227" s="103" t="s">
        <v>791</v>
      </c>
      <c r="AR227" s="104" t="s">
        <v>1254</v>
      </c>
      <c r="AS227" s="105"/>
      <c r="AT227" s="97" t="s">
        <v>55</v>
      </c>
      <c r="AU227" s="98" t="s">
        <v>55</v>
      </c>
      <c r="AV227" s="97" t="s">
        <v>55</v>
      </c>
      <c r="AW227" s="100" t="s">
        <v>55</v>
      </c>
      <c r="AX227" s="97" t="s">
        <v>55</v>
      </c>
      <c r="AY227" s="110" t="s">
        <v>55</v>
      </c>
      <c r="AZ227" s="97" t="s">
        <v>55</v>
      </c>
      <c r="BA227" s="97" t="s">
        <v>55</v>
      </c>
      <c r="BB227" s="122" t="s">
        <v>55</v>
      </c>
      <c r="BC227" s="97" t="s">
        <v>55</v>
      </c>
      <c r="BD227" s="98" t="s">
        <v>55</v>
      </c>
      <c r="BE227" s="97" t="s">
        <v>55</v>
      </c>
      <c r="BF227" s="100" t="s">
        <v>55</v>
      </c>
      <c r="BG227" s="97" t="s">
        <v>55</v>
      </c>
      <c r="BH227" s="110" t="s">
        <v>55</v>
      </c>
      <c r="BI227" s="97" t="s">
        <v>55</v>
      </c>
      <c r="BJ227" s="97" t="s">
        <v>55</v>
      </c>
      <c r="BK227" s="122" t="s">
        <v>55</v>
      </c>
      <c r="BL227" s="107" t="s">
        <v>126</v>
      </c>
      <c r="BM227" s="108" t="str">
        <f t="shared" si="45"/>
        <v>N.A.</v>
      </c>
      <c r="BN227" s="108" t="str">
        <f t="shared" si="46"/>
        <v>N.A.</v>
      </c>
      <c r="BO227" s="108" t="str">
        <f t="shared" si="47"/>
        <v>N.A.</v>
      </c>
      <c r="BP227" s="108" t="str">
        <f t="shared" si="48"/>
        <v>N.A.</v>
      </c>
      <c r="BQ227" s="108" t="str">
        <f t="shared" si="49"/>
        <v>N.A.</v>
      </c>
      <c r="BR227" s="109" t="str">
        <f t="shared" si="50"/>
        <v>N.A.</v>
      </c>
      <c r="BS227" s="108">
        <f t="shared" si="51"/>
        <v>0</v>
      </c>
      <c r="BT227" s="108">
        <f t="shared" si="52"/>
        <v>0</v>
      </c>
      <c r="BU227" s="108">
        <f t="shared" si="44"/>
        <v>0</v>
      </c>
      <c r="BV227" s="62" t="str">
        <f t="shared" si="53"/>
        <v>IGUAL</v>
      </c>
      <c r="BW227" s="251"/>
    </row>
    <row r="228" spans="1:75" ht="37.9" hidden="1" customHeight="1">
      <c r="A228" s="89" t="s">
        <v>229</v>
      </c>
      <c r="B228" s="43">
        <v>1798</v>
      </c>
      <c r="C228" s="90" t="s">
        <v>10</v>
      </c>
      <c r="D228" s="90" t="s">
        <v>1200</v>
      </c>
      <c r="E228" s="92">
        <v>45078</v>
      </c>
      <c r="F228" s="90" t="s">
        <v>22</v>
      </c>
      <c r="G228" s="93" t="s">
        <v>1257</v>
      </c>
      <c r="H228" s="90" t="s">
        <v>26</v>
      </c>
      <c r="I228" s="92">
        <v>45198</v>
      </c>
      <c r="J228" s="94"/>
      <c r="K228" s="90"/>
      <c r="L228" s="90"/>
      <c r="M228" s="90"/>
      <c r="N228" s="90"/>
      <c r="O228" s="92"/>
      <c r="P228" s="92"/>
      <c r="Q228" s="188">
        <v>2626</v>
      </c>
      <c r="R228" s="95">
        <f t="array" ref="R228">SUM(IF($AA228=Reformulaciones!$B$2:$B$1354,Reformulaciones!$J$2:$J$994,0))</f>
        <v>0</v>
      </c>
      <c r="S228" s="93" t="s">
        <v>1258</v>
      </c>
      <c r="T228" s="93" t="s">
        <v>1121</v>
      </c>
      <c r="U228" s="96" t="s">
        <v>162</v>
      </c>
      <c r="V228" s="94">
        <v>1</v>
      </c>
      <c r="W228" s="90" t="s">
        <v>748</v>
      </c>
      <c r="X228" s="92">
        <v>45139</v>
      </c>
      <c r="Y228" s="92">
        <v>45412</v>
      </c>
      <c r="Z228" s="90" t="s">
        <v>753</v>
      </c>
      <c r="AA228" s="44" t="s">
        <v>1260</v>
      </c>
      <c r="AB228" s="97" t="s">
        <v>313</v>
      </c>
      <c r="AC228" s="98" t="str">
        <f t="shared" si="54"/>
        <v>C</v>
      </c>
      <c r="AD228" s="99" t="s">
        <v>1000</v>
      </c>
      <c r="AE228" s="100">
        <v>1</v>
      </c>
      <c r="AF228" s="101" t="s">
        <v>1026</v>
      </c>
      <c r="AG228" s="102">
        <v>45405</v>
      </c>
      <c r="AH228" s="117" t="s">
        <v>1151</v>
      </c>
      <c r="AI228" s="117" t="s">
        <v>1026</v>
      </c>
      <c r="AJ228" s="105" t="s">
        <v>120</v>
      </c>
      <c r="AK228" s="97" t="s">
        <v>55</v>
      </c>
      <c r="AL228" s="97" t="s">
        <v>55</v>
      </c>
      <c r="AM228" s="104" t="s">
        <v>55</v>
      </c>
      <c r="AN228" s="97" t="s">
        <v>55</v>
      </c>
      <c r="AO228" s="97" t="s">
        <v>55</v>
      </c>
      <c r="AP228" s="97" t="s">
        <v>55</v>
      </c>
      <c r="AQ228" s="97" t="s">
        <v>55</v>
      </c>
      <c r="AR228" s="97" t="s">
        <v>55</v>
      </c>
      <c r="AS228" s="97" t="s">
        <v>55</v>
      </c>
      <c r="AT228" s="97" t="s">
        <v>55</v>
      </c>
      <c r="AU228" s="98" t="s">
        <v>55</v>
      </c>
      <c r="AV228" s="97" t="s">
        <v>55</v>
      </c>
      <c r="AW228" s="100" t="s">
        <v>55</v>
      </c>
      <c r="AX228" s="97" t="s">
        <v>55</v>
      </c>
      <c r="AY228" s="110" t="s">
        <v>55</v>
      </c>
      <c r="AZ228" s="97" t="s">
        <v>55</v>
      </c>
      <c r="BA228" s="97" t="s">
        <v>55</v>
      </c>
      <c r="BB228" s="122" t="s">
        <v>55</v>
      </c>
      <c r="BC228" s="97" t="s">
        <v>55</v>
      </c>
      <c r="BD228" s="98" t="s">
        <v>55</v>
      </c>
      <c r="BE228" s="97" t="s">
        <v>55</v>
      </c>
      <c r="BF228" s="100" t="s">
        <v>55</v>
      </c>
      <c r="BG228" s="97" t="s">
        <v>55</v>
      </c>
      <c r="BH228" s="110" t="s">
        <v>55</v>
      </c>
      <c r="BI228" s="97" t="s">
        <v>55</v>
      </c>
      <c r="BJ228" s="97" t="s">
        <v>55</v>
      </c>
      <c r="BK228" s="122" t="s">
        <v>55</v>
      </c>
      <c r="BL228" s="107" t="s">
        <v>110</v>
      </c>
      <c r="BM228" s="108" t="str">
        <f t="shared" si="45"/>
        <v>N.A.</v>
      </c>
      <c r="BN228" s="108" t="str">
        <f t="shared" si="46"/>
        <v>N.A.</v>
      </c>
      <c r="BO228" s="108" t="str">
        <f t="shared" si="47"/>
        <v>N.A.</v>
      </c>
      <c r="BP228" s="108" t="str">
        <f t="shared" si="48"/>
        <v>N.A.</v>
      </c>
      <c r="BQ228" s="108" t="str">
        <f t="shared" si="49"/>
        <v>N.A.</v>
      </c>
      <c r="BR228" s="109" t="str">
        <f t="shared" si="50"/>
        <v>N.A.</v>
      </c>
      <c r="BS228" s="108">
        <f t="shared" si="51"/>
        <v>0</v>
      </c>
      <c r="BT228" s="108">
        <f t="shared" si="52"/>
        <v>0</v>
      </c>
      <c r="BU228" s="108">
        <f t="shared" si="44"/>
        <v>0</v>
      </c>
      <c r="BV228" s="62" t="str">
        <f t="shared" si="53"/>
        <v>IGUAL</v>
      </c>
      <c r="BW228" s="251"/>
    </row>
    <row r="229" spans="1:75" ht="37.9" hidden="1" customHeight="1">
      <c r="A229" s="89" t="s">
        <v>229</v>
      </c>
      <c r="B229" s="43">
        <v>1798</v>
      </c>
      <c r="C229" s="90" t="s">
        <v>10</v>
      </c>
      <c r="D229" s="90" t="s">
        <v>1200</v>
      </c>
      <c r="E229" s="92">
        <v>45078</v>
      </c>
      <c r="F229" s="90" t="s">
        <v>22</v>
      </c>
      <c r="G229" s="93" t="s">
        <v>1257</v>
      </c>
      <c r="H229" s="90" t="s">
        <v>26</v>
      </c>
      <c r="I229" s="92">
        <v>45198</v>
      </c>
      <c r="J229" s="94"/>
      <c r="K229" s="90"/>
      <c r="L229" s="90"/>
      <c r="M229" s="90"/>
      <c r="N229" s="90"/>
      <c r="O229" s="92"/>
      <c r="P229" s="92"/>
      <c r="Q229" s="188">
        <v>2627</v>
      </c>
      <c r="R229" s="95">
        <f t="array" ref="R229">SUM(IF($AA229=Reformulaciones!$B$2:$B$1354,Reformulaciones!$J$2:$J$994,0))</f>
        <v>0</v>
      </c>
      <c r="S229" s="93" t="s">
        <v>1258</v>
      </c>
      <c r="T229" s="93" t="s">
        <v>1126</v>
      </c>
      <c r="U229" s="96" t="s">
        <v>759</v>
      </c>
      <c r="V229" s="94">
        <v>1</v>
      </c>
      <c r="W229" s="90" t="s">
        <v>748</v>
      </c>
      <c r="X229" s="92">
        <v>45139</v>
      </c>
      <c r="Y229" s="92">
        <v>45443</v>
      </c>
      <c r="Z229" s="90" t="s">
        <v>753</v>
      </c>
      <c r="AA229" s="44" t="s">
        <v>1261</v>
      </c>
      <c r="AB229" s="97" t="s">
        <v>313</v>
      </c>
      <c r="AC229" s="98" t="str">
        <f t="shared" si="54"/>
        <v>C</v>
      </c>
      <c r="AD229" s="99" t="s">
        <v>1005</v>
      </c>
      <c r="AE229" s="100">
        <v>1</v>
      </c>
      <c r="AF229" s="101" t="s">
        <v>1006</v>
      </c>
      <c r="AG229" s="102">
        <v>45405</v>
      </c>
      <c r="AH229" s="117" t="s">
        <v>1007</v>
      </c>
      <c r="AI229" s="117" t="s">
        <v>1006</v>
      </c>
      <c r="AJ229" s="105" t="s">
        <v>120</v>
      </c>
      <c r="AK229" s="97" t="s">
        <v>55</v>
      </c>
      <c r="AL229" s="97" t="s">
        <v>55</v>
      </c>
      <c r="AM229" s="104" t="s">
        <v>55</v>
      </c>
      <c r="AN229" s="97" t="s">
        <v>55</v>
      </c>
      <c r="AO229" s="97" t="s">
        <v>55</v>
      </c>
      <c r="AP229" s="97" t="s">
        <v>55</v>
      </c>
      <c r="AQ229" s="97" t="s">
        <v>55</v>
      </c>
      <c r="AR229" s="97" t="s">
        <v>55</v>
      </c>
      <c r="AS229" s="97" t="s">
        <v>55</v>
      </c>
      <c r="AT229" s="97" t="s">
        <v>55</v>
      </c>
      <c r="AU229" s="98" t="s">
        <v>55</v>
      </c>
      <c r="AV229" s="97" t="s">
        <v>55</v>
      </c>
      <c r="AW229" s="100" t="s">
        <v>55</v>
      </c>
      <c r="AX229" s="97" t="s">
        <v>55</v>
      </c>
      <c r="AY229" s="110" t="s">
        <v>55</v>
      </c>
      <c r="AZ229" s="97" t="s">
        <v>55</v>
      </c>
      <c r="BA229" s="97" t="s">
        <v>55</v>
      </c>
      <c r="BB229" s="122" t="s">
        <v>55</v>
      </c>
      <c r="BC229" s="97" t="s">
        <v>55</v>
      </c>
      <c r="BD229" s="98" t="s">
        <v>55</v>
      </c>
      <c r="BE229" s="97" t="s">
        <v>55</v>
      </c>
      <c r="BF229" s="100" t="s">
        <v>55</v>
      </c>
      <c r="BG229" s="97" t="s">
        <v>55</v>
      </c>
      <c r="BH229" s="110" t="s">
        <v>55</v>
      </c>
      <c r="BI229" s="97" t="s">
        <v>55</v>
      </c>
      <c r="BJ229" s="97" t="s">
        <v>55</v>
      </c>
      <c r="BK229" s="122" t="s">
        <v>55</v>
      </c>
      <c r="BL229" s="107" t="s">
        <v>110</v>
      </c>
      <c r="BM229" s="108" t="str">
        <f t="shared" si="45"/>
        <v>N.A.</v>
      </c>
      <c r="BN229" s="108" t="str">
        <f t="shared" si="46"/>
        <v>N.A.</v>
      </c>
      <c r="BO229" s="108" t="str">
        <f t="shared" si="47"/>
        <v>N.A.</v>
      </c>
      <c r="BP229" s="108" t="str">
        <f t="shared" si="48"/>
        <v>N.A.</v>
      </c>
      <c r="BQ229" s="108" t="str">
        <f t="shared" si="49"/>
        <v>N.A.</v>
      </c>
      <c r="BR229" s="109" t="str">
        <f t="shared" si="50"/>
        <v>N.A.</v>
      </c>
      <c r="BS229" s="108">
        <f t="shared" si="51"/>
        <v>0</v>
      </c>
      <c r="BT229" s="108">
        <f t="shared" si="52"/>
        <v>0</v>
      </c>
      <c r="BU229" s="108">
        <f t="shared" si="44"/>
        <v>0</v>
      </c>
      <c r="BV229" s="62" t="str">
        <f t="shared" si="53"/>
        <v>IGUAL</v>
      </c>
      <c r="BW229" s="251"/>
    </row>
    <row r="230" spans="1:75" ht="37.9" hidden="1" customHeight="1">
      <c r="A230" s="89" t="s">
        <v>229</v>
      </c>
      <c r="B230" s="43">
        <v>1799</v>
      </c>
      <c r="C230" s="90" t="s">
        <v>10</v>
      </c>
      <c r="D230" s="90" t="s">
        <v>1200</v>
      </c>
      <c r="E230" s="92">
        <v>45078</v>
      </c>
      <c r="F230" s="90" t="s">
        <v>22</v>
      </c>
      <c r="G230" s="93" t="s">
        <v>1262</v>
      </c>
      <c r="H230" s="90" t="s">
        <v>26</v>
      </c>
      <c r="I230" s="92">
        <v>45198</v>
      </c>
      <c r="J230" s="94"/>
      <c r="K230" s="90"/>
      <c r="L230" s="90"/>
      <c r="M230" s="90"/>
      <c r="N230" s="90"/>
      <c r="O230" s="92"/>
      <c r="P230" s="92"/>
      <c r="Q230" s="188">
        <v>2628</v>
      </c>
      <c r="R230" s="95">
        <f t="array" ref="R230">SUM(IF($AA230=Reformulaciones!$B$2:$B$1354,Reformulaciones!$J$2:$J$994,0))</f>
        <v>0</v>
      </c>
      <c r="S230" s="93" t="s">
        <v>1263</v>
      </c>
      <c r="T230" s="93" t="s">
        <v>1116</v>
      </c>
      <c r="U230" s="96" t="s">
        <v>767</v>
      </c>
      <c r="V230" s="94">
        <v>3</v>
      </c>
      <c r="W230" s="90" t="s">
        <v>748</v>
      </c>
      <c r="X230" s="92">
        <v>45139</v>
      </c>
      <c r="Y230" s="92">
        <v>45443</v>
      </c>
      <c r="Z230" s="90" t="s">
        <v>753</v>
      </c>
      <c r="AA230" s="44" t="s">
        <v>1264</v>
      </c>
      <c r="AB230" s="97" t="s">
        <v>50</v>
      </c>
      <c r="AC230" s="98" t="str">
        <f t="shared" si="54"/>
        <v>A</v>
      </c>
      <c r="AD230" s="99" t="s">
        <v>769</v>
      </c>
      <c r="AE230" s="100">
        <v>0.66</v>
      </c>
      <c r="AF230" s="99" t="s">
        <v>1031</v>
      </c>
      <c r="AG230" s="110">
        <v>45407</v>
      </c>
      <c r="AH230" s="104" t="s">
        <v>1032</v>
      </c>
      <c r="AI230" s="104" t="s">
        <v>119</v>
      </c>
      <c r="AJ230" s="105" t="s">
        <v>120</v>
      </c>
      <c r="AK230" s="97" t="s">
        <v>50</v>
      </c>
      <c r="AL230" s="98" t="str">
        <f t="shared" si="55"/>
        <v>C</v>
      </c>
      <c r="AM230" s="99" t="s">
        <v>772</v>
      </c>
      <c r="AN230" s="106">
        <v>1</v>
      </c>
      <c r="AO230" s="101" t="s">
        <v>773</v>
      </c>
      <c r="AP230" s="102">
        <v>45490</v>
      </c>
      <c r="AQ230" s="104" t="s">
        <v>774</v>
      </c>
      <c r="AR230" s="104" t="s">
        <v>395</v>
      </c>
      <c r="AS230" s="105"/>
      <c r="AT230" s="97" t="s">
        <v>55</v>
      </c>
      <c r="AU230" s="98" t="s">
        <v>55</v>
      </c>
      <c r="AV230" s="97" t="s">
        <v>55</v>
      </c>
      <c r="AW230" s="100" t="s">
        <v>55</v>
      </c>
      <c r="AX230" s="97" t="s">
        <v>55</v>
      </c>
      <c r="AY230" s="110" t="s">
        <v>55</v>
      </c>
      <c r="AZ230" s="97" t="s">
        <v>55</v>
      </c>
      <c r="BA230" s="97" t="s">
        <v>55</v>
      </c>
      <c r="BB230" s="122" t="s">
        <v>55</v>
      </c>
      <c r="BC230" s="97" t="s">
        <v>55</v>
      </c>
      <c r="BD230" s="98" t="s">
        <v>55</v>
      </c>
      <c r="BE230" s="97" t="s">
        <v>55</v>
      </c>
      <c r="BF230" s="100" t="s">
        <v>55</v>
      </c>
      <c r="BG230" s="97" t="s">
        <v>55</v>
      </c>
      <c r="BH230" s="110" t="s">
        <v>55</v>
      </c>
      <c r="BI230" s="97" t="s">
        <v>55</v>
      </c>
      <c r="BJ230" s="97" t="s">
        <v>55</v>
      </c>
      <c r="BK230" s="122" t="s">
        <v>55</v>
      </c>
      <c r="BL230" s="107" t="s">
        <v>126</v>
      </c>
      <c r="BM230" s="108" t="str">
        <f t="shared" si="45"/>
        <v>N.A.</v>
      </c>
      <c r="BN230" s="108" t="str">
        <f t="shared" si="46"/>
        <v>N.A.</v>
      </c>
      <c r="BO230" s="108" t="str">
        <f t="shared" si="47"/>
        <v>N.A.</v>
      </c>
      <c r="BP230" s="108" t="str">
        <f t="shared" si="48"/>
        <v>N.A.</v>
      </c>
      <c r="BQ230" s="108" t="str">
        <f t="shared" si="49"/>
        <v>N.A.</v>
      </c>
      <c r="BR230" s="109" t="str">
        <f t="shared" si="50"/>
        <v>N.A.</v>
      </c>
      <c r="BS230" s="108">
        <f t="shared" si="51"/>
        <v>0</v>
      </c>
      <c r="BT230" s="108">
        <f t="shared" si="52"/>
        <v>0</v>
      </c>
      <c r="BU230" s="108">
        <f t="shared" si="44"/>
        <v>0</v>
      </c>
      <c r="BV230" s="62" t="str">
        <f t="shared" si="53"/>
        <v>IGUAL</v>
      </c>
      <c r="BW230" s="251"/>
    </row>
    <row r="231" spans="1:75" ht="37.9" hidden="1" customHeight="1">
      <c r="A231" s="89" t="s">
        <v>229</v>
      </c>
      <c r="B231" s="43">
        <v>1799</v>
      </c>
      <c r="C231" s="90" t="s">
        <v>10</v>
      </c>
      <c r="D231" s="90" t="s">
        <v>1200</v>
      </c>
      <c r="E231" s="92">
        <v>45078</v>
      </c>
      <c r="F231" s="90" t="s">
        <v>22</v>
      </c>
      <c r="G231" s="93" t="s">
        <v>1262</v>
      </c>
      <c r="H231" s="90" t="s">
        <v>26</v>
      </c>
      <c r="I231" s="92">
        <v>45198</v>
      </c>
      <c r="J231" s="94"/>
      <c r="K231" s="90"/>
      <c r="L231" s="90"/>
      <c r="M231" s="90"/>
      <c r="N231" s="90"/>
      <c r="O231" s="92"/>
      <c r="P231" s="92"/>
      <c r="Q231" s="188">
        <v>2629</v>
      </c>
      <c r="R231" s="95">
        <f t="array" ref="R231">SUM(IF($AA231=Reformulaciones!$B$2:$B$1354,Reformulaciones!$J$2:$J$994,0))</f>
        <v>0</v>
      </c>
      <c r="S231" s="93" t="s">
        <v>1263</v>
      </c>
      <c r="T231" s="93" t="s">
        <v>1121</v>
      </c>
      <c r="U231" s="96" t="s">
        <v>162</v>
      </c>
      <c r="V231" s="94">
        <v>1</v>
      </c>
      <c r="W231" s="90" t="s">
        <v>748</v>
      </c>
      <c r="X231" s="92">
        <v>45139</v>
      </c>
      <c r="Y231" s="92">
        <v>45412</v>
      </c>
      <c r="Z231" s="90" t="s">
        <v>753</v>
      </c>
      <c r="AA231" s="44" t="s">
        <v>1265</v>
      </c>
      <c r="AB231" s="97" t="s">
        <v>50</v>
      </c>
      <c r="AC231" s="98" t="str">
        <f t="shared" si="54"/>
        <v>C</v>
      </c>
      <c r="AD231" s="99" t="s">
        <v>776</v>
      </c>
      <c r="AE231" s="100">
        <v>1</v>
      </c>
      <c r="AF231" s="99" t="s">
        <v>777</v>
      </c>
      <c r="AG231" s="102">
        <v>45406</v>
      </c>
      <c r="AH231" s="104" t="s">
        <v>778</v>
      </c>
      <c r="AI231" s="104" t="s">
        <v>524</v>
      </c>
      <c r="AJ231" s="105" t="s">
        <v>120</v>
      </c>
      <c r="AK231" s="97" t="s">
        <v>55</v>
      </c>
      <c r="AL231" s="97" t="s">
        <v>55</v>
      </c>
      <c r="AM231" s="104" t="s">
        <v>55</v>
      </c>
      <c r="AN231" s="97" t="s">
        <v>55</v>
      </c>
      <c r="AO231" s="97" t="s">
        <v>55</v>
      </c>
      <c r="AP231" s="97" t="s">
        <v>55</v>
      </c>
      <c r="AQ231" s="97" t="s">
        <v>55</v>
      </c>
      <c r="AR231" s="97" t="s">
        <v>55</v>
      </c>
      <c r="AS231" s="97" t="s">
        <v>55</v>
      </c>
      <c r="AT231" s="97" t="s">
        <v>55</v>
      </c>
      <c r="AU231" s="98" t="s">
        <v>55</v>
      </c>
      <c r="AV231" s="97" t="s">
        <v>55</v>
      </c>
      <c r="AW231" s="100" t="s">
        <v>55</v>
      </c>
      <c r="AX231" s="97" t="s">
        <v>55</v>
      </c>
      <c r="AY231" s="110" t="s">
        <v>55</v>
      </c>
      <c r="AZ231" s="97" t="s">
        <v>55</v>
      </c>
      <c r="BA231" s="97" t="s">
        <v>55</v>
      </c>
      <c r="BB231" s="122" t="s">
        <v>55</v>
      </c>
      <c r="BC231" s="97" t="s">
        <v>55</v>
      </c>
      <c r="BD231" s="98" t="s">
        <v>55</v>
      </c>
      <c r="BE231" s="97" t="s">
        <v>55</v>
      </c>
      <c r="BF231" s="100" t="s">
        <v>55</v>
      </c>
      <c r="BG231" s="97" t="s">
        <v>55</v>
      </c>
      <c r="BH231" s="110" t="s">
        <v>55</v>
      </c>
      <c r="BI231" s="97" t="s">
        <v>55</v>
      </c>
      <c r="BJ231" s="97" t="s">
        <v>55</v>
      </c>
      <c r="BK231" s="122" t="s">
        <v>55</v>
      </c>
      <c r="BL231" s="107" t="s">
        <v>110</v>
      </c>
      <c r="BM231" s="108" t="str">
        <f t="shared" si="45"/>
        <v>N.A.</v>
      </c>
      <c r="BN231" s="108" t="str">
        <f t="shared" si="46"/>
        <v>N.A.</v>
      </c>
      <c r="BO231" s="108" t="str">
        <f t="shared" si="47"/>
        <v>N.A.</v>
      </c>
      <c r="BP231" s="108" t="str">
        <f t="shared" si="48"/>
        <v>N.A.</v>
      </c>
      <c r="BQ231" s="108" t="str">
        <f t="shared" si="49"/>
        <v>N.A.</v>
      </c>
      <c r="BR231" s="109" t="str">
        <f t="shared" si="50"/>
        <v>N.A.</v>
      </c>
      <c r="BS231" s="108">
        <f t="shared" si="51"/>
        <v>0</v>
      </c>
      <c r="BT231" s="108">
        <f t="shared" si="52"/>
        <v>0</v>
      </c>
      <c r="BU231" s="108">
        <f t="shared" si="44"/>
        <v>0</v>
      </c>
      <c r="BV231" s="62" t="str">
        <f t="shared" si="53"/>
        <v>IGUAL</v>
      </c>
      <c r="BW231" s="251"/>
    </row>
    <row r="232" spans="1:75" ht="37.9" hidden="1" customHeight="1">
      <c r="A232" s="89" t="s">
        <v>229</v>
      </c>
      <c r="B232" s="43">
        <v>1799</v>
      </c>
      <c r="C232" s="90" t="s">
        <v>10</v>
      </c>
      <c r="D232" s="90" t="s">
        <v>1200</v>
      </c>
      <c r="E232" s="92">
        <v>45078</v>
      </c>
      <c r="F232" s="90" t="s">
        <v>22</v>
      </c>
      <c r="G232" s="93" t="s">
        <v>1262</v>
      </c>
      <c r="H232" s="90" t="s">
        <v>26</v>
      </c>
      <c r="I232" s="92">
        <v>45198</v>
      </c>
      <c r="J232" s="94"/>
      <c r="K232" s="90"/>
      <c r="L232" s="90"/>
      <c r="M232" s="90"/>
      <c r="N232" s="90"/>
      <c r="O232" s="92"/>
      <c r="P232" s="92"/>
      <c r="Q232" s="188">
        <v>2630</v>
      </c>
      <c r="R232" s="95">
        <f t="array" ref="R232">SUM(IF($AA232=Reformulaciones!$B$2:$B$1354,Reformulaciones!$J$2:$J$994,0))</f>
        <v>0</v>
      </c>
      <c r="S232" s="93" t="s">
        <v>1263</v>
      </c>
      <c r="T232" s="93" t="s">
        <v>1126</v>
      </c>
      <c r="U232" s="96" t="s">
        <v>759</v>
      </c>
      <c r="V232" s="94">
        <v>1</v>
      </c>
      <c r="W232" s="90" t="s">
        <v>748</v>
      </c>
      <c r="X232" s="92">
        <v>45139</v>
      </c>
      <c r="Y232" s="92">
        <v>45443</v>
      </c>
      <c r="Z232" s="90" t="s">
        <v>753</v>
      </c>
      <c r="AA232" s="44" t="s">
        <v>1266</v>
      </c>
      <c r="AB232" s="97" t="s">
        <v>50</v>
      </c>
      <c r="AC232" s="98" t="str">
        <f t="shared" si="54"/>
        <v>A</v>
      </c>
      <c r="AD232" s="99" t="s">
        <v>1035</v>
      </c>
      <c r="AE232" s="100">
        <v>0</v>
      </c>
      <c r="AF232" s="99" t="s">
        <v>1036</v>
      </c>
      <c r="AG232" s="102">
        <v>45406</v>
      </c>
      <c r="AH232" s="104"/>
      <c r="AI232" s="104"/>
      <c r="AJ232" s="105" t="s">
        <v>120</v>
      </c>
      <c r="AK232" s="97" t="s">
        <v>50</v>
      </c>
      <c r="AL232" s="98" t="str">
        <f t="shared" si="55"/>
        <v>C</v>
      </c>
      <c r="AM232" s="99" t="s">
        <v>781</v>
      </c>
      <c r="AN232" s="106">
        <v>1</v>
      </c>
      <c r="AO232" s="99" t="s">
        <v>784</v>
      </c>
      <c r="AP232" s="102">
        <v>45490</v>
      </c>
      <c r="AQ232" s="104" t="s">
        <v>783</v>
      </c>
      <c r="AR232" s="104" t="s">
        <v>395</v>
      </c>
      <c r="AS232" s="105"/>
      <c r="AT232" s="97" t="s">
        <v>55</v>
      </c>
      <c r="AU232" s="98" t="s">
        <v>55</v>
      </c>
      <c r="AV232" s="97" t="s">
        <v>55</v>
      </c>
      <c r="AW232" s="100" t="s">
        <v>55</v>
      </c>
      <c r="AX232" s="97" t="s">
        <v>55</v>
      </c>
      <c r="AY232" s="110" t="s">
        <v>55</v>
      </c>
      <c r="AZ232" s="97" t="s">
        <v>55</v>
      </c>
      <c r="BA232" s="97" t="s">
        <v>55</v>
      </c>
      <c r="BB232" s="122" t="s">
        <v>55</v>
      </c>
      <c r="BC232" s="97" t="s">
        <v>55</v>
      </c>
      <c r="BD232" s="98" t="s">
        <v>55</v>
      </c>
      <c r="BE232" s="97" t="s">
        <v>55</v>
      </c>
      <c r="BF232" s="100" t="s">
        <v>55</v>
      </c>
      <c r="BG232" s="97" t="s">
        <v>55</v>
      </c>
      <c r="BH232" s="110" t="s">
        <v>55</v>
      </c>
      <c r="BI232" s="97" t="s">
        <v>55</v>
      </c>
      <c r="BJ232" s="97" t="s">
        <v>55</v>
      </c>
      <c r="BK232" s="122" t="s">
        <v>55</v>
      </c>
      <c r="BL232" s="107" t="s">
        <v>126</v>
      </c>
      <c r="BM232" s="108" t="str">
        <f t="shared" si="45"/>
        <v>N.A.</v>
      </c>
      <c r="BN232" s="108" t="str">
        <f t="shared" si="46"/>
        <v>N.A.</v>
      </c>
      <c r="BO232" s="108" t="str">
        <f t="shared" si="47"/>
        <v>N.A.</v>
      </c>
      <c r="BP232" s="108" t="str">
        <f t="shared" si="48"/>
        <v>N.A.</v>
      </c>
      <c r="BQ232" s="108" t="str">
        <f t="shared" si="49"/>
        <v>N.A.</v>
      </c>
      <c r="BR232" s="109" t="str">
        <f t="shared" si="50"/>
        <v>N.A.</v>
      </c>
      <c r="BS232" s="108">
        <f t="shared" si="51"/>
        <v>0</v>
      </c>
      <c r="BT232" s="108">
        <f t="shared" si="52"/>
        <v>0</v>
      </c>
      <c r="BU232" s="108">
        <f t="shared" si="44"/>
        <v>0</v>
      </c>
      <c r="BV232" s="62" t="str">
        <f t="shared" si="53"/>
        <v>IGUAL</v>
      </c>
      <c r="BW232" s="251"/>
    </row>
    <row r="233" spans="1:75" ht="37.9" hidden="1" customHeight="1">
      <c r="A233" s="89" t="s">
        <v>229</v>
      </c>
      <c r="B233" s="43">
        <v>1800</v>
      </c>
      <c r="C233" s="90" t="s">
        <v>10</v>
      </c>
      <c r="D233" s="90" t="s">
        <v>1200</v>
      </c>
      <c r="E233" s="92">
        <v>45078</v>
      </c>
      <c r="F233" s="90" t="s">
        <v>22</v>
      </c>
      <c r="G233" s="93" t="s">
        <v>1267</v>
      </c>
      <c r="H233" s="90" t="s">
        <v>26</v>
      </c>
      <c r="I233" s="92">
        <v>45198</v>
      </c>
      <c r="J233" s="94"/>
      <c r="K233" s="90"/>
      <c r="L233" s="90"/>
      <c r="M233" s="90"/>
      <c r="N233" s="90"/>
      <c r="O233" s="92"/>
      <c r="P233" s="92"/>
      <c r="Q233" s="188">
        <v>2746</v>
      </c>
      <c r="R233" s="95">
        <f t="array" ref="R233">SUM(IF($AA233=Reformulaciones!$B$2:$B$1354,Reformulaciones!$J$2:$J$994,0))</f>
        <v>0</v>
      </c>
      <c r="S233" s="93" t="s">
        <v>1268</v>
      </c>
      <c r="T233" s="93" t="s">
        <v>1116</v>
      </c>
      <c r="U233" s="96" t="s">
        <v>767</v>
      </c>
      <c r="V233" s="94">
        <v>3</v>
      </c>
      <c r="W233" s="90" t="s">
        <v>748</v>
      </c>
      <c r="X233" s="92">
        <v>45139</v>
      </c>
      <c r="Y233" s="92">
        <v>45443</v>
      </c>
      <c r="Z233" s="90" t="s">
        <v>753</v>
      </c>
      <c r="AA233" s="44" t="s">
        <v>1269</v>
      </c>
      <c r="AB233" s="97" t="s">
        <v>50</v>
      </c>
      <c r="AC233" s="98" t="str">
        <f t="shared" si="54"/>
        <v>A</v>
      </c>
      <c r="AD233" s="99" t="s">
        <v>769</v>
      </c>
      <c r="AE233" s="100">
        <v>0.66</v>
      </c>
      <c r="AF233" s="99" t="s">
        <v>1031</v>
      </c>
      <c r="AG233" s="110">
        <v>45407</v>
      </c>
      <c r="AH233" s="104" t="s">
        <v>1032</v>
      </c>
      <c r="AI233" s="104" t="s">
        <v>119</v>
      </c>
      <c r="AJ233" s="105" t="s">
        <v>120</v>
      </c>
      <c r="AK233" s="97" t="s">
        <v>50</v>
      </c>
      <c r="AL233" s="98" t="str">
        <f t="shared" si="55"/>
        <v>C</v>
      </c>
      <c r="AM233" s="99" t="s">
        <v>772</v>
      </c>
      <c r="AN233" s="106">
        <v>1</v>
      </c>
      <c r="AO233" s="101" t="s">
        <v>773</v>
      </c>
      <c r="AP233" s="102">
        <v>45490</v>
      </c>
      <c r="AQ233" s="104" t="s">
        <v>774</v>
      </c>
      <c r="AR233" s="104" t="s">
        <v>395</v>
      </c>
      <c r="AS233" s="105"/>
      <c r="AT233" s="97" t="s">
        <v>55</v>
      </c>
      <c r="AU233" s="98" t="s">
        <v>55</v>
      </c>
      <c r="AV233" s="97" t="s">
        <v>55</v>
      </c>
      <c r="AW233" s="100" t="s">
        <v>55</v>
      </c>
      <c r="AX233" s="97" t="s">
        <v>55</v>
      </c>
      <c r="AY233" s="110" t="s">
        <v>55</v>
      </c>
      <c r="AZ233" s="97" t="s">
        <v>55</v>
      </c>
      <c r="BA233" s="97" t="s">
        <v>55</v>
      </c>
      <c r="BB233" s="122" t="s">
        <v>55</v>
      </c>
      <c r="BC233" s="97" t="s">
        <v>55</v>
      </c>
      <c r="BD233" s="98" t="s">
        <v>55</v>
      </c>
      <c r="BE233" s="97" t="s">
        <v>55</v>
      </c>
      <c r="BF233" s="100" t="s">
        <v>55</v>
      </c>
      <c r="BG233" s="97" t="s">
        <v>55</v>
      </c>
      <c r="BH233" s="110" t="s">
        <v>55</v>
      </c>
      <c r="BI233" s="97" t="s">
        <v>55</v>
      </c>
      <c r="BJ233" s="97" t="s">
        <v>55</v>
      </c>
      <c r="BK233" s="122" t="s">
        <v>55</v>
      </c>
      <c r="BL233" s="107" t="s">
        <v>126</v>
      </c>
      <c r="BM233" s="108" t="str">
        <f t="shared" si="45"/>
        <v>N.A.</v>
      </c>
      <c r="BN233" s="108" t="str">
        <f t="shared" si="46"/>
        <v>N.A.</v>
      </c>
      <c r="BO233" s="108" t="str">
        <f t="shared" si="47"/>
        <v>N.A.</v>
      </c>
      <c r="BP233" s="108" t="str">
        <f t="shared" si="48"/>
        <v>N.A.</v>
      </c>
      <c r="BQ233" s="108" t="str">
        <f t="shared" si="49"/>
        <v>N.A.</v>
      </c>
      <c r="BR233" s="109" t="str">
        <f t="shared" si="50"/>
        <v>N.A.</v>
      </c>
      <c r="BS233" s="108">
        <f t="shared" si="51"/>
        <v>0</v>
      </c>
      <c r="BT233" s="108">
        <f t="shared" si="52"/>
        <v>0</v>
      </c>
      <c r="BU233" s="108">
        <f t="shared" si="44"/>
        <v>0</v>
      </c>
      <c r="BV233" s="62" t="str">
        <f t="shared" si="53"/>
        <v>IGUAL</v>
      </c>
      <c r="BW233" s="251"/>
    </row>
    <row r="234" spans="1:75" ht="37.9" hidden="1" customHeight="1">
      <c r="A234" s="89" t="s">
        <v>229</v>
      </c>
      <c r="B234" s="43">
        <v>1800</v>
      </c>
      <c r="C234" s="90" t="s">
        <v>10</v>
      </c>
      <c r="D234" s="90" t="s">
        <v>1200</v>
      </c>
      <c r="E234" s="92">
        <v>45078</v>
      </c>
      <c r="F234" s="90" t="s">
        <v>22</v>
      </c>
      <c r="G234" s="93" t="s">
        <v>1267</v>
      </c>
      <c r="H234" s="90" t="s">
        <v>26</v>
      </c>
      <c r="I234" s="92">
        <v>45198</v>
      </c>
      <c r="J234" s="94"/>
      <c r="K234" s="90"/>
      <c r="L234" s="90"/>
      <c r="M234" s="90"/>
      <c r="N234" s="90"/>
      <c r="O234" s="92"/>
      <c r="P234" s="92"/>
      <c r="Q234" s="188">
        <v>2747</v>
      </c>
      <c r="R234" s="95">
        <f t="array" ref="R234">SUM(IF($AA234=Reformulaciones!$B$2:$B$1354,Reformulaciones!$J$2:$J$994,0))</f>
        <v>0</v>
      </c>
      <c r="S234" s="93" t="s">
        <v>1268</v>
      </c>
      <c r="T234" s="93" t="s">
        <v>1121</v>
      </c>
      <c r="U234" s="96" t="s">
        <v>162</v>
      </c>
      <c r="V234" s="94">
        <v>1</v>
      </c>
      <c r="W234" s="90" t="s">
        <v>748</v>
      </c>
      <c r="X234" s="92">
        <v>45139</v>
      </c>
      <c r="Y234" s="92">
        <v>45412</v>
      </c>
      <c r="Z234" s="90" t="s">
        <v>753</v>
      </c>
      <c r="AA234" s="44" t="s">
        <v>1270</v>
      </c>
      <c r="AB234" s="97" t="s">
        <v>50</v>
      </c>
      <c r="AC234" s="98" t="str">
        <f t="shared" si="54"/>
        <v>C</v>
      </c>
      <c r="AD234" s="99" t="s">
        <v>776</v>
      </c>
      <c r="AE234" s="100">
        <v>1</v>
      </c>
      <c r="AF234" s="99" t="s">
        <v>777</v>
      </c>
      <c r="AG234" s="102">
        <v>45406</v>
      </c>
      <c r="AH234" s="104" t="s">
        <v>778</v>
      </c>
      <c r="AI234" s="104" t="s">
        <v>524</v>
      </c>
      <c r="AJ234" s="105" t="s">
        <v>120</v>
      </c>
      <c r="AK234" s="97" t="s">
        <v>55</v>
      </c>
      <c r="AL234" s="97" t="s">
        <v>55</v>
      </c>
      <c r="AM234" s="104" t="s">
        <v>55</v>
      </c>
      <c r="AN234" s="97" t="s">
        <v>55</v>
      </c>
      <c r="AO234" s="97" t="s">
        <v>55</v>
      </c>
      <c r="AP234" s="97" t="s">
        <v>55</v>
      </c>
      <c r="AQ234" s="97" t="s">
        <v>55</v>
      </c>
      <c r="AR234" s="97" t="s">
        <v>55</v>
      </c>
      <c r="AS234" s="97" t="s">
        <v>55</v>
      </c>
      <c r="AT234" s="97" t="s">
        <v>55</v>
      </c>
      <c r="AU234" s="98" t="s">
        <v>55</v>
      </c>
      <c r="AV234" s="97" t="s">
        <v>55</v>
      </c>
      <c r="AW234" s="100" t="s">
        <v>55</v>
      </c>
      <c r="AX234" s="97" t="s">
        <v>55</v>
      </c>
      <c r="AY234" s="110" t="s">
        <v>55</v>
      </c>
      <c r="AZ234" s="97" t="s">
        <v>55</v>
      </c>
      <c r="BA234" s="97" t="s">
        <v>55</v>
      </c>
      <c r="BB234" s="122" t="s">
        <v>55</v>
      </c>
      <c r="BC234" s="97" t="s">
        <v>55</v>
      </c>
      <c r="BD234" s="98" t="s">
        <v>55</v>
      </c>
      <c r="BE234" s="97" t="s">
        <v>55</v>
      </c>
      <c r="BF234" s="100" t="s">
        <v>55</v>
      </c>
      <c r="BG234" s="97" t="s">
        <v>55</v>
      </c>
      <c r="BH234" s="110" t="s">
        <v>55</v>
      </c>
      <c r="BI234" s="97" t="s">
        <v>55</v>
      </c>
      <c r="BJ234" s="97" t="s">
        <v>55</v>
      </c>
      <c r="BK234" s="122" t="s">
        <v>55</v>
      </c>
      <c r="BL234" s="107" t="s">
        <v>110</v>
      </c>
      <c r="BM234" s="108" t="str">
        <f t="shared" si="45"/>
        <v>N.A.</v>
      </c>
      <c r="BN234" s="108" t="str">
        <f t="shared" si="46"/>
        <v>N.A.</v>
      </c>
      <c r="BO234" s="108" t="str">
        <f t="shared" si="47"/>
        <v>N.A.</v>
      </c>
      <c r="BP234" s="108" t="str">
        <f t="shared" si="48"/>
        <v>N.A.</v>
      </c>
      <c r="BQ234" s="108" t="str">
        <f t="shared" si="49"/>
        <v>N.A.</v>
      </c>
      <c r="BR234" s="109" t="str">
        <f t="shared" si="50"/>
        <v>N.A.</v>
      </c>
      <c r="BS234" s="108">
        <f t="shared" si="51"/>
        <v>0</v>
      </c>
      <c r="BT234" s="108">
        <f t="shared" si="52"/>
        <v>0</v>
      </c>
      <c r="BU234" s="108">
        <f t="shared" si="44"/>
        <v>0</v>
      </c>
      <c r="BV234" s="62" t="str">
        <f t="shared" si="53"/>
        <v>IGUAL</v>
      </c>
      <c r="BW234" s="251"/>
    </row>
    <row r="235" spans="1:75" ht="37.9" hidden="1" customHeight="1">
      <c r="A235" s="89" t="s">
        <v>229</v>
      </c>
      <c r="B235" s="43">
        <v>1800</v>
      </c>
      <c r="C235" s="90" t="s">
        <v>10</v>
      </c>
      <c r="D235" s="90" t="s">
        <v>1200</v>
      </c>
      <c r="E235" s="92">
        <v>45078</v>
      </c>
      <c r="F235" s="90" t="s">
        <v>22</v>
      </c>
      <c r="G235" s="93" t="s">
        <v>1267</v>
      </c>
      <c r="H235" s="90" t="s">
        <v>26</v>
      </c>
      <c r="I235" s="92">
        <v>45198</v>
      </c>
      <c r="J235" s="94"/>
      <c r="K235" s="90"/>
      <c r="L235" s="90"/>
      <c r="M235" s="90"/>
      <c r="N235" s="90"/>
      <c r="O235" s="92"/>
      <c r="P235" s="92"/>
      <c r="Q235" s="188">
        <v>2748</v>
      </c>
      <c r="R235" s="95">
        <f t="array" ref="R235">SUM(IF($AA235=Reformulaciones!$B$2:$B$1354,Reformulaciones!$J$2:$J$994,0))</f>
        <v>0</v>
      </c>
      <c r="S235" s="93" t="s">
        <v>1268</v>
      </c>
      <c r="T235" s="93" t="s">
        <v>1126</v>
      </c>
      <c r="U235" s="96" t="s">
        <v>759</v>
      </c>
      <c r="V235" s="94">
        <v>1</v>
      </c>
      <c r="W235" s="90" t="s">
        <v>748</v>
      </c>
      <c r="X235" s="92">
        <v>45139</v>
      </c>
      <c r="Y235" s="92">
        <v>45443</v>
      </c>
      <c r="Z235" s="90" t="s">
        <v>753</v>
      </c>
      <c r="AA235" s="44" t="s">
        <v>1271</v>
      </c>
      <c r="AB235" s="97" t="s">
        <v>50</v>
      </c>
      <c r="AC235" s="98" t="str">
        <f t="shared" si="54"/>
        <v>A</v>
      </c>
      <c r="AD235" s="99" t="s">
        <v>1035</v>
      </c>
      <c r="AE235" s="100">
        <v>0</v>
      </c>
      <c r="AF235" s="99" t="s">
        <v>1036</v>
      </c>
      <c r="AG235" s="102">
        <v>45406</v>
      </c>
      <c r="AH235" s="104"/>
      <c r="AI235" s="104"/>
      <c r="AJ235" s="105" t="s">
        <v>120</v>
      </c>
      <c r="AK235" s="97" t="s">
        <v>50</v>
      </c>
      <c r="AL235" s="98" t="str">
        <f t="shared" si="55"/>
        <v>C</v>
      </c>
      <c r="AM235" s="99" t="s">
        <v>781</v>
      </c>
      <c r="AN235" s="106">
        <v>1</v>
      </c>
      <c r="AO235" s="99" t="s">
        <v>784</v>
      </c>
      <c r="AP235" s="102">
        <v>45490</v>
      </c>
      <c r="AQ235" s="104" t="s">
        <v>783</v>
      </c>
      <c r="AR235" s="104" t="s">
        <v>395</v>
      </c>
      <c r="AS235" s="105"/>
      <c r="AT235" s="97" t="s">
        <v>55</v>
      </c>
      <c r="AU235" s="98" t="s">
        <v>55</v>
      </c>
      <c r="AV235" s="97" t="s">
        <v>55</v>
      </c>
      <c r="AW235" s="100" t="s">
        <v>55</v>
      </c>
      <c r="AX235" s="97" t="s">
        <v>55</v>
      </c>
      <c r="AY235" s="110" t="s">
        <v>55</v>
      </c>
      <c r="AZ235" s="97" t="s">
        <v>55</v>
      </c>
      <c r="BA235" s="97" t="s">
        <v>55</v>
      </c>
      <c r="BB235" s="122" t="s">
        <v>55</v>
      </c>
      <c r="BC235" s="97" t="s">
        <v>55</v>
      </c>
      <c r="BD235" s="98" t="s">
        <v>55</v>
      </c>
      <c r="BE235" s="97" t="s">
        <v>55</v>
      </c>
      <c r="BF235" s="100" t="s">
        <v>55</v>
      </c>
      <c r="BG235" s="97" t="s">
        <v>55</v>
      </c>
      <c r="BH235" s="110" t="s">
        <v>55</v>
      </c>
      <c r="BI235" s="97" t="s">
        <v>55</v>
      </c>
      <c r="BJ235" s="97" t="s">
        <v>55</v>
      </c>
      <c r="BK235" s="122" t="s">
        <v>55</v>
      </c>
      <c r="BL235" s="107" t="s">
        <v>126</v>
      </c>
      <c r="BM235" s="108" t="str">
        <f t="shared" si="45"/>
        <v>N.A.</v>
      </c>
      <c r="BN235" s="108" t="str">
        <f t="shared" si="46"/>
        <v>N.A.</v>
      </c>
      <c r="BO235" s="108" t="str">
        <f t="shared" si="47"/>
        <v>N.A.</v>
      </c>
      <c r="BP235" s="108" t="str">
        <f t="shared" si="48"/>
        <v>N.A.</v>
      </c>
      <c r="BQ235" s="108" t="str">
        <f t="shared" si="49"/>
        <v>N.A.</v>
      </c>
      <c r="BR235" s="109" t="str">
        <f t="shared" si="50"/>
        <v>N.A.</v>
      </c>
      <c r="BS235" s="108">
        <f t="shared" si="51"/>
        <v>0</v>
      </c>
      <c r="BT235" s="108">
        <f t="shared" si="52"/>
        <v>0</v>
      </c>
      <c r="BU235" s="108">
        <f t="shared" si="44"/>
        <v>0</v>
      </c>
      <c r="BV235" s="62" t="str">
        <f t="shared" si="53"/>
        <v>IGUAL</v>
      </c>
      <c r="BW235" s="251"/>
    </row>
    <row r="236" spans="1:75" ht="37.9" hidden="1" customHeight="1">
      <c r="A236" s="89" t="s">
        <v>229</v>
      </c>
      <c r="B236" s="43">
        <v>1801</v>
      </c>
      <c r="C236" s="90" t="s">
        <v>10</v>
      </c>
      <c r="D236" s="90" t="s">
        <v>1200</v>
      </c>
      <c r="E236" s="92">
        <v>45078</v>
      </c>
      <c r="F236" s="90" t="s">
        <v>22</v>
      </c>
      <c r="G236" s="93" t="s">
        <v>1272</v>
      </c>
      <c r="H236" s="90" t="s">
        <v>26</v>
      </c>
      <c r="I236" s="92">
        <v>45198</v>
      </c>
      <c r="J236" s="94"/>
      <c r="K236" s="90"/>
      <c r="L236" s="90"/>
      <c r="M236" s="90"/>
      <c r="N236" s="90"/>
      <c r="O236" s="92"/>
      <c r="P236" s="92"/>
      <c r="Q236" s="188">
        <v>2631</v>
      </c>
      <c r="R236" s="95">
        <f t="array" ref="R236">SUM(IF($AA236=Reformulaciones!$B$2:$B$1354,Reformulaciones!$J$2:$J$994,0))</f>
        <v>0</v>
      </c>
      <c r="S236" s="93" t="s">
        <v>1268</v>
      </c>
      <c r="T236" s="93" t="s">
        <v>1116</v>
      </c>
      <c r="U236" s="96" t="s">
        <v>767</v>
      </c>
      <c r="V236" s="94">
        <v>3</v>
      </c>
      <c r="W236" s="90" t="s">
        <v>748</v>
      </c>
      <c r="X236" s="92">
        <v>45139</v>
      </c>
      <c r="Y236" s="92">
        <v>45443</v>
      </c>
      <c r="Z236" s="90" t="s">
        <v>753</v>
      </c>
      <c r="AA236" s="44" t="s">
        <v>1273</v>
      </c>
      <c r="AB236" s="97" t="s">
        <v>50</v>
      </c>
      <c r="AC236" s="98" t="str">
        <f t="shared" si="54"/>
        <v>A</v>
      </c>
      <c r="AD236" s="99" t="s">
        <v>769</v>
      </c>
      <c r="AE236" s="100">
        <v>0.66</v>
      </c>
      <c r="AF236" s="99" t="s">
        <v>1031</v>
      </c>
      <c r="AG236" s="110">
        <v>45407</v>
      </c>
      <c r="AH236" s="104" t="s">
        <v>1032</v>
      </c>
      <c r="AI236" s="104" t="s">
        <v>119</v>
      </c>
      <c r="AJ236" s="105" t="s">
        <v>120</v>
      </c>
      <c r="AK236" s="97" t="s">
        <v>50</v>
      </c>
      <c r="AL236" s="98" t="str">
        <f t="shared" si="55"/>
        <v>C</v>
      </c>
      <c r="AM236" s="99" t="s">
        <v>772</v>
      </c>
      <c r="AN236" s="106">
        <v>1</v>
      </c>
      <c r="AO236" s="101" t="s">
        <v>773</v>
      </c>
      <c r="AP236" s="102">
        <v>45490</v>
      </c>
      <c r="AQ236" s="104" t="s">
        <v>774</v>
      </c>
      <c r="AR236" s="104" t="s">
        <v>395</v>
      </c>
      <c r="AS236" s="105"/>
      <c r="AT236" s="97" t="s">
        <v>55</v>
      </c>
      <c r="AU236" s="98" t="s">
        <v>55</v>
      </c>
      <c r="AV236" s="97" t="s">
        <v>55</v>
      </c>
      <c r="AW236" s="100" t="s">
        <v>55</v>
      </c>
      <c r="AX236" s="97" t="s">
        <v>55</v>
      </c>
      <c r="AY236" s="110" t="s">
        <v>55</v>
      </c>
      <c r="AZ236" s="97" t="s">
        <v>55</v>
      </c>
      <c r="BA236" s="97" t="s">
        <v>55</v>
      </c>
      <c r="BB236" s="122" t="s">
        <v>55</v>
      </c>
      <c r="BC236" s="97" t="s">
        <v>55</v>
      </c>
      <c r="BD236" s="98" t="s">
        <v>55</v>
      </c>
      <c r="BE236" s="97" t="s">
        <v>55</v>
      </c>
      <c r="BF236" s="100" t="s">
        <v>55</v>
      </c>
      <c r="BG236" s="97" t="s">
        <v>55</v>
      </c>
      <c r="BH236" s="110" t="s">
        <v>55</v>
      </c>
      <c r="BI236" s="97" t="s">
        <v>55</v>
      </c>
      <c r="BJ236" s="97" t="s">
        <v>55</v>
      </c>
      <c r="BK236" s="122" t="s">
        <v>55</v>
      </c>
      <c r="BL236" s="107" t="s">
        <v>126</v>
      </c>
      <c r="BM236" s="108" t="str">
        <f t="shared" si="45"/>
        <v>N.A.</v>
      </c>
      <c r="BN236" s="108" t="str">
        <f t="shared" si="46"/>
        <v>N.A.</v>
      </c>
      <c r="BO236" s="108" t="str">
        <f t="shared" si="47"/>
        <v>N.A.</v>
      </c>
      <c r="BP236" s="108" t="str">
        <f t="shared" si="48"/>
        <v>N.A.</v>
      </c>
      <c r="BQ236" s="108" t="str">
        <f t="shared" si="49"/>
        <v>N.A.</v>
      </c>
      <c r="BR236" s="109" t="str">
        <f t="shared" si="50"/>
        <v>N.A.</v>
      </c>
      <c r="BS236" s="108">
        <f t="shared" si="51"/>
        <v>0</v>
      </c>
      <c r="BT236" s="108">
        <f t="shared" si="52"/>
        <v>0</v>
      </c>
      <c r="BU236" s="108">
        <f t="shared" si="44"/>
        <v>0</v>
      </c>
      <c r="BV236" s="62" t="str">
        <f t="shared" si="53"/>
        <v>IGUAL</v>
      </c>
      <c r="BW236" s="251"/>
    </row>
    <row r="237" spans="1:75" ht="37.9" hidden="1" customHeight="1">
      <c r="A237" s="89" t="s">
        <v>229</v>
      </c>
      <c r="B237" s="43">
        <v>1801</v>
      </c>
      <c r="C237" s="90" t="s">
        <v>10</v>
      </c>
      <c r="D237" s="90" t="s">
        <v>1200</v>
      </c>
      <c r="E237" s="92">
        <v>45078</v>
      </c>
      <c r="F237" s="90" t="s">
        <v>22</v>
      </c>
      <c r="G237" s="93" t="s">
        <v>1272</v>
      </c>
      <c r="H237" s="90" t="s">
        <v>26</v>
      </c>
      <c r="I237" s="92">
        <v>45198</v>
      </c>
      <c r="J237" s="94"/>
      <c r="K237" s="90"/>
      <c r="L237" s="90"/>
      <c r="M237" s="90"/>
      <c r="N237" s="90"/>
      <c r="O237" s="92"/>
      <c r="P237" s="92"/>
      <c r="Q237" s="188">
        <v>2632</v>
      </c>
      <c r="R237" s="95">
        <f t="array" ref="R237">SUM(IF($AA237=Reformulaciones!$B$2:$B$1354,Reformulaciones!$J$2:$J$994,0))</f>
        <v>0</v>
      </c>
      <c r="S237" s="93" t="s">
        <v>1268</v>
      </c>
      <c r="T237" s="93" t="s">
        <v>1121</v>
      </c>
      <c r="U237" s="96" t="s">
        <v>162</v>
      </c>
      <c r="V237" s="94">
        <v>1</v>
      </c>
      <c r="W237" s="90" t="s">
        <v>748</v>
      </c>
      <c r="X237" s="92">
        <v>45139</v>
      </c>
      <c r="Y237" s="92">
        <v>45412</v>
      </c>
      <c r="Z237" s="90" t="s">
        <v>753</v>
      </c>
      <c r="AA237" s="44" t="s">
        <v>1274</v>
      </c>
      <c r="AB237" s="97" t="s">
        <v>50</v>
      </c>
      <c r="AC237" s="98" t="str">
        <f t="shared" si="54"/>
        <v>C</v>
      </c>
      <c r="AD237" s="99" t="s">
        <v>776</v>
      </c>
      <c r="AE237" s="100">
        <v>1</v>
      </c>
      <c r="AF237" s="99" t="s">
        <v>777</v>
      </c>
      <c r="AG237" s="102">
        <v>45406</v>
      </c>
      <c r="AH237" s="104" t="s">
        <v>778</v>
      </c>
      <c r="AI237" s="104" t="s">
        <v>524</v>
      </c>
      <c r="AJ237" s="105" t="s">
        <v>120</v>
      </c>
      <c r="AK237" s="97" t="s">
        <v>55</v>
      </c>
      <c r="AL237" s="97" t="s">
        <v>55</v>
      </c>
      <c r="AM237" s="104" t="s">
        <v>55</v>
      </c>
      <c r="AN237" s="97" t="s">
        <v>55</v>
      </c>
      <c r="AO237" s="97" t="s">
        <v>55</v>
      </c>
      <c r="AP237" s="97" t="s">
        <v>55</v>
      </c>
      <c r="AQ237" s="97" t="s">
        <v>55</v>
      </c>
      <c r="AR237" s="97" t="s">
        <v>55</v>
      </c>
      <c r="AS237" s="97" t="s">
        <v>55</v>
      </c>
      <c r="AT237" s="97" t="s">
        <v>55</v>
      </c>
      <c r="AU237" s="98" t="s">
        <v>55</v>
      </c>
      <c r="AV237" s="97" t="s">
        <v>55</v>
      </c>
      <c r="AW237" s="100" t="s">
        <v>55</v>
      </c>
      <c r="AX237" s="97" t="s">
        <v>55</v>
      </c>
      <c r="AY237" s="110" t="s">
        <v>55</v>
      </c>
      <c r="AZ237" s="97" t="s">
        <v>55</v>
      </c>
      <c r="BA237" s="97" t="s">
        <v>55</v>
      </c>
      <c r="BB237" s="122" t="s">
        <v>55</v>
      </c>
      <c r="BC237" s="97" t="s">
        <v>55</v>
      </c>
      <c r="BD237" s="98" t="s">
        <v>55</v>
      </c>
      <c r="BE237" s="97" t="s">
        <v>55</v>
      </c>
      <c r="BF237" s="100" t="s">
        <v>55</v>
      </c>
      <c r="BG237" s="97" t="s">
        <v>55</v>
      </c>
      <c r="BH237" s="110" t="s">
        <v>55</v>
      </c>
      <c r="BI237" s="97" t="s">
        <v>55</v>
      </c>
      <c r="BJ237" s="97" t="s">
        <v>55</v>
      </c>
      <c r="BK237" s="122" t="s">
        <v>55</v>
      </c>
      <c r="BL237" s="107" t="s">
        <v>110</v>
      </c>
      <c r="BM237" s="108" t="str">
        <f t="shared" si="45"/>
        <v>N.A.</v>
      </c>
      <c r="BN237" s="108" t="str">
        <f t="shared" si="46"/>
        <v>N.A.</v>
      </c>
      <c r="BO237" s="108" t="str">
        <f t="shared" si="47"/>
        <v>N.A.</v>
      </c>
      <c r="BP237" s="108" t="str">
        <f t="shared" si="48"/>
        <v>N.A.</v>
      </c>
      <c r="BQ237" s="108" t="str">
        <f t="shared" si="49"/>
        <v>N.A.</v>
      </c>
      <c r="BR237" s="109" t="str">
        <f t="shared" si="50"/>
        <v>N.A.</v>
      </c>
      <c r="BS237" s="108">
        <f t="shared" si="51"/>
        <v>0</v>
      </c>
      <c r="BT237" s="108">
        <f t="shared" si="52"/>
        <v>0</v>
      </c>
      <c r="BU237" s="108">
        <f t="shared" si="44"/>
        <v>0</v>
      </c>
      <c r="BV237" s="62" t="str">
        <f t="shared" si="53"/>
        <v>IGUAL</v>
      </c>
      <c r="BW237" s="251"/>
    </row>
    <row r="238" spans="1:75" ht="37.9" hidden="1" customHeight="1">
      <c r="A238" s="89" t="s">
        <v>229</v>
      </c>
      <c r="B238" s="43">
        <v>1801</v>
      </c>
      <c r="C238" s="90" t="s">
        <v>10</v>
      </c>
      <c r="D238" s="90" t="s">
        <v>1200</v>
      </c>
      <c r="E238" s="92">
        <v>45078</v>
      </c>
      <c r="F238" s="90" t="s">
        <v>22</v>
      </c>
      <c r="G238" s="93" t="s">
        <v>1272</v>
      </c>
      <c r="H238" s="90" t="s">
        <v>26</v>
      </c>
      <c r="I238" s="92">
        <v>45198</v>
      </c>
      <c r="J238" s="94"/>
      <c r="K238" s="90"/>
      <c r="L238" s="90"/>
      <c r="M238" s="90"/>
      <c r="N238" s="90"/>
      <c r="O238" s="92"/>
      <c r="P238" s="92"/>
      <c r="Q238" s="188">
        <v>2633</v>
      </c>
      <c r="R238" s="95">
        <f t="array" ref="R238">SUM(IF($AA238=Reformulaciones!$B$2:$B$1354,Reformulaciones!$J$2:$J$994,0))</f>
        <v>0</v>
      </c>
      <c r="S238" s="93" t="s">
        <v>1268</v>
      </c>
      <c r="T238" s="93" t="s">
        <v>1126</v>
      </c>
      <c r="U238" s="96" t="s">
        <v>759</v>
      </c>
      <c r="V238" s="94">
        <v>1</v>
      </c>
      <c r="W238" s="90" t="s">
        <v>748</v>
      </c>
      <c r="X238" s="92">
        <v>45139</v>
      </c>
      <c r="Y238" s="92">
        <v>45443</v>
      </c>
      <c r="Z238" s="90" t="s">
        <v>753</v>
      </c>
      <c r="AA238" s="44" t="s">
        <v>1275</v>
      </c>
      <c r="AB238" s="97" t="s">
        <v>50</v>
      </c>
      <c r="AC238" s="98" t="str">
        <f t="shared" si="54"/>
        <v>A</v>
      </c>
      <c r="AD238" s="99" t="s">
        <v>1035</v>
      </c>
      <c r="AE238" s="100">
        <v>0</v>
      </c>
      <c r="AF238" s="99" t="s">
        <v>1036</v>
      </c>
      <c r="AG238" s="102">
        <v>45406</v>
      </c>
      <c r="AH238" s="104"/>
      <c r="AI238" s="104"/>
      <c r="AJ238" s="105" t="s">
        <v>120</v>
      </c>
      <c r="AK238" s="97" t="s">
        <v>50</v>
      </c>
      <c r="AL238" s="98" t="str">
        <f t="shared" si="55"/>
        <v>C</v>
      </c>
      <c r="AM238" s="99" t="s">
        <v>781</v>
      </c>
      <c r="AN238" s="106">
        <v>1</v>
      </c>
      <c r="AO238" s="99" t="s">
        <v>784</v>
      </c>
      <c r="AP238" s="102">
        <v>45490</v>
      </c>
      <c r="AQ238" s="104" t="s">
        <v>783</v>
      </c>
      <c r="AR238" s="104" t="s">
        <v>395</v>
      </c>
      <c r="AS238" s="105"/>
      <c r="AT238" s="97" t="s">
        <v>55</v>
      </c>
      <c r="AU238" s="98" t="s">
        <v>55</v>
      </c>
      <c r="AV238" s="97" t="s">
        <v>55</v>
      </c>
      <c r="AW238" s="100" t="s">
        <v>55</v>
      </c>
      <c r="AX238" s="97" t="s">
        <v>55</v>
      </c>
      <c r="AY238" s="110" t="s">
        <v>55</v>
      </c>
      <c r="AZ238" s="97" t="s">
        <v>55</v>
      </c>
      <c r="BA238" s="97" t="s">
        <v>55</v>
      </c>
      <c r="BB238" s="122" t="s">
        <v>55</v>
      </c>
      <c r="BC238" s="97" t="s">
        <v>55</v>
      </c>
      <c r="BD238" s="98" t="s">
        <v>55</v>
      </c>
      <c r="BE238" s="97" t="s">
        <v>55</v>
      </c>
      <c r="BF238" s="100" t="s">
        <v>55</v>
      </c>
      <c r="BG238" s="97" t="s">
        <v>55</v>
      </c>
      <c r="BH238" s="110" t="s">
        <v>55</v>
      </c>
      <c r="BI238" s="97" t="s">
        <v>55</v>
      </c>
      <c r="BJ238" s="97" t="s">
        <v>55</v>
      </c>
      <c r="BK238" s="122" t="s">
        <v>55</v>
      </c>
      <c r="BL238" s="107" t="s">
        <v>126</v>
      </c>
      <c r="BM238" s="108" t="str">
        <f t="shared" si="45"/>
        <v>N.A.</v>
      </c>
      <c r="BN238" s="108" t="str">
        <f t="shared" si="46"/>
        <v>N.A.</v>
      </c>
      <c r="BO238" s="108" t="str">
        <f t="shared" si="47"/>
        <v>N.A.</v>
      </c>
      <c r="BP238" s="108" t="str">
        <f t="shared" si="48"/>
        <v>N.A.</v>
      </c>
      <c r="BQ238" s="108" t="str">
        <f t="shared" si="49"/>
        <v>N.A.</v>
      </c>
      <c r="BR238" s="109" t="str">
        <f t="shared" si="50"/>
        <v>N.A.</v>
      </c>
      <c r="BS238" s="108">
        <f t="shared" si="51"/>
        <v>0</v>
      </c>
      <c r="BT238" s="108">
        <f t="shared" si="52"/>
        <v>0</v>
      </c>
      <c r="BU238" s="108">
        <f t="shared" si="44"/>
        <v>0</v>
      </c>
      <c r="BV238" s="62" t="str">
        <f t="shared" si="53"/>
        <v>IGUAL</v>
      </c>
      <c r="BW238" s="251"/>
    </row>
    <row r="239" spans="1:75" ht="37.9" hidden="1" customHeight="1">
      <c r="A239" s="89" t="s">
        <v>229</v>
      </c>
      <c r="B239" s="43">
        <v>1802</v>
      </c>
      <c r="C239" s="90" t="s">
        <v>10</v>
      </c>
      <c r="D239" s="90" t="s">
        <v>1200</v>
      </c>
      <c r="E239" s="92">
        <v>45078</v>
      </c>
      <c r="F239" s="90" t="s">
        <v>22</v>
      </c>
      <c r="G239" s="93" t="s">
        <v>1276</v>
      </c>
      <c r="H239" s="90" t="s">
        <v>26</v>
      </c>
      <c r="I239" s="92">
        <v>45198</v>
      </c>
      <c r="J239" s="94"/>
      <c r="K239" s="90"/>
      <c r="L239" s="90"/>
      <c r="M239" s="90"/>
      <c r="N239" s="90"/>
      <c r="O239" s="92"/>
      <c r="P239" s="92"/>
      <c r="Q239" s="188">
        <v>2634</v>
      </c>
      <c r="R239" s="95">
        <f t="array" ref="R239">SUM(IF($AA239=Reformulaciones!$B$2:$B$1354,Reformulaciones!$J$2:$J$994,0))</f>
        <v>0</v>
      </c>
      <c r="S239" s="93" t="s">
        <v>1268</v>
      </c>
      <c r="T239" s="93" t="s">
        <v>1116</v>
      </c>
      <c r="U239" s="96" t="s">
        <v>767</v>
      </c>
      <c r="V239" s="94">
        <v>3</v>
      </c>
      <c r="W239" s="90" t="s">
        <v>748</v>
      </c>
      <c r="X239" s="92">
        <v>45139</v>
      </c>
      <c r="Y239" s="92">
        <v>45443</v>
      </c>
      <c r="Z239" s="90" t="s">
        <v>753</v>
      </c>
      <c r="AA239" s="44" t="s">
        <v>1277</v>
      </c>
      <c r="AB239" s="97" t="s">
        <v>52</v>
      </c>
      <c r="AC239" s="98" t="str">
        <f t="shared" si="54"/>
        <v>A</v>
      </c>
      <c r="AD239" s="99" t="s">
        <v>769</v>
      </c>
      <c r="AE239" s="100">
        <v>0.66</v>
      </c>
      <c r="AF239" s="99" t="s">
        <v>1278</v>
      </c>
      <c r="AG239" s="110">
        <v>45407</v>
      </c>
      <c r="AH239" s="104" t="s">
        <v>1032</v>
      </c>
      <c r="AI239" s="104" t="s">
        <v>119</v>
      </c>
      <c r="AK239" s="97" t="s">
        <v>52</v>
      </c>
      <c r="AL239" s="98" t="str">
        <f t="shared" si="55"/>
        <v>C</v>
      </c>
      <c r="AM239" s="99" t="s">
        <v>1118</v>
      </c>
      <c r="AN239" s="100">
        <v>1</v>
      </c>
      <c r="AO239" s="99" t="s">
        <v>1119</v>
      </c>
      <c r="AP239" s="110">
        <v>45491</v>
      </c>
      <c r="AQ239" s="103" t="s">
        <v>1120</v>
      </c>
      <c r="AR239" s="99" t="s">
        <v>1119</v>
      </c>
      <c r="AS239" s="105" t="s">
        <v>26</v>
      </c>
      <c r="AT239" s="97" t="s">
        <v>55</v>
      </c>
      <c r="AU239" s="98" t="s">
        <v>55</v>
      </c>
      <c r="AV239" s="97" t="s">
        <v>55</v>
      </c>
      <c r="AW239" s="100" t="s">
        <v>55</v>
      </c>
      <c r="AX239" s="97" t="s">
        <v>55</v>
      </c>
      <c r="AY239" s="110" t="s">
        <v>55</v>
      </c>
      <c r="AZ239" s="97" t="s">
        <v>55</v>
      </c>
      <c r="BA239" s="97" t="s">
        <v>55</v>
      </c>
      <c r="BB239" s="122" t="s">
        <v>55</v>
      </c>
      <c r="BC239" s="97" t="s">
        <v>55</v>
      </c>
      <c r="BD239" s="98" t="s">
        <v>55</v>
      </c>
      <c r="BE239" s="97" t="s">
        <v>55</v>
      </c>
      <c r="BF239" s="100" t="s">
        <v>55</v>
      </c>
      <c r="BG239" s="97" t="s">
        <v>55</v>
      </c>
      <c r="BH239" s="110" t="s">
        <v>55</v>
      </c>
      <c r="BI239" s="97" t="s">
        <v>55</v>
      </c>
      <c r="BJ239" s="97" t="s">
        <v>55</v>
      </c>
      <c r="BK239" s="122" t="s">
        <v>55</v>
      </c>
      <c r="BL239" s="107" t="s">
        <v>126</v>
      </c>
      <c r="BM239" s="108" t="str">
        <f t="shared" si="45"/>
        <v>N.A.</v>
      </c>
      <c r="BN239" s="108" t="str">
        <f t="shared" si="46"/>
        <v>N.A.</v>
      </c>
      <c r="BO239" s="108" t="str">
        <f t="shared" si="47"/>
        <v>N.A.</v>
      </c>
      <c r="BP239" s="108" t="str">
        <f t="shared" si="48"/>
        <v>N.A.</v>
      </c>
      <c r="BQ239" s="108" t="str">
        <f t="shared" si="49"/>
        <v>N.A.</v>
      </c>
      <c r="BR239" s="109" t="str">
        <f t="shared" si="50"/>
        <v>N.A.</v>
      </c>
      <c r="BS239" s="108">
        <f t="shared" si="51"/>
        <v>0</v>
      </c>
      <c r="BT239" s="108">
        <f t="shared" si="52"/>
        <v>0</v>
      </c>
      <c r="BU239" s="108">
        <f t="shared" si="44"/>
        <v>0</v>
      </c>
      <c r="BV239" s="62" t="str">
        <f t="shared" si="53"/>
        <v>IGUAL</v>
      </c>
      <c r="BW239" s="251"/>
    </row>
    <row r="240" spans="1:75" ht="37.9" hidden="1" customHeight="1">
      <c r="A240" s="89" t="s">
        <v>229</v>
      </c>
      <c r="B240" s="43">
        <v>1802</v>
      </c>
      <c r="C240" s="90" t="s">
        <v>10</v>
      </c>
      <c r="D240" s="90" t="s">
        <v>1200</v>
      </c>
      <c r="E240" s="92">
        <v>45078</v>
      </c>
      <c r="F240" s="90" t="s">
        <v>22</v>
      </c>
      <c r="G240" s="93" t="s">
        <v>1276</v>
      </c>
      <c r="H240" s="90" t="s">
        <v>26</v>
      </c>
      <c r="I240" s="92">
        <v>45198</v>
      </c>
      <c r="J240" s="94"/>
      <c r="K240" s="90"/>
      <c r="L240" s="90"/>
      <c r="M240" s="90"/>
      <c r="N240" s="90"/>
      <c r="O240" s="92"/>
      <c r="P240" s="92"/>
      <c r="Q240" s="188">
        <v>2635</v>
      </c>
      <c r="R240" s="95">
        <f t="array" ref="R240">SUM(IF($AA240=Reformulaciones!$B$2:$B$1354,Reformulaciones!$J$2:$J$994,0))</f>
        <v>0</v>
      </c>
      <c r="S240" s="93" t="s">
        <v>1268</v>
      </c>
      <c r="T240" s="93" t="s">
        <v>1121</v>
      </c>
      <c r="U240" s="96" t="s">
        <v>162</v>
      </c>
      <c r="V240" s="94">
        <v>1</v>
      </c>
      <c r="W240" s="90" t="s">
        <v>748</v>
      </c>
      <c r="X240" s="92">
        <v>45139</v>
      </c>
      <c r="Y240" s="92">
        <v>45412</v>
      </c>
      <c r="Z240" s="90" t="s">
        <v>753</v>
      </c>
      <c r="AA240" s="44" t="s">
        <v>1279</v>
      </c>
      <c r="AB240" s="97" t="s">
        <v>52</v>
      </c>
      <c r="AC240" s="98" t="str">
        <f t="shared" si="54"/>
        <v>C</v>
      </c>
      <c r="AD240" s="99" t="s">
        <v>1123</v>
      </c>
      <c r="AE240" s="100">
        <v>1</v>
      </c>
      <c r="AF240" s="99" t="s">
        <v>1124</v>
      </c>
      <c r="AG240" s="110">
        <v>45407</v>
      </c>
      <c r="AH240" s="104" t="s">
        <v>778</v>
      </c>
      <c r="AI240" s="104" t="s">
        <v>1125</v>
      </c>
      <c r="AJ240" s="105" t="s">
        <v>860</v>
      </c>
      <c r="AK240" s="97" t="s">
        <v>55</v>
      </c>
      <c r="AL240" s="97" t="s">
        <v>55</v>
      </c>
      <c r="AM240" s="104" t="s">
        <v>55</v>
      </c>
      <c r="AN240" s="97" t="s">
        <v>55</v>
      </c>
      <c r="AO240" s="97" t="s">
        <v>55</v>
      </c>
      <c r="AP240" s="97" t="s">
        <v>55</v>
      </c>
      <c r="AQ240" s="97" t="s">
        <v>55</v>
      </c>
      <c r="AR240" s="97" t="s">
        <v>55</v>
      </c>
      <c r="AS240" s="97" t="s">
        <v>55</v>
      </c>
      <c r="AT240" s="97" t="s">
        <v>55</v>
      </c>
      <c r="AU240" s="98" t="s">
        <v>55</v>
      </c>
      <c r="AV240" s="97" t="s">
        <v>55</v>
      </c>
      <c r="AW240" s="100" t="s">
        <v>55</v>
      </c>
      <c r="AX240" s="97" t="s">
        <v>55</v>
      </c>
      <c r="AY240" s="110" t="s">
        <v>55</v>
      </c>
      <c r="AZ240" s="97" t="s">
        <v>55</v>
      </c>
      <c r="BA240" s="97" t="s">
        <v>55</v>
      </c>
      <c r="BB240" s="122" t="s">
        <v>55</v>
      </c>
      <c r="BC240" s="97" t="s">
        <v>55</v>
      </c>
      <c r="BD240" s="98" t="s">
        <v>55</v>
      </c>
      <c r="BE240" s="97" t="s">
        <v>55</v>
      </c>
      <c r="BF240" s="100" t="s">
        <v>55</v>
      </c>
      <c r="BG240" s="97" t="s">
        <v>55</v>
      </c>
      <c r="BH240" s="110" t="s">
        <v>55</v>
      </c>
      <c r="BI240" s="97" t="s">
        <v>55</v>
      </c>
      <c r="BJ240" s="97" t="s">
        <v>55</v>
      </c>
      <c r="BK240" s="122" t="s">
        <v>55</v>
      </c>
      <c r="BL240" s="107" t="s">
        <v>110</v>
      </c>
      <c r="BM240" s="108" t="str">
        <f t="shared" si="45"/>
        <v>N.A.</v>
      </c>
      <c r="BN240" s="108" t="str">
        <f t="shared" si="46"/>
        <v>N.A.</v>
      </c>
      <c r="BO240" s="108" t="str">
        <f t="shared" si="47"/>
        <v>N.A.</v>
      </c>
      <c r="BP240" s="108" t="str">
        <f t="shared" si="48"/>
        <v>N.A.</v>
      </c>
      <c r="BQ240" s="108" t="str">
        <f t="shared" si="49"/>
        <v>N.A.</v>
      </c>
      <c r="BR240" s="109" t="str">
        <f t="shared" si="50"/>
        <v>N.A.</v>
      </c>
      <c r="BS240" s="108">
        <f t="shared" si="51"/>
        <v>0</v>
      </c>
      <c r="BT240" s="108">
        <f t="shared" si="52"/>
        <v>0</v>
      </c>
      <c r="BU240" s="108">
        <f t="shared" si="44"/>
        <v>0</v>
      </c>
      <c r="BV240" s="62" t="str">
        <f t="shared" si="53"/>
        <v>IGUAL</v>
      </c>
      <c r="BW240" s="251"/>
    </row>
    <row r="241" spans="1:75" ht="37.9" hidden="1" customHeight="1">
      <c r="A241" s="89" t="s">
        <v>229</v>
      </c>
      <c r="B241" s="43">
        <v>1802</v>
      </c>
      <c r="C241" s="90" t="s">
        <v>10</v>
      </c>
      <c r="D241" s="90" t="s">
        <v>1200</v>
      </c>
      <c r="E241" s="92">
        <v>45078</v>
      </c>
      <c r="F241" s="90" t="s">
        <v>22</v>
      </c>
      <c r="G241" s="93" t="s">
        <v>1276</v>
      </c>
      <c r="H241" s="90" t="s">
        <v>26</v>
      </c>
      <c r="I241" s="92">
        <v>45198</v>
      </c>
      <c r="J241" s="94"/>
      <c r="K241" s="90"/>
      <c r="L241" s="90"/>
      <c r="M241" s="90"/>
      <c r="N241" s="90"/>
      <c r="O241" s="92"/>
      <c r="P241" s="92"/>
      <c r="Q241" s="188">
        <v>2636</v>
      </c>
      <c r="R241" s="95">
        <f t="array" ref="R241">SUM(IF($AA241=Reformulaciones!$B$2:$B$1354,Reformulaciones!$J$2:$J$994,0))</f>
        <v>0</v>
      </c>
      <c r="S241" s="93" t="s">
        <v>1268</v>
      </c>
      <c r="T241" s="93" t="s">
        <v>1126</v>
      </c>
      <c r="U241" s="96" t="s">
        <v>759</v>
      </c>
      <c r="V241" s="94">
        <v>1</v>
      </c>
      <c r="W241" s="90" t="s">
        <v>748</v>
      </c>
      <c r="X241" s="92">
        <v>45139</v>
      </c>
      <c r="Y241" s="92">
        <v>45443</v>
      </c>
      <c r="Z241" s="90" t="s">
        <v>753</v>
      </c>
      <c r="AA241" s="44" t="s">
        <v>1280</v>
      </c>
      <c r="AB241" s="97" t="s">
        <v>52</v>
      </c>
      <c r="AC241" s="98" t="str">
        <f t="shared" si="54"/>
        <v>A</v>
      </c>
      <c r="AD241" s="99" t="s">
        <v>1102</v>
      </c>
      <c r="AE241" s="100">
        <v>0</v>
      </c>
      <c r="AF241" s="99" t="s">
        <v>1102</v>
      </c>
      <c r="AG241" s="110">
        <v>45407</v>
      </c>
      <c r="AH241" s="104" t="s">
        <v>551</v>
      </c>
      <c r="AI241" s="104" t="s">
        <v>1103</v>
      </c>
      <c r="AJ241" s="104" t="s">
        <v>1104</v>
      </c>
      <c r="AK241" s="97" t="s">
        <v>52</v>
      </c>
      <c r="AL241" s="98" t="str">
        <f t="shared" si="55"/>
        <v>C</v>
      </c>
      <c r="AM241" s="164" t="s">
        <v>1128</v>
      </c>
      <c r="AN241" s="100">
        <v>1</v>
      </c>
      <c r="AO241" s="99" t="s">
        <v>1281</v>
      </c>
      <c r="AP241" s="110">
        <v>45491</v>
      </c>
      <c r="AQ241" s="103" t="s">
        <v>1130</v>
      </c>
      <c r="AR241" s="99" t="s">
        <v>1131</v>
      </c>
      <c r="AS241" s="105" t="s">
        <v>26</v>
      </c>
      <c r="AT241" s="97" t="s">
        <v>55</v>
      </c>
      <c r="AU241" s="98" t="s">
        <v>55</v>
      </c>
      <c r="AV241" s="97" t="s">
        <v>55</v>
      </c>
      <c r="AW241" s="100" t="s">
        <v>55</v>
      </c>
      <c r="AX241" s="97" t="s">
        <v>55</v>
      </c>
      <c r="AY241" s="110" t="s">
        <v>55</v>
      </c>
      <c r="AZ241" s="97" t="s">
        <v>55</v>
      </c>
      <c r="BA241" s="97" t="s">
        <v>55</v>
      </c>
      <c r="BB241" s="122" t="s">
        <v>55</v>
      </c>
      <c r="BC241" s="97" t="s">
        <v>55</v>
      </c>
      <c r="BD241" s="98" t="s">
        <v>55</v>
      </c>
      <c r="BE241" s="97" t="s">
        <v>55</v>
      </c>
      <c r="BF241" s="100" t="s">
        <v>55</v>
      </c>
      <c r="BG241" s="97" t="s">
        <v>55</v>
      </c>
      <c r="BH241" s="110" t="s">
        <v>55</v>
      </c>
      <c r="BI241" s="97" t="s">
        <v>55</v>
      </c>
      <c r="BJ241" s="97" t="s">
        <v>55</v>
      </c>
      <c r="BK241" s="122" t="s">
        <v>55</v>
      </c>
      <c r="BL241" s="107" t="s">
        <v>126</v>
      </c>
      <c r="BM241" s="108" t="str">
        <f t="shared" si="45"/>
        <v>N.A.</v>
      </c>
      <c r="BN241" s="108" t="str">
        <f t="shared" si="46"/>
        <v>N.A.</v>
      </c>
      <c r="BO241" s="108" t="str">
        <f t="shared" si="47"/>
        <v>N.A.</v>
      </c>
      <c r="BP241" s="108" t="str">
        <f t="shared" si="48"/>
        <v>N.A.</v>
      </c>
      <c r="BQ241" s="108" t="str">
        <f t="shared" si="49"/>
        <v>N.A.</v>
      </c>
      <c r="BR241" s="109" t="str">
        <f t="shared" si="50"/>
        <v>N.A.</v>
      </c>
      <c r="BS241" s="108">
        <f t="shared" si="51"/>
        <v>0</v>
      </c>
      <c r="BT241" s="108">
        <f t="shared" si="52"/>
        <v>0</v>
      </c>
      <c r="BU241" s="108">
        <f t="shared" si="44"/>
        <v>0</v>
      </c>
      <c r="BV241" s="62" t="str">
        <f t="shared" si="53"/>
        <v>IGUAL</v>
      </c>
      <c r="BW241" s="251"/>
    </row>
    <row r="242" spans="1:75" ht="37.9" hidden="1" customHeight="1">
      <c r="A242" s="89" t="s">
        <v>229</v>
      </c>
      <c r="B242" s="43">
        <v>1803</v>
      </c>
      <c r="C242" s="90" t="s">
        <v>10</v>
      </c>
      <c r="D242" s="90" t="s">
        <v>1282</v>
      </c>
      <c r="E242" s="92">
        <v>45078</v>
      </c>
      <c r="F242" s="90" t="s">
        <v>22</v>
      </c>
      <c r="G242" s="93" t="s">
        <v>1283</v>
      </c>
      <c r="H242" s="90" t="s">
        <v>26</v>
      </c>
      <c r="I242" s="92">
        <v>45198</v>
      </c>
      <c r="J242" s="94"/>
      <c r="K242" s="90"/>
      <c r="L242" s="90"/>
      <c r="M242" s="90"/>
      <c r="N242" s="90"/>
      <c r="O242" s="92"/>
      <c r="P242" s="92"/>
      <c r="Q242" s="188">
        <v>2637</v>
      </c>
      <c r="R242" s="95">
        <f t="array" ref="R242">SUM(IF($AA242=Reformulaciones!$B$2:$B$1354,Reformulaciones!$J$2:$J$994,0))</f>
        <v>0</v>
      </c>
      <c r="S242" s="93" t="s">
        <v>1284</v>
      </c>
      <c r="T242" s="93" t="s">
        <v>1116</v>
      </c>
      <c r="U242" s="96" t="s">
        <v>767</v>
      </c>
      <c r="V242" s="94">
        <v>1</v>
      </c>
      <c r="W242" s="90" t="s">
        <v>748</v>
      </c>
      <c r="X242" s="92">
        <v>45139</v>
      </c>
      <c r="Y242" s="92">
        <v>45443</v>
      </c>
      <c r="Z242" s="90" t="s">
        <v>753</v>
      </c>
      <c r="AA242" s="44" t="s">
        <v>1285</v>
      </c>
      <c r="AB242" s="97" t="s">
        <v>52</v>
      </c>
      <c r="AC242" s="98" t="str">
        <f t="shared" si="54"/>
        <v>C</v>
      </c>
      <c r="AD242" s="99" t="s">
        <v>769</v>
      </c>
      <c r="AE242" s="100">
        <v>1</v>
      </c>
      <c r="AF242" s="99" t="s">
        <v>1286</v>
      </c>
      <c r="AG242" s="110">
        <v>45407</v>
      </c>
      <c r="AH242" s="104" t="s">
        <v>858</v>
      </c>
      <c r="AI242" s="104" t="s">
        <v>859</v>
      </c>
      <c r="AJ242" s="105" t="s">
        <v>860</v>
      </c>
      <c r="AK242" s="97" t="s">
        <v>55</v>
      </c>
      <c r="AL242" s="97" t="s">
        <v>55</v>
      </c>
      <c r="AM242" s="104" t="s">
        <v>55</v>
      </c>
      <c r="AN242" s="97" t="s">
        <v>55</v>
      </c>
      <c r="AO242" s="97" t="s">
        <v>55</v>
      </c>
      <c r="AP242" s="97" t="s">
        <v>55</v>
      </c>
      <c r="AQ242" s="97" t="s">
        <v>55</v>
      </c>
      <c r="AR242" s="97" t="s">
        <v>55</v>
      </c>
      <c r="AS242" s="97" t="s">
        <v>55</v>
      </c>
      <c r="AT242" s="97" t="s">
        <v>55</v>
      </c>
      <c r="AU242" s="98" t="s">
        <v>55</v>
      </c>
      <c r="AV242" s="97" t="s">
        <v>55</v>
      </c>
      <c r="AW242" s="100" t="s">
        <v>55</v>
      </c>
      <c r="AX242" s="97" t="s">
        <v>55</v>
      </c>
      <c r="AY242" s="110" t="s">
        <v>55</v>
      </c>
      <c r="AZ242" s="97" t="s">
        <v>55</v>
      </c>
      <c r="BA242" s="97" t="s">
        <v>55</v>
      </c>
      <c r="BB242" s="122" t="s">
        <v>55</v>
      </c>
      <c r="BC242" s="97" t="s">
        <v>55</v>
      </c>
      <c r="BD242" s="98" t="s">
        <v>55</v>
      </c>
      <c r="BE242" s="97" t="s">
        <v>55</v>
      </c>
      <c r="BF242" s="100" t="s">
        <v>55</v>
      </c>
      <c r="BG242" s="97" t="s">
        <v>55</v>
      </c>
      <c r="BH242" s="110" t="s">
        <v>55</v>
      </c>
      <c r="BI242" s="97" t="s">
        <v>55</v>
      </c>
      <c r="BJ242" s="97" t="s">
        <v>55</v>
      </c>
      <c r="BK242" s="122" t="s">
        <v>55</v>
      </c>
      <c r="BL242" s="107" t="s">
        <v>110</v>
      </c>
      <c r="BM242" s="108" t="str">
        <f t="shared" si="45"/>
        <v>N.A.</v>
      </c>
      <c r="BN242" s="108" t="str">
        <f t="shared" si="46"/>
        <v>N.A.</v>
      </c>
      <c r="BO242" s="108" t="str">
        <f t="shared" si="47"/>
        <v>N.A.</v>
      </c>
      <c r="BP242" s="108" t="str">
        <f t="shared" si="48"/>
        <v>N.A.</v>
      </c>
      <c r="BQ242" s="108" t="str">
        <f t="shared" si="49"/>
        <v>N.A.</v>
      </c>
      <c r="BR242" s="109" t="str">
        <f t="shared" si="50"/>
        <v>N.A.</v>
      </c>
      <c r="BS242" s="108">
        <f t="shared" si="51"/>
        <v>0</v>
      </c>
      <c r="BT242" s="108">
        <f t="shared" si="52"/>
        <v>0</v>
      </c>
      <c r="BU242" s="108">
        <f t="shared" si="44"/>
        <v>0</v>
      </c>
      <c r="BV242" s="62" t="str">
        <f t="shared" si="53"/>
        <v>IGUAL</v>
      </c>
      <c r="BW242" s="251"/>
    </row>
    <row r="243" spans="1:75" ht="37.9" hidden="1" customHeight="1">
      <c r="A243" s="89" t="s">
        <v>229</v>
      </c>
      <c r="B243" s="43">
        <v>1804</v>
      </c>
      <c r="C243" s="90" t="s">
        <v>10</v>
      </c>
      <c r="D243" s="90" t="s">
        <v>1287</v>
      </c>
      <c r="E243" s="92">
        <v>45078</v>
      </c>
      <c r="F243" s="90" t="s">
        <v>22</v>
      </c>
      <c r="G243" s="93" t="s">
        <v>1288</v>
      </c>
      <c r="H243" s="90" t="s">
        <v>26</v>
      </c>
      <c r="I243" s="92">
        <v>45198</v>
      </c>
      <c r="J243" s="94"/>
      <c r="K243" s="90"/>
      <c r="L243" s="90"/>
      <c r="M243" s="90"/>
      <c r="N243" s="90"/>
      <c r="O243" s="92"/>
      <c r="P243" s="92"/>
      <c r="Q243" s="188">
        <v>2641</v>
      </c>
      <c r="R243" s="95">
        <f t="array" ref="R243">SUM(IF($AA243=Reformulaciones!$B$2:$B$1354,Reformulaciones!$J$2:$J$994,0))</f>
        <v>0</v>
      </c>
      <c r="S243" s="93" t="s">
        <v>1289</v>
      </c>
      <c r="T243" s="93" t="s">
        <v>1121</v>
      </c>
      <c r="U243" s="96" t="s">
        <v>162</v>
      </c>
      <c r="V243" s="94">
        <v>1</v>
      </c>
      <c r="W243" s="90" t="s">
        <v>748</v>
      </c>
      <c r="X243" s="92">
        <v>45139</v>
      </c>
      <c r="Y243" s="92">
        <v>45412</v>
      </c>
      <c r="Z243" s="90" t="s">
        <v>753</v>
      </c>
      <c r="AA243" s="44" t="s">
        <v>1290</v>
      </c>
      <c r="AB243" s="97" t="s">
        <v>52</v>
      </c>
      <c r="AC243" s="98" t="str">
        <f t="shared" si="54"/>
        <v>C</v>
      </c>
      <c r="AD243" s="99" t="s">
        <v>1123</v>
      </c>
      <c r="AE243" s="100">
        <v>1</v>
      </c>
      <c r="AF243" s="99" t="s">
        <v>1124</v>
      </c>
      <c r="AG243" s="110">
        <v>45407</v>
      </c>
      <c r="AH243" s="104" t="s">
        <v>778</v>
      </c>
      <c r="AI243" s="104" t="s">
        <v>1125</v>
      </c>
      <c r="AJ243" s="105" t="s">
        <v>860</v>
      </c>
      <c r="AK243" s="97" t="s">
        <v>55</v>
      </c>
      <c r="AL243" s="97" t="s">
        <v>55</v>
      </c>
      <c r="AM243" s="104" t="s">
        <v>55</v>
      </c>
      <c r="AN243" s="97" t="s">
        <v>55</v>
      </c>
      <c r="AO243" s="97" t="s">
        <v>55</v>
      </c>
      <c r="AP243" s="97" t="s">
        <v>55</v>
      </c>
      <c r="AQ243" s="97" t="s">
        <v>55</v>
      </c>
      <c r="AR243" s="97" t="s">
        <v>55</v>
      </c>
      <c r="AS243" s="97" t="s">
        <v>55</v>
      </c>
      <c r="AT243" s="97" t="s">
        <v>55</v>
      </c>
      <c r="AU243" s="98" t="s">
        <v>55</v>
      </c>
      <c r="AV243" s="97" t="s">
        <v>55</v>
      </c>
      <c r="AW243" s="100" t="s">
        <v>55</v>
      </c>
      <c r="AX243" s="97" t="s">
        <v>55</v>
      </c>
      <c r="AY243" s="110" t="s">
        <v>55</v>
      </c>
      <c r="AZ243" s="97" t="s">
        <v>55</v>
      </c>
      <c r="BA243" s="97" t="s">
        <v>55</v>
      </c>
      <c r="BB243" s="122" t="s">
        <v>55</v>
      </c>
      <c r="BC243" s="97" t="s">
        <v>55</v>
      </c>
      <c r="BD243" s="98" t="s">
        <v>55</v>
      </c>
      <c r="BE243" s="97" t="s">
        <v>55</v>
      </c>
      <c r="BF243" s="100" t="s">
        <v>55</v>
      </c>
      <c r="BG243" s="97" t="s">
        <v>55</v>
      </c>
      <c r="BH243" s="110" t="s">
        <v>55</v>
      </c>
      <c r="BI243" s="97" t="s">
        <v>55</v>
      </c>
      <c r="BJ243" s="97" t="s">
        <v>55</v>
      </c>
      <c r="BK243" s="122" t="s">
        <v>55</v>
      </c>
      <c r="BL243" s="107" t="s">
        <v>110</v>
      </c>
      <c r="BM243" s="108" t="str">
        <f t="shared" si="45"/>
        <v>N.A.</v>
      </c>
      <c r="BN243" s="108" t="str">
        <f t="shared" si="46"/>
        <v>N.A.</v>
      </c>
      <c r="BO243" s="108" t="str">
        <f t="shared" si="47"/>
        <v>N.A.</v>
      </c>
      <c r="BP243" s="108" t="str">
        <f t="shared" si="48"/>
        <v>N.A.</v>
      </c>
      <c r="BQ243" s="108" t="str">
        <f t="shared" si="49"/>
        <v>N.A.</v>
      </c>
      <c r="BR243" s="109" t="str">
        <f t="shared" si="50"/>
        <v>N.A.</v>
      </c>
      <c r="BS243" s="108">
        <f t="shared" si="51"/>
        <v>0</v>
      </c>
      <c r="BT243" s="108">
        <f t="shared" si="52"/>
        <v>0</v>
      </c>
      <c r="BU243" s="108">
        <f t="shared" si="44"/>
        <v>0</v>
      </c>
      <c r="BV243" s="62" t="str">
        <f t="shared" si="53"/>
        <v>IGUAL</v>
      </c>
      <c r="BW243" s="251"/>
    </row>
    <row r="244" spans="1:75" ht="37.9" hidden="1" customHeight="1">
      <c r="A244" s="89" t="s">
        <v>229</v>
      </c>
      <c r="B244" s="43">
        <v>1804</v>
      </c>
      <c r="C244" s="90" t="s">
        <v>10</v>
      </c>
      <c r="D244" s="90" t="s">
        <v>1287</v>
      </c>
      <c r="E244" s="92">
        <v>45078</v>
      </c>
      <c r="F244" s="90" t="s">
        <v>22</v>
      </c>
      <c r="G244" s="93" t="s">
        <v>1288</v>
      </c>
      <c r="H244" s="90" t="s">
        <v>26</v>
      </c>
      <c r="I244" s="92">
        <v>45198</v>
      </c>
      <c r="J244" s="94"/>
      <c r="K244" s="90"/>
      <c r="L244" s="90"/>
      <c r="M244" s="90"/>
      <c r="N244" s="90"/>
      <c r="O244" s="92"/>
      <c r="P244" s="92"/>
      <c r="Q244" s="188">
        <v>2642</v>
      </c>
      <c r="R244" s="95">
        <f t="array" ref="R244">SUM(IF($AA244=Reformulaciones!$B$2:$B$1354,Reformulaciones!$J$2:$J$994,0))</f>
        <v>0</v>
      </c>
      <c r="S244" s="93" t="s">
        <v>1289</v>
      </c>
      <c r="T244" s="93" t="s">
        <v>1126</v>
      </c>
      <c r="U244" s="96" t="s">
        <v>759</v>
      </c>
      <c r="V244" s="94">
        <v>1</v>
      </c>
      <c r="W244" s="90" t="s">
        <v>748</v>
      </c>
      <c r="X244" s="92">
        <v>45139</v>
      </c>
      <c r="Y244" s="92">
        <v>45443</v>
      </c>
      <c r="Z244" s="90" t="s">
        <v>753</v>
      </c>
      <c r="AA244" s="44" t="s">
        <v>1291</v>
      </c>
      <c r="AB244" s="97" t="s">
        <v>52</v>
      </c>
      <c r="AC244" s="98" t="str">
        <f t="shared" si="54"/>
        <v>A</v>
      </c>
      <c r="AD244" s="99" t="s">
        <v>1102</v>
      </c>
      <c r="AE244" s="100">
        <v>0</v>
      </c>
      <c r="AF244" s="99" t="s">
        <v>1102</v>
      </c>
      <c r="AG244" s="110">
        <v>45407</v>
      </c>
      <c r="AH244" s="104" t="s">
        <v>551</v>
      </c>
      <c r="AI244" s="104" t="s">
        <v>1103</v>
      </c>
      <c r="AJ244" s="104" t="s">
        <v>1104</v>
      </c>
      <c r="AK244" s="97" t="s">
        <v>52</v>
      </c>
      <c r="AL244" s="98" t="str">
        <f t="shared" si="55"/>
        <v>C</v>
      </c>
      <c r="AM244" s="99" t="s">
        <v>1118</v>
      </c>
      <c r="AN244" s="100">
        <v>1</v>
      </c>
      <c r="AO244" s="99" t="s">
        <v>1119</v>
      </c>
      <c r="AP244" s="110">
        <v>45491</v>
      </c>
      <c r="AQ244" s="103" t="s">
        <v>1120</v>
      </c>
      <c r="AR244" s="99" t="s">
        <v>1119</v>
      </c>
      <c r="AS244" s="105" t="s">
        <v>26</v>
      </c>
      <c r="AT244" s="97" t="s">
        <v>55</v>
      </c>
      <c r="AU244" s="98" t="s">
        <v>55</v>
      </c>
      <c r="AV244" s="97" t="s">
        <v>55</v>
      </c>
      <c r="AW244" s="100" t="s">
        <v>55</v>
      </c>
      <c r="AX244" s="97" t="s">
        <v>55</v>
      </c>
      <c r="AY244" s="110" t="s">
        <v>55</v>
      </c>
      <c r="AZ244" s="97" t="s">
        <v>55</v>
      </c>
      <c r="BA244" s="97" t="s">
        <v>55</v>
      </c>
      <c r="BB244" s="122" t="s">
        <v>55</v>
      </c>
      <c r="BC244" s="97" t="s">
        <v>55</v>
      </c>
      <c r="BD244" s="98" t="s">
        <v>55</v>
      </c>
      <c r="BE244" s="97" t="s">
        <v>55</v>
      </c>
      <c r="BF244" s="100" t="s">
        <v>55</v>
      </c>
      <c r="BG244" s="97" t="s">
        <v>55</v>
      </c>
      <c r="BH244" s="110" t="s">
        <v>55</v>
      </c>
      <c r="BI244" s="97" t="s">
        <v>55</v>
      </c>
      <c r="BJ244" s="97" t="s">
        <v>55</v>
      </c>
      <c r="BK244" s="122" t="s">
        <v>55</v>
      </c>
      <c r="BL244" s="107" t="s">
        <v>126</v>
      </c>
      <c r="BM244" s="108" t="str">
        <f t="shared" si="45"/>
        <v>N.A.</v>
      </c>
      <c r="BN244" s="108" t="str">
        <f t="shared" si="46"/>
        <v>N.A.</v>
      </c>
      <c r="BO244" s="108" t="str">
        <f t="shared" si="47"/>
        <v>N.A.</v>
      </c>
      <c r="BP244" s="108" t="str">
        <f t="shared" si="48"/>
        <v>N.A.</v>
      </c>
      <c r="BQ244" s="108" t="str">
        <f t="shared" si="49"/>
        <v>N.A.</v>
      </c>
      <c r="BR244" s="109" t="str">
        <f t="shared" si="50"/>
        <v>N.A.</v>
      </c>
      <c r="BS244" s="108">
        <f t="shared" si="51"/>
        <v>0</v>
      </c>
      <c r="BT244" s="108">
        <f t="shared" si="52"/>
        <v>0</v>
      </c>
      <c r="BU244" s="108">
        <f t="shared" si="44"/>
        <v>0</v>
      </c>
      <c r="BV244" s="62" t="str">
        <f t="shared" si="53"/>
        <v>IGUAL</v>
      </c>
      <c r="BW244" s="251"/>
    </row>
    <row r="245" spans="1:75" ht="37.9" hidden="1" customHeight="1">
      <c r="A245" s="89" t="s">
        <v>229</v>
      </c>
      <c r="B245" s="43">
        <v>1804</v>
      </c>
      <c r="C245" s="90" t="s">
        <v>10</v>
      </c>
      <c r="D245" s="90" t="s">
        <v>1287</v>
      </c>
      <c r="E245" s="92">
        <v>45078</v>
      </c>
      <c r="F245" s="90" t="s">
        <v>22</v>
      </c>
      <c r="G245" s="93" t="s">
        <v>1288</v>
      </c>
      <c r="H245" s="90" t="s">
        <v>26</v>
      </c>
      <c r="I245" s="92">
        <v>45198</v>
      </c>
      <c r="J245" s="94"/>
      <c r="K245" s="90"/>
      <c r="L245" s="90"/>
      <c r="M245" s="90"/>
      <c r="N245" s="90"/>
      <c r="O245" s="92"/>
      <c r="P245" s="92"/>
      <c r="Q245" s="188">
        <v>2643</v>
      </c>
      <c r="R245" s="95">
        <f t="array" ref="R245">SUM(IF($AA245=Reformulaciones!$B$2:$B$1354,Reformulaciones!$J$2:$J$994,0))</f>
        <v>0</v>
      </c>
      <c r="S245" s="93" t="s">
        <v>1289</v>
      </c>
      <c r="T245" s="93" t="s">
        <v>1116</v>
      </c>
      <c r="U245" s="96" t="s">
        <v>767</v>
      </c>
      <c r="V245" s="94">
        <v>3</v>
      </c>
      <c r="W245" s="90" t="s">
        <v>748</v>
      </c>
      <c r="X245" s="92">
        <v>45139</v>
      </c>
      <c r="Y245" s="92">
        <v>45443</v>
      </c>
      <c r="Z245" s="90" t="s">
        <v>753</v>
      </c>
      <c r="AA245" s="44" t="s">
        <v>1292</v>
      </c>
      <c r="AB245" s="97" t="s">
        <v>52</v>
      </c>
      <c r="AC245" s="98" t="str">
        <f t="shared" si="54"/>
        <v>A</v>
      </c>
      <c r="AD245" s="99" t="s">
        <v>769</v>
      </c>
      <c r="AE245" s="100">
        <v>0.66</v>
      </c>
      <c r="AF245" s="99" t="s">
        <v>1278</v>
      </c>
      <c r="AG245" s="110">
        <v>45407</v>
      </c>
      <c r="AH245" s="104" t="s">
        <v>1032</v>
      </c>
      <c r="AI245" s="104" t="s">
        <v>119</v>
      </c>
      <c r="AJ245" s="105" t="s">
        <v>120</v>
      </c>
      <c r="AK245" s="97" t="s">
        <v>52</v>
      </c>
      <c r="AL245" s="98" t="str">
        <f t="shared" si="55"/>
        <v>C</v>
      </c>
      <c r="AM245" s="164" t="s">
        <v>1128</v>
      </c>
      <c r="AN245" s="100">
        <v>1</v>
      </c>
      <c r="AO245" s="99" t="s">
        <v>1281</v>
      </c>
      <c r="AP245" s="110">
        <v>45491</v>
      </c>
      <c r="AQ245" s="103" t="s">
        <v>1130</v>
      </c>
      <c r="AR245" s="99" t="s">
        <v>1131</v>
      </c>
      <c r="AS245" s="105" t="s">
        <v>26</v>
      </c>
      <c r="AT245" s="97" t="s">
        <v>55</v>
      </c>
      <c r="AU245" s="98" t="s">
        <v>55</v>
      </c>
      <c r="AV245" s="97" t="s">
        <v>55</v>
      </c>
      <c r="AW245" s="100" t="s">
        <v>55</v>
      </c>
      <c r="AX245" s="97" t="s">
        <v>55</v>
      </c>
      <c r="AY245" s="110" t="s">
        <v>55</v>
      </c>
      <c r="AZ245" s="97" t="s">
        <v>55</v>
      </c>
      <c r="BA245" s="97" t="s">
        <v>55</v>
      </c>
      <c r="BB245" s="122" t="s">
        <v>55</v>
      </c>
      <c r="BC245" s="97" t="s">
        <v>55</v>
      </c>
      <c r="BD245" s="98" t="s">
        <v>55</v>
      </c>
      <c r="BE245" s="97" t="s">
        <v>55</v>
      </c>
      <c r="BF245" s="100" t="s">
        <v>55</v>
      </c>
      <c r="BG245" s="97" t="s">
        <v>55</v>
      </c>
      <c r="BH245" s="110" t="s">
        <v>55</v>
      </c>
      <c r="BI245" s="97" t="s">
        <v>55</v>
      </c>
      <c r="BJ245" s="97" t="s">
        <v>55</v>
      </c>
      <c r="BK245" s="122" t="s">
        <v>55</v>
      </c>
      <c r="BL245" s="107" t="s">
        <v>126</v>
      </c>
      <c r="BM245" s="108" t="str">
        <f t="shared" si="45"/>
        <v>N.A.</v>
      </c>
      <c r="BN245" s="108" t="str">
        <f t="shared" si="46"/>
        <v>N.A.</v>
      </c>
      <c r="BO245" s="108" t="str">
        <f t="shared" si="47"/>
        <v>N.A.</v>
      </c>
      <c r="BP245" s="108" t="str">
        <f t="shared" si="48"/>
        <v>N.A.</v>
      </c>
      <c r="BQ245" s="108" t="str">
        <f t="shared" si="49"/>
        <v>N.A.</v>
      </c>
      <c r="BR245" s="109" t="str">
        <f t="shared" si="50"/>
        <v>N.A.</v>
      </c>
      <c r="BS245" s="108">
        <f t="shared" si="51"/>
        <v>0</v>
      </c>
      <c r="BT245" s="108">
        <f t="shared" si="52"/>
        <v>0</v>
      </c>
      <c r="BU245" s="108">
        <f t="shared" si="44"/>
        <v>0</v>
      </c>
      <c r="BV245" s="62" t="str">
        <f t="shared" si="53"/>
        <v>IGUAL</v>
      </c>
      <c r="BW245" s="251"/>
    </row>
    <row r="246" spans="1:75" ht="37.9" hidden="1" customHeight="1">
      <c r="A246" s="89" t="s">
        <v>229</v>
      </c>
      <c r="B246" s="43">
        <v>1805</v>
      </c>
      <c r="C246" s="90" t="s">
        <v>10</v>
      </c>
      <c r="D246" s="90" t="s">
        <v>1287</v>
      </c>
      <c r="E246" s="92">
        <v>45078</v>
      </c>
      <c r="F246" s="90" t="s">
        <v>22</v>
      </c>
      <c r="G246" s="93" t="s">
        <v>1293</v>
      </c>
      <c r="H246" s="90" t="s">
        <v>26</v>
      </c>
      <c r="I246" s="92">
        <v>45198</v>
      </c>
      <c r="J246" s="94"/>
      <c r="K246" s="90"/>
      <c r="L246" s="90"/>
      <c r="M246" s="90"/>
      <c r="N246" s="90"/>
      <c r="O246" s="92"/>
      <c r="P246" s="92"/>
      <c r="Q246" s="188">
        <v>2644</v>
      </c>
      <c r="R246" s="95">
        <f t="array" ref="R246">SUM(IF($AA246=Reformulaciones!$B$2:$B$1354,Reformulaciones!$J$2:$J$994,0))</f>
        <v>0</v>
      </c>
      <c r="S246" s="93" t="s">
        <v>1294</v>
      </c>
      <c r="T246" s="93" t="s">
        <v>1121</v>
      </c>
      <c r="U246" s="96" t="s">
        <v>162</v>
      </c>
      <c r="V246" s="94">
        <v>1</v>
      </c>
      <c r="W246" s="90" t="s">
        <v>748</v>
      </c>
      <c r="X246" s="92">
        <v>45139</v>
      </c>
      <c r="Y246" s="92">
        <v>45412</v>
      </c>
      <c r="Z246" s="90" t="s">
        <v>753</v>
      </c>
      <c r="AA246" s="44" t="s">
        <v>1295</v>
      </c>
      <c r="AB246" s="97" t="s">
        <v>49</v>
      </c>
      <c r="AC246" s="98" t="str">
        <f t="shared" si="54"/>
        <v>C</v>
      </c>
      <c r="AD246" s="99" t="s">
        <v>796</v>
      </c>
      <c r="AE246" s="100">
        <v>1</v>
      </c>
      <c r="AF246" s="99" t="s">
        <v>803</v>
      </c>
      <c r="AG246" s="110">
        <v>45405</v>
      </c>
      <c r="AH246" s="104"/>
      <c r="AI246" s="104"/>
      <c r="AJ246" s="105" t="s">
        <v>120</v>
      </c>
      <c r="AK246" s="97" t="s">
        <v>55</v>
      </c>
      <c r="AL246" s="97" t="s">
        <v>55</v>
      </c>
      <c r="AM246" s="104" t="s">
        <v>55</v>
      </c>
      <c r="AN246" s="97" t="s">
        <v>55</v>
      </c>
      <c r="AO246" s="97" t="s">
        <v>55</v>
      </c>
      <c r="AP246" s="97" t="s">
        <v>55</v>
      </c>
      <c r="AQ246" s="97" t="s">
        <v>55</v>
      </c>
      <c r="AR246" s="97" t="s">
        <v>55</v>
      </c>
      <c r="AS246" s="97" t="s">
        <v>55</v>
      </c>
      <c r="AT246" s="97" t="s">
        <v>55</v>
      </c>
      <c r="AU246" s="98" t="s">
        <v>55</v>
      </c>
      <c r="AV246" s="97" t="s">
        <v>55</v>
      </c>
      <c r="AW246" s="100" t="s">
        <v>55</v>
      </c>
      <c r="AX246" s="97" t="s">
        <v>55</v>
      </c>
      <c r="AY246" s="110" t="s">
        <v>55</v>
      </c>
      <c r="AZ246" s="97" t="s">
        <v>55</v>
      </c>
      <c r="BA246" s="97" t="s">
        <v>55</v>
      </c>
      <c r="BB246" s="122" t="s">
        <v>55</v>
      </c>
      <c r="BC246" s="97" t="s">
        <v>55</v>
      </c>
      <c r="BD246" s="98" t="s">
        <v>55</v>
      </c>
      <c r="BE246" s="97" t="s">
        <v>55</v>
      </c>
      <c r="BF246" s="100" t="s">
        <v>55</v>
      </c>
      <c r="BG246" s="97" t="s">
        <v>55</v>
      </c>
      <c r="BH246" s="110" t="s">
        <v>55</v>
      </c>
      <c r="BI246" s="97" t="s">
        <v>55</v>
      </c>
      <c r="BJ246" s="97" t="s">
        <v>55</v>
      </c>
      <c r="BK246" s="122" t="s">
        <v>55</v>
      </c>
      <c r="BL246" s="107" t="s">
        <v>110</v>
      </c>
      <c r="BM246" s="108" t="str">
        <f t="shared" si="45"/>
        <v>N.A.</v>
      </c>
      <c r="BN246" s="108" t="str">
        <f t="shared" si="46"/>
        <v>N.A.</v>
      </c>
      <c r="BO246" s="108" t="str">
        <f t="shared" si="47"/>
        <v>N.A.</v>
      </c>
      <c r="BP246" s="108" t="str">
        <f t="shared" si="48"/>
        <v>N.A.</v>
      </c>
      <c r="BQ246" s="108" t="str">
        <f t="shared" si="49"/>
        <v>N.A.</v>
      </c>
      <c r="BR246" s="109" t="str">
        <f t="shared" si="50"/>
        <v>N.A.</v>
      </c>
      <c r="BS246" s="108">
        <f t="shared" si="51"/>
        <v>0</v>
      </c>
      <c r="BT246" s="108">
        <f t="shared" si="52"/>
        <v>0</v>
      </c>
      <c r="BU246" s="108">
        <f t="shared" si="44"/>
        <v>0</v>
      </c>
      <c r="BV246" s="62" t="str">
        <f t="shared" si="53"/>
        <v>IGUAL</v>
      </c>
      <c r="BW246" s="251"/>
    </row>
    <row r="247" spans="1:75" ht="37.9" hidden="1" customHeight="1">
      <c r="A247" s="89" t="s">
        <v>229</v>
      </c>
      <c r="B247" s="43">
        <v>1805</v>
      </c>
      <c r="C247" s="90" t="s">
        <v>10</v>
      </c>
      <c r="D247" s="90" t="s">
        <v>1287</v>
      </c>
      <c r="E247" s="92">
        <v>45078</v>
      </c>
      <c r="F247" s="90" t="s">
        <v>22</v>
      </c>
      <c r="G247" s="93" t="s">
        <v>1293</v>
      </c>
      <c r="H247" s="90" t="s">
        <v>26</v>
      </c>
      <c r="I247" s="92">
        <v>45198</v>
      </c>
      <c r="J247" s="94"/>
      <c r="K247" s="90"/>
      <c r="L247" s="90"/>
      <c r="M247" s="90"/>
      <c r="N247" s="90"/>
      <c r="O247" s="92"/>
      <c r="P247" s="92"/>
      <c r="Q247" s="188">
        <v>2645</v>
      </c>
      <c r="R247" s="95">
        <f t="array" ref="R247">SUM(IF($AA247=Reformulaciones!$B$2:$B$1354,Reformulaciones!$J$2:$J$994,0))</f>
        <v>0</v>
      </c>
      <c r="S247" s="93" t="s">
        <v>1294</v>
      </c>
      <c r="T247" s="93" t="s">
        <v>1126</v>
      </c>
      <c r="U247" s="96" t="s">
        <v>759</v>
      </c>
      <c r="V247" s="94">
        <v>1</v>
      </c>
      <c r="W247" s="90" t="s">
        <v>748</v>
      </c>
      <c r="X247" s="92">
        <v>45139</v>
      </c>
      <c r="Y247" s="92">
        <v>45443</v>
      </c>
      <c r="Z247" s="90" t="s">
        <v>753</v>
      </c>
      <c r="AA247" s="44" t="s">
        <v>1296</v>
      </c>
      <c r="AB247" s="97" t="s">
        <v>49</v>
      </c>
      <c r="AC247" s="98" t="str">
        <f t="shared" si="54"/>
        <v>A</v>
      </c>
      <c r="AD247" s="157" t="s">
        <v>1182</v>
      </c>
      <c r="AE247" s="100">
        <v>0</v>
      </c>
      <c r="AF247" s="157" t="s">
        <v>811</v>
      </c>
      <c r="AG247" s="110">
        <v>45405</v>
      </c>
      <c r="AH247" s="104"/>
      <c r="AI247" s="104"/>
      <c r="AJ247" s="105" t="s">
        <v>120</v>
      </c>
      <c r="AK247" s="97" t="s">
        <v>49</v>
      </c>
      <c r="AL247" s="98" t="str">
        <f t="shared" si="55"/>
        <v>C</v>
      </c>
      <c r="AM247" s="157" t="s">
        <v>817</v>
      </c>
      <c r="AN247" s="100">
        <v>1</v>
      </c>
      <c r="AO247" s="157" t="s">
        <v>1297</v>
      </c>
      <c r="AP247" s="110">
        <v>45475</v>
      </c>
      <c r="AQ247" s="103" t="s">
        <v>1298</v>
      </c>
      <c r="AR247" s="104" t="s">
        <v>792</v>
      </c>
      <c r="AS247" s="105"/>
      <c r="AT247" s="97" t="s">
        <v>55</v>
      </c>
      <c r="AU247" s="98" t="s">
        <v>55</v>
      </c>
      <c r="AV247" s="97" t="s">
        <v>55</v>
      </c>
      <c r="AW247" s="100" t="s">
        <v>55</v>
      </c>
      <c r="AX247" s="97" t="s">
        <v>55</v>
      </c>
      <c r="AY247" s="110" t="s">
        <v>55</v>
      </c>
      <c r="AZ247" s="97" t="s">
        <v>55</v>
      </c>
      <c r="BA247" s="97" t="s">
        <v>55</v>
      </c>
      <c r="BB247" s="122" t="s">
        <v>55</v>
      </c>
      <c r="BC247" s="97" t="s">
        <v>55</v>
      </c>
      <c r="BD247" s="98" t="s">
        <v>55</v>
      </c>
      <c r="BE247" s="97" t="s">
        <v>55</v>
      </c>
      <c r="BF247" s="100" t="s">
        <v>55</v>
      </c>
      <c r="BG247" s="97" t="s">
        <v>55</v>
      </c>
      <c r="BH247" s="110" t="s">
        <v>55</v>
      </c>
      <c r="BI247" s="97" t="s">
        <v>55</v>
      </c>
      <c r="BJ247" s="97" t="s">
        <v>55</v>
      </c>
      <c r="BK247" s="122" t="s">
        <v>55</v>
      </c>
      <c r="BL247" s="107" t="s">
        <v>126</v>
      </c>
      <c r="BM247" s="108" t="str">
        <f t="shared" si="45"/>
        <v>N.A.</v>
      </c>
      <c r="BN247" s="108" t="str">
        <f t="shared" si="46"/>
        <v>N.A.</v>
      </c>
      <c r="BO247" s="108" t="str">
        <f t="shared" si="47"/>
        <v>N.A.</v>
      </c>
      <c r="BP247" s="108" t="str">
        <f t="shared" si="48"/>
        <v>N.A.</v>
      </c>
      <c r="BQ247" s="108" t="str">
        <f t="shared" si="49"/>
        <v>N.A.</v>
      </c>
      <c r="BR247" s="109" t="str">
        <f t="shared" si="50"/>
        <v>N.A.</v>
      </c>
      <c r="BS247" s="108">
        <f t="shared" si="51"/>
        <v>0</v>
      </c>
      <c r="BT247" s="108">
        <f t="shared" si="52"/>
        <v>0</v>
      </c>
      <c r="BU247" s="108">
        <f t="shared" si="44"/>
        <v>0</v>
      </c>
      <c r="BV247" s="62" t="str">
        <f t="shared" si="53"/>
        <v>IGUAL</v>
      </c>
      <c r="BW247" s="251"/>
    </row>
    <row r="248" spans="1:75" ht="37.9" hidden="1" customHeight="1">
      <c r="A248" s="89" t="s">
        <v>229</v>
      </c>
      <c r="B248" s="43">
        <v>1805</v>
      </c>
      <c r="C248" s="90" t="s">
        <v>10</v>
      </c>
      <c r="D248" s="90" t="s">
        <v>1287</v>
      </c>
      <c r="E248" s="92">
        <v>45078</v>
      </c>
      <c r="F248" s="90" t="s">
        <v>22</v>
      </c>
      <c r="G248" s="93" t="s">
        <v>1293</v>
      </c>
      <c r="H248" s="90" t="s">
        <v>26</v>
      </c>
      <c r="I248" s="92">
        <v>45198</v>
      </c>
      <c r="J248" s="94"/>
      <c r="K248" s="90"/>
      <c r="L248" s="90"/>
      <c r="M248" s="90"/>
      <c r="N248" s="90"/>
      <c r="O248" s="92"/>
      <c r="P248" s="92"/>
      <c r="Q248" s="188">
        <v>2646</v>
      </c>
      <c r="R248" s="95">
        <f t="array" ref="R248">SUM(IF($AA248=Reformulaciones!$B$2:$B$1354,Reformulaciones!$J$2:$J$994,0))</f>
        <v>0</v>
      </c>
      <c r="S248" s="93" t="s">
        <v>1294</v>
      </c>
      <c r="T248" s="93" t="s">
        <v>1116</v>
      </c>
      <c r="U248" s="96" t="s">
        <v>767</v>
      </c>
      <c r="V248" s="94">
        <v>3</v>
      </c>
      <c r="W248" s="90" t="s">
        <v>748</v>
      </c>
      <c r="X248" s="92">
        <v>45139</v>
      </c>
      <c r="Y248" s="92">
        <v>45443</v>
      </c>
      <c r="Z248" s="90" t="s">
        <v>753</v>
      </c>
      <c r="AA248" s="44" t="s">
        <v>1299</v>
      </c>
      <c r="AB248" s="97" t="s">
        <v>49</v>
      </c>
      <c r="AC248" s="98" t="str">
        <f t="shared" si="54"/>
        <v>A</v>
      </c>
      <c r="AD248" s="157" t="s">
        <v>1182</v>
      </c>
      <c r="AE248" s="100">
        <v>0</v>
      </c>
      <c r="AF248" s="157" t="s">
        <v>811</v>
      </c>
      <c r="AG248" s="110">
        <v>45405</v>
      </c>
      <c r="AH248" s="104"/>
      <c r="AI248" s="104"/>
      <c r="AJ248" s="105" t="s">
        <v>120</v>
      </c>
      <c r="AK248" s="97" t="s">
        <v>49</v>
      </c>
      <c r="AL248" s="98" t="str">
        <f t="shared" si="55"/>
        <v>C</v>
      </c>
      <c r="AM248" s="157" t="s">
        <v>812</v>
      </c>
      <c r="AN248" s="100">
        <v>1</v>
      </c>
      <c r="AO248" s="157" t="s">
        <v>1300</v>
      </c>
      <c r="AP248" s="110">
        <v>45475</v>
      </c>
      <c r="AQ248" s="103" t="s">
        <v>814</v>
      </c>
      <c r="AR248" s="104" t="s">
        <v>792</v>
      </c>
      <c r="AS248" s="105"/>
      <c r="AT248" s="97" t="s">
        <v>55</v>
      </c>
      <c r="AU248" s="98" t="s">
        <v>55</v>
      </c>
      <c r="AV248" s="97" t="s">
        <v>55</v>
      </c>
      <c r="AW248" s="100" t="s">
        <v>55</v>
      </c>
      <c r="AX248" s="97" t="s">
        <v>55</v>
      </c>
      <c r="AY248" s="110" t="s">
        <v>55</v>
      </c>
      <c r="AZ248" s="97" t="s">
        <v>55</v>
      </c>
      <c r="BA248" s="97" t="s">
        <v>55</v>
      </c>
      <c r="BB248" s="122" t="s">
        <v>55</v>
      </c>
      <c r="BC248" s="97" t="s">
        <v>55</v>
      </c>
      <c r="BD248" s="98" t="s">
        <v>55</v>
      </c>
      <c r="BE248" s="97" t="s">
        <v>55</v>
      </c>
      <c r="BF248" s="100" t="s">
        <v>55</v>
      </c>
      <c r="BG248" s="97" t="s">
        <v>55</v>
      </c>
      <c r="BH248" s="110" t="s">
        <v>55</v>
      </c>
      <c r="BI248" s="97" t="s">
        <v>55</v>
      </c>
      <c r="BJ248" s="97" t="s">
        <v>55</v>
      </c>
      <c r="BK248" s="122" t="s">
        <v>55</v>
      </c>
      <c r="BL248" s="107" t="s">
        <v>126</v>
      </c>
      <c r="BM248" s="108" t="str">
        <f t="shared" si="45"/>
        <v>N.A.</v>
      </c>
      <c r="BN248" s="108" t="str">
        <f t="shared" si="46"/>
        <v>N.A.</v>
      </c>
      <c r="BO248" s="108" t="str">
        <f t="shared" si="47"/>
        <v>N.A.</v>
      </c>
      <c r="BP248" s="108" t="str">
        <f t="shared" si="48"/>
        <v>N.A.</v>
      </c>
      <c r="BQ248" s="108" t="str">
        <f t="shared" si="49"/>
        <v>N.A.</v>
      </c>
      <c r="BR248" s="109" t="str">
        <f t="shared" si="50"/>
        <v>N.A.</v>
      </c>
      <c r="BS248" s="108">
        <f t="shared" si="51"/>
        <v>0</v>
      </c>
      <c r="BT248" s="108">
        <f t="shared" si="52"/>
        <v>0</v>
      </c>
      <c r="BU248" s="108">
        <f t="shared" si="44"/>
        <v>0</v>
      </c>
      <c r="BV248" s="62" t="str">
        <f t="shared" si="53"/>
        <v>IGUAL</v>
      </c>
      <c r="BW248" s="251"/>
    </row>
    <row r="249" spans="1:75" ht="37.9" hidden="1" customHeight="1">
      <c r="A249" s="89" t="s">
        <v>229</v>
      </c>
      <c r="B249" s="43">
        <v>1806</v>
      </c>
      <c r="C249" s="90" t="s">
        <v>10</v>
      </c>
      <c r="D249" s="90" t="s">
        <v>1301</v>
      </c>
      <c r="E249" s="92">
        <v>45078</v>
      </c>
      <c r="F249" s="90" t="s">
        <v>22</v>
      </c>
      <c r="G249" s="93" t="s">
        <v>1302</v>
      </c>
      <c r="H249" s="90" t="s">
        <v>26</v>
      </c>
      <c r="I249" s="92">
        <v>45198</v>
      </c>
      <c r="J249" s="94"/>
      <c r="K249" s="90"/>
      <c r="L249" s="90"/>
      <c r="M249" s="90"/>
      <c r="N249" s="90"/>
      <c r="O249" s="92"/>
      <c r="P249" s="92"/>
      <c r="Q249" s="188">
        <v>2647</v>
      </c>
      <c r="R249" s="95">
        <f t="array" ref="R249">SUM(IF($AA249=Reformulaciones!$B$2:$B$1354,Reformulaciones!$J$2:$J$994,0))</f>
        <v>0</v>
      </c>
      <c r="S249" s="93" t="s">
        <v>1303</v>
      </c>
      <c r="T249" s="93" t="s">
        <v>1303</v>
      </c>
      <c r="U249" s="96" t="s">
        <v>759</v>
      </c>
      <c r="V249" s="94">
        <v>1</v>
      </c>
      <c r="W249" s="90" t="s">
        <v>748</v>
      </c>
      <c r="X249" s="92">
        <v>45139</v>
      </c>
      <c r="Y249" s="92">
        <v>45443</v>
      </c>
      <c r="Z249" s="90" t="s">
        <v>753</v>
      </c>
      <c r="AA249" s="44" t="s">
        <v>1304</v>
      </c>
      <c r="AB249" s="97" t="s">
        <v>49</v>
      </c>
      <c r="AC249" s="98" t="str">
        <f t="shared" si="54"/>
        <v>A</v>
      </c>
      <c r="AD249" s="99" t="s">
        <v>1182</v>
      </c>
      <c r="AE249" s="100">
        <v>0</v>
      </c>
      <c r="AF249" s="99" t="s">
        <v>811</v>
      </c>
      <c r="AG249" s="110">
        <v>45405</v>
      </c>
      <c r="AH249" s="104"/>
      <c r="AI249" s="104"/>
      <c r="AJ249" s="105" t="s">
        <v>120</v>
      </c>
      <c r="AK249" s="97" t="s">
        <v>49</v>
      </c>
      <c r="AL249" s="98" t="str">
        <f t="shared" si="55"/>
        <v>C</v>
      </c>
      <c r="AM249" s="99" t="s">
        <v>1305</v>
      </c>
      <c r="AN249" s="100">
        <v>1</v>
      </c>
      <c r="AO249" s="99" t="s">
        <v>1306</v>
      </c>
      <c r="AP249" s="110">
        <v>45455</v>
      </c>
      <c r="AQ249" s="103" t="s">
        <v>1176</v>
      </c>
      <c r="AR249" s="104" t="s">
        <v>792</v>
      </c>
      <c r="AS249" s="105"/>
      <c r="AT249" s="97" t="s">
        <v>55</v>
      </c>
      <c r="AU249" s="98" t="s">
        <v>55</v>
      </c>
      <c r="AV249" s="97" t="s">
        <v>55</v>
      </c>
      <c r="AW249" s="100" t="s">
        <v>55</v>
      </c>
      <c r="AX249" s="97" t="s">
        <v>55</v>
      </c>
      <c r="AY249" s="110" t="s">
        <v>55</v>
      </c>
      <c r="AZ249" s="97" t="s">
        <v>55</v>
      </c>
      <c r="BA249" s="97" t="s">
        <v>55</v>
      </c>
      <c r="BB249" s="122" t="s">
        <v>55</v>
      </c>
      <c r="BC249" s="97" t="s">
        <v>55</v>
      </c>
      <c r="BD249" s="98" t="s">
        <v>55</v>
      </c>
      <c r="BE249" s="97" t="s">
        <v>55</v>
      </c>
      <c r="BF249" s="100" t="s">
        <v>55</v>
      </c>
      <c r="BG249" s="97" t="s">
        <v>55</v>
      </c>
      <c r="BH249" s="110" t="s">
        <v>55</v>
      </c>
      <c r="BI249" s="97" t="s">
        <v>55</v>
      </c>
      <c r="BJ249" s="97" t="s">
        <v>55</v>
      </c>
      <c r="BK249" s="122" t="s">
        <v>55</v>
      </c>
      <c r="BL249" s="107" t="s">
        <v>126</v>
      </c>
      <c r="BM249" s="108" t="str">
        <f t="shared" si="45"/>
        <v>N.A.</v>
      </c>
      <c r="BN249" s="108" t="str">
        <f t="shared" si="46"/>
        <v>N.A.</v>
      </c>
      <c r="BO249" s="108" t="str">
        <f t="shared" si="47"/>
        <v>N.A.</v>
      </c>
      <c r="BP249" s="108" t="str">
        <f t="shared" si="48"/>
        <v>N.A.</v>
      </c>
      <c r="BQ249" s="108" t="str">
        <f t="shared" si="49"/>
        <v>N.A.</v>
      </c>
      <c r="BR249" s="109" t="str">
        <f t="shared" si="50"/>
        <v>N.A.</v>
      </c>
      <c r="BS249" s="108">
        <f t="shared" si="51"/>
        <v>0</v>
      </c>
      <c r="BT249" s="108">
        <f t="shared" si="52"/>
        <v>0</v>
      </c>
      <c r="BU249" s="108">
        <f t="shared" si="44"/>
        <v>0</v>
      </c>
      <c r="BV249" s="62" t="str">
        <f t="shared" si="53"/>
        <v>IGUAL</v>
      </c>
      <c r="BW249" s="251"/>
    </row>
    <row r="250" spans="1:75" ht="37.9" hidden="1" customHeight="1">
      <c r="A250" s="89" t="s">
        <v>229</v>
      </c>
      <c r="B250" s="43">
        <v>1807</v>
      </c>
      <c r="C250" s="90" t="s">
        <v>10</v>
      </c>
      <c r="D250" s="90" t="s">
        <v>1301</v>
      </c>
      <c r="E250" s="92">
        <v>45078</v>
      </c>
      <c r="F250" s="90" t="s">
        <v>22</v>
      </c>
      <c r="G250" s="93" t="s">
        <v>1307</v>
      </c>
      <c r="H250" s="90" t="s">
        <v>26</v>
      </c>
      <c r="I250" s="92">
        <v>45198</v>
      </c>
      <c r="J250" s="94"/>
      <c r="K250" s="90"/>
      <c r="L250" s="90"/>
      <c r="M250" s="90"/>
      <c r="N250" s="90"/>
      <c r="O250" s="92"/>
      <c r="P250" s="92"/>
      <c r="Q250" s="188">
        <v>2648</v>
      </c>
      <c r="R250" s="95">
        <f t="array" ref="R250">SUM(IF($AA250=Reformulaciones!$B$2:$B$1354,Reformulaciones!$J$2:$J$994,0))</f>
        <v>0</v>
      </c>
      <c r="S250" s="93" t="s">
        <v>1308</v>
      </c>
      <c r="T250" s="93" t="s">
        <v>909</v>
      </c>
      <c r="U250" s="96" t="s">
        <v>162</v>
      </c>
      <c r="V250" s="94">
        <v>1</v>
      </c>
      <c r="W250" s="90" t="s">
        <v>748</v>
      </c>
      <c r="X250" s="92">
        <v>45139</v>
      </c>
      <c r="Y250" s="92">
        <v>45412</v>
      </c>
      <c r="Z250" s="90" t="s">
        <v>753</v>
      </c>
      <c r="AA250" s="44" t="s">
        <v>1309</v>
      </c>
      <c r="AB250" s="97" t="s">
        <v>49</v>
      </c>
      <c r="AC250" s="98" t="str">
        <f t="shared" si="54"/>
        <v>A</v>
      </c>
      <c r="AD250" s="99" t="s">
        <v>1182</v>
      </c>
      <c r="AE250" s="100">
        <v>0</v>
      </c>
      <c r="AF250" s="99" t="s">
        <v>811</v>
      </c>
      <c r="AG250" s="110">
        <v>45405</v>
      </c>
      <c r="AH250" s="104"/>
      <c r="AI250" s="104"/>
      <c r="AJ250" s="105" t="s">
        <v>120</v>
      </c>
      <c r="AK250" s="97" t="s">
        <v>49</v>
      </c>
      <c r="AL250" s="98" t="str">
        <f t="shared" si="55"/>
        <v>C</v>
      </c>
      <c r="AM250" s="99" t="s">
        <v>1310</v>
      </c>
      <c r="AN250" s="100">
        <v>1</v>
      </c>
      <c r="AO250" s="99" t="s">
        <v>1311</v>
      </c>
      <c r="AP250" s="110">
        <v>45475</v>
      </c>
      <c r="AQ250" s="103" t="s">
        <v>970</v>
      </c>
      <c r="AR250" s="104" t="s">
        <v>1312</v>
      </c>
      <c r="AS250" s="105"/>
      <c r="AT250" s="97" t="s">
        <v>55</v>
      </c>
      <c r="AU250" s="98" t="s">
        <v>55</v>
      </c>
      <c r="AV250" s="97" t="s">
        <v>55</v>
      </c>
      <c r="AW250" s="100" t="s">
        <v>55</v>
      </c>
      <c r="AX250" s="97" t="s">
        <v>55</v>
      </c>
      <c r="AY250" s="110" t="s">
        <v>55</v>
      </c>
      <c r="AZ250" s="97" t="s">
        <v>55</v>
      </c>
      <c r="BA250" s="97" t="s">
        <v>55</v>
      </c>
      <c r="BB250" s="122" t="s">
        <v>55</v>
      </c>
      <c r="BC250" s="97" t="s">
        <v>55</v>
      </c>
      <c r="BD250" s="98" t="s">
        <v>55</v>
      </c>
      <c r="BE250" s="97" t="s">
        <v>55</v>
      </c>
      <c r="BF250" s="100" t="s">
        <v>55</v>
      </c>
      <c r="BG250" s="97" t="s">
        <v>55</v>
      </c>
      <c r="BH250" s="110" t="s">
        <v>55</v>
      </c>
      <c r="BI250" s="97" t="s">
        <v>55</v>
      </c>
      <c r="BJ250" s="97" t="s">
        <v>55</v>
      </c>
      <c r="BK250" s="122" t="s">
        <v>55</v>
      </c>
      <c r="BL250" s="107" t="s">
        <v>126</v>
      </c>
      <c r="BM250" s="108" t="str">
        <f t="shared" si="45"/>
        <v>N.A.</v>
      </c>
      <c r="BN250" s="108" t="str">
        <f t="shared" si="46"/>
        <v>N.A.</v>
      </c>
      <c r="BO250" s="108" t="str">
        <f t="shared" si="47"/>
        <v>N.A.</v>
      </c>
      <c r="BP250" s="108" t="str">
        <f t="shared" si="48"/>
        <v>N.A.</v>
      </c>
      <c r="BQ250" s="108" t="str">
        <f t="shared" si="49"/>
        <v>N.A.</v>
      </c>
      <c r="BR250" s="109" t="str">
        <f t="shared" si="50"/>
        <v>N.A.</v>
      </c>
      <c r="BS250" s="108">
        <f t="shared" si="51"/>
        <v>0</v>
      </c>
      <c r="BT250" s="108">
        <f t="shared" si="52"/>
        <v>0</v>
      </c>
      <c r="BU250" s="108">
        <f t="shared" si="44"/>
        <v>0</v>
      </c>
      <c r="BV250" s="62" t="str">
        <f t="shared" si="53"/>
        <v>IGUAL</v>
      </c>
      <c r="BW250" s="251"/>
    </row>
    <row r="251" spans="1:75" ht="37.9" hidden="1" customHeight="1">
      <c r="A251" s="89" t="s">
        <v>229</v>
      </c>
      <c r="B251" s="43">
        <v>1807</v>
      </c>
      <c r="C251" s="90" t="s">
        <v>10</v>
      </c>
      <c r="D251" s="90" t="s">
        <v>1301</v>
      </c>
      <c r="E251" s="92">
        <v>45078</v>
      </c>
      <c r="F251" s="90" t="s">
        <v>22</v>
      </c>
      <c r="G251" s="93" t="s">
        <v>1307</v>
      </c>
      <c r="H251" s="90" t="s">
        <v>26</v>
      </c>
      <c r="I251" s="92">
        <v>45198</v>
      </c>
      <c r="J251" s="94"/>
      <c r="K251" s="90"/>
      <c r="L251" s="90"/>
      <c r="M251" s="90"/>
      <c r="N251" s="90"/>
      <c r="O251" s="92"/>
      <c r="P251" s="92"/>
      <c r="Q251" s="188">
        <v>2649</v>
      </c>
      <c r="R251" s="95">
        <f t="array" ref="R251">SUM(IF($AA251=Reformulaciones!$B$2:$B$1354,Reformulaciones!$J$2:$J$994,0))</f>
        <v>0</v>
      </c>
      <c r="S251" s="93" t="s">
        <v>1308</v>
      </c>
      <c r="T251" s="93" t="s">
        <v>914</v>
      </c>
      <c r="U251" s="96" t="s">
        <v>759</v>
      </c>
      <c r="V251" s="94">
        <v>1</v>
      </c>
      <c r="W251" s="90" t="s">
        <v>748</v>
      </c>
      <c r="X251" s="92">
        <v>45139</v>
      </c>
      <c r="Y251" s="92">
        <v>45443</v>
      </c>
      <c r="Z251" s="90" t="s">
        <v>753</v>
      </c>
      <c r="AA251" s="44" t="s">
        <v>1313</v>
      </c>
      <c r="AB251" s="97" t="s">
        <v>49</v>
      </c>
      <c r="AC251" s="98" t="str">
        <f t="shared" si="54"/>
        <v>A</v>
      </c>
      <c r="AD251" s="157" t="s">
        <v>1182</v>
      </c>
      <c r="AE251" s="100">
        <v>0</v>
      </c>
      <c r="AF251" s="157" t="s">
        <v>1182</v>
      </c>
      <c r="AG251" s="110">
        <v>45405</v>
      </c>
      <c r="AH251" s="104"/>
      <c r="AI251" s="104"/>
      <c r="AJ251" s="105" t="s">
        <v>120</v>
      </c>
      <c r="AK251" s="97" t="s">
        <v>49</v>
      </c>
      <c r="AL251" s="98" t="str">
        <f t="shared" si="55"/>
        <v>C</v>
      </c>
      <c r="AM251" s="157" t="s">
        <v>1314</v>
      </c>
      <c r="AN251" s="100">
        <v>1</v>
      </c>
      <c r="AO251" s="157" t="s">
        <v>1315</v>
      </c>
      <c r="AP251" s="110">
        <v>45475</v>
      </c>
      <c r="AQ251" s="103" t="s">
        <v>1316</v>
      </c>
      <c r="AR251" s="104" t="s">
        <v>1312</v>
      </c>
      <c r="AS251" s="105"/>
      <c r="AT251" s="97" t="s">
        <v>55</v>
      </c>
      <c r="AU251" s="98" t="s">
        <v>55</v>
      </c>
      <c r="AV251" s="97" t="s">
        <v>55</v>
      </c>
      <c r="AW251" s="100" t="s">
        <v>55</v>
      </c>
      <c r="AX251" s="97" t="s">
        <v>55</v>
      </c>
      <c r="AY251" s="110" t="s">
        <v>55</v>
      </c>
      <c r="AZ251" s="97" t="s">
        <v>55</v>
      </c>
      <c r="BA251" s="97" t="s">
        <v>55</v>
      </c>
      <c r="BB251" s="122" t="s">
        <v>55</v>
      </c>
      <c r="BC251" s="97" t="s">
        <v>55</v>
      </c>
      <c r="BD251" s="98" t="s">
        <v>55</v>
      </c>
      <c r="BE251" s="97" t="s">
        <v>55</v>
      </c>
      <c r="BF251" s="100" t="s">
        <v>55</v>
      </c>
      <c r="BG251" s="97" t="s">
        <v>55</v>
      </c>
      <c r="BH251" s="110" t="s">
        <v>55</v>
      </c>
      <c r="BI251" s="97" t="s">
        <v>55</v>
      </c>
      <c r="BJ251" s="97" t="s">
        <v>55</v>
      </c>
      <c r="BK251" s="122" t="s">
        <v>55</v>
      </c>
      <c r="BL251" s="107" t="s">
        <v>126</v>
      </c>
      <c r="BM251" s="108" t="str">
        <f t="shared" si="45"/>
        <v>N.A.</v>
      </c>
      <c r="BN251" s="108" t="str">
        <f t="shared" si="46"/>
        <v>N.A.</v>
      </c>
      <c r="BO251" s="108" t="str">
        <f t="shared" si="47"/>
        <v>N.A.</v>
      </c>
      <c r="BP251" s="108" t="str">
        <f t="shared" si="48"/>
        <v>N.A.</v>
      </c>
      <c r="BQ251" s="108" t="str">
        <f t="shared" si="49"/>
        <v>N.A.</v>
      </c>
      <c r="BR251" s="109" t="str">
        <f t="shared" si="50"/>
        <v>N.A.</v>
      </c>
      <c r="BS251" s="108">
        <f t="shared" si="51"/>
        <v>0</v>
      </c>
      <c r="BT251" s="108">
        <f t="shared" si="52"/>
        <v>0</v>
      </c>
      <c r="BU251" s="108">
        <f t="shared" si="44"/>
        <v>0</v>
      </c>
      <c r="BV251" s="62" t="str">
        <f t="shared" si="53"/>
        <v>IGUAL</v>
      </c>
      <c r="BW251" s="251"/>
    </row>
    <row r="252" spans="1:75" ht="37.9" hidden="1" customHeight="1">
      <c r="A252" s="89" t="s">
        <v>229</v>
      </c>
      <c r="B252" s="43">
        <v>1808</v>
      </c>
      <c r="C252" s="90" t="s">
        <v>10</v>
      </c>
      <c r="D252" s="90" t="s">
        <v>1301</v>
      </c>
      <c r="E252" s="92">
        <v>45078</v>
      </c>
      <c r="F252" s="90" t="s">
        <v>22</v>
      </c>
      <c r="G252" s="93" t="s">
        <v>1317</v>
      </c>
      <c r="H252" s="90" t="s">
        <v>26</v>
      </c>
      <c r="I252" s="92">
        <v>45198</v>
      </c>
      <c r="J252" s="94"/>
      <c r="K252" s="90"/>
      <c r="L252" s="90"/>
      <c r="M252" s="90"/>
      <c r="N252" s="90"/>
      <c r="O252" s="92"/>
      <c r="P252" s="92"/>
      <c r="Q252" s="188">
        <v>2650</v>
      </c>
      <c r="R252" s="95">
        <f t="array" ref="R252">SUM(IF($AA252=Reformulaciones!$B$2:$B$1354,Reformulaciones!$J$2:$J$994,0))</f>
        <v>0</v>
      </c>
      <c r="S252" s="93" t="s">
        <v>1318</v>
      </c>
      <c r="T252" s="93" t="s">
        <v>909</v>
      </c>
      <c r="U252" s="96" t="s">
        <v>162</v>
      </c>
      <c r="V252" s="94">
        <v>1</v>
      </c>
      <c r="W252" s="90" t="s">
        <v>748</v>
      </c>
      <c r="X252" s="92">
        <v>45139</v>
      </c>
      <c r="Y252" s="92">
        <v>45412</v>
      </c>
      <c r="Z252" s="90" t="s">
        <v>753</v>
      </c>
      <c r="AA252" s="44" t="s">
        <v>1319</v>
      </c>
      <c r="AB252" s="97" t="s">
        <v>49</v>
      </c>
      <c r="AC252" s="98" t="str">
        <f t="shared" si="54"/>
        <v>A</v>
      </c>
      <c r="AD252" s="99" t="s">
        <v>1182</v>
      </c>
      <c r="AE252" s="100">
        <v>0</v>
      </c>
      <c r="AF252" s="99" t="s">
        <v>811</v>
      </c>
      <c r="AG252" s="110">
        <v>45405</v>
      </c>
      <c r="AH252" s="104"/>
      <c r="AI252" s="104"/>
      <c r="AJ252" s="105" t="s">
        <v>120</v>
      </c>
      <c r="AK252" s="97" t="s">
        <v>49</v>
      </c>
      <c r="AL252" s="98" t="str">
        <f t="shared" si="55"/>
        <v>C</v>
      </c>
      <c r="AM252" s="99" t="s">
        <v>1310</v>
      </c>
      <c r="AN252" s="100">
        <v>1</v>
      </c>
      <c r="AO252" s="99" t="s">
        <v>1311</v>
      </c>
      <c r="AP252" s="110">
        <v>45475</v>
      </c>
      <c r="AQ252" s="103" t="s">
        <v>970</v>
      </c>
      <c r="AR252" s="104" t="s">
        <v>1312</v>
      </c>
      <c r="AS252" s="105"/>
      <c r="AT252" s="97" t="s">
        <v>55</v>
      </c>
      <c r="AU252" s="98" t="s">
        <v>55</v>
      </c>
      <c r="AV252" s="97" t="s">
        <v>55</v>
      </c>
      <c r="AW252" s="100" t="s">
        <v>55</v>
      </c>
      <c r="AX252" s="97" t="s">
        <v>55</v>
      </c>
      <c r="AY252" s="110" t="s">
        <v>55</v>
      </c>
      <c r="AZ252" s="97" t="s">
        <v>55</v>
      </c>
      <c r="BA252" s="97" t="s">
        <v>55</v>
      </c>
      <c r="BB252" s="122" t="s">
        <v>55</v>
      </c>
      <c r="BC252" s="97" t="s">
        <v>55</v>
      </c>
      <c r="BD252" s="98" t="s">
        <v>55</v>
      </c>
      <c r="BE252" s="97" t="s">
        <v>55</v>
      </c>
      <c r="BF252" s="100" t="s">
        <v>55</v>
      </c>
      <c r="BG252" s="97" t="s">
        <v>55</v>
      </c>
      <c r="BH252" s="110" t="s">
        <v>55</v>
      </c>
      <c r="BI252" s="97" t="s">
        <v>55</v>
      </c>
      <c r="BJ252" s="97" t="s">
        <v>55</v>
      </c>
      <c r="BK252" s="122" t="s">
        <v>55</v>
      </c>
      <c r="BL252" s="107" t="s">
        <v>126</v>
      </c>
      <c r="BM252" s="108" t="str">
        <f t="shared" si="45"/>
        <v>N.A.</v>
      </c>
      <c r="BN252" s="108" t="str">
        <f t="shared" si="46"/>
        <v>N.A.</v>
      </c>
      <c r="BO252" s="108" t="str">
        <f t="shared" si="47"/>
        <v>N.A.</v>
      </c>
      <c r="BP252" s="108" t="str">
        <f t="shared" si="48"/>
        <v>N.A.</v>
      </c>
      <c r="BQ252" s="108" t="str">
        <f t="shared" si="49"/>
        <v>N.A.</v>
      </c>
      <c r="BR252" s="109" t="str">
        <f t="shared" si="50"/>
        <v>N.A.</v>
      </c>
      <c r="BS252" s="108">
        <f t="shared" si="51"/>
        <v>0</v>
      </c>
      <c r="BT252" s="108">
        <f t="shared" si="52"/>
        <v>0</v>
      </c>
      <c r="BU252" s="108">
        <f t="shared" si="44"/>
        <v>0</v>
      </c>
      <c r="BV252" s="62" t="str">
        <f t="shared" si="53"/>
        <v>IGUAL</v>
      </c>
      <c r="BW252" s="251"/>
    </row>
    <row r="253" spans="1:75" ht="37.9" hidden="1" customHeight="1">
      <c r="A253" s="89" t="s">
        <v>229</v>
      </c>
      <c r="B253" s="43">
        <v>1808</v>
      </c>
      <c r="C253" s="90" t="s">
        <v>10</v>
      </c>
      <c r="D253" s="90" t="s">
        <v>1301</v>
      </c>
      <c r="E253" s="92">
        <v>45078</v>
      </c>
      <c r="F253" s="90" t="s">
        <v>22</v>
      </c>
      <c r="G253" s="93" t="s">
        <v>1317</v>
      </c>
      <c r="H253" s="90" t="s">
        <v>26</v>
      </c>
      <c r="I253" s="92">
        <v>45198</v>
      </c>
      <c r="J253" s="94"/>
      <c r="K253" s="90"/>
      <c r="L253" s="90"/>
      <c r="M253" s="90"/>
      <c r="N253" s="90"/>
      <c r="O253" s="92"/>
      <c r="P253" s="92"/>
      <c r="Q253" s="188">
        <v>2651</v>
      </c>
      <c r="R253" s="95">
        <f t="array" ref="R253">SUM(IF($AA253=Reformulaciones!$B$2:$B$1354,Reformulaciones!$J$2:$J$994,0))</f>
        <v>0</v>
      </c>
      <c r="S253" s="93" t="s">
        <v>1318</v>
      </c>
      <c r="T253" s="93" t="s">
        <v>914</v>
      </c>
      <c r="U253" s="96" t="s">
        <v>759</v>
      </c>
      <c r="V253" s="94">
        <v>1</v>
      </c>
      <c r="W253" s="90" t="s">
        <v>748</v>
      </c>
      <c r="X253" s="92">
        <v>45139</v>
      </c>
      <c r="Y253" s="92">
        <v>45443</v>
      </c>
      <c r="Z253" s="90" t="s">
        <v>753</v>
      </c>
      <c r="AA253" s="44" t="s">
        <v>1320</v>
      </c>
      <c r="AB253" s="97" t="s">
        <v>49</v>
      </c>
      <c r="AC253" s="98" t="str">
        <f t="shared" si="54"/>
        <v>A</v>
      </c>
      <c r="AD253" s="157" t="s">
        <v>1182</v>
      </c>
      <c r="AE253" s="100">
        <v>0</v>
      </c>
      <c r="AF253" s="157" t="s">
        <v>811</v>
      </c>
      <c r="AG253" s="110">
        <v>45405</v>
      </c>
      <c r="AH253" s="104"/>
      <c r="AI253" s="104"/>
      <c r="AJ253" s="105" t="s">
        <v>120</v>
      </c>
      <c r="AK253" s="97" t="s">
        <v>49</v>
      </c>
      <c r="AL253" s="98" t="str">
        <f t="shared" si="55"/>
        <v>C</v>
      </c>
      <c r="AM253" s="157" t="s">
        <v>1314</v>
      </c>
      <c r="AN253" s="100">
        <v>1</v>
      </c>
      <c r="AO253" s="157" t="s">
        <v>1315</v>
      </c>
      <c r="AP253" s="110">
        <v>45475</v>
      </c>
      <c r="AQ253" s="103" t="s">
        <v>1316</v>
      </c>
      <c r="AR253" s="104" t="s">
        <v>1312</v>
      </c>
      <c r="AS253" s="105"/>
      <c r="AT253" s="97" t="s">
        <v>55</v>
      </c>
      <c r="AU253" s="98" t="s">
        <v>55</v>
      </c>
      <c r="AV253" s="97" t="s">
        <v>55</v>
      </c>
      <c r="AW253" s="100" t="s">
        <v>55</v>
      </c>
      <c r="AX253" s="97" t="s">
        <v>55</v>
      </c>
      <c r="AY253" s="110" t="s">
        <v>55</v>
      </c>
      <c r="AZ253" s="97" t="s">
        <v>55</v>
      </c>
      <c r="BA253" s="97" t="s">
        <v>55</v>
      </c>
      <c r="BB253" s="122" t="s">
        <v>55</v>
      </c>
      <c r="BC253" s="97" t="s">
        <v>55</v>
      </c>
      <c r="BD253" s="98" t="s">
        <v>55</v>
      </c>
      <c r="BE253" s="97" t="s">
        <v>55</v>
      </c>
      <c r="BF253" s="100" t="s">
        <v>55</v>
      </c>
      <c r="BG253" s="97" t="s">
        <v>55</v>
      </c>
      <c r="BH253" s="110" t="s">
        <v>55</v>
      </c>
      <c r="BI253" s="97" t="s">
        <v>55</v>
      </c>
      <c r="BJ253" s="97" t="s">
        <v>55</v>
      </c>
      <c r="BK253" s="122" t="s">
        <v>55</v>
      </c>
      <c r="BL253" s="107" t="s">
        <v>126</v>
      </c>
      <c r="BM253" s="108" t="str">
        <f t="shared" si="45"/>
        <v>N.A.</v>
      </c>
      <c r="BN253" s="108" t="str">
        <f t="shared" si="46"/>
        <v>N.A.</v>
      </c>
      <c r="BO253" s="108" t="str">
        <f t="shared" si="47"/>
        <v>N.A.</v>
      </c>
      <c r="BP253" s="108" t="str">
        <f t="shared" si="48"/>
        <v>N.A.</v>
      </c>
      <c r="BQ253" s="108" t="str">
        <f t="shared" si="49"/>
        <v>N.A.</v>
      </c>
      <c r="BR253" s="109" t="str">
        <f t="shared" si="50"/>
        <v>N.A.</v>
      </c>
      <c r="BS253" s="108">
        <f t="shared" si="51"/>
        <v>0</v>
      </c>
      <c r="BT253" s="108">
        <f t="shared" si="52"/>
        <v>0</v>
      </c>
      <c r="BU253" s="108">
        <f t="shared" si="44"/>
        <v>0</v>
      </c>
      <c r="BV253" s="62" t="str">
        <f t="shared" si="53"/>
        <v>IGUAL</v>
      </c>
      <c r="BW253" s="251"/>
    </row>
    <row r="254" spans="1:75" ht="37.9" hidden="1" customHeight="1">
      <c r="A254" s="89" t="s">
        <v>229</v>
      </c>
      <c r="B254" s="43">
        <v>1809</v>
      </c>
      <c r="C254" s="90" t="s">
        <v>10</v>
      </c>
      <c r="D254" s="90" t="s">
        <v>1301</v>
      </c>
      <c r="E254" s="92">
        <v>45078</v>
      </c>
      <c r="F254" s="90" t="s">
        <v>22</v>
      </c>
      <c r="G254" s="93" t="s">
        <v>1321</v>
      </c>
      <c r="H254" s="90" t="s">
        <v>26</v>
      </c>
      <c r="I254" s="92">
        <v>45198</v>
      </c>
      <c r="J254" s="94"/>
      <c r="K254" s="90"/>
      <c r="L254" s="90"/>
      <c r="M254" s="90"/>
      <c r="N254" s="90"/>
      <c r="O254" s="92"/>
      <c r="P254" s="92"/>
      <c r="Q254" s="188">
        <v>2652</v>
      </c>
      <c r="R254" s="95">
        <f t="array" ref="R254">SUM(IF($AA254=Reformulaciones!$B$2:$B$1354,Reformulaciones!$J$2:$J$994,0))</f>
        <v>0</v>
      </c>
      <c r="S254" s="93" t="s">
        <v>1322</v>
      </c>
      <c r="T254" s="93" t="s">
        <v>909</v>
      </c>
      <c r="U254" s="96" t="s">
        <v>162</v>
      </c>
      <c r="V254" s="94">
        <v>1</v>
      </c>
      <c r="W254" s="90" t="s">
        <v>748</v>
      </c>
      <c r="X254" s="92">
        <v>45139</v>
      </c>
      <c r="Y254" s="92">
        <v>45412</v>
      </c>
      <c r="Z254" s="90" t="s">
        <v>753</v>
      </c>
      <c r="AA254" s="44" t="s">
        <v>1323</v>
      </c>
      <c r="AB254" s="97" t="s">
        <v>49</v>
      </c>
      <c r="AC254" s="98" t="str">
        <f t="shared" si="54"/>
        <v>A</v>
      </c>
      <c r="AD254" s="99" t="s">
        <v>1182</v>
      </c>
      <c r="AE254" s="100">
        <v>0</v>
      </c>
      <c r="AF254" s="99" t="s">
        <v>811</v>
      </c>
      <c r="AG254" s="110">
        <v>45405</v>
      </c>
      <c r="AH254" s="104"/>
      <c r="AI254" s="104"/>
      <c r="AJ254" s="105" t="s">
        <v>120</v>
      </c>
      <c r="AK254" s="97" t="s">
        <v>49</v>
      </c>
      <c r="AL254" s="98" t="str">
        <f t="shared" si="55"/>
        <v>C</v>
      </c>
      <c r="AM254" s="99" t="s">
        <v>1324</v>
      </c>
      <c r="AN254" s="100">
        <v>1</v>
      </c>
      <c r="AO254" s="99" t="s">
        <v>1325</v>
      </c>
      <c r="AP254" s="110">
        <v>45475</v>
      </c>
      <c r="AQ254" s="103" t="s">
        <v>970</v>
      </c>
      <c r="AR254" s="104" t="s">
        <v>1312</v>
      </c>
      <c r="AS254" s="105"/>
      <c r="AT254" s="97" t="s">
        <v>55</v>
      </c>
      <c r="AU254" s="98" t="s">
        <v>55</v>
      </c>
      <c r="AV254" s="97" t="s">
        <v>55</v>
      </c>
      <c r="AW254" s="100" t="s">
        <v>55</v>
      </c>
      <c r="AX254" s="97" t="s">
        <v>55</v>
      </c>
      <c r="AY254" s="110" t="s">
        <v>55</v>
      </c>
      <c r="AZ254" s="97" t="s">
        <v>55</v>
      </c>
      <c r="BA254" s="97" t="s">
        <v>55</v>
      </c>
      <c r="BB254" s="122" t="s">
        <v>55</v>
      </c>
      <c r="BC254" s="97" t="s">
        <v>55</v>
      </c>
      <c r="BD254" s="98" t="s">
        <v>55</v>
      </c>
      <c r="BE254" s="97" t="s">
        <v>55</v>
      </c>
      <c r="BF254" s="100" t="s">
        <v>55</v>
      </c>
      <c r="BG254" s="97" t="s">
        <v>55</v>
      </c>
      <c r="BH254" s="110" t="s">
        <v>55</v>
      </c>
      <c r="BI254" s="97" t="s">
        <v>55</v>
      </c>
      <c r="BJ254" s="97" t="s">
        <v>55</v>
      </c>
      <c r="BK254" s="122" t="s">
        <v>55</v>
      </c>
      <c r="BL254" s="107" t="s">
        <v>126</v>
      </c>
      <c r="BM254" s="108" t="str">
        <f t="shared" si="45"/>
        <v>N.A.</v>
      </c>
      <c r="BN254" s="108" t="str">
        <f t="shared" si="46"/>
        <v>N.A.</v>
      </c>
      <c r="BO254" s="108" t="str">
        <f t="shared" si="47"/>
        <v>N.A.</v>
      </c>
      <c r="BP254" s="108" t="str">
        <f t="shared" si="48"/>
        <v>N.A.</v>
      </c>
      <c r="BQ254" s="108" t="str">
        <f t="shared" si="49"/>
        <v>N.A.</v>
      </c>
      <c r="BR254" s="109" t="str">
        <f t="shared" si="50"/>
        <v>N.A.</v>
      </c>
      <c r="BS254" s="108">
        <f t="shared" si="51"/>
        <v>0</v>
      </c>
      <c r="BT254" s="108">
        <f t="shared" si="52"/>
        <v>0</v>
      </c>
      <c r="BU254" s="108">
        <f t="shared" si="44"/>
        <v>0</v>
      </c>
      <c r="BV254" s="62" t="str">
        <f t="shared" si="53"/>
        <v>IGUAL</v>
      </c>
      <c r="BW254" s="251"/>
    </row>
    <row r="255" spans="1:75" ht="37.9" hidden="1" customHeight="1">
      <c r="A255" s="89" t="s">
        <v>229</v>
      </c>
      <c r="B255" s="43">
        <v>1809</v>
      </c>
      <c r="C255" s="90" t="s">
        <v>10</v>
      </c>
      <c r="D255" s="90" t="s">
        <v>1301</v>
      </c>
      <c r="E255" s="92">
        <v>45078</v>
      </c>
      <c r="F255" s="90" t="s">
        <v>22</v>
      </c>
      <c r="G255" s="93" t="s">
        <v>1321</v>
      </c>
      <c r="H255" s="90" t="s">
        <v>26</v>
      </c>
      <c r="I255" s="92">
        <v>45198</v>
      </c>
      <c r="J255" s="94"/>
      <c r="K255" s="90"/>
      <c r="L255" s="90"/>
      <c r="M255" s="90"/>
      <c r="N255" s="90"/>
      <c r="O255" s="92"/>
      <c r="P255" s="92"/>
      <c r="Q255" s="188">
        <v>2653</v>
      </c>
      <c r="R255" s="95">
        <f t="array" ref="R255">SUM(IF($AA255=Reformulaciones!$B$2:$B$1354,Reformulaciones!$J$2:$J$994,0))</f>
        <v>0</v>
      </c>
      <c r="S255" s="93" t="s">
        <v>1322</v>
      </c>
      <c r="T255" s="93" t="s">
        <v>914</v>
      </c>
      <c r="U255" s="96" t="s">
        <v>759</v>
      </c>
      <c r="V255" s="94">
        <v>1</v>
      </c>
      <c r="W255" s="90" t="s">
        <v>748</v>
      </c>
      <c r="X255" s="92">
        <v>45139</v>
      </c>
      <c r="Y255" s="92">
        <v>45443</v>
      </c>
      <c r="Z255" s="90" t="s">
        <v>753</v>
      </c>
      <c r="AA255" s="44" t="s">
        <v>1326</v>
      </c>
      <c r="AB255" s="97" t="s">
        <v>49</v>
      </c>
      <c r="AC255" s="98" t="str">
        <f t="shared" si="54"/>
        <v>A</v>
      </c>
      <c r="AD255" s="157" t="s">
        <v>1182</v>
      </c>
      <c r="AE255" s="100">
        <v>0</v>
      </c>
      <c r="AF255" s="157" t="s">
        <v>811</v>
      </c>
      <c r="AG255" s="110">
        <v>45405</v>
      </c>
      <c r="AH255" s="104"/>
      <c r="AI255" s="104"/>
      <c r="AJ255" s="105" t="s">
        <v>120</v>
      </c>
      <c r="AK255" s="97" t="s">
        <v>49</v>
      </c>
      <c r="AL255" s="98" t="str">
        <f t="shared" si="55"/>
        <v>C</v>
      </c>
      <c r="AM255" s="157" t="s">
        <v>1314</v>
      </c>
      <c r="AN255" s="100">
        <v>1</v>
      </c>
      <c r="AO255" s="157" t="s">
        <v>1315</v>
      </c>
      <c r="AP255" s="110">
        <v>45475</v>
      </c>
      <c r="AQ255" s="103" t="s">
        <v>1316</v>
      </c>
      <c r="AR255" s="104" t="s">
        <v>1312</v>
      </c>
      <c r="AS255" s="105"/>
      <c r="AT255" s="97" t="s">
        <v>55</v>
      </c>
      <c r="AU255" s="98" t="s">
        <v>55</v>
      </c>
      <c r="AV255" s="97" t="s">
        <v>55</v>
      </c>
      <c r="AW255" s="100" t="s">
        <v>55</v>
      </c>
      <c r="AX255" s="97" t="s">
        <v>55</v>
      </c>
      <c r="AY255" s="110" t="s">
        <v>55</v>
      </c>
      <c r="AZ255" s="97" t="s">
        <v>55</v>
      </c>
      <c r="BA255" s="97" t="s">
        <v>55</v>
      </c>
      <c r="BB255" s="122" t="s">
        <v>55</v>
      </c>
      <c r="BC255" s="97" t="s">
        <v>55</v>
      </c>
      <c r="BD255" s="98" t="s">
        <v>55</v>
      </c>
      <c r="BE255" s="97" t="s">
        <v>55</v>
      </c>
      <c r="BF255" s="100" t="s">
        <v>55</v>
      </c>
      <c r="BG255" s="97" t="s">
        <v>55</v>
      </c>
      <c r="BH255" s="110" t="s">
        <v>55</v>
      </c>
      <c r="BI255" s="97" t="s">
        <v>55</v>
      </c>
      <c r="BJ255" s="97" t="s">
        <v>55</v>
      </c>
      <c r="BK255" s="122" t="s">
        <v>55</v>
      </c>
      <c r="BL255" s="107" t="s">
        <v>126</v>
      </c>
      <c r="BM255" s="108" t="str">
        <f t="shared" si="45"/>
        <v>N.A.</v>
      </c>
      <c r="BN255" s="108" t="str">
        <f t="shared" si="46"/>
        <v>N.A.</v>
      </c>
      <c r="BO255" s="108" t="str">
        <f t="shared" si="47"/>
        <v>N.A.</v>
      </c>
      <c r="BP255" s="108" t="str">
        <f t="shared" si="48"/>
        <v>N.A.</v>
      </c>
      <c r="BQ255" s="108" t="str">
        <f t="shared" si="49"/>
        <v>N.A.</v>
      </c>
      <c r="BR255" s="109" t="str">
        <f t="shared" si="50"/>
        <v>N.A.</v>
      </c>
      <c r="BS255" s="108">
        <f t="shared" si="51"/>
        <v>0</v>
      </c>
      <c r="BT255" s="108">
        <f t="shared" si="52"/>
        <v>0</v>
      </c>
      <c r="BU255" s="108">
        <f t="shared" ref="BU255:BU318" si="56">IF($BS255=1,IF(BP255=1,1,0),0)</f>
        <v>0</v>
      </c>
      <c r="BV255" s="62" t="str">
        <f t="shared" si="53"/>
        <v>IGUAL</v>
      </c>
      <c r="BW255" s="251"/>
    </row>
    <row r="256" spans="1:75" ht="37.9" hidden="1" customHeight="1">
      <c r="A256" s="89" t="s">
        <v>418</v>
      </c>
      <c r="B256" s="43">
        <v>1810</v>
      </c>
      <c r="C256" s="90" t="s">
        <v>12</v>
      </c>
      <c r="D256" s="90" t="s">
        <v>1083</v>
      </c>
      <c r="E256" s="92">
        <v>45169</v>
      </c>
      <c r="F256" s="90" t="s">
        <v>22</v>
      </c>
      <c r="G256" s="93" t="s">
        <v>1327</v>
      </c>
      <c r="H256" s="90"/>
      <c r="I256" s="92">
        <v>45203</v>
      </c>
      <c r="J256" s="94"/>
      <c r="K256" s="90"/>
      <c r="L256" s="90"/>
      <c r="M256" s="90"/>
      <c r="N256" s="90"/>
      <c r="O256" s="92"/>
      <c r="P256" s="92"/>
      <c r="Q256" s="188">
        <v>2678</v>
      </c>
      <c r="R256" s="95">
        <f t="array" ref="R256">SUM(IF($AA256=Reformulaciones!$B$2:$B$1354,Reformulaciones!$J$2:$J$994,0))</f>
        <v>1</v>
      </c>
      <c r="S256" s="93" t="s">
        <v>1328</v>
      </c>
      <c r="T256" s="96" t="s">
        <v>1329</v>
      </c>
      <c r="U256" s="96" t="s">
        <v>1330</v>
      </c>
      <c r="V256" s="94" t="s">
        <v>154</v>
      </c>
      <c r="W256" s="90" t="s">
        <v>419</v>
      </c>
      <c r="X256" s="92">
        <v>45323</v>
      </c>
      <c r="Y256" s="92">
        <v>45505</v>
      </c>
      <c r="Z256" s="90" t="s">
        <v>1331</v>
      </c>
      <c r="AA256" s="44" t="s">
        <v>1332</v>
      </c>
      <c r="AB256" s="97" t="s">
        <v>43</v>
      </c>
      <c r="AC256" s="98" t="str">
        <f t="shared" si="54"/>
        <v>A</v>
      </c>
      <c r="AD256" s="93" t="s">
        <v>1333</v>
      </c>
      <c r="AE256" s="100">
        <v>0.25</v>
      </c>
      <c r="AF256" s="111" t="s">
        <v>1334</v>
      </c>
      <c r="AG256" s="119">
        <v>45398</v>
      </c>
      <c r="AH256" s="91" t="s">
        <v>1335</v>
      </c>
      <c r="AI256" s="104"/>
      <c r="AJ256" s="105" t="s">
        <v>120</v>
      </c>
      <c r="AK256" s="97" t="s">
        <v>43</v>
      </c>
      <c r="AL256" s="98" t="str">
        <f t="shared" si="55"/>
        <v>C</v>
      </c>
      <c r="AM256" s="93" t="s">
        <v>1336</v>
      </c>
      <c r="AN256" s="100">
        <v>1</v>
      </c>
      <c r="AO256" s="99" t="s">
        <v>1337</v>
      </c>
      <c r="AP256" s="110">
        <v>45494</v>
      </c>
      <c r="AQ256" s="97" t="s">
        <v>55</v>
      </c>
      <c r="AR256" s="97" t="s">
        <v>55</v>
      </c>
      <c r="AS256" s="105"/>
      <c r="AT256" s="97" t="s">
        <v>55</v>
      </c>
      <c r="AU256" s="98" t="s">
        <v>55</v>
      </c>
      <c r="AV256" s="97" t="s">
        <v>55</v>
      </c>
      <c r="AW256" s="100" t="s">
        <v>55</v>
      </c>
      <c r="AX256" s="97" t="s">
        <v>55</v>
      </c>
      <c r="AY256" s="110" t="s">
        <v>55</v>
      </c>
      <c r="AZ256" s="97" t="s">
        <v>55</v>
      </c>
      <c r="BA256" s="97" t="s">
        <v>55</v>
      </c>
      <c r="BB256" s="122" t="s">
        <v>55</v>
      </c>
      <c r="BC256" s="97" t="s">
        <v>55</v>
      </c>
      <c r="BD256" s="98" t="s">
        <v>55</v>
      </c>
      <c r="BE256" s="97" t="s">
        <v>55</v>
      </c>
      <c r="BF256" s="100" t="s">
        <v>55</v>
      </c>
      <c r="BG256" s="97" t="s">
        <v>55</v>
      </c>
      <c r="BH256" s="110" t="s">
        <v>55</v>
      </c>
      <c r="BI256" s="97" t="s">
        <v>55</v>
      </c>
      <c r="BJ256" s="97" t="s">
        <v>55</v>
      </c>
      <c r="BK256" s="122" t="s">
        <v>55</v>
      </c>
      <c r="BL256" s="107" t="s">
        <v>126</v>
      </c>
      <c r="BM256" s="108" t="str">
        <f t="shared" si="45"/>
        <v>N.A.</v>
      </c>
      <c r="BN256" s="108" t="str">
        <f t="shared" si="46"/>
        <v>N.A.</v>
      </c>
      <c r="BO256" s="108" t="str">
        <f t="shared" si="47"/>
        <v>N.A.</v>
      </c>
      <c r="BP256" s="108" t="str">
        <f t="shared" si="48"/>
        <v>N.A.</v>
      </c>
      <c r="BQ256" s="108" t="str">
        <f t="shared" si="49"/>
        <v>N.A.</v>
      </c>
      <c r="BR256" s="109" t="str">
        <f t="shared" si="50"/>
        <v>N.A.</v>
      </c>
      <c r="BS256" s="108">
        <f t="shared" si="51"/>
        <v>0</v>
      </c>
      <c r="BT256" s="108">
        <f t="shared" si="52"/>
        <v>0</v>
      </c>
      <c r="BU256" s="108">
        <f t="shared" si="56"/>
        <v>0</v>
      </c>
      <c r="BV256" s="62" t="str">
        <f t="shared" si="53"/>
        <v>IGUAL</v>
      </c>
      <c r="BW256" s="251"/>
    </row>
    <row r="257" spans="1:75" ht="37.9" hidden="1" customHeight="1">
      <c r="A257" s="89" t="s">
        <v>418</v>
      </c>
      <c r="B257" s="43">
        <v>1811</v>
      </c>
      <c r="C257" s="90" t="s">
        <v>12</v>
      </c>
      <c r="D257" s="90" t="s">
        <v>1083</v>
      </c>
      <c r="E257" s="92">
        <v>45169</v>
      </c>
      <c r="F257" s="90" t="s">
        <v>22</v>
      </c>
      <c r="G257" s="93" t="s">
        <v>1338</v>
      </c>
      <c r="H257" s="90"/>
      <c r="I257" s="92">
        <v>45203</v>
      </c>
      <c r="J257" s="94"/>
      <c r="K257" s="90"/>
      <c r="L257" s="90"/>
      <c r="M257" s="90"/>
      <c r="N257" s="90"/>
      <c r="O257" s="92"/>
      <c r="P257" s="92"/>
      <c r="Q257" s="188">
        <v>2679</v>
      </c>
      <c r="R257" s="95">
        <f t="array" ref="R257">SUM(IF($AA257=Reformulaciones!$B$2:$B$1354,Reformulaciones!$J$2:$J$994,0))</f>
        <v>0</v>
      </c>
      <c r="S257" s="175" t="s">
        <v>1339</v>
      </c>
      <c r="T257" s="96" t="s">
        <v>1340</v>
      </c>
      <c r="U257" s="96" t="s">
        <v>1341</v>
      </c>
      <c r="V257" s="94" t="s">
        <v>154</v>
      </c>
      <c r="W257" s="90" t="s">
        <v>419</v>
      </c>
      <c r="X257" s="92">
        <v>45323</v>
      </c>
      <c r="Y257" s="92">
        <v>45505</v>
      </c>
      <c r="Z257" s="92" t="s">
        <v>1331</v>
      </c>
      <c r="AA257" s="44" t="s">
        <v>1342</v>
      </c>
      <c r="AB257" s="97" t="s">
        <v>43</v>
      </c>
      <c r="AC257" s="98" t="str">
        <f t="shared" si="54"/>
        <v>A</v>
      </c>
      <c r="AD257" s="93" t="s">
        <v>237</v>
      </c>
      <c r="AE257" s="100">
        <v>0</v>
      </c>
      <c r="AF257" s="176" t="s">
        <v>1036</v>
      </c>
      <c r="AG257" s="119">
        <v>45401</v>
      </c>
      <c r="AH257" s="104"/>
      <c r="AI257" s="90"/>
      <c r="AJ257" s="90" t="s">
        <v>1343</v>
      </c>
      <c r="AK257" s="97" t="s">
        <v>43</v>
      </c>
      <c r="AL257" s="98" t="str">
        <f t="shared" si="55"/>
        <v>C</v>
      </c>
      <c r="AM257" s="93" t="s">
        <v>1344</v>
      </c>
      <c r="AN257" s="100">
        <v>1</v>
      </c>
      <c r="AO257" s="176" t="s">
        <v>1345</v>
      </c>
      <c r="AP257" s="110">
        <v>45490</v>
      </c>
      <c r="AQ257" s="97" t="s">
        <v>55</v>
      </c>
      <c r="AR257" s="97" t="s">
        <v>55</v>
      </c>
      <c r="AS257" s="105"/>
      <c r="AT257" s="97" t="s">
        <v>55</v>
      </c>
      <c r="AU257" s="98" t="s">
        <v>55</v>
      </c>
      <c r="AV257" s="97" t="s">
        <v>55</v>
      </c>
      <c r="AW257" s="100" t="s">
        <v>55</v>
      </c>
      <c r="AX257" s="97" t="s">
        <v>55</v>
      </c>
      <c r="AY257" s="110" t="s">
        <v>55</v>
      </c>
      <c r="AZ257" s="97" t="s">
        <v>55</v>
      </c>
      <c r="BA257" s="97" t="s">
        <v>55</v>
      </c>
      <c r="BB257" s="122" t="s">
        <v>55</v>
      </c>
      <c r="BC257" s="97" t="s">
        <v>55</v>
      </c>
      <c r="BD257" s="98" t="s">
        <v>55</v>
      </c>
      <c r="BE257" s="97" t="s">
        <v>55</v>
      </c>
      <c r="BF257" s="100" t="s">
        <v>55</v>
      </c>
      <c r="BG257" s="97" t="s">
        <v>55</v>
      </c>
      <c r="BH257" s="110" t="s">
        <v>55</v>
      </c>
      <c r="BI257" s="97" t="s">
        <v>55</v>
      </c>
      <c r="BJ257" s="97" t="s">
        <v>55</v>
      </c>
      <c r="BK257" s="122" t="s">
        <v>55</v>
      </c>
      <c r="BL257" s="107" t="s">
        <v>126</v>
      </c>
      <c r="BM257" s="108" t="str">
        <f t="shared" si="45"/>
        <v>N.A.</v>
      </c>
      <c r="BN257" s="108" t="str">
        <f t="shared" si="46"/>
        <v>N.A.</v>
      </c>
      <c r="BO257" s="108" t="str">
        <f t="shared" si="47"/>
        <v>N.A.</v>
      </c>
      <c r="BP257" s="108" t="str">
        <f t="shared" si="48"/>
        <v>N.A.</v>
      </c>
      <c r="BQ257" s="108" t="str">
        <f t="shared" si="49"/>
        <v>N.A.</v>
      </c>
      <c r="BR257" s="109" t="str">
        <f t="shared" si="50"/>
        <v>N.A.</v>
      </c>
      <c r="BS257" s="108">
        <f t="shared" si="51"/>
        <v>0</v>
      </c>
      <c r="BT257" s="108">
        <f t="shared" si="52"/>
        <v>0</v>
      </c>
      <c r="BU257" s="108">
        <f t="shared" si="56"/>
        <v>0</v>
      </c>
      <c r="BV257" s="62" t="str">
        <f t="shared" si="53"/>
        <v>IGUAL</v>
      </c>
      <c r="BW257" s="251"/>
    </row>
    <row r="258" spans="1:75" ht="37.9" hidden="1" customHeight="1">
      <c r="A258" s="89" t="s">
        <v>418</v>
      </c>
      <c r="B258" s="43">
        <v>1812</v>
      </c>
      <c r="C258" s="90" t="s">
        <v>12</v>
      </c>
      <c r="D258" s="90" t="s">
        <v>1083</v>
      </c>
      <c r="E258" s="92">
        <v>45169</v>
      </c>
      <c r="F258" s="90" t="s">
        <v>22</v>
      </c>
      <c r="G258" s="93" t="s">
        <v>1346</v>
      </c>
      <c r="H258" s="90"/>
      <c r="I258" s="92">
        <v>45203</v>
      </c>
      <c r="J258" s="94"/>
      <c r="K258" s="90"/>
      <c r="L258" s="90"/>
      <c r="M258" s="90"/>
      <c r="N258" s="90"/>
      <c r="O258" s="92"/>
      <c r="P258" s="92"/>
      <c r="Q258" s="188">
        <v>2680</v>
      </c>
      <c r="R258" s="95">
        <f t="array" ref="R258">SUM(IF($AA258=Reformulaciones!$B$2:$B$1354,Reformulaciones!$J$2:$J$994,0))</f>
        <v>0</v>
      </c>
      <c r="S258" s="175" t="s">
        <v>1347</v>
      </c>
      <c r="T258" s="96" t="s">
        <v>1348</v>
      </c>
      <c r="U258" s="96" t="s">
        <v>1349</v>
      </c>
      <c r="V258" s="94" t="s">
        <v>154</v>
      </c>
      <c r="W258" s="90" t="s">
        <v>419</v>
      </c>
      <c r="X258" s="92">
        <v>45323</v>
      </c>
      <c r="Y258" s="92">
        <v>45443</v>
      </c>
      <c r="Z258" s="92" t="s">
        <v>1331</v>
      </c>
      <c r="AA258" s="44" t="s">
        <v>1350</v>
      </c>
      <c r="AB258" s="97" t="s">
        <v>43</v>
      </c>
      <c r="AC258" s="98" t="str">
        <f t="shared" si="54"/>
        <v>A</v>
      </c>
      <c r="AD258" s="93" t="s">
        <v>237</v>
      </c>
      <c r="AE258" s="100">
        <v>0</v>
      </c>
      <c r="AF258" s="176" t="s">
        <v>1036</v>
      </c>
      <c r="AG258" s="119">
        <v>45401</v>
      </c>
      <c r="AH258" s="104"/>
      <c r="AI258" s="104"/>
      <c r="AJ258" s="90" t="s">
        <v>1343</v>
      </c>
      <c r="AK258" s="97" t="s">
        <v>43</v>
      </c>
      <c r="AL258" s="98" t="str">
        <f t="shared" si="55"/>
        <v>C</v>
      </c>
      <c r="AM258" s="93" t="s">
        <v>1351</v>
      </c>
      <c r="AN258" s="100">
        <v>1</v>
      </c>
      <c r="AO258" s="176" t="s">
        <v>1352</v>
      </c>
      <c r="AP258" s="110">
        <v>45445</v>
      </c>
      <c r="AQ258" s="97" t="s">
        <v>55</v>
      </c>
      <c r="AR258" s="97" t="s">
        <v>55</v>
      </c>
      <c r="AS258" s="105"/>
      <c r="AT258" s="97" t="s">
        <v>55</v>
      </c>
      <c r="AU258" s="98" t="s">
        <v>55</v>
      </c>
      <c r="AV258" s="97" t="s">
        <v>55</v>
      </c>
      <c r="AW258" s="100" t="s">
        <v>55</v>
      </c>
      <c r="AX258" s="97" t="s">
        <v>55</v>
      </c>
      <c r="AY258" s="110" t="s">
        <v>55</v>
      </c>
      <c r="AZ258" s="97" t="s">
        <v>55</v>
      </c>
      <c r="BA258" s="97" t="s">
        <v>55</v>
      </c>
      <c r="BB258" s="122" t="s">
        <v>55</v>
      </c>
      <c r="BC258" s="97" t="s">
        <v>55</v>
      </c>
      <c r="BD258" s="98" t="s">
        <v>55</v>
      </c>
      <c r="BE258" s="97" t="s">
        <v>55</v>
      </c>
      <c r="BF258" s="100" t="s">
        <v>55</v>
      </c>
      <c r="BG258" s="97" t="s">
        <v>55</v>
      </c>
      <c r="BH258" s="110" t="s">
        <v>55</v>
      </c>
      <c r="BI258" s="97" t="s">
        <v>55</v>
      </c>
      <c r="BJ258" s="97" t="s">
        <v>55</v>
      </c>
      <c r="BK258" s="122" t="s">
        <v>55</v>
      </c>
      <c r="BL258" s="107" t="s">
        <v>126</v>
      </c>
      <c r="BM258" s="108" t="str">
        <f t="shared" si="45"/>
        <v>N.A.</v>
      </c>
      <c r="BN258" s="108" t="str">
        <f t="shared" si="46"/>
        <v>N.A.</v>
      </c>
      <c r="BO258" s="108" t="str">
        <f t="shared" si="47"/>
        <v>N.A.</v>
      </c>
      <c r="BP258" s="108" t="str">
        <f t="shared" si="48"/>
        <v>N.A.</v>
      </c>
      <c r="BQ258" s="108" t="str">
        <f t="shared" si="49"/>
        <v>N.A.</v>
      </c>
      <c r="BR258" s="109" t="str">
        <f t="shared" si="50"/>
        <v>N.A.</v>
      </c>
      <c r="BS258" s="108">
        <f t="shared" si="51"/>
        <v>0</v>
      </c>
      <c r="BT258" s="108">
        <f t="shared" si="52"/>
        <v>0</v>
      </c>
      <c r="BU258" s="108">
        <f t="shared" si="56"/>
        <v>0</v>
      </c>
      <c r="BV258" s="62" t="str">
        <f t="shared" si="53"/>
        <v>IGUAL</v>
      </c>
      <c r="BW258" s="251"/>
    </row>
    <row r="259" spans="1:75" ht="37.9" hidden="1" customHeight="1">
      <c r="A259" s="89" t="s">
        <v>418</v>
      </c>
      <c r="B259" s="43">
        <v>1813</v>
      </c>
      <c r="C259" s="90" t="s">
        <v>12</v>
      </c>
      <c r="D259" s="90" t="s">
        <v>1083</v>
      </c>
      <c r="E259" s="92">
        <v>45169</v>
      </c>
      <c r="F259" s="90" t="s">
        <v>22</v>
      </c>
      <c r="G259" s="93" t="s">
        <v>1353</v>
      </c>
      <c r="H259" s="90"/>
      <c r="I259" s="92">
        <v>45203</v>
      </c>
      <c r="J259" s="94"/>
      <c r="K259" s="90"/>
      <c r="L259" s="90"/>
      <c r="M259" s="90"/>
      <c r="N259" s="90"/>
      <c r="O259" s="92"/>
      <c r="P259" s="92"/>
      <c r="Q259" s="253">
        <v>2681</v>
      </c>
      <c r="R259" s="95">
        <f t="array" ref="R259">SUM(IF($AA259=Reformulaciones!$B$2:$B$1354,Reformulaciones!$J$2:$J$994,0))</f>
        <v>0</v>
      </c>
      <c r="S259" s="175" t="s">
        <v>1354</v>
      </c>
      <c r="T259" s="96" t="s">
        <v>1355</v>
      </c>
      <c r="U259" s="96" t="s">
        <v>1356</v>
      </c>
      <c r="V259" s="94" t="s">
        <v>154</v>
      </c>
      <c r="W259" s="90" t="s">
        <v>419</v>
      </c>
      <c r="X259" s="92">
        <v>45474</v>
      </c>
      <c r="Y259" s="92">
        <v>45535</v>
      </c>
      <c r="Z259" s="92" t="s">
        <v>1331</v>
      </c>
      <c r="AA259" s="44" t="s">
        <v>1357</v>
      </c>
      <c r="AB259" s="97" t="s">
        <v>43</v>
      </c>
      <c r="AC259" s="98" t="str">
        <f t="shared" si="54"/>
        <v>A</v>
      </c>
      <c r="AD259" s="93" t="s">
        <v>237</v>
      </c>
      <c r="AE259" s="100">
        <v>0</v>
      </c>
      <c r="AF259" s="176" t="s">
        <v>1036</v>
      </c>
      <c r="AG259" s="119">
        <v>45401</v>
      </c>
      <c r="AH259" s="104"/>
      <c r="AI259" s="104"/>
      <c r="AJ259" s="90" t="s">
        <v>1343</v>
      </c>
      <c r="AK259" s="97" t="s">
        <v>43</v>
      </c>
      <c r="AL259" s="98" t="str">
        <f t="shared" si="55"/>
        <v>A</v>
      </c>
      <c r="AM259" s="93" t="s">
        <v>1358</v>
      </c>
      <c r="AN259" s="100">
        <v>0</v>
      </c>
      <c r="AO259" s="176" t="s">
        <v>1359</v>
      </c>
      <c r="AP259" s="110">
        <v>45445</v>
      </c>
      <c r="AQ259" s="97" t="s">
        <v>55</v>
      </c>
      <c r="AR259" s="97" t="s">
        <v>55</v>
      </c>
      <c r="AS259" s="105"/>
      <c r="AT259" s="97" t="s">
        <v>43</v>
      </c>
      <c r="AU259" s="98" t="str">
        <f>IF($AW259="N.A.","A",(IF($AW259&lt;100%,"A",(IF($AW259=100%,"C")))))</f>
        <v>C</v>
      </c>
      <c r="AV259" s="211" t="s">
        <v>1360</v>
      </c>
      <c r="AW259" s="198">
        <v>1</v>
      </c>
      <c r="AX259" s="212" t="s">
        <v>1361</v>
      </c>
      <c r="AY259" s="213">
        <v>45574</v>
      </c>
      <c r="AZ259" s="201" t="s">
        <v>1362</v>
      </c>
      <c r="BA259" s="201"/>
      <c r="BB259" s="214"/>
      <c r="BC259" s="97" t="s">
        <v>55</v>
      </c>
      <c r="BD259" s="98" t="s">
        <v>55</v>
      </c>
      <c r="BE259" s="97" t="s">
        <v>55</v>
      </c>
      <c r="BF259" s="100" t="s">
        <v>55</v>
      </c>
      <c r="BG259" s="97" t="s">
        <v>55</v>
      </c>
      <c r="BH259" s="110" t="s">
        <v>55</v>
      </c>
      <c r="BI259" s="97" t="s">
        <v>55</v>
      </c>
      <c r="BJ259" s="97" t="s">
        <v>55</v>
      </c>
      <c r="BK259" s="122" t="s">
        <v>55</v>
      </c>
      <c r="BL259" s="107" t="s">
        <v>126</v>
      </c>
      <c r="BM259" s="108">
        <f t="shared" si="45"/>
        <v>1</v>
      </c>
      <c r="BN259" s="108" t="str">
        <f t="shared" si="46"/>
        <v>N.A.</v>
      </c>
      <c r="BO259" s="108" t="str">
        <f t="shared" si="47"/>
        <v>N.A.</v>
      </c>
      <c r="BP259" s="108" t="str">
        <f t="shared" si="48"/>
        <v>N.A.</v>
      </c>
      <c r="BQ259" s="108" t="str">
        <f t="shared" si="49"/>
        <v>N.A.</v>
      </c>
      <c r="BR259" s="109" t="str">
        <f t="shared" si="50"/>
        <v>N.A.</v>
      </c>
      <c r="BS259" s="108">
        <f t="shared" si="51"/>
        <v>1</v>
      </c>
      <c r="BT259" s="108">
        <f t="shared" si="52"/>
        <v>0</v>
      </c>
      <c r="BU259" s="108">
        <f t="shared" si="56"/>
        <v>0</v>
      </c>
      <c r="BV259" s="62" t="str">
        <f t="shared" si="53"/>
        <v>OK</v>
      </c>
      <c r="BW259" s="251"/>
    </row>
    <row r="260" spans="1:75" ht="37.9" hidden="1" customHeight="1">
      <c r="A260" s="89" t="s">
        <v>418</v>
      </c>
      <c r="B260" s="43">
        <v>1814</v>
      </c>
      <c r="C260" s="90" t="s">
        <v>12</v>
      </c>
      <c r="D260" s="90" t="s">
        <v>1083</v>
      </c>
      <c r="E260" s="92">
        <v>45169</v>
      </c>
      <c r="F260" s="90" t="s">
        <v>22</v>
      </c>
      <c r="G260" s="93" t="s">
        <v>1363</v>
      </c>
      <c r="H260" s="90"/>
      <c r="I260" s="92">
        <v>45203</v>
      </c>
      <c r="J260" s="94"/>
      <c r="K260" s="90"/>
      <c r="L260" s="90"/>
      <c r="M260" s="90"/>
      <c r="N260" s="90"/>
      <c r="O260" s="92"/>
      <c r="P260" s="92"/>
      <c r="Q260" s="253">
        <v>2682</v>
      </c>
      <c r="R260" s="95">
        <f t="array" ref="R260">SUM(IF($AA260=Reformulaciones!$B$2:$B$1354,Reformulaciones!$J$2:$J$994,0))</f>
        <v>0</v>
      </c>
      <c r="S260" s="175" t="s">
        <v>1364</v>
      </c>
      <c r="T260" s="96" t="s">
        <v>1365</v>
      </c>
      <c r="U260" s="96" t="s">
        <v>1366</v>
      </c>
      <c r="V260" s="94" t="s">
        <v>154</v>
      </c>
      <c r="W260" s="90" t="s">
        <v>419</v>
      </c>
      <c r="X260" s="92">
        <v>45323</v>
      </c>
      <c r="Y260" s="92">
        <v>45535</v>
      </c>
      <c r="Z260" s="92" t="s">
        <v>1331</v>
      </c>
      <c r="AA260" s="44" t="s">
        <v>1367</v>
      </c>
      <c r="AB260" s="97" t="s">
        <v>43</v>
      </c>
      <c r="AC260" s="98" t="str">
        <f t="shared" si="54"/>
        <v>A</v>
      </c>
      <c r="AD260" s="93" t="s">
        <v>237</v>
      </c>
      <c r="AE260" s="100">
        <v>0</v>
      </c>
      <c r="AF260" s="176" t="s">
        <v>1036</v>
      </c>
      <c r="AG260" s="119">
        <v>45401</v>
      </c>
      <c r="AH260" s="104"/>
      <c r="AI260" s="104"/>
      <c r="AJ260" s="90" t="s">
        <v>1343</v>
      </c>
      <c r="AK260" s="97" t="s">
        <v>43</v>
      </c>
      <c r="AL260" s="98" t="str">
        <f t="shared" si="55"/>
        <v>C</v>
      </c>
      <c r="AM260" s="93" t="s">
        <v>1368</v>
      </c>
      <c r="AN260" s="100">
        <v>1</v>
      </c>
      <c r="AO260" s="176" t="s">
        <v>1369</v>
      </c>
      <c r="AP260" s="110">
        <v>45494</v>
      </c>
      <c r="AQ260" s="97" t="s">
        <v>55</v>
      </c>
      <c r="AR260" s="97" t="s">
        <v>55</v>
      </c>
      <c r="AS260" s="105"/>
      <c r="AT260" s="97" t="s">
        <v>55</v>
      </c>
      <c r="AU260" s="98" t="s">
        <v>55</v>
      </c>
      <c r="AV260" s="97" t="s">
        <v>55</v>
      </c>
      <c r="AW260" s="100" t="s">
        <v>55</v>
      </c>
      <c r="AX260" s="97" t="s">
        <v>55</v>
      </c>
      <c r="AY260" s="110" t="s">
        <v>55</v>
      </c>
      <c r="AZ260" s="97" t="s">
        <v>55</v>
      </c>
      <c r="BA260" s="97" t="s">
        <v>55</v>
      </c>
      <c r="BB260" s="122" t="s">
        <v>55</v>
      </c>
      <c r="BC260" s="97" t="s">
        <v>55</v>
      </c>
      <c r="BD260" s="98" t="s">
        <v>55</v>
      </c>
      <c r="BE260" s="97" t="s">
        <v>55</v>
      </c>
      <c r="BF260" s="100" t="s">
        <v>55</v>
      </c>
      <c r="BG260" s="97" t="s">
        <v>55</v>
      </c>
      <c r="BH260" s="110" t="s">
        <v>55</v>
      </c>
      <c r="BI260" s="97" t="s">
        <v>55</v>
      </c>
      <c r="BJ260" s="97" t="s">
        <v>55</v>
      </c>
      <c r="BK260" s="122" t="s">
        <v>55</v>
      </c>
      <c r="BL260" s="107" t="s">
        <v>126</v>
      </c>
      <c r="BM260" s="108" t="str">
        <f t="shared" si="45"/>
        <v>N.A.</v>
      </c>
      <c r="BN260" s="108" t="str">
        <f t="shared" si="46"/>
        <v>N.A.</v>
      </c>
      <c r="BO260" s="108" t="str">
        <f t="shared" si="47"/>
        <v>N.A.</v>
      </c>
      <c r="BP260" s="108" t="str">
        <f t="shared" si="48"/>
        <v>N.A.</v>
      </c>
      <c r="BQ260" s="108" t="str">
        <f t="shared" si="49"/>
        <v>N.A.</v>
      </c>
      <c r="BR260" s="109" t="str">
        <f t="shared" si="50"/>
        <v>N.A.</v>
      </c>
      <c r="BS260" s="108">
        <f t="shared" si="51"/>
        <v>0</v>
      </c>
      <c r="BT260" s="108">
        <f t="shared" si="52"/>
        <v>0</v>
      </c>
      <c r="BU260" s="108">
        <f t="shared" si="56"/>
        <v>0</v>
      </c>
      <c r="BV260" s="62" t="str">
        <f t="shared" si="53"/>
        <v>IGUAL</v>
      </c>
      <c r="BW260" s="251"/>
    </row>
    <row r="261" spans="1:75" ht="37.9" hidden="1" customHeight="1">
      <c r="A261" s="89" t="s">
        <v>418</v>
      </c>
      <c r="B261" s="43">
        <v>1815</v>
      </c>
      <c r="C261" s="90" t="s">
        <v>12</v>
      </c>
      <c r="D261" s="90" t="s">
        <v>1083</v>
      </c>
      <c r="E261" s="92">
        <v>45169</v>
      </c>
      <c r="F261" s="90" t="s">
        <v>22</v>
      </c>
      <c r="G261" s="93" t="s">
        <v>1370</v>
      </c>
      <c r="H261" s="90"/>
      <c r="I261" s="92">
        <v>45203</v>
      </c>
      <c r="J261" s="94"/>
      <c r="K261" s="90"/>
      <c r="L261" s="90"/>
      <c r="M261" s="90"/>
      <c r="N261" s="90"/>
      <c r="O261" s="92"/>
      <c r="P261" s="92"/>
      <c r="Q261" s="253">
        <v>2677</v>
      </c>
      <c r="R261" s="95">
        <f t="array" ref="R261">SUM(IF($AA261=Reformulaciones!$B$2:$B$1354,Reformulaciones!$J$2:$J$994,0))</f>
        <v>0</v>
      </c>
      <c r="S261" s="175" t="s">
        <v>1371</v>
      </c>
      <c r="T261" s="96" t="s">
        <v>1372</v>
      </c>
      <c r="U261" s="96" t="s">
        <v>1373</v>
      </c>
      <c r="V261" s="94" t="s">
        <v>154</v>
      </c>
      <c r="W261" s="90" t="s">
        <v>419</v>
      </c>
      <c r="X261" s="92">
        <v>45306</v>
      </c>
      <c r="Y261" s="92">
        <v>45473</v>
      </c>
      <c r="Z261" s="92" t="s">
        <v>1374</v>
      </c>
      <c r="AA261" s="44" t="s">
        <v>1375</v>
      </c>
      <c r="AB261" s="97" t="s">
        <v>43</v>
      </c>
      <c r="AC261" s="98" t="str">
        <f t="shared" si="54"/>
        <v>A</v>
      </c>
      <c r="AD261" s="93" t="s">
        <v>237</v>
      </c>
      <c r="AE261" s="100">
        <v>0</v>
      </c>
      <c r="AF261" s="176" t="s">
        <v>1036</v>
      </c>
      <c r="AG261" s="119">
        <v>45401</v>
      </c>
      <c r="AH261" s="104"/>
      <c r="AI261" s="104"/>
      <c r="AJ261" s="90" t="s">
        <v>1343</v>
      </c>
      <c r="AK261" s="97" t="s">
        <v>43</v>
      </c>
      <c r="AL261" s="98" t="str">
        <f t="shared" si="55"/>
        <v>C</v>
      </c>
      <c r="AM261" s="93" t="s">
        <v>1376</v>
      </c>
      <c r="AN261" s="100">
        <v>1</v>
      </c>
      <c r="AO261" s="176" t="s">
        <v>1377</v>
      </c>
      <c r="AP261" s="110">
        <v>45442</v>
      </c>
      <c r="AQ261" s="97" t="s">
        <v>55</v>
      </c>
      <c r="AR261" s="97" t="s">
        <v>55</v>
      </c>
      <c r="AS261" s="105"/>
      <c r="AT261" s="97" t="s">
        <v>55</v>
      </c>
      <c r="AU261" s="98" t="s">
        <v>55</v>
      </c>
      <c r="AV261" s="97" t="s">
        <v>55</v>
      </c>
      <c r="AW261" s="100" t="s">
        <v>55</v>
      </c>
      <c r="AX261" s="97" t="s">
        <v>55</v>
      </c>
      <c r="AY261" s="110" t="s">
        <v>55</v>
      </c>
      <c r="AZ261" s="97" t="s">
        <v>55</v>
      </c>
      <c r="BA261" s="97" t="s">
        <v>55</v>
      </c>
      <c r="BB261" s="122" t="s">
        <v>55</v>
      </c>
      <c r="BC261" s="97" t="s">
        <v>55</v>
      </c>
      <c r="BD261" s="98" t="s">
        <v>55</v>
      </c>
      <c r="BE261" s="97" t="s">
        <v>55</v>
      </c>
      <c r="BF261" s="100" t="s">
        <v>55</v>
      </c>
      <c r="BG261" s="97" t="s">
        <v>55</v>
      </c>
      <c r="BH261" s="110" t="s">
        <v>55</v>
      </c>
      <c r="BI261" s="97" t="s">
        <v>55</v>
      </c>
      <c r="BJ261" s="97" t="s">
        <v>55</v>
      </c>
      <c r="BK261" s="122" t="s">
        <v>55</v>
      </c>
      <c r="BL261" s="107" t="s">
        <v>126</v>
      </c>
      <c r="BM261" s="108" t="str">
        <f t="shared" ref="BM261:BM324" si="57">IF($AU261="N.A.","N.A.",IF($X261="",0,(IF($X261&lt;=$BO$2,IF($Y261&lt;=$BO$2,1,0),0))))</f>
        <v>N.A.</v>
      </c>
      <c r="BN261" s="108" t="str">
        <f t="shared" ref="BN261:BN324" si="58">IF($BD261="A",1,IF($BD261="N.A.","N.A.",IF($BD261="C",0,0)))</f>
        <v>N.A.</v>
      </c>
      <c r="BO261" s="108" t="str">
        <f t="shared" ref="BO261:BO324" si="59">IF($BD261="C",1,IF($BD261="N.A.","N.A.",IF($BD261="A",0,0)))</f>
        <v>N.A.</v>
      </c>
      <c r="BP261" s="108" t="str">
        <f t="shared" ref="BP261:BP324" si="60">IF($BD261="N.A.","N.A.", IF($Y261="",0,(IF($BD261="A",IF($Y261&lt;=$BO$2,1,0),0))))</f>
        <v>N.A.</v>
      </c>
      <c r="BQ261" s="108" t="str">
        <f t="shared" ref="BQ261:BQ324" si="61">IF($BD261="N.A.","N.A.",(IF(AND($BM261=1,$BO261=1),1,IF(AND($BM261=0,$BO261=1),1,IF(AND($BM261=1,$BO261=0),1,0)))))</f>
        <v>N.A.</v>
      </c>
      <c r="BR261" s="109" t="str">
        <f t="shared" ref="BR261:BR324" si="62">IF($BD261="N.A.","N.A.",IF($Y261="",1,0))</f>
        <v>N.A.</v>
      </c>
      <c r="BS261" s="108">
        <f t="shared" ref="BS261:BS324" si="63">(IF($BM261=1,1,(IF(AND($Y261&gt;=$BN$2,$Y261&lt;=$BO$2),1,0))))+(IF($X261="",0,(IF(BM261=1,0,(IF($BP261=1,1,0))))))</f>
        <v>0</v>
      </c>
      <c r="BT261" s="108">
        <f t="shared" ref="BT261:BT324" si="64">(IF($BS261=0,0,IF(OR($AC261="C",$AL261="C",$BD261="C"),1,0)))</f>
        <v>0</v>
      </c>
      <c r="BU261" s="108">
        <f t="shared" si="56"/>
        <v>0</v>
      </c>
      <c r="BV261" s="62" t="str">
        <f t="shared" si="53"/>
        <v>IGUAL</v>
      </c>
      <c r="BW261" s="251"/>
    </row>
    <row r="262" spans="1:75" ht="37.9" customHeight="1">
      <c r="A262" s="89" t="s">
        <v>418</v>
      </c>
      <c r="B262" s="43">
        <v>1816</v>
      </c>
      <c r="C262" s="90" t="s">
        <v>12</v>
      </c>
      <c r="D262" s="90" t="s">
        <v>1083</v>
      </c>
      <c r="E262" s="92">
        <v>45169</v>
      </c>
      <c r="F262" s="90" t="s">
        <v>22</v>
      </c>
      <c r="G262" s="93" t="s">
        <v>1378</v>
      </c>
      <c r="H262" s="90"/>
      <c r="I262" s="92">
        <v>45203</v>
      </c>
      <c r="J262" s="94"/>
      <c r="K262" s="90"/>
      <c r="L262" s="90"/>
      <c r="M262" s="90"/>
      <c r="N262" s="90"/>
      <c r="O262" s="92"/>
      <c r="P262" s="92"/>
      <c r="Q262" s="253">
        <v>2676</v>
      </c>
      <c r="R262" s="95">
        <f t="array" ref="R262">SUM(IF($AA262=Reformulaciones!$B$2:$B$1354,Reformulaciones!$J$2:$J$994,0))</f>
        <v>0</v>
      </c>
      <c r="S262" s="96" t="s">
        <v>1379</v>
      </c>
      <c r="T262" s="96" t="s">
        <v>1380</v>
      </c>
      <c r="U262" s="96" t="s">
        <v>1381</v>
      </c>
      <c r="V262" s="94" t="s">
        <v>163</v>
      </c>
      <c r="W262" s="90" t="s">
        <v>419</v>
      </c>
      <c r="X262" s="92">
        <v>45383</v>
      </c>
      <c r="Y262" s="92">
        <v>45657</v>
      </c>
      <c r="Z262" s="92" t="s">
        <v>1374</v>
      </c>
      <c r="AA262" s="44" t="s">
        <v>1382</v>
      </c>
      <c r="AB262" s="97" t="s">
        <v>43</v>
      </c>
      <c r="AC262" s="98" t="str">
        <f t="shared" si="54"/>
        <v>A</v>
      </c>
      <c r="AD262" s="93" t="s">
        <v>237</v>
      </c>
      <c r="AE262" s="100">
        <v>0</v>
      </c>
      <c r="AF262" s="176" t="s">
        <v>1383</v>
      </c>
      <c r="AG262" s="119">
        <v>45401</v>
      </c>
      <c r="AH262" s="104"/>
      <c r="AI262" s="104"/>
      <c r="AJ262" s="90" t="s">
        <v>1343</v>
      </c>
      <c r="AK262" s="97" t="s">
        <v>43</v>
      </c>
      <c r="AL262" s="98" t="str">
        <f t="shared" si="55"/>
        <v>C</v>
      </c>
      <c r="AM262" s="93" t="s">
        <v>1384</v>
      </c>
      <c r="AN262" s="100">
        <v>1</v>
      </c>
      <c r="AO262" s="176" t="s">
        <v>1385</v>
      </c>
      <c r="AP262" s="110">
        <v>45445</v>
      </c>
      <c r="AQ262" s="97" t="s">
        <v>55</v>
      </c>
      <c r="AR262" s="97" t="s">
        <v>55</v>
      </c>
      <c r="AS262" s="105"/>
      <c r="AT262" s="97" t="s">
        <v>55</v>
      </c>
      <c r="AU262" s="98" t="s">
        <v>55</v>
      </c>
      <c r="AV262" s="97" t="s">
        <v>55</v>
      </c>
      <c r="AW262" s="100" t="s">
        <v>55</v>
      </c>
      <c r="AX262" s="97" t="s">
        <v>55</v>
      </c>
      <c r="AY262" s="110" t="s">
        <v>55</v>
      </c>
      <c r="AZ262" s="97" t="s">
        <v>55</v>
      </c>
      <c r="BA262" s="97" t="s">
        <v>55</v>
      </c>
      <c r="BB262" s="122" t="s">
        <v>55</v>
      </c>
      <c r="BC262" s="97" t="s">
        <v>55</v>
      </c>
      <c r="BD262" s="98" t="s">
        <v>55</v>
      </c>
      <c r="BE262" s="97" t="s">
        <v>55</v>
      </c>
      <c r="BF262" s="100" t="s">
        <v>55</v>
      </c>
      <c r="BG262" s="97" t="s">
        <v>55</v>
      </c>
      <c r="BH262" s="110" t="s">
        <v>55</v>
      </c>
      <c r="BI262" s="97" t="s">
        <v>55</v>
      </c>
      <c r="BJ262" s="97" t="s">
        <v>55</v>
      </c>
      <c r="BK262" s="122" t="s">
        <v>55</v>
      </c>
      <c r="BL262" s="107" t="s">
        <v>126</v>
      </c>
      <c r="BM262" s="108" t="str">
        <f t="shared" si="57"/>
        <v>N.A.</v>
      </c>
      <c r="BN262" s="108" t="str">
        <f t="shared" si="58"/>
        <v>N.A.</v>
      </c>
      <c r="BO262" s="108" t="str">
        <f t="shared" si="59"/>
        <v>N.A.</v>
      </c>
      <c r="BP262" s="108" t="str">
        <f t="shared" si="60"/>
        <v>N.A.</v>
      </c>
      <c r="BQ262" s="108" t="str">
        <f t="shared" si="61"/>
        <v>N.A.</v>
      </c>
      <c r="BR262" s="109" t="str">
        <f t="shared" si="62"/>
        <v>N.A.</v>
      </c>
      <c r="BS262" s="108">
        <f t="shared" si="63"/>
        <v>1</v>
      </c>
      <c r="BT262" s="108">
        <f t="shared" si="64"/>
        <v>1</v>
      </c>
      <c r="BU262" s="108">
        <f t="shared" si="56"/>
        <v>0</v>
      </c>
      <c r="BV262" s="62" t="str">
        <f t="shared" ref="BV262:BV325" si="65">IF($BF262&lt;$AW262,"MENOR",IF($BF262=$AW262,"IGUAL","OK"))</f>
        <v>IGUAL</v>
      </c>
      <c r="BW262" s="251"/>
    </row>
    <row r="263" spans="1:75" ht="37.9" hidden="1" customHeight="1">
      <c r="A263" s="89" t="s">
        <v>418</v>
      </c>
      <c r="B263" s="43">
        <v>1817</v>
      </c>
      <c r="C263" s="90" t="s">
        <v>12</v>
      </c>
      <c r="D263" s="90" t="s">
        <v>1083</v>
      </c>
      <c r="E263" s="92">
        <v>45169</v>
      </c>
      <c r="F263" s="90" t="s">
        <v>22</v>
      </c>
      <c r="G263" s="93" t="s">
        <v>1386</v>
      </c>
      <c r="H263" s="90"/>
      <c r="I263" s="92">
        <v>45203</v>
      </c>
      <c r="J263" s="94"/>
      <c r="K263" s="90"/>
      <c r="L263" s="90"/>
      <c r="M263" s="90"/>
      <c r="N263" s="90"/>
      <c r="O263" s="92"/>
      <c r="P263" s="92"/>
      <c r="Q263" s="253">
        <v>2675</v>
      </c>
      <c r="R263" s="95">
        <f t="array" ref="R263">SUM(IF($AA263=Reformulaciones!$B$2:$B$1354,Reformulaciones!$J$2:$J$994,0))</f>
        <v>0</v>
      </c>
      <c r="S263" s="96" t="s">
        <v>1387</v>
      </c>
      <c r="T263" s="96" t="s">
        <v>1388</v>
      </c>
      <c r="U263" s="96" t="s">
        <v>1389</v>
      </c>
      <c r="V263" s="94" t="s">
        <v>154</v>
      </c>
      <c r="W263" s="90" t="s">
        <v>419</v>
      </c>
      <c r="X263" s="92">
        <v>45383</v>
      </c>
      <c r="Y263" s="92">
        <v>45473</v>
      </c>
      <c r="Z263" s="92" t="s">
        <v>1374</v>
      </c>
      <c r="AA263" s="44" t="s">
        <v>1390</v>
      </c>
      <c r="AB263" s="97" t="s">
        <v>43</v>
      </c>
      <c r="AC263" s="98" t="str">
        <f t="shared" ref="AC263:AC331" si="66">IF($AE263="N.A.","A",(IF($AE263&lt;100%,"A",(IF($AE263=100%,"C")))))</f>
        <v>A</v>
      </c>
      <c r="AD263" s="93" t="s">
        <v>237</v>
      </c>
      <c r="AE263" s="100">
        <v>0</v>
      </c>
      <c r="AF263" s="176" t="s">
        <v>1391</v>
      </c>
      <c r="AG263" s="119">
        <v>45401</v>
      </c>
      <c r="AH263" s="104"/>
      <c r="AI263" s="104"/>
      <c r="AJ263" s="105" t="s">
        <v>120</v>
      </c>
      <c r="AK263" s="97" t="s">
        <v>43</v>
      </c>
      <c r="AL263" s="98" t="str">
        <f t="shared" ref="AL263:AL330" si="67">IF($AN263="N.A.","A",(IF($AN263&lt;100%,"A",(IF($AN263=100%,"C")))))</f>
        <v>C</v>
      </c>
      <c r="AM263" s="93" t="s">
        <v>1392</v>
      </c>
      <c r="AN263" s="100">
        <v>1</v>
      </c>
      <c r="AO263" s="176" t="s">
        <v>1393</v>
      </c>
      <c r="AP263" s="110">
        <v>45445</v>
      </c>
      <c r="AQ263" s="97" t="s">
        <v>55</v>
      </c>
      <c r="AR263" s="97" t="s">
        <v>55</v>
      </c>
      <c r="AS263" s="105"/>
      <c r="AT263" s="97" t="s">
        <v>55</v>
      </c>
      <c r="AU263" s="98" t="s">
        <v>55</v>
      </c>
      <c r="AV263" s="97" t="s">
        <v>55</v>
      </c>
      <c r="AW263" s="100" t="s">
        <v>55</v>
      </c>
      <c r="AX263" s="97" t="s">
        <v>55</v>
      </c>
      <c r="AY263" s="110" t="s">
        <v>55</v>
      </c>
      <c r="AZ263" s="97" t="s">
        <v>55</v>
      </c>
      <c r="BA263" s="97" t="s">
        <v>55</v>
      </c>
      <c r="BB263" s="122" t="s">
        <v>55</v>
      </c>
      <c r="BC263" s="97" t="s">
        <v>55</v>
      </c>
      <c r="BD263" s="98" t="s">
        <v>55</v>
      </c>
      <c r="BE263" s="97" t="s">
        <v>55</v>
      </c>
      <c r="BF263" s="100" t="s">
        <v>55</v>
      </c>
      <c r="BG263" s="97" t="s">
        <v>55</v>
      </c>
      <c r="BH263" s="110" t="s">
        <v>55</v>
      </c>
      <c r="BI263" s="97" t="s">
        <v>55</v>
      </c>
      <c r="BJ263" s="97" t="s">
        <v>55</v>
      </c>
      <c r="BK263" s="122" t="s">
        <v>55</v>
      </c>
      <c r="BL263" s="107" t="s">
        <v>126</v>
      </c>
      <c r="BM263" s="108" t="str">
        <f t="shared" si="57"/>
        <v>N.A.</v>
      </c>
      <c r="BN263" s="108" t="str">
        <f t="shared" si="58"/>
        <v>N.A.</v>
      </c>
      <c r="BO263" s="108" t="str">
        <f t="shared" si="59"/>
        <v>N.A.</v>
      </c>
      <c r="BP263" s="108" t="str">
        <f t="shared" si="60"/>
        <v>N.A.</v>
      </c>
      <c r="BQ263" s="108" t="str">
        <f t="shared" si="61"/>
        <v>N.A.</v>
      </c>
      <c r="BR263" s="109" t="str">
        <f t="shared" si="62"/>
        <v>N.A.</v>
      </c>
      <c r="BS263" s="108">
        <f t="shared" si="63"/>
        <v>0</v>
      </c>
      <c r="BT263" s="108">
        <f t="shared" si="64"/>
        <v>0</v>
      </c>
      <c r="BU263" s="108">
        <f t="shared" si="56"/>
        <v>0</v>
      </c>
      <c r="BV263" s="62" t="str">
        <f t="shared" si="65"/>
        <v>IGUAL</v>
      </c>
      <c r="BW263" s="251"/>
    </row>
    <row r="264" spans="1:75" ht="37.9" hidden="1" customHeight="1">
      <c r="A264" s="89" t="s">
        <v>418</v>
      </c>
      <c r="B264" s="43">
        <v>1818</v>
      </c>
      <c r="C264" s="90" t="s">
        <v>12</v>
      </c>
      <c r="D264" s="90" t="s">
        <v>1083</v>
      </c>
      <c r="E264" s="92">
        <v>45169</v>
      </c>
      <c r="F264" s="90" t="s">
        <v>22</v>
      </c>
      <c r="G264" s="93" t="s">
        <v>1394</v>
      </c>
      <c r="H264" s="90"/>
      <c r="I264" s="92">
        <v>45203</v>
      </c>
      <c r="J264" s="94"/>
      <c r="K264" s="90"/>
      <c r="L264" s="90"/>
      <c r="M264" s="90"/>
      <c r="N264" s="90"/>
      <c r="O264" s="92"/>
      <c r="P264" s="92"/>
      <c r="Q264" s="253">
        <v>2674</v>
      </c>
      <c r="R264" s="95">
        <f t="array" ref="R264">SUM(IF($AA264=Reformulaciones!$B$2:$B$1354,Reformulaciones!$J$2:$J$994,0))</f>
        <v>0</v>
      </c>
      <c r="S264" s="96" t="s">
        <v>1395</v>
      </c>
      <c r="T264" s="96" t="s">
        <v>1396</v>
      </c>
      <c r="U264" s="96" t="s">
        <v>1397</v>
      </c>
      <c r="V264" s="94" t="s">
        <v>154</v>
      </c>
      <c r="W264" s="90" t="s">
        <v>419</v>
      </c>
      <c r="X264" s="92">
        <v>45383</v>
      </c>
      <c r="Y264" s="92">
        <v>45505</v>
      </c>
      <c r="Z264" s="92" t="s">
        <v>1374</v>
      </c>
      <c r="AA264" s="44" t="s">
        <v>1398</v>
      </c>
      <c r="AB264" s="97" t="s">
        <v>43</v>
      </c>
      <c r="AC264" s="98" t="str">
        <f t="shared" si="66"/>
        <v>A</v>
      </c>
      <c r="AD264" s="93" t="s">
        <v>237</v>
      </c>
      <c r="AE264" s="100">
        <v>0</v>
      </c>
      <c r="AF264" s="176" t="s">
        <v>1391</v>
      </c>
      <c r="AG264" s="119">
        <v>45401</v>
      </c>
      <c r="AH264" s="104"/>
      <c r="AI264" s="177" t="s">
        <v>1399</v>
      </c>
      <c r="AJ264" s="90" t="s">
        <v>1343</v>
      </c>
      <c r="AK264" s="97" t="s">
        <v>43</v>
      </c>
      <c r="AL264" s="98" t="str">
        <f t="shared" si="67"/>
        <v>C</v>
      </c>
      <c r="AM264" s="93" t="s">
        <v>1400</v>
      </c>
      <c r="AN264" s="100">
        <v>1</v>
      </c>
      <c r="AO264" s="176" t="s">
        <v>1401</v>
      </c>
      <c r="AP264" s="110">
        <v>45442</v>
      </c>
      <c r="AQ264" s="97" t="s">
        <v>55</v>
      </c>
      <c r="AR264" s="97" t="s">
        <v>55</v>
      </c>
      <c r="AS264" s="105"/>
      <c r="AT264" s="97" t="s">
        <v>55</v>
      </c>
      <c r="AU264" s="98" t="s">
        <v>55</v>
      </c>
      <c r="AV264" s="97" t="s">
        <v>55</v>
      </c>
      <c r="AW264" s="100" t="s">
        <v>55</v>
      </c>
      <c r="AX264" s="97" t="s">
        <v>55</v>
      </c>
      <c r="AY264" s="110" t="s">
        <v>55</v>
      </c>
      <c r="AZ264" s="97" t="s">
        <v>55</v>
      </c>
      <c r="BA264" s="97" t="s">
        <v>55</v>
      </c>
      <c r="BB264" s="122" t="s">
        <v>55</v>
      </c>
      <c r="BC264" s="97" t="s">
        <v>55</v>
      </c>
      <c r="BD264" s="98" t="s">
        <v>55</v>
      </c>
      <c r="BE264" s="97" t="s">
        <v>55</v>
      </c>
      <c r="BF264" s="100" t="s">
        <v>55</v>
      </c>
      <c r="BG264" s="97" t="s">
        <v>55</v>
      </c>
      <c r="BH264" s="110" t="s">
        <v>55</v>
      </c>
      <c r="BI264" s="97" t="s">
        <v>55</v>
      </c>
      <c r="BJ264" s="97" t="s">
        <v>55</v>
      </c>
      <c r="BK264" s="122" t="s">
        <v>55</v>
      </c>
      <c r="BL264" s="107" t="s">
        <v>126</v>
      </c>
      <c r="BM264" s="108" t="str">
        <f t="shared" si="57"/>
        <v>N.A.</v>
      </c>
      <c r="BN264" s="108" t="str">
        <f t="shared" si="58"/>
        <v>N.A.</v>
      </c>
      <c r="BO264" s="108" t="str">
        <f t="shared" si="59"/>
        <v>N.A.</v>
      </c>
      <c r="BP264" s="108" t="str">
        <f t="shared" si="60"/>
        <v>N.A.</v>
      </c>
      <c r="BQ264" s="108" t="str">
        <f t="shared" si="61"/>
        <v>N.A.</v>
      </c>
      <c r="BR264" s="109" t="str">
        <f t="shared" si="62"/>
        <v>N.A.</v>
      </c>
      <c r="BS264" s="108">
        <f t="shared" si="63"/>
        <v>0</v>
      </c>
      <c r="BT264" s="108">
        <f t="shared" si="64"/>
        <v>0</v>
      </c>
      <c r="BU264" s="108">
        <f t="shared" si="56"/>
        <v>0</v>
      </c>
      <c r="BV264" s="62" t="str">
        <f t="shared" si="65"/>
        <v>IGUAL</v>
      </c>
      <c r="BW264" s="251"/>
    </row>
    <row r="265" spans="1:75" ht="37.9" hidden="1" customHeight="1">
      <c r="A265" s="89" t="s">
        <v>418</v>
      </c>
      <c r="B265" s="43">
        <v>1819</v>
      </c>
      <c r="C265" s="90" t="s">
        <v>12</v>
      </c>
      <c r="D265" s="90" t="s">
        <v>1083</v>
      </c>
      <c r="E265" s="92">
        <v>45169</v>
      </c>
      <c r="F265" s="90" t="s">
        <v>22</v>
      </c>
      <c r="G265" s="93" t="s">
        <v>1402</v>
      </c>
      <c r="H265" s="90"/>
      <c r="I265" s="92">
        <v>45203</v>
      </c>
      <c r="J265" s="94"/>
      <c r="K265" s="90"/>
      <c r="L265" s="90"/>
      <c r="M265" s="90"/>
      <c r="N265" s="90"/>
      <c r="O265" s="92"/>
      <c r="P265" s="92"/>
      <c r="Q265" s="188">
        <v>2673</v>
      </c>
      <c r="R265" s="95">
        <f t="array" ref="R265">SUM(IF($AA265=Reformulaciones!$B$2:$B$1354,Reformulaciones!$J$2:$J$994,0))</f>
        <v>1</v>
      </c>
      <c r="S265" s="93" t="s">
        <v>1403</v>
      </c>
      <c r="T265" s="93" t="s">
        <v>1404</v>
      </c>
      <c r="U265" s="96" t="s">
        <v>1405</v>
      </c>
      <c r="V265" s="94">
        <v>1</v>
      </c>
      <c r="W265" s="90" t="s">
        <v>419</v>
      </c>
      <c r="X265" s="92">
        <v>45383</v>
      </c>
      <c r="Y265" s="92">
        <v>45505</v>
      </c>
      <c r="Z265" s="90" t="s">
        <v>1406</v>
      </c>
      <c r="AA265" s="44" t="s">
        <v>1407</v>
      </c>
      <c r="AB265" s="97" t="s">
        <v>43</v>
      </c>
      <c r="AC265" s="98" t="str">
        <f t="shared" si="66"/>
        <v>A</v>
      </c>
      <c r="AD265" s="93" t="s">
        <v>237</v>
      </c>
      <c r="AE265" s="100">
        <v>0</v>
      </c>
      <c r="AF265" s="176" t="s">
        <v>1391</v>
      </c>
      <c r="AG265" s="119">
        <v>45401</v>
      </c>
      <c r="AH265" s="104"/>
      <c r="AI265" s="104"/>
      <c r="AJ265" s="105" t="s">
        <v>120</v>
      </c>
      <c r="AK265" s="97" t="s">
        <v>43</v>
      </c>
      <c r="AL265" s="98" t="str">
        <f t="shared" si="67"/>
        <v>C</v>
      </c>
      <c r="AM265" s="93" t="s">
        <v>1408</v>
      </c>
      <c r="AN265" s="100">
        <v>1</v>
      </c>
      <c r="AO265" s="176" t="s">
        <v>1385</v>
      </c>
      <c r="AP265" s="110">
        <v>45445</v>
      </c>
      <c r="AQ265" s="97" t="s">
        <v>55</v>
      </c>
      <c r="AR265" s="97" t="s">
        <v>55</v>
      </c>
      <c r="AS265" s="105"/>
      <c r="AT265" s="97" t="s">
        <v>55</v>
      </c>
      <c r="AU265" s="98" t="s">
        <v>55</v>
      </c>
      <c r="AV265" s="97" t="s">
        <v>55</v>
      </c>
      <c r="AW265" s="100" t="s">
        <v>55</v>
      </c>
      <c r="AX265" s="97" t="s">
        <v>55</v>
      </c>
      <c r="AY265" s="110" t="s">
        <v>55</v>
      </c>
      <c r="AZ265" s="97" t="s">
        <v>55</v>
      </c>
      <c r="BA265" s="97" t="s">
        <v>55</v>
      </c>
      <c r="BB265" s="122" t="s">
        <v>55</v>
      </c>
      <c r="BC265" s="97" t="s">
        <v>55</v>
      </c>
      <c r="BD265" s="98" t="s">
        <v>55</v>
      </c>
      <c r="BE265" s="97" t="s">
        <v>55</v>
      </c>
      <c r="BF265" s="100" t="s">
        <v>55</v>
      </c>
      <c r="BG265" s="97" t="s">
        <v>55</v>
      </c>
      <c r="BH265" s="110" t="s">
        <v>55</v>
      </c>
      <c r="BI265" s="97" t="s">
        <v>55</v>
      </c>
      <c r="BJ265" s="97" t="s">
        <v>55</v>
      </c>
      <c r="BK265" s="122" t="s">
        <v>55</v>
      </c>
      <c r="BL265" s="107" t="s">
        <v>126</v>
      </c>
      <c r="BM265" s="108" t="str">
        <f t="shared" si="57"/>
        <v>N.A.</v>
      </c>
      <c r="BN265" s="108" t="str">
        <f t="shared" si="58"/>
        <v>N.A.</v>
      </c>
      <c r="BO265" s="108" t="str">
        <f t="shared" si="59"/>
        <v>N.A.</v>
      </c>
      <c r="BP265" s="108" t="str">
        <f t="shared" si="60"/>
        <v>N.A.</v>
      </c>
      <c r="BQ265" s="108" t="str">
        <f t="shared" si="61"/>
        <v>N.A.</v>
      </c>
      <c r="BR265" s="109" t="str">
        <f t="shared" si="62"/>
        <v>N.A.</v>
      </c>
      <c r="BS265" s="108">
        <f t="shared" si="63"/>
        <v>0</v>
      </c>
      <c r="BT265" s="108">
        <f t="shared" si="64"/>
        <v>0</v>
      </c>
      <c r="BU265" s="108">
        <f t="shared" si="56"/>
        <v>0</v>
      </c>
      <c r="BV265" s="62" t="str">
        <f t="shared" si="65"/>
        <v>IGUAL</v>
      </c>
      <c r="BW265" s="251"/>
    </row>
    <row r="266" spans="1:75" ht="37.9" hidden="1" customHeight="1">
      <c r="A266" s="89" t="s">
        <v>276</v>
      </c>
      <c r="B266" s="43">
        <v>1820</v>
      </c>
      <c r="C266" s="90" t="s">
        <v>20</v>
      </c>
      <c r="D266" s="90" t="s">
        <v>20</v>
      </c>
      <c r="E266" s="92" t="s">
        <v>110</v>
      </c>
      <c r="F266" s="90" t="s">
        <v>24</v>
      </c>
      <c r="G266" s="93" t="s">
        <v>1409</v>
      </c>
      <c r="H266" s="90" t="s">
        <v>32</v>
      </c>
      <c r="I266" s="92">
        <v>45203</v>
      </c>
      <c r="J266" s="94"/>
      <c r="K266" s="90"/>
      <c r="L266" s="90"/>
      <c r="M266" s="90"/>
      <c r="N266" s="90"/>
      <c r="O266" s="92"/>
      <c r="P266" s="92"/>
      <c r="Q266" s="188">
        <v>2448</v>
      </c>
      <c r="R266" s="95">
        <f t="array" ref="R266">SUM(IF($AA266=Reformulaciones!$B$2:$B$1354,Reformulaciones!$J$2:$J$994,0))</f>
        <v>0</v>
      </c>
      <c r="S266" s="93" t="s">
        <v>1410</v>
      </c>
      <c r="T266" s="93" t="s">
        <v>1411</v>
      </c>
      <c r="U266" s="96" t="s">
        <v>1412</v>
      </c>
      <c r="V266" s="94">
        <v>6</v>
      </c>
      <c r="W266" s="90" t="s">
        <v>277</v>
      </c>
      <c r="X266" s="92">
        <v>45231</v>
      </c>
      <c r="Y266" s="92">
        <v>45442</v>
      </c>
      <c r="Z266" s="90" t="s">
        <v>1413</v>
      </c>
      <c r="AA266" s="44" t="s">
        <v>1414</v>
      </c>
      <c r="AB266" s="97" t="s">
        <v>46</v>
      </c>
      <c r="AC266" s="98" t="str">
        <f t="shared" si="66"/>
        <v>A</v>
      </c>
      <c r="AD266" s="99" t="s">
        <v>550</v>
      </c>
      <c r="AE266" s="100">
        <v>0</v>
      </c>
      <c r="AF266" s="99" t="s">
        <v>550</v>
      </c>
      <c r="AG266" s="110">
        <v>45404</v>
      </c>
      <c r="AH266" s="104" t="s">
        <v>551</v>
      </c>
      <c r="AI266" s="104" t="s">
        <v>552</v>
      </c>
      <c r="AJ266" s="105" t="s">
        <v>120</v>
      </c>
      <c r="AK266" s="97" t="s">
        <v>46</v>
      </c>
      <c r="AL266" s="98" t="str">
        <f t="shared" si="67"/>
        <v>C</v>
      </c>
      <c r="AM266" s="99" t="s">
        <v>1415</v>
      </c>
      <c r="AN266" s="100">
        <v>1</v>
      </c>
      <c r="AO266" s="99" t="s">
        <v>1416</v>
      </c>
      <c r="AP266" s="110">
        <v>45484</v>
      </c>
      <c r="AQ266" s="97" t="s">
        <v>1417</v>
      </c>
      <c r="AR266" s="97" t="s">
        <v>877</v>
      </c>
      <c r="AS266" s="105"/>
      <c r="AT266" s="97" t="s">
        <v>55</v>
      </c>
      <c r="AU266" s="98" t="s">
        <v>55</v>
      </c>
      <c r="AV266" s="97" t="s">
        <v>55</v>
      </c>
      <c r="AW266" s="100" t="s">
        <v>55</v>
      </c>
      <c r="AX266" s="97" t="s">
        <v>55</v>
      </c>
      <c r="AY266" s="110" t="s">
        <v>55</v>
      </c>
      <c r="AZ266" s="97" t="s">
        <v>55</v>
      </c>
      <c r="BA266" s="97" t="s">
        <v>55</v>
      </c>
      <c r="BB266" s="122" t="s">
        <v>55</v>
      </c>
      <c r="BC266" s="97" t="s">
        <v>55</v>
      </c>
      <c r="BD266" s="98" t="s">
        <v>55</v>
      </c>
      <c r="BE266" s="97" t="s">
        <v>55</v>
      </c>
      <c r="BF266" s="100" t="s">
        <v>55</v>
      </c>
      <c r="BG266" s="97" t="s">
        <v>55</v>
      </c>
      <c r="BH266" s="110" t="s">
        <v>55</v>
      </c>
      <c r="BI266" s="97" t="s">
        <v>55</v>
      </c>
      <c r="BJ266" s="97" t="s">
        <v>55</v>
      </c>
      <c r="BK266" s="122" t="s">
        <v>55</v>
      </c>
      <c r="BL266" s="107" t="s">
        <v>126</v>
      </c>
      <c r="BM266" s="108" t="str">
        <f t="shared" si="57"/>
        <v>N.A.</v>
      </c>
      <c r="BN266" s="108" t="str">
        <f t="shared" si="58"/>
        <v>N.A.</v>
      </c>
      <c r="BO266" s="108" t="str">
        <f t="shared" si="59"/>
        <v>N.A.</v>
      </c>
      <c r="BP266" s="108" t="str">
        <f t="shared" si="60"/>
        <v>N.A.</v>
      </c>
      <c r="BQ266" s="108" t="str">
        <f t="shared" si="61"/>
        <v>N.A.</v>
      </c>
      <c r="BR266" s="109" t="str">
        <f t="shared" si="62"/>
        <v>N.A.</v>
      </c>
      <c r="BS266" s="108">
        <f t="shared" si="63"/>
        <v>0</v>
      </c>
      <c r="BT266" s="108">
        <f t="shared" si="64"/>
        <v>0</v>
      </c>
      <c r="BU266" s="108">
        <f t="shared" si="56"/>
        <v>0</v>
      </c>
      <c r="BV266" s="62" t="str">
        <f t="shared" si="65"/>
        <v>IGUAL</v>
      </c>
      <c r="BW266" s="251"/>
    </row>
    <row r="267" spans="1:75" ht="37.9" hidden="1" customHeight="1">
      <c r="A267" s="89" t="s">
        <v>276</v>
      </c>
      <c r="B267" s="43">
        <v>1820</v>
      </c>
      <c r="C267" s="90" t="s">
        <v>20</v>
      </c>
      <c r="D267" s="90" t="s">
        <v>20</v>
      </c>
      <c r="E267" s="92" t="s">
        <v>110</v>
      </c>
      <c r="F267" s="90" t="s">
        <v>24</v>
      </c>
      <c r="G267" s="93" t="s">
        <v>1409</v>
      </c>
      <c r="H267" s="90" t="s">
        <v>32</v>
      </c>
      <c r="I267" s="92">
        <v>45203</v>
      </c>
      <c r="J267" s="94"/>
      <c r="K267" s="90"/>
      <c r="L267" s="90"/>
      <c r="M267" s="90"/>
      <c r="N267" s="90"/>
      <c r="O267" s="92"/>
      <c r="P267" s="92"/>
      <c r="Q267" s="188">
        <v>2449</v>
      </c>
      <c r="R267" s="95">
        <f t="array" ref="R267">SUM(IF($AA267=Reformulaciones!$B$2:$B$1354,Reformulaciones!$J$2:$J$994,0))</f>
        <v>0</v>
      </c>
      <c r="S267" s="93" t="s">
        <v>1410</v>
      </c>
      <c r="T267" s="93" t="s">
        <v>1418</v>
      </c>
      <c r="U267" s="96" t="s">
        <v>1419</v>
      </c>
      <c r="V267" s="94">
        <v>1</v>
      </c>
      <c r="W267" s="90" t="s">
        <v>277</v>
      </c>
      <c r="X267" s="92">
        <v>45292</v>
      </c>
      <c r="Y267" s="92">
        <v>45380</v>
      </c>
      <c r="Z267" s="90" t="s">
        <v>1420</v>
      </c>
      <c r="AA267" s="44" t="s">
        <v>1421</v>
      </c>
      <c r="AB267" s="97" t="s">
        <v>46</v>
      </c>
      <c r="AC267" s="98" t="str">
        <f t="shared" si="66"/>
        <v>C</v>
      </c>
      <c r="AD267" s="99" t="s">
        <v>1422</v>
      </c>
      <c r="AE267" s="100">
        <v>1</v>
      </c>
      <c r="AF267" s="99" t="s">
        <v>1423</v>
      </c>
      <c r="AG267" s="110">
        <v>45404</v>
      </c>
      <c r="AH267" s="104" t="s">
        <v>1424</v>
      </c>
      <c r="AI267" s="104" t="s">
        <v>524</v>
      </c>
      <c r="AJ267" s="105" t="s">
        <v>120</v>
      </c>
      <c r="AK267" s="97" t="s">
        <v>55</v>
      </c>
      <c r="AL267" s="97" t="s">
        <v>55</v>
      </c>
      <c r="AM267" s="104" t="s">
        <v>55</v>
      </c>
      <c r="AN267" s="97" t="s">
        <v>55</v>
      </c>
      <c r="AO267" s="97" t="s">
        <v>55</v>
      </c>
      <c r="AP267" s="97" t="s">
        <v>55</v>
      </c>
      <c r="AQ267" s="97" t="s">
        <v>55</v>
      </c>
      <c r="AR267" s="97" t="s">
        <v>55</v>
      </c>
      <c r="AS267" s="97" t="s">
        <v>55</v>
      </c>
      <c r="AT267" s="97" t="s">
        <v>55</v>
      </c>
      <c r="AU267" s="98" t="s">
        <v>55</v>
      </c>
      <c r="AV267" s="97" t="s">
        <v>55</v>
      </c>
      <c r="AW267" s="100" t="s">
        <v>55</v>
      </c>
      <c r="AX267" s="97" t="s">
        <v>55</v>
      </c>
      <c r="AY267" s="110" t="s">
        <v>55</v>
      </c>
      <c r="AZ267" s="97" t="s">
        <v>55</v>
      </c>
      <c r="BA267" s="97" t="s">
        <v>55</v>
      </c>
      <c r="BB267" s="122" t="s">
        <v>55</v>
      </c>
      <c r="BC267" s="97" t="s">
        <v>55</v>
      </c>
      <c r="BD267" s="98" t="s">
        <v>55</v>
      </c>
      <c r="BE267" s="97" t="s">
        <v>55</v>
      </c>
      <c r="BF267" s="100" t="s">
        <v>55</v>
      </c>
      <c r="BG267" s="97" t="s">
        <v>55</v>
      </c>
      <c r="BH267" s="110" t="s">
        <v>55</v>
      </c>
      <c r="BI267" s="97" t="s">
        <v>55</v>
      </c>
      <c r="BJ267" s="97" t="s">
        <v>55</v>
      </c>
      <c r="BK267" s="122" t="s">
        <v>55</v>
      </c>
      <c r="BL267" s="107" t="s">
        <v>110</v>
      </c>
      <c r="BM267" s="108" t="str">
        <f t="shared" si="57"/>
        <v>N.A.</v>
      </c>
      <c r="BN267" s="108" t="str">
        <f t="shared" si="58"/>
        <v>N.A.</v>
      </c>
      <c r="BO267" s="108" t="str">
        <f t="shared" si="59"/>
        <v>N.A.</v>
      </c>
      <c r="BP267" s="108" t="str">
        <f t="shared" si="60"/>
        <v>N.A.</v>
      </c>
      <c r="BQ267" s="108" t="str">
        <f t="shared" si="61"/>
        <v>N.A.</v>
      </c>
      <c r="BR267" s="109" t="str">
        <f t="shared" si="62"/>
        <v>N.A.</v>
      </c>
      <c r="BS267" s="108">
        <f t="shared" si="63"/>
        <v>0</v>
      </c>
      <c r="BT267" s="108">
        <f t="shared" si="64"/>
        <v>0</v>
      </c>
      <c r="BU267" s="108">
        <f t="shared" si="56"/>
        <v>0</v>
      </c>
      <c r="BV267" s="62" t="str">
        <f t="shared" si="65"/>
        <v>IGUAL</v>
      </c>
      <c r="BW267" s="251"/>
    </row>
    <row r="268" spans="1:75" ht="37.9" hidden="1" customHeight="1">
      <c r="A268" s="89" t="s">
        <v>276</v>
      </c>
      <c r="B268" s="43">
        <v>1822</v>
      </c>
      <c r="C268" s="90" t="s">
        <v>20</v>
      </c>
      <c r="D268" s="90" t="s">
        <v>20</v>
      </c>
      <c r="E268" s="92" t="s">
        <v>110</v>
      </c>
      <c r="F268" s="90" t="s">
        <v>24</v>
      </c>
      <c r="G268" s="93" t="s">
        <v>1425</v>
      </c>
      <c r="H268" s="90" t="s">
        <v>32</v>
      </c>
      <c r="I268" s="92">
        <v>45203</v>
      </c>
      <c r="J268" s="94"/>
      <c r="K268" s="90"/>
      <c r="L268" s="90"/>
      <c r="M268" s="90"/>
      <c r="N268" s="90"/>
      <c r="O268" s="92"/>
      <c r="P268" s="92"/>
      <c r="Q268" s="188">
        <v>2454</v>
      </c>
      <c r="R268" s="95">
        <f t="array" ref="R268">SUM(IF($AA268=Reformulaciones!$B$2:$B$1354,Reformulaciones!$J$2:$J$994,0))</f>
        <v>0</v>
      </c>
      <c r="S268" s="93" t="s">
        <v>1426</v>
      </c>
      <c r="T268" s="93" t="s">
        <v>1427</v>
      </c>
      <c r="U268" s="96" t="s">
        <v>1428</v>
      </c>
      <c r="V268" s="94">
        <v>1</v>
      </c>
      <c r="W268" s="90" t="s">
        <v>277</v>
      </c>
      <c r="X268" s="92">
        <v>45261</v>
      </c>
      <c r="Y268" s="92">
        <v>45322</v>
      </c>
      <c r="Z268" s="90" t="s">
        <v>1420</v>
      </c>
      <c r="AA268" s="44" t="s">
        <v>1429</v>
      </c>
      <c r="AB268" s="97" t="s">
        <v>48</v>
      </c>
      <c r="AC268" s="98" t="str">
        <f t="shared" si="66"/>
        <v>C</v>
      </c>
      <c r="AD268" s="111" t="s">
        <v>1430</v>
      </c>
      <c r="AE268" s="100">
        <v>1</v>
      </c>
      <c r="AF268" s="101" t="s">
        <v>1431</v>
      </c>
      <c r="AG268" s="102">
        <v>45406</v>
      </c>
      <c r="AH268" s="112" t="s">
        <v>382</v>
      </c>
      <c r="AI268" s="117" t="s">
        <v>120</v>
      </c>
      <c r="AJ268" s="154" t="s">
        <v>120</v>
      </c>
      <c r="AK268" s="97" t="s">
        <v>55</v>
      </c>
      <c r="AL268" s="97" t="s">
        <v>55</v>
      </c>
      <c r="AM268" s="104" t="s">
        <v>55</v>
      </c>
      <c r="AN268" s="97" t="s">
        <v>55</v>
      </c>
      <c r="AO268" s="97" t="s">
        <v>55</v>
      </c>
      <c r="AP268" s="97" t="s">
        <v>55</v>
      </c>
      <c r="AQ268" s="97" t="s">
        <v>55</v>
      </c>
      <c r="AR268" s="97" t="s">
        <v>55</v>
      </c>
      <c r="AS268" s="97" t="s">
        <v>55</v>
      </c>
      <c r="AT268" s="97" t="s">
        <v>55</v>
      </c>
      <c r="AU268" s="98" t="s">
        <v>55</v>
      </c>
      <c r="AV268" s="97" t="s">
        <v>55</v>
      </c>
      <c r="AW268" s="100" t="s">
        <v>55</v>
      </c>
      <c r="AX268" s="97" t="s">
        <v>55</v>
      </c>
      <c r="AY268" s="110" t="s">
        <v>55</v>
      </c>
      <c r="AZ268" s="97" t="s">
        <v>55</v>
      </c>
      <c r="BA268" s="97" t="s">
        <v>55</v>
      </c>
      <c r="BB268" s="122" t="s">
        <v>55</v>
      </c>
      <c r="BC268" s="97" t="s">
        <v>55</v>
      </c>
      <c r="BD268" s="98" t="s">
        <v>55</v>
      </c>
      <c r="BE268" s="97" t="s">
        <v>55</v>
      </c>
      <c r="BF268" s="100" t="s">
        <v>55</v>
      </c>
      <c r="BG268" s="97" t="s">
        <v>55</v>
      </c>
      <c r="BH268" s="110" t="s">
        <v>55</v>
      </c>
      <c r="BI268" s="97" t="s">
        <v>55</v>
      </c>
      <c r="BJ268" s="97" t="s">
        <v>55</v>
      </c>
      <c r="BK268" s="122" t="s">
        <v>55</v>
      </c>
      <c r="BL268" s="107" t="s">
        <v>110</v>
      </c>
      <c r="BM268" s="108" t="str">
        <f t="shared" si="57"/>
        <v>N.A.</v>
      </c>
      <c r="BN268" s="108" t="str">
        <f t="shared" si="58"/>
        <v>N.A.</v>
      </c>
      <c r="BO268" s="108" t="str">
        <f t="shared" si="59"/>
        <v>N.A.</v>
      </c>
      <c r="BP268" s="108" t="str">
        <f t="shared" si="60"/>
        <v>N.A.</v>
      </c>
      <c r="BQ268" s="108" t="str">
        <f t="shared" si="61"/>
        <v>N.A.</v>
      </c>
      <c r="BR268" s="109" t="str">
        <f t="shared" si="62"/>
        <v>N.A.</v>
      </c>
      <c r="BS268" s="108">
        <f t="shared" si="63"/>
        <v>0</v>
      </c>
      <c r="BT268" s="108">
        <f t="shared" si="64"/>
        <v>0</v>
      </c>
      <c r="BU268" s="108">
        <f t="shared" si="56"/>
        <v>0</v>
      </c>
      <c r="BV268" s="62" t="str">
        <f t="shared" si="65"/>
        <v>IGUAL</v>
      </c>
      <c r="BW268" s="251"/>
    </row>
    <row r="269" spans="1:75" ht="37.9" hidden="1" customHeight="1">
      <c r="A269" s="89" t="s">
        <v>276</v>
      </c>
      <c r="B269" s="43">
        <v>1823</v>
      </c>
      <c r="C269" s="90" t="s">
        <v>20</v>
      </c>
      <c r="D269" s="90" t="s">
        <v>20</v>
      </c>
      <c r="E269" s="92" t="s">
        <v>110</v>
      </c>
      <c r="F269" s="90" t="s">
        <v>24</v>
      </c>
      <c r="G269" s="93" t="s">
        <v>1432</v>
      </c>
      <c r="H269" s="90" t="s">
        <v>32</v>
      </c>
      <c r="I269" s="92">
        <v>45203</v>
      </c>
      <c r="J269" s="94"/>
      <c r="K269" s="90"/>
      <c r="L269" s="90"/>
      <c r="M269" s="90"/>
      <c r="N269" s="90"/>
      <c r="O269" s="92"/>
      <c r="P269" s="92"/>
      <c r="Q269" s="188">
        <v>2457</v>
      </c>
      <c r="R269" s="95">
        <f t="array" ref="R269">SUM(IF($AA269=Reformulaciones!$B$2:$B$1354,Reformulaciones!$J$2:$J$994,0))</f>
        <v>0</v>
      </c>
      <c r="S269" s="93" t="s">
        <v>1433</v>
      </c>
      <c r="T269" s="93" t="s">
        <v>1434</v>
      </c>
      <c r="U269" s="96" t="s">
        <v>1435</v>
      </c>
      <c r="V269" s="94">
        <v>1</v>
      </c>
      <c r="W269" s="90" t="s">
        <v>277</v>
      </c>
      <c r="X269" s="92">
        <v>45292</v>
      </c>
      <c r="Y269" s="92">
        <v>45322</v>
      </c>
      <c r="Z269" s="90" t="s">
        <v>1420</v>
      </c>
      <c r="AA269" s="44" t="s">
        <v>1436</v>
      </c>
      <c r="AB269" s="97" t="s">
        <v>44</v>
      </c>
      <c r="AC269" s="98" t="str">
        <f t="shared" si="66"/>
        <v>C</v>
      </c>
      <c r="AD269" s="99" t="s">
        <v>1437</v>
      </c>
      <c r="AE269" s="100">
        <v>1</v>
      </c>
      <c r="AF269" s="99" t="s">
        <v>1438</v>
      </c>
      <c r="AG269" s="110">
        <v>45406</v>
      </c>
      <c r="AH269" s="104"/>
      <c r="AI269" s="104"/>
      <c r="AJ269" s="105" t="s">
        <v>120</v>
      </c>
      <c r="AK269" s="97" t="s">
        <v>55</v>
      </c>
      <c r="AL269" s="97" t="s">
        <v>55</v>
      </c>
      <c r="AM269" s="104" t="s">
        <v>55</v>
      </c>
      <c r="AN269" s="97" t="s">
        <v>55</v>
      </c>
      <c r="AO269" s="97" t="s">
        <v>55</v>
      </c>
      <c r="AP269" s="97" t="s">
        <v>55</v>
      </c>
      <c r="AQ269" s="97" t="s">
        <v>55</v>
      </c>
      <c r="AR269" s="97" t="s">
        <v>55</v>
      </c>
      <c r="AS269" s="97" t="s">
        <v>55</v>
      </c>
      <c r="AT269" s="97" t="s">
        <v>55</v>
      </c>
      <c r="AU269" s="98" t="s">
        <v>55</v>
      </c>
      <c r="AV269" s="97" t="s">
        <v>55</v>
      </c>
      <c r="AW269" s="100" t="s">
        <v>55</v>
      </c>
      <c r="AX269" s="97" t="s">
        <v>55</v>
      </c>
      <c r="AY269" s="110" t="s">
        <v>55</v>
      </c>
      <c r="AZ269" s="97" t="s">
        <v>55</v>
      </c>
      <c r="BA269" s="97" t="s">
        <v>55</v>
      </c>
      <c r="BB269" s="122" t="s">
        <v>55</v>
      </c>
      <c r="BC269" s="97" t="s">
        <v>55</v>
      </c>
      <c r="BD269" s="98" t="s">
        <v>55</v>
      </c>
      <c r="BE269" s="97" t="s">
        <v>55</v>
      </c>
      <c r="BF269" s="100" t="s">
        <v>55</v>
      </c>
      <c r="BG269" s="97" t="s">
        <v>55</v>
      </c>
      <c r="BH269" s="110" t="s">
        <v>55</v>
      </c>
      <c r="BI269" s="97" t="s">
        <v>55</v>
      </c>
      <c r="BJ269" s="97" t="s">
        <v>55</v>
      </c>
      <c r="BK269" s="122" t="s">
        <v>55</v>
      </c>
      <c r="BL269" s="107" t="s">
        <v>110</v>
      </c>
      <c r="BM269" s="108" t="str">
        <f t="shared" si="57"/>
        <v>N.A.</v>
      </c>
      <c r="BN269" s="108" t="str">
        <f t="shared" si="58"/>
        <v>N.A.</v>
      </c>
      <c r="BO269" s="108" t="str">
        <f t="shared" si="59"/>
        <v>N.A.</v>
      </c>
      <c r="BP269" s="108" t="str">
        <f t="shared" si="60"/>
        <v>N.A.</v>
      </c>
      <c r="BQ269" s="108" t="str">
        <f t="shared" si="61"/>
        <v>N.A.</v>
      </c>
      <c r="BR269" s="109" t="str">
        <f t="shared" si="62"/>
        <v>N.A.</v>
      </c>
      <c r="BS269" s="108">
        <f t="shared" si="63"/>
        <v>0</v>
      </c>
      <c r="BT269" s="108">
        <f t="shared" si="64"/>
        <v>0</v>
      </c>
      <c r="BU269" s="108">
        <f t="shared" si="56"/>
        <v>0</v>
      </c>
      <c r="BV269" s="62" t="str">
        <f t="shared" si="65"/>
        <v>IGUAL</v>
      </c>
      <c r="BW269" s="251"/>
    </row>
    <row r="270" spans="1:75" ht="37.9" customHeight="1">
      <c r="A270" s="89" t="s">
        <v>276</v>
      </c>
      <c r="B270" s="43">
        <v>1823</v>
      </c>
      <c r="C270" s="90" t="s">
        <v>20</v>
      </c>
      <c r="D270" s="90" t="s">
        <v>20</v>
      </c>
      <c r="E270" s="92" t="s">
        <v>110</v>
      </c>
      <c r="F270" s="90" t="s">
        <v>24</v>
      </c>
      <c r="G270" s="93" t="s">
        <v>1432</v>
      </c>
      <c r="H270" s="90" t="s">
        <v>32</v>
      </c>
      <c r="I270" s="92">
        <v>45203</v>
      </c>
      <c r="J270" s="94"/>
      <c r="K270" s="90"/>
      <c r="L270" s="90"/>
      <c r="M270" s="90"/>
      <c r="N270" s="90"/>
      <c r="O270" s="92"/>
      <c r="P270" s="92"/>
      <c r="Q270" s="188">
        <v>2578</v>
      </c>
      <c r="R270" s="95">
        <f t="array" ref="R270">SUM(IF($AA270=Reformulaciones!$B$2:$B$1354,Reformulaciones!$J$2:$J$994,0))</f>
        <v>0</v>
      </c>
      <c r="S270" s="93" t="s">
        <v>1433</v>
      </c>
      <c r="T270" s="93" t="s">
        <v>1439</v>
      </c>
      <c r="U270" s="96" t="s">
        <v>1440</v>
      </c>
      <c r="V270" s="94">
        <v>1</v>
      </c>
      <c r="W270" s="90" t="s">
        <v>277</v>
      </c>
      <c r="X270" s="92">
        <v>45292</v>
      </c>
      <c r="Y270" s="92">
        <v>45596</v>
      </c>
      <c r="Z270" s="90" t="s">
        <v>1420</v>
      </c>
      <c r="AA270" s="44" t="s">
        <v>1441</v>
      </c>
      <c r="AB270" s="97" t="s">
        <v>44</v>
      </c>
      <c r="AC270" s="98" t="str">
        <f t="shared" si="66"/>
        <v>A</v>
      </c>
      <c r="AD270" s="99" t="s">
        <v>254</v>
      </c>
      <c r="AE270" s="100">
        <v>0</v>
      </c>
      <c r="AF270" s="99" t="s">
        <v>1442</v>
      </c>
      <c r="AG270" s="110">
        <v>45406</v>
      </c>
      <c r="AH270" s="104"/>
      <c r="AI270" s="104"/>
      <c r="AJ270" s="105" t="s">
        <v>120</v>
      </c>
      <c r="AK270" s="97" t="s">
        <v>44</v>
      </c>
      <c r="AL270" s="98" t="str">
        <f t="shared" si="67"/>
        <v>A</v>
      </c>
      <c r="AM270" s="99" t="s">
        <v>138</v>
      </c>
      <c r="AN270" s="100">
        <v>0</v>
      </c>
      <c r="AO270" s="99" t="s">
        <v>139</v>
      </c>
      <c r="AP270" s="110">
        <v>45494</v>
      </c>
      <c r="AQ270" s="97" t="s">
        <v>55</v>
      </c>
      <c r="AR270" s="97" t="s">
        <v>55</v>
      </c>
      <c r="AS270" s="105"/>
      <c r="AT270" s="97" t="s">
        <v>44</v>
      </c>
      <c r="AU270" s="98" t="str">
        <f>IF($AW270="N.A.","A",(IF($AW270&lt;100%,"A",(IF($AW270=100%,"C")))))</f>
        <v>C</v>
      </c>
      <c r="AV270" s="197" t="s">
        <v>1443</v>
      </c>
      <c r="AW270" s="198">
        <v>1</v>
      </c>
      <c r="AX270" s="197" t="s">
        <v>1444</v>
      </c>
      <c r="AY270" s="203">
        <v>45590</v>
      </c>
      <c r="AZ270" s="97" t="s">
        <v>55</v>
      </c>
      <c r="BA270" s="122" t="s">
        <v>55</v>
      </c>
      <c r="BB270" s="202"/>
      <c r="BC270" s="97" t="s">
        <v>55</v>
      </c>
      <c r="BD270" s="98" t="s">
        <v>55</v>
      </c>
      <c r="BE270" s="97" t="s">
        <v>55</v>
      </c>
      <c r="BF270" s="100" t="s">
        <v>55</v>
      </c>
      <c r="BG270" s="97" t="s">
        <v>55</v>
      </c>
      <c r="BH270" s="110" t="s">
        <v>55</v>
      </c>
      <c r="BI270" s="97" t="s">
        <v>55</v>
      </c>
      <c r="BJ270" s="97" t="s">
        <v>55</v>
      </c>
      <c r="BK270" s="122" t="s">
        <v>55</v>
      </c>
      <c r="BL270" s="107" t="s">
        <v>141</v>
      </c>
      <c r="BM270" s="108">
        <f t="shared" si="57"/>
        <v>1</v>
      </c>
      <c r="BN270" s="108" t="str">
        <f t="shared" si="58"/>
        <v>N.A.</v>
      </c>
      <c r="BO270" s="108" t="str">
        <f t="shared" si="59"/>
        <v>N.A.</v>
      </c>
      <c r="BP270" s="108" t="str">
        <f t="shared" si="60"/>
        <v>N.A.</v>
      </c>
      <c r="BQ270" s="108" t="str">
        <f t="shared" si="61"/>
        <v>N.A.</v>
      </c>
      <c r="BR270" s="109" t="str">
        <f t="shared" si="62"/>
        <v>N.A.</v>
      </c>
      <c r="BS270" s="108">
        <f t="shared" si="63"/>
        <v>1</v>
      </c>
      <c r="BT270" s="108">
        <f t="shared" si="64"/>
        <v>0</v>
      </c>
      <c r="BU270" s="108">
        <f t="shared" si="56"/>
        <v>0</v>
      </c>
      <c r="BV270" s="62" t="str">
        <f t="shared" si="65"/>
        <v>OK</v>
      </c>
      <c r="BW270" s="251"/>
    </row>
    <row r="271" spans="1:75" ht="37.9" hidden="1" customHeight="1">
      <c r="A271" s="89" t="s">
        <v>290</v>
      </c>
      <c r="B271" s="43">
        <v>1825</v>
      </c>
      <c r="C271" s="90" t="s">
        <v>11</v>
      </c>
      <c r="D271" s="90" t="s">
        <v>1445</v>
      </c>
      <c r="E271" s="92"/>
      <c r="F271" s="90" t="s">
        <v>24</v>
      </c>
      <c r="G271" s="93" t="s">
        <v>1446</v>
      </c>
      <c r="H271" s="90" t="s">
        <v>31</v>
      </c>
      <c r="I271" s="92">
        <v>45204</v>
      </c>
      <c r="J271" s="94"/>
      <c r="K271" s="90"/>
      <c r="L271" s="90"/>
      <c r="M271" s="90"/>
      <c r="N271" s="90"/>
      <c r="O271" s="92"/>
      <c r="P271" s="92"/>
      <c r="Q271" s="188">
        <v>2663</v>
      </c>
      <c r="R271" s="95">
        <f t="array" ref="R271">SUM(IF($AA271=Reformulaciones!$B$2:$B$1354,Reformulaciones!$J$2:$J$994,0))</f>
        <v>0</v>
      </c>
      <c r="S271" s="93" t="s">
        <v>1447</v>
      </c>
      <c r="T271" s="93" t="s">
        <v>1448</v>
      </c>
      <c r="U271" s="96" t="s">
        <v>1449</v>
      </c>
      <c r="V271" s="94">
        <v>1</v>
      </c>
      <c r="W271" s="90" t="s">
        <v>291</v>
      </c>
      <c r="X271" s="92">
        <v>45261</v>
      </c>
      <c r="Y271" s="92">
        <v>45321</v>
      </c>
      <c r="Z271" s="90" t="s">
        <v>1450</v>
      </c>
      <c r="AA271" s="44" t="s">
        <v>1451</v>
      </c>
      <c r="AB271" s="97" t="s">
        <v>313</v>
      </c>
      <c r="AC271" s="98" t="str">
        <f t="shared" si="66"/>
        <v>C</v>
      </c>
      <c r="AD271" s="99" t="s">
        <v>1452</v>
      </c>
      <c r="AE271" s="100">
        <v>1</v>
      </c>
      <c r="AF271" s="101" t="s">
        <v>1453</v>
      </c>
      <c r="AG271" s="102">
        <v>45400</v>
      </c>
      <c r="AH271" s="117" t="s">
        <v>1454</v>
      </c>
      <c r="AI271" s="117" t="s">
        <v>1453</v>
      </c>
      <c r="AJ271" s="105" t="s">
        <v>120</v>
      </c>
      <c r="AK271" s="97" t="s">
        <v>55</v>
      </c>
      <c r="AL271" s="97" t="s">
        <v>55</v>
      </c>
      <c r="AM271" s="104" t="s">
        <v>55</v>
      </c>
      <c r="AN271" s="97" t="s">
        <v>55</v>
      </c>
      <c r="AO271" s="97" t="s">
        <v>55</v>
      </c>
      <c r="AP271" s="97" t="s">
        <v>55</v>
      </c>
      <c r="AQ271" s="97" t="s">
        <v>55</v>
      </c>
      <c r="AR271" s="97" t="s">
        <v>55</v>
      </c>
      <c r="AS271" s="97" t="s">
        <v>55</v>
      </c>
      <c r="AT271" s="97" t="s">
        <v>55</v>
      </c>
      <c r="AU271" s="98" t="s">
        <v>55</v>
      </c>
      <c r="AV271" s="97" t="s">
        <v>55</v>
      </c>
      <c r="AW271" s="100" t="s">
        <v>55</v>
      </c>
      <c r="AX271" s="97" t="s">
        <v>55</v>
      </c>
      <c r="AY271" s="110" t="s">
        <v>55</v>
      </c>
      <c r="AZ271" s="97" t="s">
        <v>55</v>
      </c>
      <c r="BA271" s="97" t="s">
        <v>55</v>
      </c>
      <c r="BB271" s="122" t="s">
        <v>55</v>
      </c>
      <c r="BC271" s="97" t="s">
        <v>55</v>
      </c>
      <c r="BD271" s="98" t="s">
        <v>55</v>
      </c>
      <c r="BE271" s="97" t="s">
        <v>55</v>
      </c>
      <c r="BF271" s="100" t="s">
        <v>55</v>
      </c>
      <c r="BG271" s="97" t="s">
        <v>55</v>
      </c>
      <c r="BH271" s="110" t="s">
        <v>55</v>
      </c>
      <c r="BI271" s="97" t="s">
        <v>55</v>
      </c>
      <c r="BJ271" s="97" t="s">
        <v>55</v>
      </c>
      <c r="BK271" s="122" t="s">
        <v>55</v>
      </c>
      <c r="BL271" s="107" t="s">
        <v>110</v>
      </c>
      <c r="BM271" s="108" t="str">
        <f t="shared" si="57"/>
        <v>N.A.</v>
      </c>
      <c r="BN271" s="108" t="str">
        <f t="shared" si="58"/>
        <v>N.A.</v>
      </c>
      <c r="BO271" s="108" t="str">
        <f t="shared" si="59"/>
        <v>N.A.</v>
      </c>
      <c r="BP271" s="108" t="str">
        <f t="shared" si="60"/>
        <v>N.A.</v>
      </c>
      <c r="BQ271" s="108" t="str">
        <f t="shared" si="61"/>
        <v>N.A.</v>
      </c>
      <c r="BR271" s="109" t="str">
        <f t="shared" si="62"/>
        <v>N.A.</v>
      </c>
      <c r="BS271" s="108">
        <f t="shared" si="63"/>
        <v>0</v>
      </c>
      <c r="BT271" s="108">
        <f t="shared" si="64"/>
        <v>0</v>
      </c>
      <c r="BU271" s="108">
        <f t="shared" si="56"/>
        <v>0</v>
      </c>
      <c r="BV271" s="62" t="str">
        <f t="shared" si="65"/>
        <v>IGUAL</v>
      </c>
      <c r="BW271" s="251"/>
    </row>
    <row r="272" spans="1:75" ht="37.9" customHeight="1">
      <c r="A272" s="89" t="s">
        <v>290</v>
      </c>
      <c r="B272" s="43">
        <v>1825</v>
      </c>
      <c r="C272" s="90" t="s">
        <v>11</v>
      </c>
      <c r="D272" s="90" t="s">
        <v>1445</v>
      </c>
      <c r="E272" s="92"/>
      <c r="F272" s="90" t="s">
        <v>24</v>
      </c>
      <c r="G272" s="93" t="s">
        <v>1446</v>
      </c>
      <c r="H272" s="90" t="s">
        <v>31</v>
      </c>
      <c r="I272" s="92">
        <v>45204</v>
      </c>
      <c r="J272" s="94"/>
      <c r="K272" s="90"/>
      <c r="L272" s="90"/>
      <c r="M272" s="90"/>
      <c r="N272" s="90"/>
      <c r="O272" s="92"/>
      <c r="P272" s="92"/>
      <c r="Q272" s="188">
        <v>2664</v>
      </c>
      <c r="R272" s="95">
        <f t="array" ref="R272">SUM(IF($AA272=Reformulaciones!$B$2:$B$1354,Reformulaciones!$J$2:$J$994,0))</f>
        <v>0</v>
      </c>
      <c r="S272" s="93" t="s">
        <v>1447</v>
      </c>
      <c r="T272" s="93" t="s">
        <v>1455</v>
      </c>
      <c r="U272" s="96" t="s">
        <v>1456</v>
      </c>
      <c r="V272" s="94">
        <v>2</v>
      </c>
      <c r="W272" s="90" t="s">
        <v>291</v>
      </c>
      <c r="X272" s="92">
        <v>45324</v>
      </c>
      <c r="Y272" s="92">
        <v>45656</v>
      </c>
      <c r="Z272" s="90" t="s">
        <v>1450</v>
      </c>
      <c r="AA272" s="44" t="s">
        <v>1457</v>
      </c>
      <c r="AB272" s="97" t="s">
        <v>313</v>
      </c>
      <c r="AC272" s="98" t="str">
        <f t="shared" si="66"/>
        <v>A</v>
      </c>
      <c r="AD272" s="99" t="s">
        <v>314</v>
      </c>
      <c r="AE272" s="100">
        <v>0</v>
      </c>
      <c r="AF272" s="101" t="s">
        <v>315</v>
      </c>
      <c r="AG272" s="102">
        <v>45400</v>
      </c>
      <c r="AH272" s="104"/>
      <c r="AI272" s="104"/>
      <c r="AJ272" s="105" t="s">
        <v>120</v>
      </c>
      <c r="AK272" s="97" t="s">
        <v>48</v>
      </c>
      <c r="AL272" s="98" t="str">
        <f t="shared" si="67"/>
        <v>A</v>
      </c>
      <c r="AM272" s="99" t="s">
        <v>176</v>
      </c>
      <c r="AN272" s="100">
        <v>0</v>
      </c>
      <c r="AO272" s="101" t="s">
        <v>1458</v>
      </c>
      <c r="AP272" s="97" t="s">
        <v>55</v>
      </c>
      <c r="AQ272" s="97" t="s">
        <v>55</v>
      </c>
      <c r="AR272" s="97" t="s">
        <v>55</v>
      </c>
      <c r="AS272" s="97" t="s">
        <v>55</v>
      </c>
      <c r="AT272" s="97" t="s">
        <v>48</v>
      </c>
      <c r="AU272" s="98" t="str">
        <f>IF($AW272="N.A.","A",(IF($AW272&lt;100%,"A",(IF($AW272=100%,"C")))))</f>
        <v>A</v>
      </c>
      <c r="AV272" s="197" t="s">
        <v>1459</v>
      </c>
      <c r="AW272" s="252">
        <v>0</v>
      </c>
      <c r="AX272" s="199" t="s">
        <v>1459</v>
      </c>
      <c r="AY272" s="200">
        <v>45586</v>
      </c>
      <c r="AZ272" s="97" t="s">
        <v>55</v>
      </c>
      <c r="BA272" s="97" t="s">
        <v>55</v>
      </c>
      <c r="BB272" s="122" t="s">
        <v>55</v>
      </c>
      <c r="BC272" s="97" t="s">
        <v>48</v>
      </c>
      <c r="BD272" s="98" t="str">
        <f t="shared" ref="BD272:BD325" si="68">IF($BF272="N.A.","A",(IF($BF272&lt;100%,"A",(IF($BF272=100%,"C")))))</f>
        <v>A</v>
      </c>
      <c r="BE272" s="99"/>
      <c r="BF272" s="106"/>
      <c r="BG272" s="101"/>
      <c r="BH272" s="200"/>
      <c r="BI272" s="205"/>
      <c r="BJ272" s="201"/>
      <c r="BK272" s="202"/>
      <c r="BL272" s="107" t="s">
        <v>126</v>
      </c>
      <c r="BM272" s="108">
        <f t="shared" si="57"/>
        <v>1</v>
      </c>
      <c r="BN272" s="108">
        <f t="shared" si="58"/>
        <v>1</v>
      </c>
      <c r="BO272" s="108">
        <f t="shared" si="59"/>
        <v>0</v>
      </c>
      <c r="BP272" s="108">
        <f t="shared" si="60"/>
        <v>1</v>
      </c>
      <c r="BQ272" s="108">
        <f t="shared" si="61"/>
        <v>1</v>
      </c>
      <c r="BR272" s="109">
        <f t="shared" si="62"/>
        <v>0</v>
      </c>
      <c r="BS272" s="108">
        <f t="shared" si="63"/>
        <v>1</v>
      </c>
      <c r="BT272" s="108">
        <f t="shared" si="64"/>
        <v>0</v>
      </c>
      <c r="BU272" s="108">
        <f t="shared" si="56"/>
        <v>1</v>
      </c>
      <c r="BV272" s="62" t="str">
        <f t="shared" si="65"/>
        <v>IGUAL</v>
      </c>
      <c r="BW272" s="251"/>
    </row>
    <row r="273" spans="1:75" ht="45.75" hidden="1" customHeight="1">
      <c r="A273" s="89" t="s">
        <v>290</v>
      </c>
      <c r="B273" s="43">
        <v>1826</v>
      </c>
      <c r="C273" s="90" t="s">
        <v>11</v>
      </c>
      <c r="D273" s="90" t="s">
        <v>1445</v>
      </c>
      <c r="E273" s="92"/>
      <c r="F273" s="90" t="s">
        <v>24</v>
      </c>
      <c r="G273" s="93" t="s">
        <v>1460</v>
      </c>
      <c r="H273" s="90" t="s">
        <v>31</v>
      </c>
      <c r="I273" s="92">
        <v>45204</v>
      </c>
      <c r="J273" s="94"/>
      <c r="K273" s="90"/>
      <c r="L273" s="90"/>
      <c r="M273" s="90"/>
      <c r="N273" s="90"/>
      <c r="O273" s="92"/>
      <c r="P273" s="92"/>
      <c r="Q273" s="188">
        <v>2665</v>
      </c>
      <c r="R273" s="95">
        <f t="array" ref="R273">SUM(IF($AA273=Reformulaciones!$B$2:$B$1354,Reformulaciones!$J$2:$J$994,0))</f>
        <v>1</v>
      </c>
      <c r="S273" s="93" t="s">
        <v>1461</v>
      </c>
      <c r="T273" s="93" t="s">
        <v>1462</v>
      </c>
      <c r="U273" s="96" t="s">
        <v>1463</v>
      </c>
      <c r="V273" s="94">
        <v>1</v>
      </c>
      <c r="W273" s="90" t="s">
        <v>291</v>
      </c>
      <c r="X273" s="92">
        <v>45231</v>
      </c>
      <c r="Y273" s="92">
        <v>45351</v>
      </c>
      <c r="Z273" s="90" t="s">
        <v>1450</v>
      </c>
      <c r="AA273" s="44" t="s">
        <v>1464</v>
      </c>
      <c r="AB273" s="97" t="s">
        <v>313</v>
      </c>
      <c r="AC273" s="98" t="str">
        <f t="shared" si="66"/>
        <v>C</v>
      </c>
      <c r="AD273" s="99" t="s">
        <v>1465</v>
      </c>
      <c r="AE273" s="100">
        <v>1</v>
      </c>
      <c r="AF273" s="101" t="s">
        <v>1466</v>
      </c>
      <c r="AG273" s="102">
        <v>45400</v>
      </c>
      <c r="AH273" s="117" t="s">
        <v>1467</v>
      </c>
      <c r="AI273" s="117" t="s">
        <v>1466</v>
      </c>
      <c r="AJ273" s="105" t="s">
        <v>120</v>
      </c>
      <c r="AK273" s="97" t="s">
        <v>55</v>
      </c>
      <c r="AL273" s="97" t="s">
        <v>55</v>
      </c>
      <c r="AM273" s="104" t="s">
        <v>55</v>
      </c>
      <c r="AN273" s="97" t="s">
        <v>55</v>
      </c>
      <c r="AO273" s="97" t="s">
        <v>55</v>
      </c>
      <c r="AP273" s="97" t="s">
        <v>55</v>
      </c>
      <c r="AQ273" s="97" t="s">
        <v>55</v>
      </c>
      <c r="AR273" s="97" t="s">
        <v>55</v>
      </c>
      <c r="AS273" s="97" t="s">
        <v>55</v>
      </c>
      <c r="AT273" s="97" t="s">
        <v>55</v>
      </c>
      <c r="AU273" s="98" t="s">
        <v>55</v>
      </c>
      <c r="AV273" s="97" t="s">
        <v>55</v>
      </c>
      <c r="AW273" s="100" t="s">
        <v>55</v>
      </c>
      <c r="AX273" s="97" t="s">
        <v>55</v>
      </c>
      <c r="AY273" s="110" t="s">
        <v>55</v>
      </c>
      <c r="AZ273" s="97" t="s">
        <v>55</v>
      </c>
      <c r="BA273" s="97" t="s">
        <v>55</v>
      </c>
      <c r="BB273" s="122" t="s">
        <v>55</v>
      </c>
      <c r="BC273" s="97" t="s">
        <v>55</v>
      </c>
      <c r="BD273" s="98" t="s">
        <v>55</v>
      </c>
      <c r="BE273" s="97" t="s">
        <v>55</v>
      </c>
      <c r="BF273" s="100" t="s">
        <v>55</v>
      </c>
      <c r="BG273" s="97" t="s">
        <v>55</v>
      </c>
      <c r="BH273" s="110" t="s">
        <v>55</v>
      </c>
      <c r="BI273" s="97" t="s">
        <v>55</v>
      </c>
      <c r="BJ273" s="97" t="s">
        <v>55</v>
      </c>
      <c r="BK273" s="122" t="s">
        <v>55</v>
      </c>
      <c r="BL273" s="107" t="s">
        <v>110</v>
      </c>
      <c r="BM273" s="108" t="str">
        <f t="shared" si="57"/>
        <v>N.A.</v>
      </c>
      <c r="BN273" s="108" t="str">
        <f t="shared" si="58"/>
        <v>N.A.</v>
      </c>
      <c r="BO273" s="108" t="str">
        <f t="shared" si="59"/>
        <v>N.A.</v>
      </c>
      <c r="BP273" s="108" t="str">
        <f t="shared" si="60"/>
        <v>N.A.</v>
      </c>
      <c r="BQ273" s="108" t="str">
        <f t="shared" si="61"/>
        <v>N.A.</v>
      </c>
      <c r="BR273" s="109" t="str">
        <f t="shared" si="62"/>
        <v>N.A.</v>
      </c>
      <c r="BS273" s="108">
        <f t="shared" si="63"/>
        <v>0</v>
      </c>
      <c r="BT273" s="108">
        <f t="shared" si="64"/>
        <v>0</v>
      </c>
      <c r="BU273" s="108">
        <f t="shared" si="56"/>
        <v>0</v>
      </c>
      <c r="BV273" s="62" t="str">
        <f t="shared" si="65"/>
        <v>IGUAL</v>
      </c>
      <c r="BW273" s="251"/>
    </row>
    <row r="274" spans="1:75" ht="44.65" hidden="1" customHeight="1">
      <c r="A274" s="89" t="s">
        <v>290</v>
      </c>
      <c r="B274" s="43">
        <v>1826</v>
      </c>
      <c r="C274" s="90" t="s">
        <v>11</v>
      </c>
      <c r="D274" s="90" t="s">
        <v>1445</v>
      </c>
      <c r="E274" s="92"/>
      <c r="F274" s="90" t="s">
        <v>24</v>
      </c>
      <c r="G274" s="93" t="s">
        <v>1460</v>
      </c>
      <c r="H274" s="90" t="s">
        <v>31</v>
      </c>
      <c r="I274" s="92">
        <v>45204</v>
      </c>
      <c r="J274" s="94"/>
      <c r="K274" s="90"/>
      <c r="L274" s="90"/>
      <c r="M274" s="90"/>
      <c r="N274" s="90"/>
      <c r="O274" s="92"/>
      <c r="P274" s="92"/>
      <c r="Q274" s="188">
        <v>2666</v>
      </c>
      <c r="R274" s="95">
        <f t="array" ref="R274">SUM(IF($AA274=Reformulaciones!$B$2:$B$1354,Reformulaciones!$J$2:$J$994,0))</f>
        <v>0</v>
      </c>
      <c r="S274" s="93" t="s">
        <v>1461</v>
      </c>
      <c r="T274" s="93" t="s">
        <v>1468</v>
      </c>
      <c r="U274" s="96" t="s">
        <v>1469</v>
      </c>
      <c r="V274" s="94">
        <v>1</v>
      </c>
      <c r="W274" s="90" t="s">
        <v>291</v>
      </c>
      <c r="X274" s="92">
        <v>45292</v>
      </c>
      <c r="Y274" s="92">
        <v>45382</v>
      </c>
      <c r="Z274" s="90" t="s">
        <v>1450</v>
      </c>
      <c r="AA274" s="44" t="s">
        <v>1470</v>
      </c>
      <c r="AB274" s="97" t="s">
        <v>313</v>
      </c>
      <c r="AC274" s="98" t="str">
        <f t="shared" si="66"/>
        <v>C</v>
      </c>
      <c r="AD274" s="99" t="s">
        <v>1471</v>
      </c>
      <c r="AE274" s="100">
        <v>1</v>
      </c>
      <c r="AF274" s="101" t="s">
        <v>1472</v>
      </c>
      <c r="AG274" s="102">
        <v>45400</v>
      </c>
      <c r="AH274" s="117" t="s">
        <v>1473</v>
      </c>
      <c r="AI274" s="117" t="s">
        <v>1472</v>
      </c>
      <c r="AJ274" s="105" t="s">
        <v>120</v>
      </c>
      <c r="AK274" s="97" t="s">
        <v>55</v>
      </c>
      <c r="AL274" s="97" t="s">
        <v>55</v>
      </c>
      <c r="AM274" s="104" t="s">
        <v>55</v>
      </c>
      <c r="AN274" s="97" t="s">
        <v>55</v>
      </c>
      <c r="AO274" s="97" t="s">
        <v>55</v>
      </c>
      <c r="AP274" s="97" t="s">
        <v>55</v>
      </c>
      <c r="AQ274" s="97" t="s">
        <v>55</v>
      </c>
      <c r="AR274" s="97" t="s">
        <v>55</v>
      </c>
      <c r="AS274" s="97" t="s">
        <v>55</v>
      </c>
      <c r="AT274" s="97" t="s">
        <v>55</v>
      </c>
      <c r="AU274" s="98" t="s">
        <v>55</v>
      </c>
      <c r="AV274" s="97" t="s">
        <v>55</v>
      </c>
      <c r="AW274" s="100" t="s">
        <v>55</v>
      </c>
      <c r="AX274" s="97" t="s">
        <v>55</v>
      </c>
      <c r="AY274" s="110" t="s">
        <v>55</v>
      </c>
      <c r="AZ274" s="97" t="s">
        <v>55</v>
      </c>
      <c r="BA274" s="97" t="s">
        <v>55</v>
      </c>
      <c r="BB274" s="122" t="s">
        <v>55</v>
      </c>
      <c r="BC274" s="97" t="s">
        <v>55</v>
      </c>
      <c r="BD274" s="98" t="s">
        <v>55</v>
      </c>
      <c r="BE274" s="97" t="s">
        <v>55</v>
      </c>
      <c r="BF274" s="100" t="s">
        <v>55</v>
      </c>
      <c r="BG274" s="97" t="s">
        <v>55</v>
      </c>
      <c r="BH274" s="110" t="s">
        <v>55</v>
      </c>
      <c r="BI274" s="97" t="s">
        <v>55</v>
      </c>
      <c r="BJ274" s="97" t="s">
        <v>55</v>
      </c>
      <c r="BK274" s="122" t="s">
        <v>55</v>
      </c>
      <c r="BL274" s="107" t="s">
        <v>110</v>
      </c>
      <c r="BM274" s="108" t="str">
        <f t="shared" si="57"/>
        <v>N.A.</v>
      </c>
      <c r="BN274" s="108" t="str">
        <f t="shared" si="58"/>
        <v>N.A.</v>
      </c>
      <c r="BO274" s="108" t="str">
        <f t="shared" si="59"/>
        <v>N.A.</v>
      </c>
      <c r="BP274" s="108" t="str">
        <f t="shared" si="60"/>
        <v>N.A.</v>
      </c>
      <c r="BQ274" s="108" t="str">
        <f t="shared" si="61"/>
        <v>N.A.</v>
      </c>
      <c r="BR274" s="109" t="str">
        <f t="shared" si="62"/>
        <v>N.A.</v>
      </c>
      <c r="BS274" s="108">
        <f t="shared" si="63"/>
        <v>0</v>
      </c>
      <c r="BT274" s="108">
        <f t="shared" si="64"/>
        <v>0</v>
      </c>
      <c r="BU274" s="108">
        <f t="shared" si="56"/>
        <v>0</v>
      </c>
      <c r="BV274" s="62" t="str">
        <f t="shared" si="65"/>
        <v>IGUAL</v>
      </c>
      <c r="BW274" s="251"/>
    </row>
    <row r="275" spans="1:75" ht="37.9" customHeight="1">
      <c r="A275" s="89" t="s">
        <v>290</v>
      </c>
      <c r="B275" s="43">
        <v>1826</v>
      </c>
      <c r="C275" s="90" t="s">
        <v>11</v>
      </c>
      <c r="D275" s="90" t="s">
        <v>1445</v>
      </c>
      <c r="E275" s="92"/>
      <c r="F275" s="90" t="s">
        <v>24</v>
      </c>
      <c r="G275" s="93" t="s">
        <v>1460</v>
      </c>
      <c r="H275" s="90" t="s">
        <v>31</v>
      </c>
      <c r="I275" s="92">
        <v>45204</v>
      </c>
      <c r="J275" s="94"/>
      <c r="K275" s="90"/>
      <c r="L275" s="90"/>
      <c r="M275" s="90"/>
      <c r="N275" s="90"/>
      <c r="O275" s="92"/>
      <c r="P275" s="92"/>
      <c r="Q275" s="188">
        <v>2667</v>
      </c>
      <c r="R275" s="95">
        <f t="array" ref="R275">SUM(IF($AA275=Reformulaciones!$B$2:$B$1354,Reformulaciones!$J$2:$J$994,0))</f>
        <v>1</v>
      </c>
      <c r="S275" s="93" t="s">
        <v>1461</v>
      </c>
      <c r="T275" s="93" t="s">
        <v>1474</v>
      </c>
      <c r="U275" s="96" t="s">
        <v>1475</v>
      </c>
      <c r="V275" s="94">
        <v>1</v>
      </c>
      <c r="W275" s="90" t="s">
        <v>291</v>
      </c>
      <c r="X275" s="92">
        <v>45380</v>
      </c>
      <c r="Y275" s="92">
        <v>45504</v>
      </c>
      <c r="Z275" s="90" t="s">
        <v>1450</v>
      </c>
      <c r="AA275" s="44" t="s">
        <v>1476</v>
      </c>
      <c r="AB275" s="97" t="s">
        <v>313</v>
      </c>
      <c r="AC275" s="98" t="str">
        <f t="shared" si="66"/>
        <v>A</v>
      </c>
      <c r="AD275" s="99" t="s">
        <v>314</v>
      </c>
      <c r="AE275" s="100">
        <v>0</v>
      </c>
      <c r="AF275" s="101" t="s">
        <v>315</v>
      </c>
      <c r="AG275" s="102">
        <v>45400</v>
      </c>
      <c r="AH275" s="104"/>
      <c r="AI275" s="104"/>
      <c r="AJ275" s="105" t="s">
        <v>120</v>
      </c>
      <c r="AK275" s="97" t="s">
        <v>50</v>
      </c>
      <c r="AL275" s="98" t="str">
        <f t="shared" si="67"/>
        <v>A</v>
      </c>
      <c r="AM275" s="99" t="s">
        <v>584</v>
      </c>
      <c r="AN275" s="100">
        <v>0</v>
      </c>
      <c r="AO275" s="101" t="s">
        <v>122</v>
      </c>
      <c r="AP275" s="102">
        <v>45495</v>
      </c>
      <c r="AQ275" s="97" t="s">
        <v>55</v>
      </c>
      <c r="AR275" s="97" t="s">
        <v>55</v>
      </c>
      <c r="AS275" s="105"/>
      <c r="AT275" s="97" t="s">
        <v>50</v>
      </c>
      <c r="AU275" s="98" t="str">
        <f>IF($AW275="N.A.","A",(IF($AW275&lt;100%,"A",(IF($AW275=100%,"C")))))</f>
        <v>C</v>
      </c>
      <c r="AV275" s="197" t="s">
        <v>1477</v>
      </c>
      <c r="AW275" s="198">
        <v>1</v>
      </c>
      <c r="AX275" s="199" t="s">
        <v>1478</v>
      </c>
      <c r="AY275" s="200">
        <v>45588</v>
      </c>
      <c r="AZ275" s="201" t="s">
        <v>1479</v>
      </c>
      <c r="BA275" s="201" t="s">
        <v>596</v>
      </c>
      <c r="BB275" s="246"/>
      <c r="BC275" s="97" t="s">
        <v>55</v>
      </c>
      <c r="BD275" s="98" t="s">
        <v>55</v>
      </c>
      <c r="BE275" s="97" t="s">
        <v>55</v>
      </c>
      <c r="BF275" s="100" t="s">
        <v>55</v>
      </c>
      <c r="BG275" s="97" t="s">
        <v>55</v>
      </c>
      <c r="BH275" s="110" t="s">
        <v>55</v>
      </c>
      <c r="BI275" s="97" t="s">
        <v>55</v>
      </c>
      <c r="BJ275" s="97" t="s">
        <v>55</v>
      </c>
      <c r="BK275" s="122" t="s">
        <v>55</v>
      </c>
      <c r="BL275" s="107" t="s">
        <v>126</v>
      </c>
      <c r="BM275" s="108">
        <f t="shared" si="57"/>
        <v>1</v>
      </c>
      <c r="BN275" s="108" t="str">
        <f t="shared" si="58"/>
        <v>N.A.</v>
      </c>
      <c r="BO275" s="108" t="str">
        <f t="shared" si="59"/>
        <v>N.A.</v>
      </c>
      <c r="BP275" s="108" t="str">
        <f t="shared" si="60"/>
        <v>N.A.</v>
      </c>
      <c r="BQ275" s="108" t="str">
        <f t="shared" si="61"/>
        <v>N.A.</v>
      </c>
      <c r="BR275" s="109" t="str">
        <f t="shared" si="62"/>
        <v>N.A.</v>
      </c>
      <c r="BS275" s="108">
        <f t="shared" si="63"/>
        <v>1</v>
      </c>
      <c r="BT275" s="108">
        <f t="shared" si="64"/>
        <v>0</v>
      </c>
      <c r="BU275" s="108">
        <f t="shared" si="56"/>
        <v>0</v>
      </c>
      <c r="BV275" s="62" t="str">
        <f t="shared" si="65"/>
        <v>OK</v>
      </c>
      <c r="BW275" s="251"/>
    </row>
    <row r="276" spans="1:75" ht="37.9" hidden="1" customHeight="1">
      <c r="A276" s="89" t="s">
        <v>290</v>
      </c>
      <c r="B276" s="43">
        <v>1828</v>
      </c>
      <c r="C276" s="90" t="s">
        <v>11</v>
      </c>
      <c r="D276" s="90" t="s">
        <v>1445</v>
      </c>
      <c r="E276" s="92"/>
      <c r="F276" s="90" t="s">
        <v>24</v>
      </c>
      <c r="G276" s="93" t="s">
        <v>1480</v>
      </c>
      <c r="H276" s="90" t="s">
        <v>31</v>
      </c>
      <c r="I276" s="92">
        <v>45204</v>
      </c>
      <c r="J276" s="94"/>
      <c r="K276" s="90"/>
      <c r="L276" s="90"/>
      <c r="M276" s="90"/>
      <c r="N276" s="90"/>
      <c r="O276" s="92"/>
      <c r="P276" s="92"/>
      <c r="Q276" s="188">
        <v>2670</v>
      </c>
      <c r="R276" s="95">
        <f t="array" ref="R276">SUM(IF($AA276=Reformulaciones!$B$2:$B$1354,Reformulaciones!$J$2:$J$994,0))</f>
        <v>1</v>
      </c>
      <c r="S276" s="93" t="s">
        <v>1481</v>
      </c>
      <c r="T276" s="93" t="s">
        <v>1482</v>
      </c>
      <c r="U276" s="96" t="s">
        <v>1483</v>
      </c>
      <c r="V276" s="94">
        <v>1</v>
      </c>
      <c r="W276" s="90" t="s">
        <v>291</v>
      </c>
      <c r="X276" s="92">
        <v>45292</v>
      </c>
      <c r="Y276" s="92">
        <v>45394</v>
      </c>
      <c r="Z276" s="90" t="s">
        <v>1450</v>
      </c>
      <c r="AA276" s="44" t="s">
        <v>1484</v>
      </c>
      <c r="AB276" s="97" t="s">
        <v>313</v>
      </c>
      <c r="AC276" s="98" t="str">
        <f t="shared" si="66"/>
        <v>C</v>
      </c>
      <c r="AD276" s="99" t="s">
        <v>1485</v>
      </c>
      <c r="AE276" s="100">
        <v>1</v>
      </c>
      <c r="AF276" s="101" t="s">
        <v>1486</v>
      </c>
      <c r="AG276" s="110">
        <v>45411</v>
      </c>
      <c r="AH276" s="158" t="s">
        <v>1487</v>
      </c>
      <c r="AI276" s="158" t="s">
        <v>1486</v>
      </c>
      <c r="AJ276" s="125" t="s">
        <v>1488</v>
      </c>
      <c r="AK276" s="97" t="s">
        <v>55</v>
      </c>
      <c r="AL276" s="97" t="s">
        <v>55</v>
      </c>
      <c r="AM276" s="97" t="s">
        <v>55</v>
      </c>
      <c r="AN276" s="97" t="s">
        <v>55</v>
      </c>
      <c r="AO276" s="97" t="s">
        <v>55</v>
      </c>
      <c r="AP276" s="97" t="s">
        <v>55</v>
      </c>
      <c r="AQ276" s="97" t="s">
        <v>55</v>
      </c>
      <c r="AR276" s="97" t="s">
        <v>55</v>
      </c>
      <c r="AS276" s="97" t="s">
        <v>55</v>
      </c>
      <c r="AT276" s="97" t="s">
        <v>55</v>
      </c>
      <c r="AU276" s="98" t="s">
        <v>55</v>
      </c>
      <c r="AV276" s="97" t="s">
        <v>55</v>
      </c>
      <c r="AW276" s="100" t="s">
        <v>55</v>
      </c>
      <c r="AX276" s="97" t="s">
        <v>55</v>
      </c>
      <c r="AY276" s="110" t="s">
        <v>55</v>
      </c>
      <c r="AZ276" s="97" t="s">
        <v>55</v>
      </c>
      <c r="BA276" s="97" t="s">
        <v>55</v>
      </c>
      <c r="BB276" s="122" t="s">
        <v>55</v>
      </c>
      <c r="BC276" s="97" t="s">
        <v>55</v>
      </c>
      <c r="BD276" s="98" t="s">
        <v>55</v>
      </c>
      <c r="BE276" s="97" t="s">
        <v>55</v>
      </c>
      <c r="BF276" s="100" t="s">
        <v>55</v>
      </c>
      <c r="BG276" s="97" t="s">
        <v>55</v>
      </c>
      <c r="BH276" s="110" t="s">
        <v>55</v>
      </c>
      <c r="BI276" s="97" t="s">
        <v>55</v>
      </c>
      <c r="BJ276" s="97" t="s">
        <v>55</v>
      </c>
      <c r="BK276" s="122" t="s">
        <v>55</v>
      </c>
      <c r="BL276" s="107" t="s">
        <v>110</v>
      </c>
      <c r="BM276" s="108" t="str">
        <f t="shared" si="57"/>
        <v>N.A.</v>
      </c>
      <c r="BN276" s="108" t="str">
        <f t="shared" si="58"/>
        <v>N.A.</v>
      </c>
      <c r="BO276" s="108" t="str">
        <f t="shared" si="59"/>
        <v>N.A.</v>
      </c>
      <c r="BP276" s="108" t="str">
        <f t="shared" si="60"/>
        <v>N.A.</v>
      </c>
      <c r="BQ276" s="108" t="str">
        <f t="shared" si="61"/>
        <v>N.A.</v>
      </c>
      <c r="BR276" s="109" t="str">
        <f t="shared" si="62"/>
        <v>N.A.</v>
      </c>
      <c r="BS276" s="108">
        <f t="shared" si="63"/>
        <v>0</v>
      </c>
      <c r="BT276" s="108">
        <f t="shared" si="64"/>
        <v>0</v>
      </c>
      <c r="BU276" s="108">
        <f t="shared" si="56"/>
        <v>0</v>
      </c>
      <c r="BV276" s="62" t="str">
        <f t="shared" si="65"/>
        <v>IGUAL</v>
      </c>
      <c r="BW276" s="251"/>
    </row>
    <row r="277" spans="1:75" ht="37.9" customHeight="1">
      <c r="A277" s="89" t="s">
        <v>147</v>
      </c>
      <c r="B277" s="43">
        <v>1829</v>
      </c>
      <c r="C277" s="90" t="s">
        <v>11</v>
      </c>
      <c r="D277" s="90" t="s">
        <v>1445</v>
      </c>
      <c r="E277" s="92"/>
      <c r="F277" s="90" t="s">
        <v>24</v>
      </c>
      <c r="G277" s="93" t="s">
        <v>1489</v>
      </c>
      <c r="H277" s="90" t="s">
        <v>31</v>
      </c>
      <c r="I277" s="92">
        <v>45204</v>
      </c>
      <c r="J277" s="94"/>
      <c r="K277" s="90"/>
      <c r="L277" s="90"/>
      <c r="M277" s="90"/>
      <c r="N277" s="90"/>
      <c r="O277" s="92"/>
      <c r="P277" s="92"/>
      <c r="Q277" s="188">
        <v>3094</v>
      </c>
      <c r="R277" s="95">
        <f t="array" ref="R277">SUM(IF($AA277=Reformulaciones!$B$2:$B$1354,Reformulaciones!$J$2:$J$994,0))</f>
        <v>0</v>
      </c>
      <c r="S277" s="93" t="s">
        <v>1490</v>
      </c>
      <c r="T277" s="93" t="s">
        <v>1491</v>
      </c>
      <c r="U277" s="96" t="s">
        <v>1492</v>
      </c>
      <c r="V277" s="94" t="s">
        <v>154</v>
      </c>
      <c r="W277" s="90" t="s">
        <v>148</v>
      </c>
      <c r="X277" s="92">
        <v>45552</v>
      </c>
      <c r="Y277" s="92">
        <v>45657</v>
      </c>
      <c r="Z277" s="90" t="s">
        <v>1493</v>
      </c>
      <c r="AA277" s="44" t="s">
        <v>1494</v>
      </c>
      <c r="AB277" s="97" t="s">
        <v>45</v>
      </c>
      <c r="AC277" s="98" t="str">
        <f t="shared" si="66"/>
        <v>A</v>
      </c>
      <c r="AD277" s="101" t="s">
        <v>603</v>
      </c>
      <c r="AE277" s="100">
        <v>0</v>
      </c>
      <c r="AF277" s="101" t="s">
        <v>603</v>
      </c>
      <c r="AG277" s="102">
        <v>45405</v>
      </c>
      <c r="AH277" s="104"/>
      <c r="AI277" s="104"/>
      <c r="AJ277" s="105" t="s">
        <v>120</v>
      </c>
      <c r="AK277" s="97" t="s">
        <v>45</v>
      </c>
      <c r="AL277" s="98" t="str">
        <f t="shared" si="67"/>
        <v>A</v>
      </c>
      <c r="AM277" s="103" t="s">
        <v>605</v>
      </c>
      <c r="AN277" s="131">
        <v>0</v>
      </c>
      <c r="AO277" s="103" t="s">
        <v>605</v>
      </c>
      <c r="AP277" s="102">
        <v>45491</v>
      </c>
      <c r="AQ277" s="97" t="s">
        <v>55</v>
      </c>
      <c r="AR277" s="97" t="s">
        <v>55</v>
      </c>
      <c r="AS277" s="105" t="s">
        <v>1495</v>
      </c>
      <c r="AT277" s="97" t="s">
        <v>45</v>
      </c>
      <c r="AU277" s="98" t="str">
        <f>IF($AW277="N.A.","A",(IF($AW277&lt;100%,"A",(IF($AW277=100%,"C")))))</f>
        <v>A</v>
      </c>
      <c r="AV277" s="199" t="s">
        <v>607</v>
      </c>
      <c r="AW277" s="198">
        <v>0</v>
      </c>
      <c r="AX277" s="199" t="s">
        <v>607</v>
      </c>
      <c r="AY277" s="200">
        <v>45587</v>
      </c>
      <c r="AZ277" s="201" t="s">
        <v>55</v>
      </c>
      <c r="BA277" s="201"/>
      <c r="BB277" s="202"/>
      <c r="BC277" s="97" t="s">
        <v>45</v>
      </c>
      <c r="BD277" s="98" t="str">
        <f t="shared" si="68"/>
        <v>A</v>
      </c>
      <c r="BE277" s="99"/>
      <c r="BF277" s="106"/>
      <c r="BG277" s="101"/>
      <c r="BH277" s="200"/>
      <c r="BI277" s="205"/>
      <c r="BJ277" s="201"/>
      <c r="BK277" s="202"/>
      <c r="BL277" s="107" t="s">
        <v>126</v>
      </c>
      <c r="BM277" s="108">
        <f t="shared" si="57"/>
        <v>1</v>
      </c>
      <c r="BN277" s="108">
        <f t="shared" si="58"/>
        <v>1</v>
      </c>
      <c r="BO277" s="108">
        <f t="shared" si="59"/>
        <v>0</v>
      </c>
      <c r="BP277" s="108">
        <f t="shared" si="60"/>
        <v>1</v>
      </c>
      <c r="BQ277" s="108">
        <f t="shared" si="61"/>
        <v>1</v>
      </c>
      <c r="BR277" s="109">
        <f t="shared" si="62"/>
        <v>0</v>
      </c>
      <c r="BS277" s="108">
        <f t="shared" si="63"/>
        <v>1</v>
      </c>
      <c r="BT277" s="108">
        <f t="shared" si="64"/>
        <v>0</v>
      </c>
      <c r="BU277" s="108">
        <f t="shared" si="56"/>
        <v>1</v>
      </c>
      <c r="BV277" s="62" t="str">
        <f t="shared" si="65"/>
        <v>IGUAL</v>
      </c>
      <c r="BW277" s="251"/>
    </row>
    <row r="278" spans="1:75" ht="37.9" customHeight="1">
      <c r="A278" s="89" t="s">
        <v>147</v>
      </c>
      <c r="B278" s="43">
        <v>1829</v>
      </c>
      <c r="C278" s="90" t="s">
        <v>11</v>
      </c>
      <c r="D278" s="90" t="s">
        <v>1445</v>
      </c>
      <c r="E278" s="92"/>
      <c r="F278" s="90" t="s">
        <v>24</v>
      </c>
      <c r="G278" s="93" t="s">
        <v>1489</v>
      </c>
      <c r="H278" s="90" t="s">
        <v>31</v>
      </c>
      <c r="I278" s="92">
        <v>45204</v>
      </c>
      <c r="J278" s="94"/>
      <c r="K278" s="90"/>
      <c r="L278" s="90"/>
      <c r="M278" s="90"/>
      <c r="N278" s="90"/>
      <c r="O278" s="92"/>
      <c r="P278" s="92"/>
      <c r="Q278" s="188">
        <v>3095</v>
      </c>
      <c r="R278" s="95" t="e">
        <f t="array" ref="R278">SUM(IF($AA278=Reformulaciones!$B$2:$B$1354,Reformulaciones!$J$2:$J$994,0))</f>
        <v>#N/A</v>
      </c>
      <c r="S278" s="93" t="s">
        <v>1490</v>
      </c>
      <c r="T278" s="93" t="s">
        <v>1496</v>
      </c>
      <c r="U278" s="96" t="s">
        <v>1497</v>
      </c>
      <c r="V278" s="94" t="s">
        <v>154</v>
      </c>
      <c r="W278" s="90" t="s">
        <v>148</v>
      </c>
      <c r="X278" s="92">
        <v>45552</v>
      </c>
      <c r="Y278" s="92">
        <v>45657</v>
      </c>
      <c r="Z278" s="90" t="s">
        <v>1493</v>
      </c>
      <c r="AA278" s="44"/>
      <c r="AB278" s="97" t="s">
        <v>55</v>
      </c>
      <c r="AC278" s="98" t="s">
        <v>55</v>
      </c>
      <c r="AD278" s="112" t="s">
        <v>55</v>
      </c>
      <c r="AE278" s="272" t="s">
        <v>55</v>
      </c>
      <c r="AF278" s="112" t="s">
        <v>55</v>
      </c>
      <c r="AG278" s="112" t="s">
        <v>55</v>
      </c>
      <c r="AH278" s="112" t="s">
        <v>55</v>
      </c>
      <c r="AI278" s="97" t="s">
        <v>55</v>
      </c>
      <c r="AJ278" s="122"/>
      <c r="AK278" s="97" t="s">
        <v>55</v>
      </c>
      <c r="AL278" s="97" t="s">
        <v>55</v>
      </c>
      <c r="AM278" s="104" t="s">
        <v>55</v>
      </c>
      <c r="AN278" s="97" t="s">
        <v>55</v>
      </c>
      <c r="AO278" s="97" t="s">
        <v>55</v>
      </c>
      <c r="AP278" s="97" t="s">
        <v>55</v>
      </c>
      <c r="AQ278" s="97" t="s">
        <v>55</v>
      </c>
      <c r="AR278" s="97" t="s">
        <v>55</v>
      </c>
      <c r="AS278" s="97" t="s">
        <v>55</v>
      </c>
      <c r="AT278" s="97" t="s">
        <v>45</v>
      </c>
      <c r="AU278" s="98" t="str">
        <f t="shared" ref="AU278:AU280" si="69">IF($AW278="N.A.","A",(IF($AW278&lt;100%,"A",(IF($AW278=100%,"C")))))</f>
        <v>A</v>
      </c>
      <c r="AV278" s="199" t="s">
        <v>607</v>
      </c>
      <c r="AW278" s="198">
        <v>0</v>
      </c>
      <c r="AX278" s="199" t="s">
        <v>607</v>
      </c>
      <c r="AY278" s="200">
        <v>45587</v>
      </c>
      <c r="AZ278" s="201" t="s">
        <v>55</v>
      </c>
      <c r="BA278" s="201"/>
      <c r="BB278" s="202"/>
      <c r="BC278" s="97" t="s">
        <v>45</v>
      </c>
      <c r="BD278" s="98" t="str">
        <f t="shared" si="68"/>
        <v>A</v>
      </c>
      <c r="BE278" s="99"/>
      <c r="BF278" s="106"/>
      <c r="BG278" s="101"/>
      <c r="BH278" s="200"/>
      <c r="BI278" s="205"/>
      <c r="BJ278" s="201"/>
      <c r="BK278" s="202"/>
      <c r="BL278" s="107"/>
      <c r="BM278" s="108">
        <f t="shared" si="57"/>
        <v>1</v>
      </c>
      <c r="BN278" s="108">
        <f t="shared" si="58"/>
        <v>1</v>
      </c>
      <c r="BO278" s="108">
        <f t="shared" si="59"/>
        <v>0</v>
      </c>
      <c r="BP278" s="108">
        <f t="shared" si="60"/>
        <v>1</v>
      </c>
      <c r="BQ278" s="108">
        <f t="shared" si="61"/>
        <v>1</v>
      </c>
      <c r="BR278" s="109">
        <f t="shared" si="62"/>
        <v>0</v>
      </c>
      <c r="BS278" s="108">
        <f t="shared" si="63"/>
        <v>1</v>
      </c>
      <c r="BT278" s="108">
        <f t="shared" si="64"/>
        <v>0</v>
      </c>
      <c r="BU278" s="108">
        <f t="shared" si="56"/>
        <v>1</v>
      </c>
      <c r="BV278" s="62" t="str">
        <f t="shared" si="65"/>
        <v>IGUAL</v>
      </c>
      <c r="BW278" s="251"/>
    </row>
    <row r="279" spans="1:75" ht="37.9" customHeight="1">
      <c r="A279" s="89" t="s">
        <v>147</v>
      </c>
      <c r="B279" s="43">
        <v>1829</v>
      </c>
      <c r="C279" s="90" t="s">
        <v>11</v>
      </c>
      <c r="D279" s="90" t="s">
        <v>1445</v>
      </c>
      <c r="E279" s="92"/>
      <c r="F279" s="90" t="s">
        <v>24</v>
      </c>
      <c r="G279" s="93" t="s">
        <v>1489</v>
      </c>
      <c r="H279" s="90" t="s">
        <v>31</v>
      </c>
      <c r="I279" s="92">
        <v>45204</v>
      </c>
      <c r="J279" s="94"/>
      <c r="K279" s="90"/>
      <c r="L279" s="90"/>
      <c r="M279" s="90"/>
      <c r="N279" s="90"/>
      <c r="O279" s="92"/>
      <c r="P279" s="92"/>
      <c r="Q279" s="188">
        <v>3096</v>
      </c>
      <c r="R279" s="95" t="e">
        <f t="array" ref="R279">SUM(IF($AA279=Reformulaciones!$B$2:$B$1354,Reformulaciones!$J$2:$J$994,0))</f>
        <v>#N/A</v>
      </c>
      <c r="S279" s="93" t="s">
        <v>1490</v>
      </c>
      <c r="T279" s="93" t="s">
        <v>1498</v>
      </c>
      <c r="U279" s="96" t="s">
        <v>1499</v>
      </c>
      <c r="V279" s="94" t="s">
        <v>154</v>
      </c>
      <c r="W279" s="90" t="s">
        <v>148</v>
      </c>
      <c r="X279" s="92">
        <v>45552</v>
      </c>
      <c r="Y279" s="92">
        <v>45657</v>
      </c>
      <c r="Z279" s="90" t="s">
        <v>1493</v>
      </c>
      <c r="AA279" s="44"/>
      <c r="AB279" s="97" t="s">
        <v>55</v>
      </c>
      <c r="AC279" s="98" t="s">
        <v>55</v>
      </c>
      <c r="AD279" s="112" t="s">
        <v>55</v>
      </c>
      <c r="AE279" s="272" t="s">
        <v>55</v>
      </c>
      <c r="AF279" s="112" t="s">
        <v>55</v>
      </c>
      <c r="AG279" s="112" t="s">
        <v>55</v>
      </c>
      <c r="AH279" s="112" t="s">
        <v>55</v>
      </c>
      <c r="AI279" s="97" t="s">
        <v>55</v>
      </c>
      <c r="AJ279" s="105"/>
      <c r="AK279" s="97" t="s">
        <v>55</v>
      </c>
      <c r="AL279" s="97" t="s">
        <v>55</v>
      </c>
      <c r="AM279" s="104" t="s">
        <v>55</v>
      </c>
      <c r="AN279" s="97" t="s">
        <v>55</v>
      </c>
      <c r="AO279" s="97" t="s">
        <v>55</v>
      </c>
      <c r="AP279" s="97" t="s">
        <v>55</v>
      </c>
      <c r="AQ279" s="97" t="s">
        <v>55</v>
      </c>
      <c r="AR279" s="97" t="s">
        <v>55</v>
      </c>
      <c r="AS279" s="97" t="s">
        <v>55</v>
      </c>
      <c r="AT279" s="97" t="s">
        <v>45</v>
      </c>
      <c r="AU279" s="98" t="str">
        <f t="shared" si="69"/>
        <v>A</v>
      </c>
      <c r="AV279" s="199" t="s">
        <v>607</v>
      </c>
      <c r="AW279" s="198">
        <v>0</v>
      </c>
      <c r="AX279" s="199" t="s">
        <v>607</v>
      </c>
      <c r="AY279" s="200">
        <v>45587</v>
      </c>
      <c r="AZ279" s="201" t="s">
        <v>55</v>
      </c>
      <c r="BA279" s="201"/>
      <c r="BB279" s="202"/>
      <c r="BC279" s="97" t="s">
        <v>45</v>
      </c>
      <c r="BD279" s="98" t="str">
        <f t="shared" si="68"/>
        <v>A</v>
      </c>
      <c r="BE279" s="99"/>
      <c r="BF279" s="106"/>
      <c r="BG279" s="101"/>
      <c r="BH279" s="200"/>
      <c r="BI279" s="205"/>
      <c r="BJ279" s="201"/>
      <c r="BK279" s="202"/>
      <c r="BL279" s="107"/>
      <c r="BM279" s="108">
        <f t="shared" si="57"/>
        <v>1</v>
      </c>
      <c r="BN279" s="108">
        <f t="shared" si="58"/>
        <v>1</v>
      </c>
      <c r="BO279" s="108">
        <f t="shared" si="59"/>
        <v>0</v>
      </c>
      <c r="BP279" s="108">
        <f t="shared" si="60"/>
        <v>1</v>
      </c>
      <c r="BQ279" s="108">
        <f t="shared" si="61"/>
        <v>1</v>
      </c>
      <c r="BR279" s="109">
        <f t="shared" si="62"/>
        <v>0</v>
      </c>
      <c r="BS279" s="108">
        <f t="shared" si="63"/>
        <v>1</v>
      </c>
      <c r="BT279" s="108">
        <f t="shared" si="64"/>
        <v>0</v>
      </c>
      <c r="BU279" s="108">
        <f t="shared" si="56"/>
        <v>1</v>
      </c>
      <c r="BV279" s="62" t="str">
        <f t="shared" si="65"/>
        <v>IGUAL</v>
      </c>
      <c r="BW279" s="251"/>
    </row>
    <row r="280" spans="1:75" ht="37.9" customHeight="1">
      <c r="A280" s="89" t="s">
        <v>147</v>
      </c>
      <c r="B280" s="43">
        <v>1829</v>
      </c>
      <c r="C280" s="90" t="s">
        <v>11</v>
      </c>
      <c r="D280" s="90" t="s">
        <v>1445</v>
      </c>
      <c r="E280" s="92"/>
      <c r="F280" s="90" t="s">
        <v>24</v>
      </c>
      <c r="G280" s="93" t="s">
        <v>1489</v>
      </c>
      <c r="H280" s="90" t="s">
        <v>31</v>
      </c>
      <c r="I280" s="92">
        <v>45204</v>
      </c>
      <c r="J280" s="94"/>
      <c r="K280" s="90"/>
      <c r="L280" s="90"/>
      <c r="M280" s="90"/>
      <c r="N280" s="90"/>
      <c r="O280" s="92"/>
      <c r="P280" s="92"/>
      <c r="Q280" s="188">
        <v>3097</v>
      </c>
      <c r="R280" s="95" t="e">
        <f t="array" ref="R280">SUM(IF($AA280=Reformulaciones!$B$2:$B$1354,Reformulaciones!$J$2:$J$994,0))</f>
        <v>#N/A</v>
      </c>
      <c r="S280" s="93" t="s">
        <v>1490</v>
      </c>
      <c r="T280" s="93" t="s">
        <v>1500</v>
      </c>
      <c r="U280" s="96" t="s">
        <v>1501</v>
      </c>
      <c r="V280" s="94" t="s">
        <v>163</v>
      </c>
      <c r="W280" s="90" t="s">
        <v>148</v>
      </c>
      <c r="X280" s="92">
        <v>45552</v>
      </c>
      <c r="Y280" s="92">
        <v>45657</v>
      </c>
      <c r="Z280" s="90" t="s">
        <v>1493</v>
      </c>
      <c r="AA280" s="44"/>
      <c r="AB280" s="97" t="s">
        <v>55</v>
      </c>
      <c r="AC280" s="98" t="s">
        <v>55</v>
      </c>
      <c r="AD280" s="112" t="s">
        <v>55</v>
      </c>
      <c r="AE280" s="272" t="s">
        <v>55</v>
      </c>
      <c r="AF280" s="112" t="s">
        <v>55</v>
      </c>
      <c r="AG280" s="112" t="s">
        <v>55</v>
      </c>
      <c r="AH280" s="112" t="s">
        <v>55</v>
      </c>
      <c r="AI280" s="97" t="s">
        <v>55</v>
      </c>
      <c r="AJ280" s="105"/>
      <c r="AK280" s="97" t="s">
        <v>55</v>
      </c>
      <c r="AL280" s="97" t="s">
        <v>55</v>
      </c>
      <c r="AM280" s="104" t="s">
        <v>55</v>
      </c>
      <c r="AN280" s="97" t="s">
        <v>55</v>
      </c>
      <c r="AO280" s="97" t="s">
        <v>55</v>
      </c>
      <c r="AP280" s="97" t="s">
        <v>55</v>
      </c>
      <c r="AQ280" s="97" t="s">
        <v>55</v>
      </c>
      <c r="AR280" s="97" t="s">
        <v>55</v>
      </c>
      <c r="AS280" s="97" t="s">
        <v>55</v>
      </c>
      <c r="AT280" s="97" t="s">
        <v>45</v>
      </c>
      <c r="AU280" s="98" t="str">
        <f t="shared" si="69"/>
        <v>A</v>
      </c>
      <c r="AV280" s="199" t="s">
        <v>607</v>
      </c>
      <c r="AW280" s="198">
        <v>0</v>
      </c>
      <c r="AX280" s="199" t="s">
        <v>607</v>
      </c>
      <c r="AY280" s="200">
        <v>45587</v>
      </c>
      <c r="AZ280" s="201" t="s">
        <v>55</v>
      </c>
      <c r="BA280" s="201"/>
      <c r="BB280" s="202"/>
      <c r="BC280" s="97" t="s">
        <v>45</v>
      </c>
      <c r="BD280" s="98" t="str">
        <f t="shared" si="68"/>
        <v>A</v>
      </c>
      <c r="BE280" s="99"/>
      <c r="BF280" s="106"/>
      <c r="BG280" s="101"/>
      <c r="BH280" s="200"/>
      <c r="BI280" s="205"/>
      <c r="BJ280" s="201"/>
      <c r="BK280" s="202"/>
      <c r="BL280" s="107"/>
      <c r="BM280" s="108">
        <f t="shared" si="57"/>
        <v>1</v>
      </c>
      <c r="BN280" s="108">
        <f t="shared" si="58"/>
        <v>1</v>
      </c>
      <c r="BO280" s="108">
        <f t="shared" si="59"/>
        <v>0</v>
      </c>
      <c r="BP280" s="108">
        <f t="shared" si="60"/>
        <v>1</v>
      </c>
      <c r="BQ280" s="108">
        <f t="shared" si="61"/>
        <v>1</v>
      </c>
      <c r="BR280" s="109">
        <f t="shared" si="62"/>
        <v>0</v>
      </c>
      <c r="BS280" s="108">
        <f t="shared" si="63"/>
        <v>1</v>
      </c>
      <c r="BT280" s="108">
        <f t="shared" si="64"/>
        <v>0</v>
      </c>
      <c r="BU280" s="108">
        <f t="shared" si="56"/>
        <v>1</v>
      </c>
      <c r="BV280" s="62" t="str">
        <f t="shared" si="65"/>
        <v>IGUAL</v>
      </c>
      <c r="BW280" s="251"/>
    </row>
    <row r="281" spans="1:75" ht="37.9" hidden="1" customHeight="1">
      <c r="A281" s="89" t="s">
        <v>276</v>
      </c>
      <c r="B281" s="43">
        <v>1831</v>
      </c>
      <c r="C281" s="90" t="s">
        <v>11</v>
      </c>
      <c r="D281" s="90" t="s">
        <v>1445</v>
      </c>
      <c r="E281" s="92"/>
      <c r="F281" s="90" t="s">
        <v>24</v>
      </c>
      <c r="G281" s="93" t="s">
        <v>1502</v>
      </c>
      <c r="H281" s="90" t="s">
        <v>31</v>
      </c>
      <c r="I281" s="92">
        <v>45204</v>
      </c>
      <c r="J281" s="179"/>
      <c r="K281" s="180"/>
      <c r="L281" s="180"/>
      <c r="M281" s="180"/>
      <c r="N281" s="180"/>
      <c r="O281" s="181"/>
      <c r="P281" s="181"/>
      <c r="Q281" s="188">
        <v>2694</v>
      </c>
      <c r="R281" s="95">
        <f t="array" ref="R281">SUM(IF($AA281=Reformulaciones!$B$2:$B$1354,Reformulaciones!$J$2:$J$994,0))</f>
        <v>0</v>
      </c>
      <c r="S281" s="93" t="s">
        <v>1503</v>
      </c>
      <c r="T281" s="93" t="s">
        <v>1504</v>
      </c>
      <c r="U281" s="96" t="s">
        <v>1505</v>
      </c>
      <c r="V281" s="94">
        <v>1</v>
      </c>
      <c r="W281" s="90" t="s">
        <v>277</v>
      </c>
      <c r="X281" s="92">
        <v>45292</v>
      </c>
      <c r="Y281" s="92">
        <v>45351</v>
      </c>
      <c r="Z281" s="90" t="s">
        <v>1420</v>
      </c>
      <c r="AA281" s="44" t="s">
        <v>1506</v>
      </c>
      <c r="AB281" s="97" t="s">
        <v>48</v>
      </c>
      <c r="AC281" s="98" t="str">
        <f t="shared" si="66"/>
        <v>C</v>
      </c>
      <c r="AD281" s="111" t="s">
        <v>1507</v>
      </c>
      <c r="AE281" s="100">
        <v>1</v>
      </c>
      <c r="AF281" s="101" t="s">
        <v>1508</v>
      </c>
      <c r="AG281" s="102">
        <v>45406</v>
      </c>
      <c r="AH281" s="112" t="s">
        <v>1509</v>
      </c>
      <c r="AI281" s="182"/>
      <c r="AJ281" s="183" t="s">
        <v>120</v>
      </c>
      <c r="AK281" s="97" t="s">
        <v>55</v>
      </c>
      <c r="AL281" s="97" t="s">
        <v>55</v>
      </c>
      <c r="AM281" s="104" t="s">
        <v>55</v>
      </c>
      <c r="AN281" s="97" t="s">
        <v>55</v>
      </c>
      <c r="AO281" s="97" t="s">
        <v>55</v>
      </c>
      <c r="AP281" s="97" t="s">
        <v>55</v>
      </c>
      <c r="AQ281" s="97" t="s">
        <v>55</v>
      </c>
      <c r="AR281" s="97" t="s">
        <v>55</v>
      </c>
      <c r="AS281" s="97" t="s">
        <v>55</v>
      </c>
      <c r="AT281" s="97" t="s">
        <v>55</v>
      </c>
      <c r="AU281" s="98" t="s">
        <v>55</v>
      </c>
      <c r="AV281" s="97" t="s">
        <v>55</v>
      </c>
      <c r="AW281" s="100" t="s">
        <v>55</v>
      </c>
      <c r="AX281" s="97" t="s">
        <v>55</v>
      </c>
      <c r="AY281" s="110" t="s">
        <v>55</v>
      </c>
      <c r="AZ281" s="97" t="s">
        <v>55</v>
      </c>
      <c r="BA281" s="97" t="s">
        <v>55</v>
      </c>
      <c r="BB281" s="122" t="s">
        <v>55</v>
      </c>
      <c r="BC281" s="97" t="s">
        <v>55</v>
      </c>
      <c r="BD281" s="98" t="s">
        <v>55</v>
      </c>
      <c r="BE281" s="97" t="s">
        <v>55</v>
      </c>
      <c r="BF281" s="100" t="s">
        <v>55</v>
      </c>
      <c r="BG281" s="97" t="s">
        <v>55</v>
      </c>
      <c r="BH281" s="110" t="s">
        <v>55</v>
      </c>
      <c r="BI281" s="97" t="s">
        <v>55</v>
      </c>
      <c r="BJ281" s="97" t="s">
        <v>55</v>
      </c>
      <c r="BK281" s="122" t="s">
        <v>55</v>
      </c>
      <c r="BL281" s="107" t="s">
        <v>110</v>
      </c>
      <c r="BM281" s="108" t="str">
        <f t="shared" si="57"/>
        <v>N.A.</v>
      </c>
      <c r="BN281" s="108" t="str">
        <f t="shared" si="58"/>
        <v>N.A.</v>
      </c>
      <c r="BO281" s="108" t="str">
        <f t="shared" si="59"/>
        <v>N.A.</v>
      </c>
      <c r="BP281" s="108" t="str">
        <f t="shared" si="60"/>
        <v>N.A.</v>
      </c>
      <c r="BQ281" s="108" t="str">
        <f t="shared" si="61"/>
        <v>N.A.</v>
      </c>
      <c r="BR281" s="109" t="str">
        <f t="shared" si="62"/>
        <v>N.A.</v>
      </c>
      <c r="BS281" s="108">
        <f t="shared" si="63"/>
        <v>0</v>
      </c>
      <c r="BT281" s="108">
        <f t="shared" si="64"/>
        <v>0</v>
      </c>
      <c r="BU281" s="108">
        <f t="shared" si="56"/>
        <v>0</v>
      </c>
      <c r="BV281" s="62" t="str">
        <f t="shared" si="65"/>
        <v>IGUAL</v>
      </c>
      <c r="BW281" s="251"/>
    </row>
    <row r="282" spans="1:75" ht="37.9" hidden="1" customHeight="1">
      <c r="A282" s="89" t="s">
        <v>276</v>
      </c>
      <c r="B282" s="43">
        <v>1831</v>
      </c>
      <c r="C282" s="90" t="s">
        <v>11</v>
      </c>
      <c r="D282" s="90" t="s">
        <v>1445</v>
      </c>
      <c r="E282" s="92"/>
      <c r="F282" s="90" t="s">
        <v>24</v>
      </c>
      <c r="G282" s="93" t="s">
        <v>1502</v>
      </c>
      <c r="H282" s="90" t="s">
        <v>31</v>
      </c>
      <c r="I282" s="92">
        <v>45204</v>
      </c>
      <c r="J282" s="179"/>
      <c r="K282" s="180"/>
      <c r="L282" s="180"/>
      <c r="M282" s="180"/>
      <c r="N282" s="180"/>
      <c r="O282" s="181"/>
      <c r="P282" s="181"/>
      <c r="Q282" s="188">
        <v>2695</v>
      </c>
      <c r="R282" s="95">
        <f t="array" ref="R282">SUM(IF($AA282=Reformulaciones!$B$2:$B$1354,Reformulaciones!$J$2:$J$994,0))</f>
        <v>0</v>
      </c>
      <c r="S282" s="93" t="s">
        <v>1503</v>
      </c>
      <c r="T282" s="93" t="s">
        <v>1510</v>
      </c>
      <c r="U282" s="96" t="s">
        <v>1511</v>
      </c>
      <c r="V282" s="94">
        <v>1</v>
      </c>
      <c r="W282" s="90" t="s">
        <v>277</v>
      </c>
      <c r="X282" s="92">
        <v>45292</v>
      </c>
      <c r="Y282" s="92">
        <v>45351</v>
      </c>
      <c r="Z282" s="90" t="s">
        <v>1420</v>
      </c>
      <c r="AA282" s="44" t="s">
        <v>1512</v>
      </c>
      <c r="AB282" s="97" t="s">
        <v>48</v>
      </c>
      <c r="AC282" s="98" t="str">
        <f t="shared" si="66"/>
        <v>C</v>
      </c>
      <c r="AD282" s="111" t="s">
        <v>1513</v>
      </c>
      <c r="AE282" s="100">
        <v>1</v>
      </c>
      <c r="AF282" s="101" t="s">
        <v>1514</v>
      </c>
      <c r="AG282" s="102">
        <v>45406</v>
      </c>
      <c r="AH282" s="112" t="s">
        <v>1515</v>
      </c>
      <c r="AI282" s="182"/>
      <c r="AJ282" s="183"/>
      <c r="AK282" s="97" t="s">
        <v>55</v>
      </c>
      <c r="AL282" s="97" t="s">
        <v>55</v>
      </c>
      <c r="AM282" s="104" t="s">
        <v>55</v>
      </c>
      <c r="AN282" s="97" t="s">
        <v>55</v>
      </c>
      <c r="AO282" s="97" t="s">
        <v>55</v>
      </c>
      <c r="AP282" s="97" t="s">
        <v>55</v>
      </c>
      <c r="AQ282" s="97" t="s">
        <v>55</v>
      </c>
      <c r="AR282" s="97" t="s">
        <v>55</v>
      </c>
      <c r="AS282" s="97" t="s">
        <v>55</v>
      </c>
      <c r="AT282" s="97" t="s">
        <v>55</v>
      </c>
      <c r="AU282" s="98" t="s">
        <v>55</v>
      </c>
      <c r="AV282" s="97" t="s">
        <v>55</v>
      </c>
      <c r="AW282" s="100" t="s">
        <v>55</v>
      </c>
      <c r="AX282" s="97" t="s">
        <v>55</v>
      </c>
      <c r="AY282" s="110" t="s">
        <v>55</v>
      </c>
      <c r="AZ282" s="97" t="s">
        <v>55</v>
      </c>
      <c r="BA282" s="97" t="s">
        <v>55</v>
      </c>
      <c r="BB282" s="122" t="s">
        <v>55</v>
      </c>
      <c r="BC282" s="97" t="s">
        <v>55</v>
      </c>
      <c r="BD282" s="98" t="s">
        <v>55</v>
      </c>
      <c r="BE282" s="97" t="s">
        <v>55</v>
      </c>
      <c r="BF282" s="100" t="s">
        <v>55</v>
      </c>
      <c r="BG282" s="97" t="s">
        <v>55</v>
      </c>
      <c r="BH282" s="110" t="s">
        <v>55</v>
      </c>
      <c r="BI282" s="97" t="s">
        <v>55</v>
      </c>
      <c r="BJ282" s="97" t="s">
        <v>55</v>
      </c>
      <c r="BK282" s="122" t="s">
        <v>55</v>
      </c>
      <c r="BL282" s="107" t="s">
        <v>110</v>
      </c>
      <c r="BM282" s="108" t="str">
        <f t="shared" si="57"/>
        <v>N.A.</v>
      </c>
      <c r="BN282" s="108" t="str">
        <f t="shared" si="58"/>
        <v>N.A.</v>
      </c>
      <c r="BO282" s="108" t="str">
        <f t="shared" si="59"/>
        <v>N.A.</v>
      </c>
      <c r="BP282" s="108" t="str">
        <f t="shared" si="60"/>
        <v>N.A.</v>
      </c>
      <c r="BQ282" s="108" t="str">
        <f t="shared" si="61"/>
        <v>N.A.</v>
      </c>
      <c r="BR282" s="109" t="str">
        <f t="shared" si="62"/>
        <v>N.A.</v>
      </c>
      <c r="BS282" s="108">
        <f t="shared" si="63"/>
        <v>0</v>
      </c>
      <c r="BT282" s="108">
        <f t="shared" si="64"/>
        <v>0</v>
      </c>
      <c r="BU282" s="108">
        <f t="shared" si="56"/>
        <v>0</v>
      </c>
      <c r="BV282" s="62" t="str">
        <f t="shared" si="65"/>
        <v>IGUAL</v>
      </c>
      <c r="BW282" s="251"/>
    </row>
    <row r="283" spans="1:75" ht="37.9" hidden="1" customHeight="1">
      <c r="A283" s="89" t="s">
        <v>276</v>
      </c>
      <c r="B283" s="43">
        <v>1831</v>
      </c>
      <c r="C283" s="90" t="s">
        <v>11</v>
      </c>
      <c r="D283" s="90" t="s">
        <v>1445</v>
      </c>
      <c r="E283" s="92"/>
      <c r="F283" s="90" t="s">
        <v>24</v>
      </c>
      <c r="G283" s="93" t="s">
        <v>1502</v>
      </c>
      <c r="H283" s="90" t="s">
        <v>31</v>
      </c>
      <c r="I283" s="92">
        <v>45204</v>
      </c>
      <c r="J283" s="179"/>
      <c r="K283" s="180"/>
      <c r="L283" s="180"/>
      <c r="M283" s="180"/>
      <c r="N283" s="180"/>
      <c r="O283" s="181"/>
      <c r="P283" s="181"/>
      <c r="Q283" s="188">
        <v>2758</v>
      </c>
      <c r="R283" s="95">
        <f t="array" ref="R283">SUM(IF($AA283=Reformulaciones!$B$2:$B$1354,Reformulaciones!$J$2:$J$994,0))</f>
        <v>0</v>
      </c>
      <c r="S283" s="93" t="s">
        <v>1503</v>
      </c>
      <c r="T283" s="93" t="s">
        <v>1516</v>
      </c>
      <c r="U283" s="96" t="s">
        <v>1517</v>
      </c>
      <c r="V283" s="94">
        <v>1</v>
      </c>
      <c r="W283" s="90" t="s">
        <v>277</v>
      </c>
      <c r="X283" s="92">
        <v>45292</v>
      </c>
      <c r="Y283" s="92">
        <v>45351</v>
      </c>
      <c r="Z283" s="90" t="s">
        <v>1420</v>
      </c>
      <c r="AA283" s="44" t="s">
        <v>1518</v>
      </c>
      <c r="AB283" s="97" t="s">
        <v>48</v>
      </c>
      <c r="AC283" s="98" t="str">
        <f t="shared" si="66"/>
        <v>C</v>
      </c>
      <c r="AD283" s="111" t="s">
        <v>1519</v>
      </c>
      <c r="AE283" s="100">
        <v>1</v>
      </c>
      <c r="AF283" s="101" t="s">
        <v>1520</v>
      </c>
      <c r="AG283" s="102">
        <v>45406</v>
      </c>
      <c r="AH283" s="112" t="s">
        <v>1521</v>
      </c>
      <c r="AI283" s="182"/>
      <c r="AJ283" s="183"/>
      <c r="AK283" s="97" t="s">
        <v>55</v>
      </c>
      <c r="AL283" s="97" t="s">
        <v>55</v>
      </c>
      <c r="AM283" s="104" t="s">
        <v>55</v>
      </c>
      <c r="AN283" s="97" t="s">
        <v>55</v>
      </c>
      <c r="AO283" s="97" t="s">
        <v>55</v>
      </c>
      <c r="AP283" s="97" t="s">
        <v>55</v>
      </c>
      <c r="AQ283" s="97" t="s">
        <v>55</v>
      </c>
      <c r="AR283" s="97" t="s">
        <v>55</v>
      </c>
      <c r="AS283" s="97" t="s">
        <v>55</v>
      </c>
      <c r="AT283" s="97" t="s">
        <v>55</v>
      </c>
      <c r="AU283" s="98" t="s">
        <v>55</v>
      </c>
      <c r="AV283" s="97" t="s">
        <v>55</v>
      </c>
      <c r="AW283" s="100" t="s">
        <v>55</v>
      </c>
      <c r="AX283" s="97" t="s">
        <v>55</v>
      </c>
      <c r="AY283" s="110" t="s">
        <v>55</v>
      </c>
      <c r="AZ283" s="97" t="s">
        <v>55</v>
      </c>
      <c r="BA283" s="97" t="s">
        <v>55</v>
      </c>
      <c r="BB283" s="122" t="s">
        <v>55</v>
      </c>
      <c r="BC283" s="97" t="s">
        <v>55</v>
      </c>
      <c r="BD283" s="98" t="s">
        <v>55</v>
      </c>
      <c r="BE283" s="97" t="s">
        <v>55</v>
      </c>
      <c r="BF283" s="100" t="s">
        <v>55</v>
      </c>
      <c r="BG283" s="97" t="s">
        <v>55</v>
      </c>
      <c r="BH283" s="110" t="s">
        <v>55</v>
      </c>
      <c r="BI283" s="97" t="s">
        <v>55</v>
      </c>
      <c r="BJ283" s="97" t="s">
        <v>55</v>
      </c>
      <c r="BK283" s="122" t="s">
        <v>55</v>
      </c>
      <c r="BL283" s="107" t="s">
        <v>110</v>
      </c>
      <c r="BM283" s="108" t="str">
        <f t="shared" si="57"/>
        <v>N.A.</v>
      </c>
      <c r="BN283" s="108" t="str">
        <f t="shared" si="58"/>
        <v>N.A.</v>
      </c>
      <c r="BO283" s="108" t="str">
        <f t="shared" si="59"/>
        <v>N.A.</v>
      </c>
      <c r="BP283" s="108" t="str">
        <f t="shared" si="60"/>
        <v>N.A.</v>
      </c>
      <c r="BQ283" s="108" t="str">
        <f t="shared" si="61"/>
        <v>N.A.</v>
      </c>
      <c r="BR283" s="109" t="str">
        <f t="shared" si="62"/>
        <v>N.A.</v>
      </c>
      <c r="BS283" s="108">
        <f t="shared" si="63"/>
        <v>0</v>
      </c>
      <c r="BT283" s="108">
        <f t="shared" si="64"/>
        <v>0</v>
      </c>
      <c r="BU283" s="108">
        <f t="shared" si="56"/>
        <v>0</v>
      </c>
      <c r="BV283" s="62" t="str">
        <f t="shared" si="65"/>
        <v>IGUAL</v>
      </c>
      <c r="BW283" s="251"/>
    </row>
    <row r="284" spans="1:75" ht="37.9" hidden="1" customHeight="1">
      <c r="A284" s="89" t="s">
        <v>276</v>
      </c>
      <c r="B284" s="43">
        <v>1831</v>
      </c>
      <c r="C284" s="90" t="s">
        <v>11</v>
      </c>
      <c r="D284" s="90" t="s">
        <v>1445</v>
      </c>
      <c r="E284" s="92"/>
      <c r="F284" s="90" t="s">
        <v>24</v>
      </c>
      <c r="G284" s="93" t="s">
        <v>1502</v>
      </c>
      <c r="H284" s="90" t="s">
        <v>31</v>
      </c>
      <c r="I284" s="92">
        <v>45204</v>
      </c>
      <c r="J284" s="179"/>
      <c r="K284" s="180"/>
      <c r="L284" s="180"/>
      <c r="M284" s="180"/>
      <c r="N284" s="180"/>
      <c r="O284" s="181"/>
      <c r="P284" s="181"/>
      <c r="Q284" s="188">
        <v>2759</v>
      </c>
      <c r="R284" s="95">
        <f t="array" ref="R284">SUM(IF($AA284=Reformulaciones!$B$2:$B$1354,Reformulaciones!$J$2:$J$994,0))</f>
        <v>0</v>
      </c>
      <c r="S284" s="93" t="s">
        <v>1503</v>
      </c>
      <c r="T284" s="93" t="s">
        <v>1522</v>
      </c>
      <c r="U284" s="96" t="s">
        <v>1523</v>
      </c>
      <c r="V284" s="94">
        <v>1</v>
      </c>
      <c r="W284" s="90" t="s">
        <v>277</v>
      </c>
      <c r="X284" s="92">
        <v>45292</v>
      </c>
      <c r="Y284" s="92">
        <v>45380</v>
      </c>
      <c r="Z284" s="90" t="s">
        <v>1420</v>
      </c>
      <c r="AA284" s="44" t="s">
        <v>1524</v>
      </c>
      <c r="AB284" s="97" t="s">
        <v>48</v>
      </c>
      <c r="AC284" s="98" t="str">
        <f t="shared" si="66"/>
        <v>C</v>
      </c>
      <c r="AD284" s="111" t="s">
        <v>1525</v>
      </c>
      <c r="AE284" s="100">
        <v>1</v>
      </c>
      <c r="AF284" s="101" t="s">
        <v>1526</v>
      </c>
      <c r="AG284" s="102">
        <v>45406</v>
      </c>
      <c r="AH284" s="112" t="s">
        <v>1527</v>
      </c>
      <c r="AI284" s="182"/>
      <c r="AJ284" s="183"/>
      <c r="AK284" s="97" t="s">
        <v>55</v>
      </c>
      <c r="AL284" s="97" t="s">
        <v>55</v>
      </c>
      <c r="AM284" s="104" t="s">
        <v>55</v>
      </c>
      <c r="AN284" s="97" t="s">
        <v>55</v>
      </c>
      <c r="AO284" s="97" t="s">
        <v>55</v>
      </c>
      <c r="AP284" s="97" t="s">
        <v>55</v>
      </c>
      <c r="AQ284" s="97" t="s">
        <v>55</v>
      </c>
      <c r="AR284" s="97" t="s">
        <v>55</v>
      </c>
      <c r="AS284" s="97" t="s">
        <v>55</v>
      </c>
      <c r="AT284" s="97" t="s">
        <v>55</v>
      </c>
      <c r="AU284" s="98" t="s">
        <v>55</v>
      </c>
      <c r="AV284" s="97" t="s">
        <v>55</v>
      </c>
      <c r="AW284" s="100" t="s">
        <v>55</v>
      </c>
      <c r="AX284" s="97" t="s">
        <v>55</v>
      </c>
      <c r="AY284" s="110" t="s">
        <v>55</v>
      </c>
      <c r="AZ284" s="97" t="s">
        <v>55</v>
      </c>
      <c r="BA284" s="97" t="s">
        <v>55</v>
      </c>
      <c r="BB284" s="122" t="s">
        <v>55</v>
      </c>
      <c r="BC284" s="97" t="s">
        <v>55</v>
      </c>
      <c r="BD284" s="98" t="s">
        <v>55</v>
      </c>
      <c r="BE284" s="97" t="s">
        <v>55</v>
      </c>
      <c r="BF284" s="100" t="s">
        <v>55</v>
      </c>
      <c r="BG284" s="97" t="s">
        <v>55</v>
      </c>
      <c r="BH284" s="110" t="s">
        <v>55</v>
      </c>
      <c r="BI284" s="97" t="s">
        <v>55</v>
      </c>
      <c r="BJ284" s="97" t="s">
        <v>55</v>
      </c>
      <c r="BK284" s="122" t="s">
        <v>55</v>
      </c>
      <c r="BL284" s="107" t="s">
        <v>110</v>
      </c>
      <c r="BM284" s="108" t="str">
        <f t="shared" si="57"/>
        <v>N.A.</v>
      </c>
      <c r="BN284" s="108" t="str">
        <f t="shared" si="58"/>
        <v>N.A.</v>
      </c>
      <c r="BO284" s="108" t="str">
        <f t="shared" si="59"/>
        <v>N.A.</v>
      </c>
      <c r="BP284" s="108" t="str">
        <f t="shared" si="60"/>
        <v>N.A.</v>
      </c>
      <c r="BQ284" s="108" t="str">
        <f t="shared" si="61"/>
        <v>N.A.</v>
      </c>
      <c r="BR284" s="109" t="str">
        <f t="shared" si="62"/>
        <v>N.A.</v>
      </c>
      <c r="BS284" s="108">
        <f t="shared" si="63"/>
        <v>0</v>
      </c>
      <c r="BT284" s="108">
        <f t="shared" si="64"/>
        <v>0</v>
      </c>
      <c r="BU284" s="108">
        <f t="shared" si="56"/>
        <v>0</v>
      </c>
      <c r="BV284" s="62" t="str">
        <f t="shared" si="65"/>
        <v>IGUAL</v>
      </c>
      <c r="BW284" s="251"/>
    </row>
    <row r="285" spans="1:75" ht="37.9" customHeight="1">
      <c r="A285" s="89" t="s">
        <v>180</v>
      </c>
      <c r="B285" s="43">
        <v>1832</v>
      </c>
      <c r="C285" s="90" t="s">
        <v>1528</v>
      </c>
      <c r="D285" s="90" t="s">
        <v>1529</v>
      </c>
      <c r="E285" s="92"/>
      <c r="F285" s="90" t="s">
        <v>24</v>
      </c>
      <c r="G285" s="93" t="s">
        <v>1530</v>
      </c>
      <c r="H285" s="90"/>
      <c r="I285" s="92">
        <v>45209</v>
      </c>
      <c r="J285" s="94"/>
      <c r="K285" s="90"/>
      <c r="L285" s="90"/>
      <c r="M285" s="90"/>
      <c r="N285" s="90"/>
      <c r="O285" s="92"/>
      <c r="P285" s="92"/>
      <c r="Q285" s="188">
        <v>2769</v>
      </c>
      <c r="R285" s="95">
        <f t="array" ref="R285">SUM(IF($AA285=Reformulaciones!$B$2:$B$1354,Reformulaciones!$J$2:$J$994,0))</f>
        <v>0</v>
      </c>
      <c r="S285" s="93" t="s">
        <v>1531</v>
      </c>
      <c r="T285" s="93" t="s">
        <v>1532</v>
      </c>
      <c r="U285" s="96" t="s">
        <v>1533</v>
      </c>
      <c r="V285" s="94">
        <v>1</v>
      </c>
      <c r="W285" s="90" t="s">
        <v>277</v>
      </c>
      <c r="X285" s="92">
        <v>45331</v>
      </c>
      <c r="Y285" s="92">
        <v>45504</v>
      </c>
      <c r="Z285" s="90" t="s">
        <v>1534</v>
      </c>
      <c r="AA285" s="44" t="s">
        <v>1535</v>
      </c>
      <c r="AB285" s="97" t="s">
        <v>48</v>
      </c>
      <c r="AC285" s="98" t="str">
        <f t="shared" si="66"/>
        <v>A</v>
      </c>
      <c r="AD285" s="111" t="s">
        <v>174</v>
      </c>
      <c r="AE285" s="100">
        <v>0</v>
      </c>
      <c r="AF285" s="101" t="s">
        <v>1536</v>
      </c>
      <c r="AG285" s="102">
        <v>45406</v>
      </c>
      <c r="AH285" s="112" t="s">
        <v>382</v>
      </c>
      <c r="AI285" s="104"/>
      <c r="AJ285" s="105" t="s">
        <v>120</v>
      </c>
      <c r="AK285" s="97" t="s">
        <v>48</v>
      </c>
      <c r="AL285" s="98" t="str">
        <f t="shared" si="67"/>
        <v>A</v>
      </c>
      <c r="AM285" s="99" t="s">
        <v>1537</v>
      </c>
      <c r="AN285" s="100">
        <v>0</v>
      </c>
      <c r="AO285" s="101" t="s">
        <v>1538</v>
      </c>
      <c r="AP285" s="102">
        <v>45493</v>
      </c>
      <c r="AQ285" s="97" t="s">
        <v>55</v>
      </c>
      <c r="AR285" s="97" t="s">
        <v>55</v>
      </c>
      <c r="AS285" s="105"/>
      <c r="AT285" s="97" t="s">
        <v>48</v>
      </c>
      <c r="AU285" s="98" t="str">
        <f t="shared" ref="AU285:AU290" si="70">IF($AW285="N.A.","A",(IF($AW285&lt;100%,"A",(IF($AW285=100%,"C")))))</f>
        <v>C</v>
      </c>
      <c r="AV285" s="204" t="s">
        <v>1539</v>
      </c>
      <c r="AW285" s="234">
        <v>1</v>
      </c>
      <c r="AX285" s="199" t="s">
        <v>1540</v>
      </c>
      <c r="AY285" s="200">
        <v>45586</v>
      </c>
      <c r="AZ285" s="205" t="s">
        <v>1541</v>
      </c>
      <c r="BA285" s="201" t="s">
        <v>179</v>
      </c>
      <c r="BB285" s="202"/>
      <c r="BC285" s="97" t="s">
        <v>55</v>
      </c>
      <c r="BD285" s="98" t="s">
        <v>55</v>
      </c>
      <c r="BE285" s="97" t="s">
        <v>55</v>
      </c>
      <c r="BF285" s="100" t="s">
        <v>55</v>
      </c>
      <c r="BG285" s="97" t="s">
        <v>55</v>
      </c>
      <c r="BH285" s="110" t="s">
        <v>55</v>
      </c>
      <c r="BI285" s="97" t="s">
        <v>55</v>
      </c>
      <c r="BJ285" s="97" t="s">
        <v>55</v>
      </c>
      <c r="BK285" s="122" t="s">
        <v>55</v>
      </c>
      <c r="BL285" s="107" t="s">
        <v>126</v>
      </c>
      <c r="BM285" s="108">
        <f t="shared" si="57"/>
        <v>1</v>
      </c>
      <c r="BN285" s="108" t="str">
        <f t="shared" si="58"/>
        <v>N.A.</v>
      </c>
      <c r="BO285" s="108" t="str">
        <f t="shared" si="59"/>
        <v>N.A.</v>
      </c>
      <c r="BP285" s="108" t="str">
        <f t="shared" si="60"/>
        <v>N.A.</v>
      </c>
      <c r="BQ285" s="108" t="str">
        <f t="shared" si="61"/>
        <v>N.A.</v>
      </c>
      <c r="BR285" s="109" t="str">
        <f t="shared" si="62"/>
        <v>N.A.</v>
      </c>
      <c r="BS285" s="108">
        <f t="shared" si="63"/>
        <v>1</v>
      </c>
      <c r="BT285" s="108">
        <f t="shared" si="64"/>
        <v>0</v>
      </c>
      <c r="BU285" s="108">
        <f t="shared" si="56"/>
        <v>0</v>
      </c>
      <c r="BV285" s="62" t="str">
        <f t="shared" si="65"/>
        <v>OK</v>
      </c>
      <c r="BW285" s="251"/>
    </row>
    <row r="286" spans="1:75" ht="37.9" customHeight="1">
      <c r="A286" s="89" t="s">
        <v>180</v>
      </c>
      <c r="B286" s="43">
        <v>1832</v>
      </c>
      <c r="C286" s="90" t="s">
        <v>1528</v>
      </c>
      <c r="D286" s="90" t="s">
        <v>1529</v>
      </c>
      <c r="E286" s="92">
        <v>45209</v>
      </c>
      <c r="F286" s="90" t="s">
        <v>24</v>
      </c>
      <c r="G286" s="93" t="s">
        <v>1530</v>
      </c>
      <c r="H286" s="90"/>
      <c r="I286" s="92">
        <v>45209</v>
      </c>
      <c r="J286" s="94"/>
      <c r="K286" s="90"/>
      <c r="L286" s="90"/>
      <c r="M286" s="90"/>
      <c r="N286" s="90"/>
      <c r="O286" s="92"/>
      <c r="P286" s="92"/>
      <c r="Q286" s="188">
        <v>2770</v>
      </c>
      <c r="R286" s="95">
        <f t="array" ref="R286">SUM(IF($AA286=Reformulaciones!$B$2:$B$1354,Reformulaciones!$J$2:$J$994,0))</f>
        <v>0</v>
      </c>
      <c r="S286" s="93" t="s">
        <v>1531</v>
      </c>
      <c r="T286" s="93" t="s">
        <v>3118</v>
      </c>
      <c r="U286" s="96" t="s">
        <v>1542</v>
      </c>
      <c r="V286" s="94">
        <v>1</v>
      </c>
      <c r="W286" s="90" t="s">
        <v>277</v>
      </c>
      <c r="X286" s="92">
        <v>45474</v>
      </c>
      <c r="Y286" s="92">
        <v>45747</v>
      </c>
      <c r="Z286" s="90" t="s">
        <v>1534</v>
      </c>
      <c r="AA286" s="44" t="s">
        <v>1543</v>
      </c>
      <c r="AB286" s="97" t="s">
        <v>48</v>
      </c>
      <c r="AC286" s="98" t="str">
        <f t="shared" si="66"/>
        <v>A</v>
      </c>
      <c r="AD286" s="111" t="s">
        <v>174</v>
      </c>
      <c r="AE286" s="100">
        <v>0</v>
      </c>
      <c r="AF286" s="101" t="s">
        <v>1544</v>
      </c>
      <c r="AG286" s="102">
        <v>45406</v>
      </c>
      <c r="AH286" s="112" t="s">
        <v>382</v>
      </c>
      <c r="AI286" s="104"/>
      <c r="AJ286" s="105"/>
      <c r="AK286" s="97" t="s">
        <v>48</v>
      </c>
      <c r="AL286" s="98" t="str">
        <f t="shared" si="67"/>
        <v>A</v>
      </c>
      <c r="AM286" s="99" t="s">
        <v>1537</v>
      </c>
      <c r="AN286" s="100">
        <v>0</v>
      </c>
      <c r="AO286" s="101" t="s">
        <v>1545</v>
      </c>
      <c r="AP286" s="102">
        <v>45493</v>
      </c>
      <c r="AQ286" s="97" t="s">
        <v>55</v>
      </c>
      <c r="AR286" s="97" t="s">
        <v>55</v>
      </c>
      <c r="AS286" s="105"/>
      <c r="AT286" s="97" t="s">
        <v>48</v>
      </c>
      <c r="AU286" s="98" t="str">
        <f t="shared" si="70"/>
        <v>A</v>
      </c>
      <c r="AV286" s="204" t="s">
        <v>1546</v>
      </c>
      <c r="AW286" s="198">
        <v>0</v>
      </c>
      <c r="AX286" s="199" t="s">
        <v>1546</v>
      </c>
      <c r="AY286" s="200">
        <v>45586</v>
      </c>
      <c r="AZ286" s="205" t="s">
        <v>179</v>
      </c>
      <c r="BA286" s="201" t="s">
        <v>179</v>
      </c>
      <c r="BB286" s="202"/>
      <c r="BC286" s="97" t="s">
        <v>48</v>
      </c>
      <c r="BD286" s="98" t="str">
        <f t="shared" si="68"/>
        <v>A</v>
      </c>
      <c r="BE286" s="99"/>
      <c r="BF286" s="106"/>
      <c r="BG286" s="101"/>
      <c r="BH286" s="200"/>
      <c r="BI286" s="205"/>
      <c r="BJ286" s="201"/>
      <c r="BK286" s="202"/>
      <c r="BL286" s="107" t="s">
        <v>126</v>
      </c>
      <c r="BM286" s="108">
        <f t="shared" si="57"/>
        <v>0</v>
      </c>
      <c r="BN286" s="108">
        <f t="shared" si="58"/>
        <v>1</v>
      </c>
      <c r="BO286" s="108">
        <f t="shared" si="59"/>
        <v>0</v>
      </c>
      <c r="BP286" s="108">
        <f t="shared" si="60"/>
        <v>0</v>
      </c>
      <c r="BQ286" s="108">
        <f t="shared" si="61"/>
        <v>0</v>
      </c>
      <c r="BR286" s="109">
        <f t="shared" si="62"/>
        <v>0</v>
      </c>
      <c r="BS286" s="108">
        <f t="shared" si="63"/>
        <v>0</v>
      </c>
      <c r="BT286" s="108">
        <f t="shared" si="64"/>
        <v>0</v>
      </c>
      <c r="BU286" s="108">
        <f t="shared" si="56"/>
        <v>0</v>
      </c>
      <c r="BV286" s="62" t="str">
        <f t="shared" si="65"/>
        <v>IGUAL</v>
      </c>
      <c r="BW286" s="251"/>
    </row>
    <row r="287" spans="1:75" ht="37.9" customHeight="1">
      <c r="A287" s="89" t="s">
        <v>1547</v>
      </c>
      <c r="B287" s="43">
        <v>1835</v>
      </c>
      <c r="C287" s="90" t="s">
        <v>2</v>
      </c>
      <c r="D287" s="90" t="s">
        <v>495</v>
      </c>
      <c r="E287" s="92">
        <v>45140</v>
      </c>
      <c r="F287" s="90" t="s">
        <v>24</v>
      </c>
      <c r="G287" s="93" t="s">
        <v>1549</v>
      </c>
      <c r="H287" s="90" t="s">
        <v>31</v>
      </c>
      <c r="I287" s="92">
        <v>45239</v>
      </c>
      <c r="J287" s="94"/>
      <c r="K287" s="90"/>
      <c r="L287" s="90"/>
      <c r="M287" s="90"/>
      <c r="N287" s="90"/>
      <c r="O287" s="92"/>
      <c r="P287" s="92"/>
      <c r="Q287" s="188">
        <v>2727</v>
      </c>
      <c r="R287" s="95">
        <f t="array" ref="R287">SUM(IF($AA287=Reformulaciones!$B$2:$B$1354,Reformulaciones!$J$2:$J$994,0))</f>
        <v>0</v>
      </c>
      <c r="S287" s="93"/>
      <c r="T287" s="93" t="s">
        <v>1550</v>
      </c>
      <c r="U287" s="96" t="s">
        <v>1551</v>
      </c>
      <c r="V287" s="94" t="s">
        <v>154</v>
      </c>
      <c r="W287" s="90" t="s">
        <v>1548</v>
      </c>
      <c r="X287" s="92">
        <v>45321</v>
      </c>
      <c r="Y287" s="92">
        <v>45596</v>
      </c>
      <c r="Z287" s="90" t="s">
        <v>1552</v>
      </c>
      <c r="AA287" s="44" t="s">
        <v>1553</v>
      </c>
      <c r="AB287" s="97" t="s">
        <v>44</v>
      </c>
      <c r="AC287" s="98" t="str">
        <f t="shared" si="66"/>
        <v>A</v>
      </c>
      <c r="AD287" s="99" t="s">
        <v>254</v>
      </c>
      <c r="AE287" s="100">
        <v>0</v>
      </c>
      <c r="AF287" s="99" t="s">
        <v>1554</v>
      </c>
      <c r="AG287" s="110">
        <v>45406</v>
      </c>
      <c r="AH287" s="104"/>
      <c r="AI287" s="104"/>
      <c r="AJ287" s="105" t="s">
        <v>120</v>
      </c>
      <c r="AK287" s="97" t="s">
        <v>44</v>
      </c>
      <c r="AL287" s="98" t="str">
        <f t="shared" si="67"/>
        <v>A</v>
      </c>
      <c r="AM287" s="99" t="s">
        <v>254</v>
      </c>
      <c r="AN287" s="100">
        <v>0</v>
      </c>
      <c r="AO287" s="99" t="s">
        <v>1555</v>
      </c>
      <c r="AP287" s="110">
        <v>45494</v>
      </c>
      <c r="AQ287" s="97" t="s">
        <v>55</v>
      </c>
      <c r="AR287" s="97" t="s">
        <v>55</v>
      </c>
      <c r="AS287" s="105" t="s">
        <v>1556</v>
      </c>
      <c r="AT287" s="97" t="s">
        <v>44</v>
      </c>
      <c r="AU287" s="98" t="str">
        <f t="shared" si="70"/>
        <v>A</v>
      </c>
      <c r="AV287" s="197" t="s">
        <v>138</v>
      </c>
      <c r="AW287" s="198">
        <v>0</v>
      </c>
      <c r="AX287" s="197" t="s">
        <v>140</v>
      </c>
      <c r="AY287" s="203">
        <v>45590</v>
      </c>
      <c r="AZ287" s="97" t="s">
        <v>55</v>
      </c>
      <c r="BA287" s="122" t="s">
        <v>55</v>
      </c>
      <c r="BB287" s="202"/>
      <c r="BC287" s="97" t="s">
        <v>44</v>
      </c>
      <c r="BD287" s="98" t="str">
        <f t="shared" si="68"/>
        <v>A</v>
      </c>
      <c r="BE287" s="99"/>
      <c r="BF287" s="106"/>
      <c r="BG287" s="101"/>
      <c r="BH287" s="200"/>
      <c r="BI287" s="205"/>
      <c r="BJ287" s="201"/>
      <c r="BK287" s="202"/>
      <c r="BL287" s="107" t="s">
        <v>1557</v>
      </c>
      <c r="BM287" s="108">
        <f t="shared" si="57"/>
        <v>1</v>
      </c>
      <c r="BN287" s="108">
        <f t="shared" si="58"/>
        <v>1</v>
      </c>
      <c r="BO287" s="108">
        <f t="shared" si="59"/>
        <v>0</v>
      </c>
      <c r="BP287" s="108">
        <f t="shared" si="60"/>
        <v>1</v>
      </c>
      <c r="BQ287" s="108">
        <f t="shared" si="61"/>
        <v>1</v>
      </c>
      <c r="BR287" s="109">
        <f t="shared" si="62"/>
        <v>0</v>
      </c>
      <c r="BS287" s="108">
        <f t="shared" si="63"/>
        <v>1</v>
      </c>
      <c r="BT287" s="108">
        <f t="shared" si="64"/>
        <v>0</v>
      </c>
      <c r="BU287" s="108">
        <f t="shared" si="56"/>
        <v>1</v>
      </c>
      <c r="BV287" s="62" t="str">
        <f t="shared" si="65"/>
        <v>IGUAL</v>
      </c>
      <c r="BW287" s="251"/>
    </row>
    <row r="288" spans="1:75" ht="37.5" hidden="1" customHeight="1">
      <c r="A288" s="89" t="s">
        <v>229</v>
      </c>
      <c r="B288" s="43">
        <v>1838</v>
      </c>
      <c r="C288" s="90" t="s">
        <v>1558</v>
      </c>
      <c r="D288" s="90" t="s">
        <v>1559</v>
      </c>
      <c r="E288" s="92"/>
      <c r="F288" s="90" t="s">
        <v>24</v>
      </c>
      <c r="G288" s="93" t="s">
        <v>1560</v>
      </c>
      <c r="H288" s="90" t="s">
        <v>31</v>
      </c>
      <c r="I288" s="92">
        <v>45274</v>
      </c>
      <c r="J288" s="94"/>
      <c r="K288" s="90"/>
      <c r="L288" s="90"/>
      <c r="M288" s="90"/>
      <c r="N288" s="90"/>
      <c r="O288" s="92"/>
      <c r="P288" s="92"/>
      <c r="Q288" s="189" t="s">
        <v>110</v>
      </c>
      <c r="R288" s="95">
        <f t="array" ref="R288">SUM(IF($AA288=Reformulaciones!$B$2:$B$1354,Reformulaciones!$J$2:$J$994,0))</f>
        <v>0</v>
      </c>
      <c r="S288" s="93"/>
      <c r="T288" s="178" t="s">
        <v>609</v>
      </c>
      <c r="U288" s="96"/>
      <c r="V288" s="94"/>
      <c r="W288" s="145" t="s">
        <v>1564</v>
      </c>
      <c r="X288" s="92"/>
      <c r="Y288" s="92"/>
      <c r="Z288" s="90" t="s">
        <v>3256</v>
      </c>
      <c r="AA288" s="44" t="s">
        <v>1561</v>
      </c>
      <c r="AB288" s="97" t="s">
        <v>45</v>
      </c>
      <c r="AC288" s="98" t="str">
        <f t="shared" si="66"/>
        <v>A</v>
      </c>
      <c r="AD288" s="101" t="s">
        <v>603</v>
      </c>
      <c r="AE288" s="100">
        <v>0</v>
      </c>
      <c r="AF288" s="101" t="s">
        <v>603</v>
      </c>
      <c r="AG288" s="102">
        <v>45405</v>
      </c>
      <c r="AH288" s="104"/>
      <c r="AI288" s="104"/>
      <c r="AJ288" s="105" t="s">
        <v>120</v>
      </c>
      <c r="AK288" s="97" t="s">
        <v>45</v>
      </c>
      <c r="AL288" s="98" t="str">
        <f t="shared" si="67"/>
        <v>A</v>
      </c>
      <c r="AM288" s="103" t="s">
        <v>605</v>
      </c>
      <c r="AN288" s="131">
        <v>0</v>
      </c>
      <c r="AO288" s="103" t="s">
        <v>605</v>
      </c>
      <c r="AP288" s="102">
        <v>45491</v>
      </c>
      <c r="AQ288" s="97" t="s">
        <v>55</v>
      </c>
      <c r="AR288" s="97" t="s">
        <v>55</v>
      </c>
      <c r="AS288" s="105" t="s">
        <v>1562</v>
      </c>
      <c r="AT288" s="97" t="s">
        <v>45</v>
      </c>
      <c r="AU288" s="98" t="str">
        <f t="shared" si="70"/>
        <v>A</v>
      </c>
      <c r="AV288" s="199" t="s">
        <v>612</v>
      </c>
      <c r="AW288" s="198">
        <v>0</v>
      </c>
      <c r="AX288" s="199" t="s">
        <v>612</v>
      </c>
      <c r="AY288" s="200">
        <v>45581</v>
      </c>
      <c r="AZ288" s="201" t="s">
        <v>55</v>
      </c>
      <c r="BA288" s="122" t="s">
        <v>55</v>
      </c>
      <c r="BB288" s="202"/>
      <c r="BC288" s="97" t="s">
        <v>45</v>
      </c>
      <c r="BD288" s="98" t="str">
        <f t="shared" si="68"/>
        <v>A</v>
      </c>
      <c r="BE288" s="99"/>
      <c r="BF288" s="106"/>
      <c r="BG288" s="101"/>
      <c r="BH288" s="200"/>
      <c r="BI288" s="205"/>
      <c r="BJ288" s="201"/>
      <c r="BK288" s="270" t="s">
        <v>3255</v>
      </c>
      <c r="BL288" s="107" t="s">
        <v>126</v>
      </c>
      <c r="BM288" s="108">
        <f t="shared" si="57"/>
        <v>0</v>
      </c>
      <c r="BN288" s="108">
        <f t="shared" si="58"/>
        <v>1</v>
      </c>
      <c r="BO288" s="108">
        <f t="shared" si="59"/>
        <v>0</v>
      </c>
      <c r="BP288" s="108">
        <f t="shared" si="60"/>
        <v>0</v>
      </c>
      <c r="BQ288" s="108">
        <f t="shared" si="61"/>
        <v>0</v>
      </c>
      <c r="BR288" s="109">
        <f t="shared" si="62"/>
        <v>1</v>
      </c>
      <c r="BS288" s="108">
        <f t="shared" si="63"/>
        <v>0</v>
      </c>
      <c r="BT288" s="108">
        <f t="shared" si="64"/>
        <v>0</v>
      </c>
      <c r="BU288" s="108">
        <f t="shared" si="56"/>
        <v>0</v>
      </c>
      <c r="BV288" s="62" t="str">
        <f t="shared" si="65"/>
        <v>IGUAL</v>
      </c>
      <c r="BW288" s="251"/>
    </row>
    <row r="289" spans="1:75" ht="35.25" customHeight="1">
      <c r="A289" s="89" t="s">
        <v>229</v>
      </c>
      <c r="B289" s="43">
        <v>1839</v>
      </c>
      <c r="C289" s="90" t="s">
        <v>1558</v>
      </c>
      <c r="D289" s="90" t="s">
        <v>1559</v>
      </c>
      <c r="E289" s="92"/>
      <c r="F289" s="90" t="s">
        <v>24</v>
      </c>
      <c r="G289" s="93" t="s">
        <v>1563</v>
      </c>
      <c r="H289" s="90" t="s">
        <v>31</v>
      </c>
      <c r="I289" s="92">
        <v>45274</v>
      </c>
      <c r="J289" s="94"/>
      <c r="K289" s="90"/>
      <c r="L289" s="90"/>
      <c r="M289" s="90"/>
      <c r="N289" s="90"/>
      <c r="O289" s="92"/>
      <c r="P289" s="92"/>
      <c r="Q289" s="188">
        <v>3138</v>
      </c>
      <c r="R289" s="95">
        <f t="array" ref="R289">SUM(IF($AA289=Reformulaciones!$B$2:$B$1354,Reformulaciones!$J$2:$J$994,0))</f>
        <v>0</v>
      </c>
      <c r="S289" s="93" t="s">
        <v>3102</v>
      </c>
      <c r="T289" s="93" t="s">
        <v>3103</v>
      </c>
      <c r="U289" s="96" t="s">
        <v>3104</v>
      </c>
      <c r="V289" s="94" t="s">
        <v>163</v>
      </c>
      <c r="W289" s="90" t="s">
        <v>1564</v>
      </c>
      <c r="X289" s="92">
        <v>45566</v>
      </c>
      <c r="Y289" s="92">
        <v>45961</v>
      </c>
      <c r="Z289" s="90" t="s">
        <v>3105</v>
      </c>
      <c r="AA289" s="44" t="s">
        <v>1565</v>
      </c>
      <c r="AB289" s="97" t="s">
        <v>45</v>
      </c>
      <c r="AC289" s="98" t="str">
        <f t="shared" si="66"/>
        <v>A</v>
      </c>
      <c r="AD289" s="153" t="s">
        <v>603</v>
      </c>
      <c r="AE289" s="100">
        <v>0</v>
      </c>
      <c r="AF289" s="153" t="s">
        <v>603</v>
      </c>
      <c r="AG289" s="159">
        <v>45405</v>
      </c>
      <c r="AH289" s="104"/>
      <c r="AI289" s="104"/>
      <c r="AJ289" s="105" t="s">
        <v>120</v>
      </c>
      <c r="AK289" s="97" t="s">
        <v>45</v>
      </c>
      <c r="AL289" s="98" t="str">
        <f t="shared" si="67"/>
        <v>A</v>
      </c>
      <c r="AM289" s="103" t="s">
        <v>605</v>
      </c>
      <c r="AN289" s="131">
        <v>0</v>
      </c>
      <c r="AO289" s="103" t="s">
        <v>605</v>
      </c>
      <c r="AP289" s="102">
        <v>45491</v>
      </c>
      <c r="AQ289" s="97" t="s">
        <v>55</v>
      </c>
      <c r="AR289" s="97" t="s">
        <v>55</v>
      </c>
      <c r="AS289" s="105" t="s">
        <v>1562</v>
      </c>
      <c r="AT289" s="97" t="s">
        <v>45</v>
      </c>
      <c r="AU289" s="98" t="str">
        <f t="shared" si="70"/>
        <v>A</v>
      </c>
      <c r="AV289" s="215" t="s">
        <v>607</v>
      </c>
      <c r="AW289" s="198">
        <v>0</v>
      </c>
      <c r="AX289" s="215" t="s">
        <v>607</v>
      </c>
      <c r="AY289" s="216">
        <v>45581</v>
      </c>
      <c r="AZ289" s="201" t="s">
        <v>55</v>
      </c>
      <c r="BA289" s="122" t="s">
        <v>55</v>
      </c>
      <c r="BB289" s="202"/>
      <c r="BC289" s="97" t="s">
        <v>45</v>
      </c>
      <c r="BD289" s="98" t="str">
        <f t="shared" si="68"/>
        <v>A</v>
      </c>
      <c r="BE289" s="99"/>
      <c r="BF289" s="106"/>
      <c r="BG289" s="101"/>
      <c r="BH289" s="200"/>
      <c r="BI289" s="205"/>
      <c r="BJ289" s="201"/>
      <c r="BK289" s="202"/>
      <c r="BL289" s="107" t="s">
        <v>126</v>
      </c>
      <c r="BM289" s="108">
        <f t="shared" si="57"/>
        <v>0</v>
      </c>
      <c r="BN289" s="108">
        <f t="shared" si="58"/>
        <v>1</v>
      </c>
      <c r="BO289" s="108">
        <f t="shared" si="59"/>
        <v>0</v>
      </c>
      <c r="BP289" s="108">
        <f t="shared" si="60"/>
        <v>0</v>
      </c>
      <c r="BQ289" s="108">
        <f t="shared" si="61"/>
        <v>0</v>
      </c>
      <c r="BR289" s="109">
        <f t="shared" si="62"/>
        <v>0</v>
      </c>
      <c r="BS289" s="108">
        <f t="shared" si="63"/>
        <v>0</v>
      </c>
      <c r="BT289" s="108">
        <f t="shared" si="64"/>
        <v>0</v>
      </c>
      <c r="BU289" s="108">
        <f t="shared" si="56"/>
        <v>0</v>
      </c>
      <c r="BV289" s="62" t="str">
        <f t="shared" si="65"/>
        <v>IGUAL</v>
      </c>
      <c r="BW289" s="251"/>
    </row>
    <row r="290" spans="1:75" ht="37.9" customHeight="1">
      <c r="A290" s="89" t="s">
        <v>1574</v>
      </c>
      <c r="B290" s="43">
        <v>1840</v>
      </c>
      <c r="C290" s="90" t="s">
        <v>1558</v>
      </c>
      <c r="D290" s="90" t="s">
        <v>1566</v>
      </c>
      <c r="E290" s="92"/>
      <c r="F290" s="90" t="s">
        <v>24</v>
      </c>
      <c r="G290" s="93" t="s">
        <v>1567</v>
      </c>
      <c r="H290" s="90" t="s">
        <v>31</v>
      </c>
      <c r="I290" s="92">
        <v>45286</v>
      </c>
      <c r="J290" s="94"/>
      <c r="K290" s="90"/>
      <c r="L290" s="90"/>
      <c r="M290" s="90"/>
      <c r="N290" s="90"/>
      <c r="O290" s="92"/>
      <c r="P290" s="92"/>
      <c r="Q290" s="188">
        <v>2979</v>
      </c>
      <c r="R290" s="95">
        <f t="array" ref="R290">SUM(IF($AA290=Reformulaciones!$B$2:$B$1354,Reformulaciones!$J$2:$J$994,0))</f>
        <v>0</v>
      </c>
      <c r="S290" s="93" t="s">
        <v>1568</v>
      </c>
      <c r="T290" s="93" t="s">
        <v>1569</v>
      </c>
      <c r="U290" s="96" t="s">
        <v>1570</v>
      </c>
      <c r="V290" s="94" t="s">
        <v>154</v>
      </c>
      <c r="W290" s="90" t="s">
        <v>568</v>
      </c>
      <c r="X290" s="92">
        <v>45481</v>
      </c>
      <c r="Y290" s="92">
        <v>45657</v>
      </c>
      <c r="Z290" s="90" t="s">
        <v>695</v>
      </c>
      <c r="AA290" s="44" t="s">
        <v>1571</v>
      </c>
      <c r="AB290" s="97" t="s">
        <v>44</v>
      </c>
      <c r="AC290" s="98" t="str">
        <f t="shared" si="66"/>
        <v>A</v>
      </c>
      <c r="AD290" s="99" t="s">
        <v>110</v>
      </c>
      <c r="AE290" s="100">
        <v>0</v>
      </c>
      <c r="AF290" s="99" t="s">
        <v>1572</v>
      </c>
      <c r="AG290" s="110">
        <v>45406</v>
      </c>
      <c r="AH290" s="104"/>
      <c r="AI290" s="104"/>
      <c r="AJ290" s="105" t="s">
        <v>120</v>
      </c>
      <c r="AK290" s="97" t="s">
        <v>44</v>
      </c>
      <c r="AL290" s="98" t="str">
        <f t="shared" si="67"/>
        <v>A</v>
      </c>
      <c r="AM290" s="99" t="s">
        <v>254</v>
      </c>
      <c r="AN290" s="100">
        <v>0</v>
      </c>
      <c r="AO290" s="99" t="s">
        <v>1555</v>
      </c>
      <c r="AP290" s="110">
        <v>45494</v>
      </c>
      <c r="AQ290" s="97" t="s">
        <v>55</v>
      </c>
      <c r="AR290" s="97" t="s">
        <v>55</v>
      </c>
      <c r="AS290" s="105" t="s">
        <v>1573</v>
      </c>
      <c r="AT290" s="97" t="s">
        <v>44</v>
      </c>
      <c r="AU290" s="98" t="str">
        <f t="shared" si="70"/>
        <v>A</v>
      </c>
      <c r="AV290" s="197" t="s">
        <v>138</v>
      </c>
      <c r="AW290" s="198">
        <v>0</v>
      </c>
      <c r="AX290" s="197" t="s">
        <v>140</v>
      </c>
      <c r="AY290" s="203">
        <v>45590</v>
      </c>
      <c r="AZ290" s="97" t="s">
        <v>55</v>
      </c>
      <c r="BA290" s="122" t="s">
        <v>55</v>
      </c>
      <c r="BB290" s="202"/>
      <c r="BC290" s="97" t="s">
        <v>44</v>
      </c>
      <c r="BD290" s="98" t="str">
        <f t="shared" si="68"/>
        <v>A</v>
      </c>
      <c r="BE290" s="99"/>
      <c r="BF290" s="106"/>
      <c r="BG290" s="101"/>
      <c r="BH290" s="200"/>
      <c r="BI290" s="205"/>
      <c r="BJ290" s="201"/>
      <c r="BK290" s="202"/>
      <c r="BL290" s="107" t="s">
        <v>126</v>
      </c>
      <c r="BM290" s="108">
        <f t="shared" si="57"/>
        <v>1</v>
      </c>
      <c r="BN290" s="108">
        <f t="shared" si="58"/>
        <v>1</v>
      </c>
      <c r="BO290" s="108">
        <f t="shared" si="59"/>
        <v>0</v>
      </c>
      <c r="BP290" s="108">
        <f t="shared" si="60"/>
        <v>1</v>
      </c>
      <c r="BQ290" s="108">
        <f t="shared" si="61"/>
        <v>1</v>
      </c>
      <c r="BR290" s="109">
        <f t="shared" si="62"/>
        <v>0</v>
      </c>
      <c r="BS290" s="108">
        <f t="shared" si="63"/>
        <v>1</v>
      </c>
      <c r="BT290" s="108">
        <f t="shared" si="64"/>
        <v>0</v>
      </c>
      <c r="BU290" s="108">
        <f t="shared" si="56"/>
        <v>1</v>
      </c>
      <c r="BV290" s="62" t="str">
        <f t="shared" si="65"/>
        <v>IGUAL</v>
      </c>
      <c r="BW290" s="251"/>
    </row>
    <row r="291" spans="1:75" ht="37.9" hidden="1" customHeight="1">
      <c r="A291" s="89" t="s">
        <v>1574</v>
      </c>
      <c r="B291" s="43">
        <v>1841</v>
      </c>
      <c r="C291" s="90" t="s">
        <v>1558</v>
      </c>
      <c r="D291" s="90" t="s">
        <v>1566</v>
      </c>
      <c r="E291" s="92"/>
      <c r="F291" s="90" t="s">
        <v>24</v>
      </c>
      <c r="G291" s="93" t="s">
        <v>1576</v>
      </c>
      <c r="H291" s="90" t="s">
        <v>31</v>
      </c>
      <c r="I291" s="92">
        <v>45286</v>
      </c>
      <c r="J291" s="94"/>
      <c r="K291" s="90"/>
      <c r="L291" s="90"/>
      <c r="M291" s="90"/>
      <c r="N291" s="90"/>
      <c r="O291" s="92"/>
      <c r="P291" s="92"/>
      <c r="Q291" s="188">
        <v>2776</v>
      </c>
      <c r="R291" s="95">
        <f t="array" ref="R291">SUM(IF($AA291=Reformulaciones!$B$2:$B$1354,Reformulaciones!$J$2:$J$994,0))</f>
        <v>0</v>
      </c>
      <c r="S291" s="93" t="s">
        <v>1577</v>
      </c>
      <c r="T291" s="93" t="s">
        <v>1578</v>
      </c>
      <c r="U291" s="96" t="s">
        <v>1579</v>
      </c>
      <c r="V291" s="94" t="s">
        <v>1580</v>
      </c>
      <c r="W291" s="90" t="s">
        <v>1575</v>
      </c>
      <c r="X291" s="92">
        <v>45350</v>
      </c>
      <c r="Y291" s="92">
        <v>45473</v>
      </c>
      <c r="Z291" s="90" t="s">
        <v>1581</v>
      </c>
      <c r="AA291" s="44" t="s">
        <v>1582</v>
      </c>
      <c r="AB291" s="97" t="s">
        <v>49</v>
      </c>
      <c r="AC291" s="98" t="str">
        <f t="shared" si="66"/>
        <v>C</v>
      </c>
      <c r="AD291" s="99" t="s">
        <v>1583</v>
      </c>
      <c r="AE291" s="100">
        <v>1</v>
      </c>
      <c r="AF291" s="99" t="s">
        <v>1584</v>
      </c>
      <c r="AG291" s="110">
        <v>45405</v>
      </c>
      <c r="AH291" s="104"/>
      <c r="AI291" s="104"/>
      <c r="AJ291" s="105" t="s">
        <v>120</v>
      </c>
      <c r="AK291" s="97" t="s">
        <v>55</v>
      </c>
      <c r="AL291" s="97" t="s">
        <v>55</v>
      </c>
      <c r="AM291" s="104" t="s">
        <v>55</v>
      </c>
      <c r="AN291" s="97" t="s">
        <v>55</v>
      </c>
      <c r="AO291" s="97" t="s">
        <v>55</v>
      </c>
      <c r="AP291" s="97" t="s">
        <v>55</v>
      </c>
      <c r="AQ291" s="97" t="s">
        <v>55</v>
      </c>
      <c r="AR291" s="97" t="s">
        <v>55</v>
      </c>
      <c r="AS291" s="97" t="s">
        <v>55</v>
      </c>
      <c r="AT291" s="97" t="s">
        <v>55</v>
      </c>
      <c r="AU291" s="98" t="s">
        <v>55</v>
      </c>
      <c r="AV291" s="97" t="s">
        <v>55</v>
      </c>
      <c r="AW291" s="100" t="s">
        <v>55</v>
      </c>
      <c r="AX291" s="97" t="s">
        <v>55</v>
      </c>
      <c r="AY291" s="110" t="s">
        <v>55</v>
      </c>
      <c r="AZ291" s="97" t="s">
        <v>55</v>
      </c>
      <c r="BA291" s="97" t="s">
        <v>55</v>
      </c>
      <c r="BB291" s="122" t="s">
        <v>55</v>
      </c>
      <c r="BC291" s="97" t="s">
        <v>55</v>
      </c>
      <c r="BD291" s="98" t="s">
        <v>55</v>
      </c>
      <c r="BE291" s="97" t="s">
        <v>55</v>
      </c>
      <c r="BF291" s="100" t="s">
        <v>55</v>
      </c>
      <c r="BG291" s="97" t="s">
        <v>55</v>
      </c>
      <c r="BH291" s="110" t="s">
        <v>55</v>
      </c>
      <c r="BI291" s="97" t="s">
        <v>55</v>
      </c>
      <c r="BJ291" s="97" t="s">
        <v>55</v>
      </c>
      <c r="BK291" s="122" t="s">
        <v>55</v>
      </c>
      <c r="BL291" s="107" t="s">
        <v>110</v>
      </c>
      <c r="BM291" s="108" t="str">
        <f t="shared" si="57"/>
        <v>N.A.</v>
      </c>
      <c r="BN291" s="108" t="str">
        <f t="shared" si="58"/>
        <v>N.A.</v>
      </c>
      <c r="BO291" s="108" t="str">
        <f t="shared" si="59"/>
        <v>N.A.</v>
      </c>
      <c r="BP291" s="108" t="str">
        <f t="shared" si="60"/>
        <v>N.A.</v>
      </c>
      <c r="BQ291" s="108" t="str">
        <f t="shared" si="61"/>
        <v>N.A.</v>
      </c>
      <c r="BR291" s="109" t="str">
        <f t="shared" si="62"/>
        <v>N.A.</v>
      </c>
      <c r="BS291" s="108">
        <f t="shared" si="63"/>
        <v>0</v>
      </c>
      <c r="BT291" s="108">
        <f t="shared" si="64"/>
        <v>0</v>
      </c>
      <c r="BU291" s="108">
        <f t="shared" si="56"/>
        <v>0</v>
      </c>
      <c r="BV291" s="62" t="str">
        <f t="shared" si="65"/>
        <v>IGUAL</v>
      </c>
      <c r="BW291" s="251"/>
    </row>
    <row r="292" spans="1:75" ht="37.9" hidden="1" customHeight="1">
      <c r="A292" s="89" t="s">
        <v>290</v>
      </c>
      <c r="B292" s="43">
        <v>1842</v>
      </c>
      <c r="C292" s="90" t="s">
        <v>1558</v>
      </c>
      <c r="D292" s="90" t="s">
        <v>3240</v>
      </c>
      <c r="E292" s="92"/>
      <c r="F292" s="90" t="s">
        <v>24</v>
      </c>
      <c r="G292" s="93" t="s">
        <v>1585</v>
      </c>
      <c r="H292" s="90" t="s">
        <v>36</v>
      </c>
      <c r="I292" s="92">
        <v>45287</v>
      </c>
      <c r="J292" s="94"/>
      <c r="K292" s="90"/>
      <c r="L292" s="90"/>
      <c r="M292" s="90"/>
      <c r="N292" s="90"/>
      <c r="O292" s="92"/>
      <c r="P292" s="92"/>
      <c r="Q292" s="188">
        <v>2731</v>
      </c>
      <c r="R292" s="95">
        <f t="array" ref="R292">SUM(IF($AA292=Reformulaciones!$B$2:$B$1354,Reformulaciones!$J$2:$J$994,0))</f>
        <v>0</v>
      </c>
      <c r="S292" s="93" t="s">
        <v>295</v>
      </c>
      <c r="T292" s="93" t="s">
        <v>1586</v>
      </c>
      <c r="U292" s="96" t="s">
        <v>1587</v>
      </c>
      <c r="V292" s="94" t="s">
        <v>154</v>
      </c>
      <c r="W292" s="90" t="s">
        <v>291</v>
      </c>
      <c r="X292" s="92">
        <v>45310</v>
      </c>
      <c r="Y292" s="92">
        <v>45412</v>
      </c>
      <c r="Z292" s="90" t="s">
        <v>1588</v>
      </c>
      <c r="AA292" s="44" t="s">
        <v>1589</v>
      </c>
      <c r="AB292" s="97" t="s">
        <v>44</v>
      </c>
      <c r="AC292" s="98" t="str">
        <f t="shared" si="66"/>
        <v>C</v>
      </c>
      <c r="AD292" s="99" t="s">
        <v>1590</v>
      </c>
      <c r="AE292" s="100">
        <v>1</v>
      </c>
      <c r="AF292" s="99" t="s">
        <v>1591</v>
      </c>
      <c r="AG292" s="110">
        <v>45413</v>
      </c>
      <c r="AH292" s="104"/>
      <c r="AI292" s="104"/>
      <c r="AJ292" s="105" t="s">
        <v>120</v>
      </c>
      <c r="AK292" s="97" t="s">
        <v>55</v>
      </c>
      <c r="AL292" s="97" t="s">
        <v>55</v>
      </c>
      <c r="AM292" s="104" t="s">
        <v>55</v>
      </c>
      <c r="AN292" s="97" t="s">
        <v>55</v>
      </c>
      <c r="AO292" s="97" t="s">
        <v>55</v>
      </c>
      <c r="AP292" s="97" t="s">
        <v>55</v>
      </c>
      <c r="AQ292" s="97" t="s">
        <v>55</v>
      </c>
      <c r="AR292" s="97" t="s">
        <v>55</v>
      </c>
      <c r="AS292" s="97" t="s">
        <v>55</v>
      </c>
      <c r="AT292" s="97" t="s">
        <v>55</v>
      </c>
      <c r="AU292" s="98" t="s">
        <v>55</v>
      </c>
      <c r="AV292" s="97" t="s">
        <v>55</v>
      </c>
      <c r="AW292" s="100" t="s">
        <v>55</v>
      </c>
      <c r="AX292" s="97" t="s">
        <v>55</v>
      </c>
      <c r="AY292" s="110" t="s">
        <v>55</v>
      </c>
      <c r="AZ292" s="97" t="s">
        <v>55</v>
      </c>
      <c r="BA292" s="97" t="s">
        <v>55</v>
      </c>
      <c r="BB292" s="122" t="s">
        <v>55</v>
      </c>
      <c r="BC292" s="97" t="s">
        <v>55</v>
      </c>
      <c r="BD292" s="98" t="s">
        <v>55</v>
      </c>
      <c r="BE292" s="97" t="s">
        <v>55</v>
      </c>
      <c r="BF292" s="100" t="s">
        <v>55</v>
      </c>
      <c r="BG292" s="97" t="s">
        <v>55</v>
      </c>
      <c r="BH292" s="110" t="s">
        <v>55</v>
      </c>
      <c r="BI292" s="97" t="s">
        <v>55</v>
      </c>
      <c r="BJ292" s="97" t="s">
        <v>55</v>
      </c>
      <c r="BK292" s="122" t="s">
        <v>55</v>
      </c>
      <c r="BL292" s="107" t="s">
        <v>110</v>
      </c>
      <c r="BM292" s="108" t="str">
        <f t="shared" si="57"/>
        <v>N.A.</v>
      </c>
      <c r="BN292" s="108" t="str">
        <f t="shared" si="58"/>
        <v>N.A.</v>
      </c>
      <c r="BO292" s="108" t="str">
        <f t="shared" si="59"/>
        <v>N.A.</v>
      </c>
      <c r="BP292" s="108" t="str">
        <f t="shared" si="60"/>
        <v>N.A.</v>
      </c>
      <c r="BQ292" s="108" t="str">
        <f t="shared" si="61"/>
        <v>N.A.</v>
      </c>
      <c r="BR292" s="109" t="str">
        <f t="shared" si="62"/>
        <v>N.A.</v>
      </c>
      <c r="BS292" s="108">
        <f t="shared" si="63"/>
        <v>0</v>
      </c>
      <c r="BT292" s="108">
        <f t="shared" si="64"/>
        <v>0</v>
      </c>
      <c r="BU292" s="108">
        <f t="shared" si="56"/>
        <v>0</v>
      </c>
      <c r="BV292" s="62" t="str">
        <f t="shared" si="65"/>
        <v>IGUAL</v>
      </c>
      <c r="BW292" s="251"/>
    </row>
    <row r="293" spans="1:75" ht="37.9" customHeight="1">
      <c r="A293" s="89" t="s">
        <v>290</v>
      </c>
      <c r="B293" s="43">
        <v>1842</v>
      </c>
      <c r="C293" s="90" t="s">
        <v>1558</v>
      </c>
      <c r="D293" s="90" t="s">
        <v>3240</v>
      </c>
      <c r="E293" s="92"/>
      <c r="F293" s="90" t="s">
        <v>24</v>
      </c>
      <c r="G293" s="93" t="s">
        <v>1585</v>
      </c>
      <c r="H293" s="90" t="s">
        <v>36</v>
      </c>
      <c r="I293" s="92">
        <v>45287</v>
      </c>
      <c r="J293" s="94"/>
      <c r="K293" s="90"/>
      <c r="L293" s="90"/>
      <c r="M293" s="90"/>
      <c r="N293" s="90"/>
      <c r="O293" s="92"/>
      <c r="P293" s="92"/>
      <c r="Q293" s="188">
        <v>2732</v>
      </c>
      <c r="R293" s="95">
        <f t="array" ref="R293">SUM(IF($AA293=Reformulaciones!$B$2:$B$1354,Reformulaciones!$J$2:$J$994,0))</f>
        <v>0</v>
      </c>
      <c r="S293" s="93" t="s">
        <v>295</v>
      </c>
      <c r="T293" s="93" t="s">
        <v>1592</v>
      </c>
      <c r="U293" s="96" t="s">
        <v>1593</v>
      </c>
      <c r="V293" s="94" t="s">
        <v>1594</v>
      </c>
      <c r="W293" s="90" t="s">
        <v>291</v>
      </c>
      <c r="X293" s="92">
        <v>45310</v>
      </c>
      <c r="Y293" s="92">
        <v>45595</v>
      </c>
      <c r="Z293" s="90" t="s">
        <v>1588</v>
      </c>
      <c r="AA293" s="44" t="s">
        <v>1595</v>
      </c>
      <c r="AB293" s="97" t="s">
        <v>44</v>
      </c>
      <c r="AC293" s="98" t="s">
        <v>1596</v>
      </c>
      <c r="AD293" s="99" t="s">
        <v>254</v>
      </c>
      <c r="AE293" s="100">
        <v>0</v>
      </c>
      <c r="AF293" s="99" t="s">
        <v>1442</v>
      </c>
      <c r="AG293" s="110">
        <v>45406</v>
      </c>
      <c r="AH293" s="104"/>
      <c r="AI293" s="104"/>
      <c r="AJ293" s="105"/>
      <c r="AK293" s="97" t="s">
        <v>44</v>
      </c>
      <c r="AL293" s="98" t="str">
        <f t="shared" si="67"/>
        <v>A</v>
      </c>
      <c r="AM293" s="99" t="s">
        <v>1597</v>
      </c>
      <c r="AN293" s="100">
        <v>0.33</v>
      </c>
      <c r="AO293" s="99" t="s">
        <v>1598</v>
      </c>
      <c r="AP293" s="110">
        <v>45496</v>
      </c>
      <c r="AQ293" s="97" t="s">
        <v>55</v>
      </c>
      <c r="AR293" s="97" t="s">
        <v>55</v>
      </c>
      <c r="AS293" s="105"/>
      <c r="AT293" s="97" t="s">
        <v>44</v>
      </c>
      <c r="AU293" s="98" t="str">
        <f>IF($AW293="N.A.","A",(IF($AW293&lt;100%,"A",(IF($AW293=100%,"C")))))</f>
        <v>A</v>
      </c>
      <c r="AV293" s="197" t="s">
        <v>1599</v>
      </c>
      <c r="AW293" s="198">
        <v>0.33</v>
      </c>
      <c r="AX293" s="197" t="s">
        <v>3095</v>
      </c>
      <c r="AY293" s="203">
        <v>45593</v>
      </c>
      <c r="AZ293" s="97" t="s">
        <v>55</v>
      </c>
      <c r="BA293" s="122" t="s">
        <v>55</v>
      </c>
      <c r="BB293" s="202"/>
      <c r="BC293" s="97" t="s">
        <v>44</v>
      </c>
      <c r="BD293" s="98" t="str">
        <f t="shared" si="68"/>
        <v>A</v>
      </c>
      <c r="BE293" s="99"/>
      <c r="BF293" s="106"/>
      <c r="BG293" s="101"/>
      <c r="BH293" s="200"/>
      <c r="BI293" s="205"/>
      <c r="BJ293" s="201"/>
      <c r="BK293" s="202"/>
      <c r="BL293" s="107" t="s">
        <v>141</v>
      </c>
      <c r="BM293" s="108">
        <f t="shared" si="57"/>
        <v>1</v>
      </c>
      <c r="BN293" s="108">
        <f t="shared" si="58"/>
        <v>1</v>
      </c>
      <c r="BO293" s="108">
        <f t="shared" si="59"/>
        <v>0</v>
      </c>
      <c r="BP293" s="108">
        <f t="shared" si="60"/>
        <v>1</v>
      </c>
      <c r="BQ293" s="108">
        <f t="shared" si="61"/>
        <v>1</v>
      </c>
      <c r="BR293" s="109">
        <f t="shared" si="62"/>
        <v>0</v>
      </c>
      <c r="BS293" s="108">
        <f t="shared" si="63"/>
        <v>1</v>
      </c>
      <c r="BT293" s="108">
        <f t="shared" si="64"/>
        <v>0</v>
      </c>
      <c r="BU293" s="108">
        <f t="shared" si="56"/>
        <v>1</v>
      </c>
      <c r="BV293" s="62" t="str">
        <f t="shared" si="65"/>
        <v>MENOR</v>
      </c>
      <c r="BW293" s="251"/>
    </row>
    <row r="294" spans="1:75" ht="37.9" hidden="1" customHeight="1">
      <c r="A294" s="89" t="s">
        <v>1600</v>
      </c>
      <c r="B294" s="43">
        <v>1848</v>
      </c>
      <c r="C294" s="90" t="s">
        <v>1558</v>
      </c>
      <c r="D294" s="90" t="s">
        <v>1601</v>
      </c>
      <c r="E294" s="92"/>
      <c r="F294" s="90" t="s">
        <v>24</v>
      </c>
      <c r="G294" s="93" t="s">
        <v>1602</v>
      </c>
      <c r="H294" s="90" t="s">
        <v>38</v>
      </c>
      <c r="I294" s="92">
        <v>45295</v>
      </c>
      <c r="J294" s="94"/>
      <c r="K294" s="90"/>
      <c r="L294" s="90"/>
      <c r="M294" s="90"/>
      <c r="N294" s="90"/>
      <c r="O294" s="92"/>
      <c r="P294" s="92"/>
      <c r="Q294" s="188">
        <v>2739</v>
      </c>
      <c r="R294" s="95">
        <f t="array" ref="R294">SUM(IF($AA294=Reformulaciones!$B$2:$B$1354,Reformulaciones!$J$2:$J$994,0))</f>
        <v>0</v>
      </c>
      <c r="S294" s="93" t="s">
        <v>1603</v>
      </c>
      <c r="T294" s="93" t="s">
        <v>1604</v>
      </c>
      <c r="U294" s="96" t="s">
        <v>1605</v>
      </c>
      <c r="V294" s="94">
        <v>1</v>
      </c>
      <c r="W294" s="90" t="s">
        <v>568</v>
      </c>
      <c r="X294" s="92">
        <v>45366</v>
      </c>
      <c r="Y294" s="92">
        <v>45473</v>
      </c>
      <c r="Z294" s="90" t="s">
        <v>695</v>
      </c>
      <c r="AA294" s="44" t="s">
        <v>1606</v>
      </c>
      <c r="AB294" s="97" t="s">
        <v>44</v>
      </c>
      <c r="AC294" s="98" t="str">
        <f t="shared" si="66"/>
        <v>A</v>
      </c>
      <c r="AD294" s="99" t="s">
        <v>254</v>
      </c>
      <c r="AE294" s="100">
        <v>0</v>
      </c>
      <c r="AF294" s="99" t="s">
        <v>1442</v>
      </c>
      <c r="AG294" s="110">
        <v>45406</v>
      </c>
      <c r="AH294" s="104"/>
      <c r="AI294" s="104"/>
      <c r="AJ294" s="105" t="s">
        <v>120</v>
      </c>
      <c r="AK294" s="97" t="s">
        <v>44</v>
      </c>
      <c r="AL294" s="98" t="str">
        <f t="shared" si="67"/>
        <v>C</v>
      </c>
      <c r="AM294" s="99" t="s">
        <v>1607</v>
      </c>
      <c r="AN294" s="100">
        <v>1</v>
      </c>
      <c r="AO294" s="99" t="s">
        <v>1608</v>
      </c>
      <c r="AP294" s="110">
        <v>45497</v>
      </c>
      <c r="AQ294" s="97" t="s">
        <v>55</v>
      </c>
      <c r="AR294" s="97" t="s">
        <v>55</v>
      </c>
      <c r="AS294" s="105"/>
      <c r="AT294" s="97" t="s">
        <v>55</v>
      </c>
      <c r="AU294" s="98" t="s">
        <v>55</v>
      </c>
      <c r="AV294" s="97" t="s">
        <v>55</v>
      </c>
      <c r="AW294" s="100" t="s">
        <v>55</v>
      </c>
      <c r="AX294" s="97" t="s">
        <v>55</v>
      </c>
      <c r="AY294" s="110" t="s">
        <v>55</v>
      </c>
      <c r="AZ294" s="97" t="s">
        <v>55</v>
      </c>
      <c r="BA294" s="97" t="s">
        <v>55</v>
      </c>
      <c r="BB294" s="122" t="s">
        <v>55</v>
      </c>
      <c r="BC294" s="97" t="s">
        <v>55</v>
      </c>
      <c r="BD294" s="98" t="s">
        <v>55</v>
      </c>
      <c r="BE294" s="97" t="s">
        <v>55</v>
      </c>
      <c r="BF294" s="100" t="s">
        <v>55</v>
      </c>
      <c r="BG294" s="97" t="s">
        <v>55</v>
      </c>
      <c r="BH294" s="110" t="s">
        <v>55</v>
      </c>
      <c r="BI294" s="97" t="s">
        <v>55</v>
      </c>
      <c r="BJ294" s="97" t="s">
        <v>55</v>
      </c>
      <c r="BK294" s="122" t="s">
        <v>55</v>
      </c>
      <c r="BL294" s="107" t="s">
        <v>126</v>
      </c>
      <c r="BM294" s="108" t="str">
        <f t="shared" si="57"/>
        <v>N.A.</v>
      </c>
      <c r="BN294" s="108" t="str">
        <f t="shared" si="58"/>
        <v>N.A.</v>
      </c>
      <c r="BO294" s="108" t="str">
        <f t="shared" si="59"/>
        <v>N.A.</v>
      </c>
      <c r="BP294" s="108" t="str">
        <f t="shared" si="60"/>
        <v>N.A.</v>
      </c>
      <c r="BQ294" s="108" t="str">
        <f t="shared" si="61"/>
        <v>N.A.</v>
      </c>
      <c r="BR294" s="109" t="str">
        <f t="shared" si="62"/>
        <v>N.A.</v>
      </c>
      <c r="BS294" s="108">
        <f t="shared" si="63"/>
        <v>0</v>
      </c>
      <c r="BT294" s="108">
        <f t="shared" si="64"/>
        <v>0</v>
      </c>
      <c r="BU294" s="108">
        <f t="shared" si="56"/>
        <v>0</v>
      </c>
      <c r="BV294" s="62" t="str">
        <f t="shared" si="65"/>
        <v>IGUAL</v>
      </c>
      <c r="BW294" s="251"/>
    </row>
    <row r="295" spans="1:75" ht="37.9" customHeight="1">
      <c r="A295" s="89" t="s">
        <v>1600</v>
      </c>
      <c r="B295" s="43">
        <v>1849</v>
      </c>
      <c r="C295" s="90" t="s">
        <v>1558</v>
      </c>
      <c r="D295" s="90" t="s">
        <v>1601</v>
      </c>
      <c r="E295" s="92"/>
      <c r="F295" s="90" t="s">
        <v>24</v>
      </c>
      <c r="G295" s="93" t="s">
        <v>1609</v>
      </c>
      <c r="H295" s="90" t="s">
        <v>38</v>
      </c>
      <c r="I295" s="92">
        <v>45295</v>
      </c>
      <c r="J295" s="94"/>
      <c r="K295" s="90"/>
      <c r="L295" s="90"/>
      <c r="M295" s="90"/>
      <c r="N295" s="90"/>
      <c r="O295" s="92"/>
      <c r="P295" s="92"/>
      <c r="Q295" s="188">
        <v>2740</v>
      </c>
      <c r="R295" s="95">
        <f t="array" ref="R295">SUM(IF($AA295=Reformulaciones!$B$2:$B$1354,Reformulaciones!$J$2:$J$994,0))</f>
        <v>1</v>
      </c>
      <c r="S295" s="93" t="s">
        <v>1610</v>
      </c>
      <c r="T295" s="93" t="s">
        <v>1611</v>
      </c>
      <c r="U295" s="96" t="s">
        <v>162</v>
      </c>
      <c r="V295" s="94">
        <v>1</v>
      </c>
      <c r="W295" s="90" t="s">
        <v>568</v>
      </c>
      <c r="X295" s="92">
        <v>45323</v>
      </c>
      <c r="Y295" s="92">
        <v>45595</v>
      </c>
      <c r="Z295" s="90" t="s">
        <v>695</v>
      </c>
      <c r="AA295" s="44" t="s">
        <v>1612</v>
      </c>
      <c r="AB295" s="97" t="s">
        <v>44</v>
      </c>
      <c r="AC295" s="98" t="str">
        <f t="shared" si="66"/>
        <v>A</v>
      </c>
      <c r="AD295" s="99" t="s">
        <v>254</v>
      </c>
      <c r="AE295" s="100">
        <v>0</v>
      </c>
      <c r="AF295" s="99" t="s">
        <v>1442</v>
      </c>
      <c r="AG295" s="110">
        <v>45406</v>
      </c>
      <c r="AH295" s="104"/>
      <c r="AI295" s="104"/>
      <c r="AJ295" s="105" t="s">
        <v>120</v>
      </c>
      <c r="AK295" s="97" t="s">
        <v>44</v>
      </c>
      <c r="AL295" s="98" t="str">
        <f t="shared" si="67"/>
        <v>A</v>
      </c>
      <c r="AM295" s="99" t="s">
        <v>254</v>
      </c>
      <c r="AN295" s="100">
        <v>0</v>
      </c>
      <c r="AO295" s="99" t="s">
        <v>139</v>
      </c>
      <c r="AP295" s="110">
        <v>45494</v>
      </c>
      <c r="AQ295" s="97" t="s">
        <v>55</v>
      </c>
      <c r="AR295" s="97" t="s">
        <v>55</v>
      </c>
      <c r="AS295" s="105"/>
      <c r="AT295" s="97" t="s">
        <v>44</v>
      </c>
      <c r="AU295" s="98" t="str">
        <f>IF($AW295="N.A.","A",(IF($AW295&lt;100%,"A",(IF($AW295=100%,"C")))))</f>
        <v>A</v>
      </c>
      <c r="AV295" s="197" t="s">
        <v>1613</v>
      </c>
      <c r="AW295" s="198">
        <v>0</v>
      </c>
      <c r="AX295" s="197" t="s">
        <v>1614</v>
      </c>
      <c r="AY295" s="203">
        <v>45588</v>
      </c>
      <c r="AZ295" s="97" t="s">
        <v>55</v>
      </c>
      <c r="BA295" s="122" t="s">
        <v>55</v>
      </c>
      <c r="BB295" s="202"/>
      <c r="BC295" s="97" t="s">
        <v>44</v>
      </c>
      <c r="BD295" s="98" t="str">
        <f t="shared" si="68"/>
        <v>A</v>
      </c>
      <c r="BE295" s="99"/>
      <c r="BF295" s="106"/>
      <c r="BG295" s="101"/>
      <c r="BH295" s="200"/>
      <c r="BI295" s="205"/>
      <c r="BJ295" s="201"/>
      <c r="BK295" s="202"/>
      <c r="BL295" s="107" t="s">
        <v>141</v>
      </c>
      <c r="BM295" s="108">
        <f t="shared" si="57"/>
        <v>1</v>
      </c>
      <c r="BN295" s="108">
        <f t="shared" si="58"/>
        <v>1</v>
      </c>
      <c r="BO295" s="108">
        <f t="shared" si="59"/>
        <v>0</v>
      </c>
      <c r="BP295" s="108">
        <f t="shared" si="60"/>
        <v>1</v>
      </c>
      <c r="BQ295" s="108">
        <f t="shared" si="61"/>
        <v>1</v>
      </c>
      <c r="BR295" s="109">
        <f t="shared" si="62"/>
        <v>0</v>
      </c>
      <c r="BS295" s="108">
        <f t="shared" si="63"/>
        <v>1</v>
      </c>
      <c r="BT295" s="108">
        <f t="shared" si="64"/>
        <v>0</v>
      </c>
      <c r="BU295" s="108">
        <f t="shared" si="56"/>
        <v>1</v>
      </c>
      <c r="BV295" s="62" t="str">
        <f t="shared" si="65"/>
        <v>IGUAL</v>
      </c>
      <c r="BW295" s="251"/>
    </row>
    <row r="296" spans="1:75" ht="37.9" customHeight="1">
      <c r="A296" s="89" t="s">
        <v>1600</v>
      </c>
      <c r="B296" s="43">
        <v>1851</v>
      </c>
      <c r="C296" s="90" t="s">
        <v>1558</v>
      </c>
      <c r="D296" s="90" t="s">
        <v>1601</v>
      </c>
      <c r="E296" s="92"/>
      <c r="F296" s="90" t="s">
        <v>1615</v>
      </c>
      <c r="G296" s="93" t="s">
        <v>1616</v>
      </c>
      <c r="H296" s="90" t="s">
        <v>38</v>
      </c>
      <c r="I296" s="92">
        <v>45300</v>
      </c>
      <c r="J296" s="94">
        <v>1</v>
      </c>
      <c r="K296" s="90" t="s">
        <v>1617</v>
      </c>
      <c r="L296" s="90" t="s">
        <v>568</v>
      </c>
      <c r="M296" s="92">
        <v>45306</v>
      </c>
      <c r="N296" s="92">
        <v>45427</v>
      </c>
      <c r="O296" s="92" t="s">
        <v>695</v>
      </c>
      <c r="P296" s="92" t="s">
        <v>110</v>
      </c>
      <c r="Q296" s="188">
        <v>2724</v>
      </c>
      <c r="R296" s="95">
        <f t="array" ref="R296">SUM(IF($AA296=Reformulaciones!$B$2:$B$1354,Reformulaciones!$J$2:$J$994,0))</f>
        <v>1</v>
      </c>
      <c r="S296" s="93" t="s">
        <v>1618</v>
      </c>
      <c r="T296" s="93" t="s">
        <v>1619</v>
      </c>
      <c r="U296" s="96" t="s">
        <v>1620</v>
      </c>
      <c r="V296" s="94">
        <v>3</v>
      </c>
      <c r="W296" s="90" t="s">
        <v>568</v>
      </c>
      <c r="X296" s="92">
        <v>45352</v>
      </c>
      <c r="Y296" s="92">
        <v>45596</v>
      </c>
      <c r="Z296" s="90" t="s">
        <v>695</v>
      </c>
      <c r="AA296" s="44" t="s">
        <v>1621</v>
      </c>
      <c r="AB296" s="97" t="s">
        <v>44</v>
      </c>
      <c r="AC296" s="98" t="str">
        <f t="shared" si="66"/>
        <v>A</v>
      </c>
      <c r="AD296" s="99" t="s">
        <v>254</v>
      </c>
      <c r="AE296" s="100">
        <v>0</v>
      </c>
      <c r="AF296" s="99" t="s">
        <v>1622</v>
      </c>
      <c r="AG296" s="110">
        <v>45406</v>
      </c>
      <c r="AH296" s="104"/>
      <c r="AI296" s="104"/>
      <c r="AJ296" s="105" t="s">
        <v>120</v>
      </c>
      <c r="AK296" s="97" t="s">
        <v>44</v>
      </c>
      <c r="AL296" s="98" t="str">
        <f t="shared" si="67"/>
        <v>A</v>
      </c>
      <c r="AM296" s="99" t="s">
        <v>254</v>
      </c>
      <c r="AN296" s="100">
        <v>0</v>
      </c>
      <c r="AO296" s="99" t="s">
        <v>1623</v>
      </c>
      <c r="AP296" s="110">
        <v>45497</v>
      </c>
      <c r="AQ296" s="97" t="s">
        <v>55</v>
      </c>
      <c r="AR296" s="97" t="s">
        <v>55</v>
      </c>
      <c r="AS296" s="105"/>
      <c r="AT296" s="97" t="s">
        <v>44</v>
      </c>
      <c r="AU296" s="98" t="str">
        <f>IF($AW296="N.A.","A",(IF($AW296&lt;100%,"A",(IF($AW296=100%,"C")))))</f>
        <v>A</v>
      </c>
      <c r="AV296" s="197" t="s">
        <v>138</v>
      </c>
      <c r="AW296" s="198">
        <v>0</v>
      </c>
      <c r="AX296" s="197" t="s">
        <v>140</v>
      </c>
      <c r="AY296" s="203">
        <v>45590</v>
      </c>
      <c r="AZ296" s="97" t="s">
        <v>55</v>
      </c>
      <c r="BA296" s="122" t="s">
        <v>55</v>
      </c>
      <c r="BB296" s="202"/>
      <c r="BC296" s="97" t="s">
        <v>44</v>
      </c>
      <c r="BD296" s="98" t="str">
        <f t="shared" si="68"/>
        <v>A</v>
      </c>
      <c r="BE296" s="99"/>
      <c r="BF296" s="106"/>
      <c r="BG296" s="101"/>
      <c r="BH296" s="200"/>
      <c r="BI296" s="205"/>
      <c r="BJ296" s="201"/>
      <c r="BK296" s="202"/>
      <c r="BL296" s="107" t="s">
        <v>141</v>
      </c>
      <c r="BM296" s="108">
        <f t="shared" si="57"/>
        <v>1</v>
      </c>
      <c r="BN296" s="108">
        <f t="shared" si="58"/>
        <v>1</v>
      </c>
      <c r="BO296" s="108">
        <f t="shared" si="59"/>
        <v>0</v>
      </c>
      <c r="BP296" s="108">
        <f t="shared" si="60"/>
        <v>1</v>
      </c>
      <c r="BQ296" s="108">
        <f t="shared" si="61"/>
        <v>1</v>
      </c>
      <c r="BR296" s="109">
        <f t="shared" si="62"/>
        <v>0</v>
      </c>
      <c r="BS296" s="108">
        <f t="shared" si="63"/>
        <v>1</v>
      </c>
      <c r="BT296" s="108">
        <f t="shared" si="64"/>
        <v>0</v>
      </c>
      <c r="BU296" s="108">
        <f t="shared" si="56"/>
        <v>1</v>
      </c>
      <c r="BV296" s="62" t="str">
        <f t="shared" si="65"/>
        <v>IGUAL</v>
      </c>
      <c r="BW296" s="251"/>
    </row>
    <row r="297" spans="1:75" ht="37.9" hidden="1" customHeight="1">
      <c r="A297" s="89" t="s">
        <v>1600</v>
      </c>
      <c r="B297" s="43">
        <v>1859</v>
      </c>
      <c r="C297" s="90" t="s">
        <v>1558</v>
      </c>
      <c r="D297" s="90" t="s">
        <v>1601</v>
      </c>
      <c r="E297" s="92"/>
      <c r="F297" s="90" t="s">
        <v>24</v>
      </c>
      <c r="G297" s="93" t="s">
        <v>1624</v>
      </c>
      <c r="H297" s="90" t="s">
        <v>38</v>
      </c>
      <c r="I297" s="92">
        <v>45300</v>
      </c>
      <c r="J297" s="94"/>
      <c r="K297" s="90"/>
      <c r="L297" s="90"/>
      <c r="M297" s="90"/>
      <c r="N297" s="90"/>
      <c r="O297" s="92"/>
      <c r="P297" s="92"/>
      <c r="Q297" s="188">
        <v>2750</v>
      </c>
      <c r="R297" s="95">
        <f t="array" ref="R297">SUM(IF($AA297=Reformulaciones!$B$2:$B$1354,Reformulaciones!$J$2:$J$994,0))</f>
        <v>0</v>
      </c>
      <c r="S297" s="93" t="s">
        <v>1625</v>
      </c>
      <c r="T297" s="93" t="s">
        <v>1626</v>
      </c>
      <c r="U297" s="96" t="s">
        <v>162</v>
      </c>
      <c r="V297" s="94">
        <v>1</v>
      </c>
      <c r="W297" s="90" t="s">
        <v>568</v>
      </c>
      <c r="X297" s="92">
        <v>45352</v>
      </c>
      <c r="Y297" s="190">
        <v>45626</v>
      </c>
      <c r="Z297" s="90" t="s">
        <v>695</v>
      </c>
      <c r="AA297" s="44" t="s">
        <v>1627</v>
      </c>
      <c r="AB297" s="97" t="s">
        <v>44</v>
      </c>
      <c r="AC297" s="98" t="str">
        <f t="shared" si="66"/>
        <v>A</v>
      </c>
      <c r="AD297" s="99" t="s">
        <v>254</v>
      </c>
      <c r="AE297" s="100">
        <v>0</v>
      </c>
      <c r="AF297" s="99" t="s">
        <v>1442</v>
      </c>
      <c r="AG297" s="110">
        <v>45406</v>
      </c>
      <c r="AH297" s="104"/>
      <c r="AI297" s="104"/>
      <c r="AJ297" s="105" t="s">
        <v>120</v>
      </c>
      <c r="AK297" s="97" t="s">
        <v>44</v>
      </c>
      <c r="AL297" s="98" t="str">
        <f t="shared" si="67"/>
        <v>A</v>
      </c>
      <c r="AM297" s="99" t="s">
        <v>254</v>
      </c>
      <c r="AN297" s="100">
        <v>0</v>
      </c>
      <c r="AO297" s="99" t="s">
        <v>139</v>
      </c>
      <c r="AP297" s="110">
        <v>45494</v>
      </c>
      <c r="AQ297" s="97" t="s">
        <v>55</v>
      </c>
      <c r="AR297" s="97" t="s">
        <v>55</v>
      </c>
      <c r="AS297" s="105"/>
      <c r="AT297" s="97" t="s">
        <v>44</v>
      </c>
      <c r="AU297" s="98" t="str">
        <f>IF($AW297="N.A.","A",(IF($AW297&lt;100%,"A",(IF($AW297=100%,"C")))))</f>
        <v>A</v>
      </c>
      <c r="AV297" s="197" t="s">
        <v>138</v>
      </c>
      <c r="AW297" s="198">
        <v>0</v>
      </c>
      <c r="AX297" s="197" t="s">
        <v>140</v>
      </c>
      <c r="AY297" s="203">
        <v>45590</v>
      </c>
      <c r="AZ297" s="97" t="s">
        <v>55</v>
      </c>
      <c r="BA297" s="122" t="s">
        <v>55</v>
      </c>
      <c r="BB297" s="202"/>
      <c r="BC297" s="97" t="s">
        <v>44</v>
      </c>
      <c r="BD297" s="98" t="str">
        <f t="shared" si="68"/>
        <v>A</v>
      </c>
      <c r="BE297" s="99"/>
      <c r="BF297" s="106"/>
      <c r="BG297" s="101"/>
      <c r="BH297" s="200"/>
      <c r="BI297" s="205"/>
      <c r="BJ297" s="201"/>
      <c r="BK297" s="202"/>
      <c r="BL297" s="107" t="s">
        <v>141</v>
      </c>
      <c r="BM297" s="108">
        <f t="shared" si="57"/>
        <v>1</v>
      </c>
      <c r="BN297" s="108">
        <f t="shared" si="58"/>
        <v>1</v>
      </c>
      <c r="BO297" s="108">
        <f t="shared" si="59"/>
        <v>0</v>
      </c>
      <c r="BP297" s="108">
        <f t="shared" si="60"/>
        <v>1</v>
      </c>
      <c r="BQ297" s="108">
        <f t="shared" si="61"/>
        <v>1</v>
      </c>
      <c r="BR297" s="109">
        <f t="shared" si="62"/>
        <v>0</v>
      </c>
      <c r="BS297" s="108">
        <f t="shared" si="63"/>
        <v>1</v>
      </c>
      <c r="BT297" s="108">
        <f t="shared" si="64"/>
        <v>0</v>
      </c>
      <c r="BU297" s="108">
        <f t="shared" si="56"/>
        <v>1</v>
      </c>
      <c r="BV297" s="62" t="str">
        <f t="shared" si="65"/>
        <v>IGUAL</v>
      </c>
      <c r="BW297" s="251"/>
    </row>
    <row r="298" spans="1:75" ht="37.9" customHeight="1">
      <c r="A298" s="89" t="s">
        <v>1600</v>
      </c>
      <c r="B298" s="43">
        <v>1860</v>
      </c>
      <c r="C298" s="90" t="s">
        <v>1558</v>
      </c>
      <c r="D298" s="90" t="s">
        <v>1601</v>
      </c>
      <c r="E298" s="92"/>
      <c r="F298" s="90" t="s">
        <v>24</v>
      </c>
      <c r="G298" s="93" t="s">
        <v>1628</v>
      </c>
      <c r="H298" s="90" t="s">
        <v>38</v>
      </c>
      <c r="I298" s="92">
        <v>45300</v>
      </c>
      <c r="J298" s="94"/>
      <c r="K298" s="90"/>
      <c r="L298" s="90"/>
      <c r="M298" s="90"/>
      <c r="N298" s="90"/>
      <c r="O298" s="92"/>
      <c r="P298" s="92"/>
      <c r="Q298" s="188">
        <v>2705</v>
      </c>
      <c r="R298" s="95">
        <f t="array" ref="R298">SUM(IF($AA298=Reformulaciones!$B$2:$B$1354,Reformulaciones!$J$2:$J$994,0))</f>
        <v>0</v>
      </c>
      <c r="S298" s="93" t="s">
        <v>1629</v>
      </c>
      <c r="T298" s="93" t="s">
        <v>1630</v>
      </c>
      <c r="U298" s="96" t="s">
        <v>1631</v>
      </c>
      <c r="V298" s="94">
        <v>1</v>
      </c>
      <c r="W298" s="90" t="s">
        <v>568</v>
      </c>
      <c r="X298" s="92">
        <v>45292</v>
      </c>
      <c r="Y298" s="92">
        <v>45504</v>
      </c>
      <c r="Z298" s="90" t="s">
        <v>695</v>
      </c>
      <c r="AA298" s="44" t="s">
        <v>1632</v>
      </c>
      <c r="AB298" s="97" t="s">
        <v>44</v>
      </c>
      <c r="AC298" s="98" t="str">
        <f t="shared" si="66"/>
        <v>A</v>
      </c>
      <c r="AD298" s="99" t="s">
        <v>254</v>
      </c>
      <c r="AE298" s="100">
        <v>0</v>
      </c>
      <c r="AF298" s="99" t="s">
        <v>1442</v>
      </c>
      <c r="AG298" s="110">
        <v>45406</v>
      </c>
      <c r="AH298" s="104"/>
      <c r="AI298" s="104"/>
      <c r="AJ298" s="105" t="s">
        <v>120</v>
      </c>
      <c r="AK298" s="97" t="s">
        <v>44</v>
      </c>
      <c r="AL298" s="98" t="str">
        <f t="shared" si="67"/>
        <v>C</v>
      </c>
      <c r="AM298" s="99" t="s">
        <v>1633</v>
      </c>
      <c r="AN298" s="100">
        <v>1</v>
      </c>
      <c r="AO298" s="99" t="s">
        <v>1634</v>
      </c>
      <c r="AP298" s="110">
        <v>45494</v>
      </c>
      <c r="AQ298" s="97" t="s">
        <v>55</v>
      </c>
      <c r="AR298" s="97" t="s">
        <v>55</v>
      </c>
      <c r="AS298" s="105"/>
      <c r="AT298" s="97" t="s">
        <v>55</v>
      </c>
      <c r="AU298" s="98" t="s">
        <v>55</v>
      </c>
      <c r="AV298" s="97" t="s">
        <v>55</v>
      </c>
      <c r="AW298" s="100" t="s">
        <v>55</v>
      </c>
      <c r="AX298" s="97" t="s">
        <v>55</v>
      </c>
      <c r="AY298" s="110" t="s">
        <v>55</v>
      </c>
      <c r="AZ298" s="97" t="s">
        <v>55</v>
      </c>
      <c r="BA298" s="97" t="s">
        <v>55</v>
      </c>
      <c r="BB298" s="122" t="s">
        <v>55</v>
      </c>
      <c r="BC298" s="97" t="s">
        <v>55</v>
      </c>
      <c r="BD298" s="98" t="s">
        <v>55</v>
      </c>
      <c r="BE298" s="97" t="s">
        <v>55</v>
      </c>
      <c r="BF298" s="100" t="s">
        <v>55</v>
      </c>
      <c r="BG298" s="97" t="s">
        <v>55</v>
      </c>
      <c r="BH298" s="110" t="s">
        <v>55</v>
      </c>
      <c r="BI298" s="97" t="s">
        <v>55</v>
      </c>
      <c r="BJ298" s="97" t="s">
        <v>55</v>
      </c>
      <c r="BK298" s="122" t="s">
        <v>55</v>
      </c>
      <c r="BL298" s="107" t="s">
        <v>126</v>
      </c>
      <c r="BM298" s="108" t="str">
        <f t="shared" si="57"/>
        <v>N.A.</v>
      </c>
      <c r="BN298" s="108" t="str">
        <f t="shared" si="58"/>
        <v>N.A.</v>
      </c>
      <c r="BO298" s="108" t="str">
        <f t="shared" si="59"/>
        <v>N.A.</v>
      </c>
      <c r="BP298" s="108" t="str">
        <f t="shared" si="60"/>
        <v>N.A.</v>
      </c>
      <c r="BQ298" s="108" t="str">
        <f t="shared" si="61"/>
        <v>N.A.</v>
      </c>
      <c r="BR298" s="109" t="str">
        <f t="shared" si="62"/>
        <v>N.A.</v>
      </c>
      <c r="BS298" s="108">
        <f t="shared" si="63"/>
        <v>0</v>
      </c>
      <c r="BT298" s="108">
        <f t="shared" si="64"/>
        <v>0</v>
      </c>
      <c r="BU298" s="108">
        <f t="shared" si="56"/>
        <v>0</v>
      </c>
      <c r="BV298" s="62" t="str">
        <f t="shared" si="65"/>
        <v>IGUAL</v>
      </c>
      <c r="BW298" s="251"/>
    </row>
    <row r="299" spans="1:75" ht="37.9" customHeight="1">
      <c r="A299" s="89" t="s">
        <v>1600</v>
      </c>
      <c r="B299" s="43">
        <v>1860</v>
      </c>
      <c r="C299" s="90" t="s">
        <v>1558</v>
      </c>
      <c r="D299" s="90" t="s">
        <v>1601</v>
      </c>
      <c r="E299" s="92"/>
      <c r="F299" s="90" t="s">
        <v>24</v>
      </c>
      <c r="G299" s="93" t="s">
        <v>1628</v>
      </c>
      <c r="H299" s="90" t="s">
        <v>38</v>
      </c>
      <c r="I299" s="92">
        <v>45300</v>
      </c>
      <c r="J299" s="94"/>
      <c r="K299" s="90"/>
      <c r="L299" s="90"/>
      <c r="M299" s="90"/>
      <c r="N299" s="90"/>
      <c r="O299" s="92"/>
      <c r="P299" s="92"/>
      <c r="Q299" s="188">
        <v>2783</v>
      </c>
      <c r="R299" s="95">
        <f t="array" ref="R299">SUM(IF($AA299=Reformulaciones!$B$2:$B$1354,Reformulaciones!$J$2:$J$994,0))</f>
        <v>0</v>
      </c>
      <c r="S299" s="93" t="s">
        <v>1629</v>
      </c>
      <c r="T299" s="93" t="s">
        <v>1635</v>
      </c>
      <c r="U299" s="96" t="s">
        <v>1636</v>
      </c>
      <c r="V299" s="94">
        <v>2</v>
      </c>
      <c r="W299" s="90" t="s">
        <v>568</v>
      </c>
      <c r="X299" s="92">
        <v>45323</v>
      </c>
      <c r="Y299" s="92">
        <v>45476</v>
      </c>
      <c r="Z299" s="90" t="s">
        <v>695</v>
      </c>
      <c r="AA299" s="44" t="s">
        <v>1637</v>
      </c>
      <c r="AB299" s="97" t="s">
        <v>44</v>
      </c>
      <c r="AC299" s="98" t="str">
        <f t="shared" si="66"/>
        <v>C</v>
      </c>
      <c r="AD299" s="99" t="s">
        <v>1638</v>
      </c>
      <c r="AE299" s="100">
        <v>1</v>
      </c>
      <c r="AF299" s="99" t="s">
        <v>1639</v>
      </c>
      <c r="AG299" s="110">
        <v>45413</v>
      </c>
      <c r="AH299" s="104"/>
      <c r="AI299" s="104"/>
      <c r="AJ299" s="105" t="s">
        <v>120</v>
      </c>
      <c r="AK299" s="97" t="s">
        <v>55</v>
      </c>
      <c r="AL299" s="97" t="s">
        <v>55</v>
      </c>
      <c r="AM299" s="104" t="s">
        <v>55</v>
      </c>
      <c r="AN299" s="97" t="s">
        <v>55</v>
      </c>
      <c r="AO299" s="97" t="s">
        <v>55</v>
      </c>
      <c r="AP299" s="97" t="s">
        <v>55</v>
      </c>
      <c r="AQ299" s="97" t="s">
        <v>55</v>
      </c>
      <c r="AR299" s="97" t="s">
        <v>55</v>
      </c>
      <c r="AS299" s="97" t="s">
        <v>55</v>
      </c>
      <c r="AT299" s="97" t="s">
        <v>55</v>
      </c>
      <c r="AU299" s="98" t="s">
        <v>55</v>
      </c>
      <c r="AV299" s="97" t="s">
        <v>55</v>
      </c>
      <c r="AW299" s="100" t="s">
        <v>55</v>
      </c>
      <c r="AX299" s="97" t="s">
        <v>55</v>
      </c>
      <c r="AY299" s="110" t="s">
        <v>55</v>
      </c>
      <c r="AZ299" s="97" t="s">
        <v>55</v>
      </c>
      <c r="BA299" s="97" t="s">
        <v>55</v>
      </c>
      <c r="BB299" s="122" t="s">
        <v>55</v>
      </c>
      <c r="BC299" s="97" t="s">
        <v>55</v>
      </c>
      <c r="BD299" s="98" t="s">
        <v>55</v>
      </c>
      <c r="BE299" s="97" t="s">
        <v>55</v>
      </c>
      <c r="BF299" s="100" t="s">
        <v>55</v>
      </c>
      <c r="BG299" s="97" t="s">
        <v>55</v>
      </c>
      <c r="BH299" s="110" t="s">
        <v>55</v>
      </c>
      <c r="BI299" s="97" t="s">
        <v>55</v>
      </c>
      <c r="BJ299" s="97" t="s">
        <v>55</v>
      </c>
      <c r="BK299" s="122" t="s">
        <v>55</v>
      </c>
      <c r="BL299" s="107" t="s">
        <v>110</v>
      </c>
      <c r="BM299" s="108" t="str">
        <f t="shared" si="57"/>
        <v>N.A.</v>
      </c>
      <c r="BN299" s="108" t="str">
        <f t="shared" si="58"/>
        <v>N.A.</v>
      </c>
      <c r="BO299" s="108" t="str">
        <f t="shared" si="59"/>
        <v>N.A.</v>
      </c>
      <c r="BP299" s="108" t="str">
        <f t="shared" si="60"/>
        <v>N.A.</v>
      </c>
      <c r="BQ299" s="108" t="str">
        <f t="shared" si="61"/>
        <v>N.A.</v>
      </c>
      <c r="BR299" s="109" t="str">
        <f t="shared" si="62"/>
        <v>N.A.</v>
      </c>
      <c r="BS299" s="108">
        <f t="shared" si="63"/>
        <v>0</v>
      </c>
      <c r="BT299" s="108">
        <f t="shared" si="64"/>
        <v>0</v>
      </c>
      <c r="BU299" s="108">
        <f t="shared" si="56"/>
        <v>0</v>
      </c>
      <c r="BV299" s="62" t="str">
        <f t="shared" si="65"/>
        <v>IGUAL</v>
      </c>
      <c r="BW299" s="251"/>
    </row>
    <row r="300" spans="1:75" ht="37.9" hidden="1" customHeight="1">
      <c r="A300" s="89" t="s">
        <v>1600</v>
      </c>
      <c r="B300" s="43">
        <v>1861</v>
      </c>
      <c r="C300" s="90" t="s">
        <v>1558</v>
      </c>
      <c r="D300" s="90" t="s">
        <v>1601</v>
      </c>
      <c r="E300" s="92"/>
      <c r="F300" s="90" t="s">
        <v>24</v>
      </c>
      <c r="G300" s="93" t="s">
        <v>1640</v>
      </c>
      <c r="H300" s="90" t="s">
        <v>38</v>
      </c>
      <c r="I300" s="92">
        <v>45301</v>
      </c>
      <c r="J300" s="94"/>
      <c r="K300" s="90"/>
      <c r="L300" s="90"/>
      <c r="M300" s="90"/>
      <c r="N300" s="90"/>
      <c r="O300" s="92"/>
      <c r="P300" s="92"/>
      <c r="Q300" s="188">
        <v>2734</v>
      </c>
      <c r="R300" s="95">
        <f t="array" ref="R300">SUM(IF($AA300=Reformulaciones!$B$2:$B$1354,Reformulaciones!$J$2:$J$994,0))</f>
        <v>0</v>
      </c>
      <c r="S300" s="93" t="s">
        <v>1629</v>
      </c>
      <c r="T300" s="93" t="s">
        <v>1641</v>
      </c>
      <c r="U300" s="96" t="s">
        <v>1642</v>
      </c>
      <c r="V300" s="94">
        <v>1</v>
      </c>
      <c r="W300" s="90" t="s">
        <v>568</v>
      </c>
      <c r="X300" s="92">
        <v>45323</v>
      </c>
      <c r="Y300" s="92">
        <v>45626</v>
      </c>
      <c r="Z300" s="90" t="s">
        <v>695</v>
      </c>
      <c r="AA300" s="44" t="s">
        <v>1643</v>
      </c>
      <c r="AB300" s="97" t="s">
        <v>44</v>
      </c>
      <c r="AC300" s="98" t="str">
        <f t="shared" si="66"/>
        <v>A</v>
      </c>
      <c r="AD300" s="99" t="s">
        <v>110</v>
      </c>
      <c r="AE300" s="100">
        <v>0</v>
      </c>
      <c r="AF300" s="99" t="s">
        <v>1644</v>
      </c>
      <c r="AG300" s="110">
        <v>45406</v>
      </c>
      <c r="AH300" s="104"/>
      <c r="AI300" s="104"/>
      <c r="AJ300" s="105" t="s">
        <v>120</v>
      </c>
      <c r="AK300" s="97" t="s">
        <v>44</v>
      </c>
      <c r="AL300" s="98" t="str">
        <f t="shared" si="67"/>
        <v>A</v>
      </c>
      <c r="AM300" s="99" t="s">
        <v>254</v>
      </c>
      <c r="AN300" s="100">
        <v>0</v>
      </c>
      <c r="AO300" s="99" t="s">
        <v>139</v>
      </c>
      <c r="AP300" s="110">
        <v>45494</v>
      </c>
      <c r="AQ300" s="97" t="s">
        <v>55</v>
      </c>
      <c r="AR300" s="97" t="s">
        <v>55</v>
      </c>
      <c r="AS300" s="105" t="s">
        <v>1645</v>
      </c>
      <c r="AT300" s="97" t="s">
        <v>44</v>
      </c>
      <c r="AU300" s="98" t="str">
        <f>IF($AW300="N.A.","A",(IF($AW300&lt;100%,"A",(IF($AW300=100%,"C")))))</f>
        <v>A</v>
      </c>
      <c r="AV300" s="197" t="s">
        <v>138</v>
      </c>
      <c r="AW300" s="198">
        <v>0</v>
      </c>
      <c r="AX300" s="197" t="s">
        <v>140</v>
      </c>
      <c r="AY300" s="203">
        <v>45590</v>
      </c>
      <c r="AZ300" s="97" t="s">
        <v>55</v>
      </c>
      <c r="BA300" s="122" t="s">
        <v>55</v>
      </c>
      <c r="BB300" s="202"/>
      <c r="BC300" s="97" t="s">
        <v>44</v>
      </c>
      <c r="BD300" s="98" t="str">
        <f t="shared" si="68"/>
        <v>A</v>
      </c>
      <c r="BE300" s="99"/>
      <c r="BF300" s="106"/>
      <c r="BG300" s="101"/>
      <c r="BH300" s="200"/>
      <c r="BI300" s="205"/>
      <c r="BJ300" s="201"/>
      <c r="BK300" s="202"/>
      <c r="BL300" s="107" t="s">
        <v>141</v>
      </c>
      <c r="BM300" s="108">
        <f t="shared" si="57"/>
        <v>1</v>
      </c>
      <c r="BN300" s="108">
        <f t="shared" si="58"/>
        <v>1</v>
      </c>
      <c r="BO300" s="108">
        <f t="shared" si="59"/>
        <v>0</v>
      </c>
      <c r="BP300" s="108">
        <f t="shared" si="60"/>
        <v>1</v>
      </c>
      <c r="BQ300" s="108">
        <f t="shared" si="61"/>
        <v>1</v>
      </c>
      <c r="BR300" s="109">
        <f t="shared" si="62"/>
        <v>0</v>
      </c>
      <c r="BS300" s="108">
        <f t="shared" si="63"/>
        <v>1</v>
      </c>
      <c r="BT300" s="108">
        <f t="shared" si="64"/>
        <v>0</v>
      </c>
      <c r="BU300" s="108">
        <f t="shared" si="56"/>
        <v>1</v>
      </c>
      <c r="BV300" s="62" t="str">
        <f t="shared" si="65"/>
        <v>IGUAL</v>
      </c>
      <c r="BW300" s="251"/>
    </row>
    <row r="301" spans="1:75" ht="37.9" customHeight="1">
      <c r="A301" s="89" t="s">
        <v>1600</v>
      </c>
      <c r="B301" s="43">
        <v>1861</v>
      </c>
      <c r="C301" s="90" t="s">
        <v>1558</v>
      </c>
      <c r="D301" s="90" t="s">
        <v>1601</v>
      </c>
      <c r="E301" s="92"/>
      <c r="F301" s="90" t="s">
        <v>24</v>
      </c>
      <c r="G301" s="93" t="s">
        <v>1640</v>
      </c>
      <c r="H301" s="90" t="s">
        <v>38</v>
      </c>
      <c r="I301" s="92">
        <v>45301</v>
      </c>
      <c r="J301" s="94"/>
      <c r="K301" s="90"/>
      <c r="L301" s="90"/>
      <c r="M301" s="90"/>
      <c r="N301" s="90"/>
      <c r="O301" s="92"/>
      <c r="P301" s="92"/>
      <c r="Q301" s="188">
        <v>2978</v>
      </c>
      <c r="R301" s="95">
        <f t="array" ref="R301">SUM(IF($AA301=Reformulaciones!$B$2:$B$1354,Reformulaciones!$J$2:$J$994,0))</f>
        <v>0</v>
      </c>
      <c r="S301" s="93" t="s">
        <v>1629</v>
      </c>
      <c r="T301" s="93" t="s">
        <v>1646</v>
      </c>
      <c r="U301" s="96" t="s">
        <v>519</v>
      </c>
      <c r="V301" s="94" t="s">
        <v>154</v>
      </c>
      <c r="W301" s="90" t="s">
        <v>568</v>
      </c>
      <c r="X301" s="92">
        <v>45627</v>
      </c>
      <c r="Y301" s="92">
        <v>45657</v>
      </c>
      <c r="Z301" s="90" t="s">
        <v>695</v>
      </c>
      <c r="AA301" s="44" t="s">
        <v>477</v>
      </c>
      <c r="AB301" s="97" t="s">
        <v>44</v>
      </c>
      <c r="AC301" s="98"/>
      <c r="AD301" s="99"/>
      <c r="AE301" s="100"/>
      <c r="AF301" s="99"/>
      <c r="AG301" s="110"/>
      <c r="AH301" s="104"/>
      <c r="AI301" s="104"/>
      <c r="AJ301" s="105"/>
      <c r="AK301" s="97" t="s">
        <v>44</v>
      </c>
      <c r="AL301" s="98" t="str">
        <f t="shared" si="67"/>
        <v>A</v>
      </c>
      <c r="AM301" s="99" t="s">
        <v>254</v>
      </c>
      <c r="AN301" s="100">
        <v>0</v>
      </c>
      <c r="AO301" s="99" t="s">
        <v>139</v>
      </c>
      <c r="AP301" s="110">
        <v>45494</v>
      </c>
      <c r="AQ301" s="97"/>
      <c r="AR301" s="97"/>
      <c r="AS301" s="105"/>
      <c r="AT301" s="97" t="s">
        <v>44</v>
      </c>
      <c r="AU301" s="98" t="str">
        <f>IF($AW301="N.A.","A",(IF($AW301&lt;100%,"A",(IF($AW301=100%,"C")))))</f>
        <v>A</v>
      </c>
      <c r="AV301" s="197" t="s">
        <v>138</v>
      </c>
      <c r="AW301" s="198">
        <v>0</v>
      </c>
      <c r="AX301" s="197" t="s">
        <v>140</v>
      </c>
      <c r="AY301" s="203">
        <v>45590</v>
      </c>
      <c r="AZ301" s="97" t="s">
        <v>55</v>
      </c>
      <c r="BA301" s="122" t="s">
        <v>55</v>
      </c>
      <c r="BB301" s="202"/>
      <c r="BC301" s="97" t="s">
        <v>44</v>
      </c>
      <c r="BD301" s="98" t="str">
        <f t="shared" si="68"/>
        <v>A</v>
      </c>
      <c r="BE301" s="99"/>
      <c r="BF301" s="106"/>
      <c r="BG301" s="101"/>
      <c r="BH301" s="200"/>
      <c r="BI301" s="205"/>
      <c r="BJ301" s="201"/>
      <c r="BK301" s="202"/>
      <c r="BL301" s="107" t="s">
        <v>141</v>
      </c>
      <c r="BM301" s="108">
        <f t="shared" si="57"/>
        <v>1</v>
      </c>
      <c r="BN301" s="108">
        <f t="shared" si="58"/>
        <v>1</v>
      </c>
      <c r="BO301" s="108">
        <f t="shared" si="59"/>
        <v>0</v>
      </c>
      <c r="BP301" s="108">
        <f t="shared" si="60"/>
        <v>1</v>
      </c>
      <c r="BQ301" s="108">
        <f t="shared" si="61"/>
        <v>1</v>
      </c>
      <c r="BR301" s="109">
        <f t="shared" si="62"/>
        <v>0</v>
      </c>
      <c r="BS301" s="108">
        <f t="shared" si="63"/>
        <v>1</v>
      </c>
      <c r="BT301" s="108">
        <f t="shared" si="64"/>
        <v>0</v>
      </c>
      <c r="BU301" s="108">
        <f t="shared" si="56"/>
        <v>1</v>
      </c>
      <c r="BV301" s="62" t="str">
        <f t="shared" si="65"/>
        <v>IGUAL</v>
      </c>
      <c r="BW301" s="251"/>
    </row>
    <row r="302" spans="1:75" ht="37.9" customHeight="1">
      <c r="A302" s="89" t="s">
        <v>1600</v>
      </c>
      <c r="B302" s="43">
        <v>1862</v>
      </c>
      <c r="C302" s="90" t="s">
        <v>1558</v>
      </c>
      <c r="D302" s="90" t="s">
        <v>1601</v>
      </c>
      <c r="E302" s="92"/>
      <c r="F302" s="90" t="s">
        <v>24</v>
      </c>
      <c r="G302" s="93" t="s">
        <v>1647</v>
      </c>
      <c r="H302" s="90" t="s">
        <v>38</v>
      </c>
      <c r="I302" s="92">
        <v>45301</v>
      </c>
      <c r="J302" s="94"/>
      <c r="K302" s="90"/>
      <c r="L302" s="90"/>
      <c r="M302" s="90"/>
      <c r="N302" s="90"/>
      <c r="O302" s="92"/>
      <c r="P302" s="92"/>
      <c r="Q302" s="188">
        <v>2706</v>
      </c>
      <c r="R302" s="95">
        <f t="array" ref="R302">SUM(IF($AA302=Reformulaciones!$B$2:$B$1354,Reformulaciones!$J$2:$J$994,0))</f>
        <v>1</v>
      </c>
      <c r="S302" s="93" t="s">
        <v>1648</v>
      </c>
      <c r="T302" s="93" t="s">
        <v>1649</v>
      </c>
      <c r="U302" s="96" t="s">
        <v>162</v>
      </c>
      <c r="V302" s="94">
        <v>1</v>
      </c>
      <c r="W302" s="90" t="s">
        <v>568</v>
      </c>
      <c r="X302" s="92">
        <v>45366</v>
      </c>
      <c r="Y302" s="92">
        <v>45595</v>
      </c>
      <c r="Z302" s="90" t="s">
        <v>695</v>
      </c>
      <c r="AA302" s="44" t="s">
        <v>1650</v>
      </c>
      <c r="AB302" s="97" t="s">
        <v>44</v>
      </c>
      <c r="AC302" s="98" t="str">
        <f t="shared" si="66"/>
        <v>A</v>
      </c>
      <c r="AD302" s="99" t="s">
        <v>254</v>
      </c>
      <c r="AE302" s="100">
        <v>0</v>
      </c>
      <c r="AF302" s="99" t="s">
        <v>1442</v>
      </c>
      <c r="AG302" s="110">
        <v>45406</v>
      </c>
      <c r="AH302" s="104"/>
      <c r="AI302" s="104"/>
      <c r="AJ302" s="105" t="s">
        <v>120</v>
      </c>
      <c r="AK302" s="97" t="s">
        <v>44</v>
      </c>
      <c r="AL302" s="98" t="str">
        <f t="shared" si="67"/>
        <v>C</v>
      </c>
      <c r="AM302" s="99" t="s">
        <v>1651</v>
      </c>
      <c r="AN302" s="100">
        <v>1</v>
      </c>
      <c r="AO302" s="99" t="s">
        <v>1652</v>
      </c>
      <c r="AP302" s="110">
        <v>45497</v>
      </c>
      <c r="AQ302" s="97" t="s">
        <v>55</v>
      </c>
      <c r="AR302" s="97" t="s">
        <v>55</v>
      </c>
      <c r="AS302" s="105"/>
      <c r="AT302" s="97" t="s">
        <v>55</v>
      </c>
      <c r="AU302" s="98" t="s">
        <v>55</v>
      </c>
      <c r="AV302" s="97" t="s">
        <v>55</v>
      </c>
      <c r="AW302" s="100" t="s">
        <v>55</v>
      </c>
      <c r="AX302" s="97" t="s">
        <v>55</v>
      </c>
      <c r="AY302" s="110" t="s">
        <v>55</v>
      </c>
      <c r="AZ302" s="97" t="s">
        <v>55</v>
      </c>
      <c r="BA302" s="97" t="s">
        <v>55</v>
      </c>
      <c r="BB302" s="122" t="s">
        <v>55</v>
      </c>
      <c r="BC302" s="97" t="s">
        <v>55</v>
      </c>
      <c r="BD302" s="98" t="s">
        <v>55</v>
      </c>
      <c r="BE302" s="97" t="s">
        <v>55</v>
      </c>
      <c r="BF302" s="100" t="s">
        <v>55</v>
      </c>
      <c r="BG302" s="97" t="s">
        <v>55</v>
      </c>
      <c r="BH302" s="110" t="s">
        <v>55</v>
      </c>
      <c r="BI302" s="97" t="s">
        <v>55</v>
      </c>
      <c r="BJ302" s="97" t="s">
        <v>55</v>
      </c>
      <c r="BK302" s="122" t="s">
        <v>55</v>
      </c>
      <c r="BL302" s="107" t="s">
        <v>126</v>
      </c>
      <c r="BM302" s="108" t="str">
        <f t="shared" si="57"/>
        <v>N.A.</v>
      </c>
      <c r="BN302" s="108" t="str">
        <f t="shared" si="58"/>
        <v>N.A.</v>
      </c>
      <c r="BO302" s="108" t="str">
        <f t="shared" si="59"/>
        <v>N.A.</v>
      </c>
      <c r="BP302" s="108" t="str">
        <f t="shared" si="60"/>
        <v>N.A.</v>
      </c>
      <c r="BQ302" s="108" t="str">
        <f t="shared" si="61"/>
        <v>N.A.</v>
      </c>
      <c r="BR302" s="109" t="str">
        <f t="shared" si="62"/>
        <v>N.A.</v>
      </c>
      <c r="BS302" s="108">
        <f t="shared" si="63"/>
        <v>1</v>
      </c>
      <c r="BT302" s="108">
        <f t="shared" si="64"/>
        <v>1</v>
      </c>
      <c r="BU302" s="108">
        <f t="shared" si="56"/>
        <v>0</v>
      </c>
      <c r="BV302" s="62" t="str">
        <f t="shared" si="65"/>
        <v>IGUAL</v>
      </c>
      <c r="BW302" s="251"/>
    </row>
    <row r="303" spans="1:75" ht="37.9" hidden="1" customHeight="1">
      <c r="A303" s="89" t="s">
        <v>1600</v>
      </c>
      <c r="B303" s="43">
        <v>1863</v>
      </c>
      <c r="C303" s="90" t="s">
        <v>1558</v>
      </c>
      <c r="D303" s="90" t="s">
        <v>1601</v>
      </c>
      <c r="E303" s="92"/>
      <c r="F303" s="90" t="s">
        <v>24</v>
      </c>
      <c r="G303" s="93" t="s">
        <v>1653</v>
      </c>
      <c r="H303" s="90" t="s">
        <v>38</v>
      </c>
      <c r="I303" s="92">
        <v>45301</v>
      </c>
      <c r="J303" s="94"/>
      <c r="K303" s="90"/>
      <c r="L303" s="90"/>
      <c r="M303" s="90"/>
      <c r="N303" s="90"/>
      <c r="O303" s="92"/>
      <c r="P303" s="92"/>
      <c r="Q303" s="188">
        <v>2720</v>
      </c>
      <c r="R303" s="95">
        <f t="array" ref="R303">SUM(IF($AA303=Reformulaciones!$B$2:$B$1354,Reformulaciones!$J$2:$J$994,0))</f>
        <v>0</v>
      </c>
      <c r="S303" s="93" t="s">
        <v>1654</v>
      </c>
      <c r="T303" s="93" t="s">
        <v>1655</v>
      </c>
      <c r="U303" s="96" t="s">
        <v>519</v>
      </c>
      <c r="V303" s="94">
        <v>1</v>
      </c>
      <c r="W303" s="90" t="s">
        <v>568</v>
      </c>
      <c r="X303" s="92">
        <v>45323</v>
      </c>
      <c r="Y303" s="92">
        <v>45625</v>
      </c>
      <c r="Z303" s="90" t="s">
        <v>695</v>
      </c>
      <c r="AA303" s="44" t="s">
        <v>1656</v>
      </c>
      <c r="AB303" s="97" t="s">
        <v>44</v>
      </c>
      <c r="AC303" s="98" t="str">
        <f t="shared" si="66"/>
        <v>A</v>
      </c>
      <c r="AD303" s="99" t="s">
        <v>254</v>
      </c>
      <c r="AE303" s="100">
        <v>0</v>
      </c>
      <c r="AF303" s="99" t="s">
        <v>1442</v>
      </c>
      <c r="AG303" s="110">
        <v>45406</v>
      </c>
      <c r="AH303" s="104"/>
      <c r="AI303" s="104"/>
      <c r="AJ303" s="105" t="s">
        <v>120</v>
      </c>
      <c r="AK303" s="97" t="s">
        <v>44</v>
      </c>
      <c r="AL303" s="98" t="str">
        <f t="shared" si="67"/>
        <v>A</v>
      </c>
      <c r="AM303" s="99" t="s">
        <v>254</v>
      </c>
      <c r="AN303" s="100">
        <v>0</v>
      </c>
      <c r="AO303" s="99" t="s">
        <v>139</v>
      </c>
      <c r="AP303" s="110">
        <v>45494</v>
      </c>
      <c r="AQ303" s="97" t="s">
        <v>55</v>
      </c>
      <c r="AR303" s="97" t="s">
        <v>55</v>
      </c>
      <c r="AS303" s="105"/>
      <c r="AT303" s="97" t="s">
        <v>44</v>
      </c>
      <c r="AU303" s="98" t="str">
        <f>IF($AW303="N.A.","A",(IF($AW303&lt;100%,"A",(IF($AW303=100%,"C")))))</f>
        <v>A</v>
      </c>
      <c r="AV303" s="197" t="s">
        <v>138</v>
      </c>
      <c r="AW303" s="198">
        <v>0</v>
      </c>
      <c r="AX303" s="197" t="s">
        <v>140</v>
      </c>
      <c r="AY303" s="203">
        <v>45590</v>
      </c>
      <c r="AZ303" s="97" t="s">
        <v>55</v>
      </c>
      <c r="BA303" s="122" t="s">
        <v>55</v>
      </c>
      <c r="BB303" s="202"/>
      <c r="BC303" s="97" t="s">
        <v>44</v>
      </c>
      <c r="BD303" s="98" t="str">
        <f t="shared" si="68"/>
        <v>A</v>
      </c>
      <c r="BE303" s="99"/>
      <c r="BF303" s="106"/>
      <c r="BG303" s="101"/>
      <c r="BH303" s="200"/>
      <c r="BI303" s="205"/>
      <c r="BJ303" s="201"/>
      <c r="BK303" s="202"/>
      <c r="BL303" s="107" t="s">
        <v>141</v>
      </c>
      <c r="BM303" s="108">
        <f t="shared" si="57"/>
        <v>1</v>
      </c>
      <c r="BN303" s="108">
        <f t="shared" si="58"/>
        <v>1</v>
      </c>
      <c r="BO303" s="108">
        <f t="shared" si="59"/>
        <v>0</v>
      </c>
      <c r="BP303" s="108">
        <f t="shared" si="60"/>
        <v>1</v>
      </c>
      <c r="BQ303" s="108">
        <f t="shared" si="61"/>
        <v>1</v>
      </c>
      <c r="BR303" s="109">
        <f t="shared" si="62"/>
        <v>0</v>
      </c>
      <c r="BS303" s="108">
        <f t="shared" si="63"/>
        <v>1</v>
      </c>
      <c r="BT303" s="108">
        <f t="shared" si="64"/>
        <v>0</v>
      </c>
      <c r="BU303" s="108">
        <f t="shared" si="56"/>
        <v>1</v>
      </c>
      <c r="BV303" s="62" t="str">
        <f t="shared" si="65"/>
        <v>IGUAL</v>
      </c>
      <c r="BW303" s="251"/>
    </row>
    <row r="304" spans="1:75" ht="37.9" hidden="1" customHeight="1">
      <c r="A304" s="89" t="s">
        <v>1600</v>
      </c>
      <c r="B304" s="43">
        <v>1863</v>
      </c>
      <c r="C304" s="90" t="s">
        <v>1558</v>
      </c>
      <c r="D304" s="90" t="s">
        <v>1601</v>
      </c>
      <c r="E304" s="92"/>
      <c r="F304" s="90" t="s">
        <v>24</v>
      </c>
      <c r="G304" s="93" t="s">
        <v>1653</v>
      </c>
      <c r="H304" s="90" t="s">
        <v>38</v>
      </c>
      <c r="I304" s="92">
        <v>45301</v>
      </c>
      <c r="J304" s="94"/>
      <c r="K304" s="90"/>
      <c r="L304" s="90"/>
      <c r="M304" s="90"/>
      <c r="N304" s="90"/>
      <c r="O304" s="92"/>
      <c r="P304" s="92"/>
      <c r="Q304" s="188">
        <v>2728</v>
      </c>
      <c r="R304" s="95">
        <f t="array" ref="R304">SUM(IF($AA304=Reformulaciones!$B$2:$B$1354,Reformulaciones!$J$2:$J$994,0))</f>
        <v>0</v>
      </c>
      <c r="S304" s="93" t="s">
        <v>1654</v>
      </c>
      <c r="T304" s="93" t="s">
        <v>1657</v>
      </c>
      <c r="U304" s="96" t="s">
        <v>1658</v>
      </c>
      <c r="V304" s="94">
        <v>10</v>
      </c>
      <c r="W304" s="90" t="s">
        <v>568</v>
      </c>
      <c r="X304" s="92">
        <v>45323</v>
      </c>
      <c r="Y304" s="92">
        <v>45625</v>
      </c>
      <c r="Z304" s="90" t="s">
        <v>695</v>
      </c>
      <c r="AA304" s="44" t="s">
        <v>1659</v>
      </c>
      <c r="AB304" s="97" t="s">
        <v>44</v>
      </c>
      <c r="AC304" s="98" t="str">
        <f t="shared" si="66"/>
        <v>A</v>
      </c>
      <c r="AD304" s="99" t="s">
        <v>1660</v>
      </c>
      <c r="AE304" s="100">
        <v>0.2</v>
      </c>
      <c r="AF304" s="99" t="s">
        <v>1661</v>
      </c>
      <c r="AG304" s="110">
        <v>45413</v>
      </c>
      <c r="AH304" s="104"/>
      <c r="AI304" s="104"/>
      <c r="AJ304" s="105" t="s">
        <v>120</v>
      </c>
      <c r="AK304" s="97" t="s">
        <v>44</v>
      </c>
      <c r="AL304" s="98" t="str">
        <f t="shared" si="67"/>
        <v>A</v>
      </c>
      <c r="AM304" s="99" t="s">
        <v>1662</v>
      </c>
      <c r="AN304" s="100">
        <v>0.4</v>
      </c>
      <c r="AO304" s="99" t="s">
        <v>1663</v>
      </c>
      <c r="AP304" s="110">
        <v>45497</v>
      </c>
      <c r="AQ304" s="97" t="s">
        <v>55</v>
      </c>
      <c r="AR304" s="97" t="s">
        <v>55</v>
      </c>
      <c r="AS304" s="105"/>
      <c r="AT304" s="97" t="s">
        <v>44</v>
      </c>
      <c r="AU304" s="98" t="str">
        <f>IF($AW304="N.A.","A",(IF($AW304&lt;100%,"A",(IF($AW304=100%,"C")))))</f>
        <v>A</v>
      </c>
      <c r="AV304" s="197" t="s">
        <v>1664</v>
      </c>
      <c r="AW304" s="198">
        <v>0.7</v>
      </c>
      <c r="AX304" s="197" t="s">
        <v>1665</v>
      </c>
      <c r="AY304" s="203">
        <v>45589</v>
      </c>
      <c r="AZ304" s="97" t="s">
        <v>55</v>
      </c>
      <c r="BA304" s="122" t="s">
        <v>55</v>
      </c>
      <c r="BB304" s="202"/>
      <c r="BC304" s="97" t="s">
        <v>44</v>
      </c>
      <c r="BD304" s="98" t="str">
        <f t="shared" si="68"/>
        <v>A</v>
      </c>
      <c r="BE304" s="99"/>
      <c r="BF304" s="106"/>
      <c r="BG304" s="101"/>
      <c r="BH304" s="200"/>
      <c r="BI304" s="205"/>
      <c r="BJ304" s="201"/>
      <c r="BK304" s="202"/>
      <c r="BL304" s="107" t="s">
        <v>141</v>
      </c>
      <c r="BM304" s="108">
        <f t="shared" si="57"/>
        <v>1</v>
      </c>
      <c r="BN304" s="108">
        <f t="shared" si="58"/>
        <v>1</v>
      </c>
      <c r="BO304" s="108">
        <f t="shared" si="59"/>
        <v>0</v>
      </c>
      <c r="BP304" s="108">
        <f t="shared" si="60"/>
        <v>1</v>
      </c>
      <c r="BQ304" s="108">
        <f t="shared" si="61"/>
        <v>1</v>
      </c>
      <c r="BR304" s="109">
        <f t="shared" si="62"/>
        <v>0</v>
      </c>
      <c r="BS304" s="108">
        <f t="shared" si="63"/>
        <v>1</v>
      </c>
      <c r="BT304" s="108">
        <f t="shared" si="64"/>
        <v>0</v>
      </c>
      <c r="BU304" s="108">
        <f t="shared" si="56"/>
        <v>1</v>
      </c>
      <c r="BV304" s="62" t="str">
        <f t="shared" si="65"/>
        <v>MENOR</v>
      </c>
      <c r="BW304" s="251"/>
    </row>
    <row r="305" spans="1:75" ht="37.9" hidden="1" customHeight="1">
      <c r="A305" s="89" t="s">
        <v>1600</v>
      </c>
      <c r="B305" s="43">
        <v>1864</v>
      </c>
      <c r="C305" s="90" t="s">
        <v>1558</v>
      </c>
      <c r="D305" s="90" t="s">
        <v>1601</v>
      </c>
      <c r="E305" s="92"/>
      <c r="F305" s="90" t="s">
        <v>24</v>
      </c>
      <c r="G305" s="93" t="s">
        <v>1666</v>
      </c>
      <c r="H305" s="90" t="s">
        <v>38</v>
      </c>
      <c r="I305" s="92">
        <v>45301</v>
      </c>
      <c r="J305" s="94"/>
      <c r="K305" s="90"/>
      <c r="L305" s="90"/>
      <c r="M305" s="90"/>
      <c r="N305" s="90"/>
      <c r="O305" s="92"/>
      <c r="P305" s="92"/>
      <c r="Q305" s="188">
        <v>2719</v>
      </c>
      <c r="R305" s="95">
        <f t="array" ref="R305">SUM(IF($AA305=Reformulaciones!$B$2:$B$1354,Reformulaciones!$J$2:$J$994,0))</f>
        <v>0</v>
      </c>
      <c r="S305" s="93" t="s">
        <v>1667</v>
      </c>
      <c r="T305" s="93" t="s">
        <v>1668</v>
      </c>
      <c r="U305" s="96" t="s">
        <v>1669</v>
      </c>
      <c r="V305" s="94">
        <v>1</v>
      </c>
      <c r="W305" s="90" t="s">
        <v>568</v>
      </c>
      <c r="X305" s="92">
        <v>45323</v>
      </c>
      <c r="Y305" s="92">
        <v>45471</v>
      </c>
      <c r="Z305" s="90" t="s">
        <v>695</v>
      </c>
      <c r="AA305" s="44" t="s">
        <v>1670</v>
      </c>
      <c r="AB305" s="97" t="s">
        <v>44</v>
      </c>
      <c r="AC305" s="98" t="str">
        <f t="shared" si="66"/>
        <v>A</v>
      </c>
      <c r="AD305" s="99" t="s">
        <v>254</v>
      </c>
      <c r="AE305" s="100">
        <v>0</v>
      </c>
      <c r="AF305" s="99" t="s">
        <v>1442</v>
      </c>
      <c r="AG305" s="110">
        <v>45406</v>
      </c>
      <c r="AH305" s="104"/>
      <c r="AI305" s="104"/>
      <c r="AJ305" s="105" t="s">
        <v>120</v>
      </c>
      <c r="AK305" s="97" t="s">
        <v>44</v>
      </c>
      <c r="AL305" s="98" t="str">
        <f t="shared" si="67"/>
        <v>C</v>
      </c>
      <c r="AM305" s="99" t="s">
        <v>1671</v>
      </c>
      <c r="AN305" s="100">
        <v>1</v>
      </c>
      <c r="AO305" s="99" t="s">
        <v>1672</v>
      </c>
      <c r="AP305" s="110">
        <v>45497</v>
      </c>
      <c r="AQ305" s="97" t="s">
        <v>55</v>
      </c>
      <c r="AR305" s="97" t="s">
        <v>55</v>
      </c>
      <c r="AS305" s="105"/>
      <c r="AT305" s="97" t="s">
        <v>55</v>
      </c>
      <c r="AU305" s="98" t="s">
        <v>55</v>
      </c>
      <c r="AV305" s="97" t="s">
        <v>55</v>
      </c>
      <c r="AW305" s="100" t="s">
        <v>55</v>
      </c>
      <c r="AX305" s="97" t="s">
        <v>55</v>
      </c>
      <c r="AY305" s="110" t="s">
        <v>55</v>
      </c>
      <c r="AZ305" s="97" t="s">
        <v>55</v>
      </c>
      <c r="BA305" s="97" t="s">
        <v>55</v>
      </c>
      <c r="BB305" s="122" t="s">
        <v>55</v>
      </c>
      <c r="BC305" s="97" t="s">
        <v>55</v>
      </c>
      <c r="BD305" s="98" t="s">
        <v>55</v>
      </c>
      <c r="BE305" s="97" t="s">
        <v>55</v>
      </c>
      <c r="BF305" s="100" t="s">
        <v>55</v>
      </c>
      <c r="BG305" s="97" t="s">
        <v>55</v>
      </c>
      <c r="BH305" s="110" t="s">
        <v>55</v>
      </c>
      <c r="BI305" s="97" t="s">
        <v>55</v>
      </c>
      <c r="BJ305" s="97" t="s">
        <v>55</v>
      </c>
      <c r="BK305" s="122" t="s">
        <v>55</v>
      </c>
      <c r="BL305" s="107" t="s">
        <v>126</v>
      </c>
      <c r="BM305" s="108" t="str">
        <f t="shared" si="57"/>
        <v>N.A.</v>
      </c>
      <c r="BN305" s="108" t="str">
        <f t="shared" si="58"/>
        <v>N.A.</v>
      </c>
      <c r="BO305" s="108" t="str">
        <f t="shared" si="59"/>
        <v>N.A.</v>
      </c>
      <c r="BP305" s="108" t="str">
        <f t="shared" si="60"/>
        <v>N.A.</v>
      </c>
      <c r="BQ305" s="108" t="str">
        <f t="shared" si="61"/>
        <v>N.A.</v>
      </c>
      <c r="BR305" s="109" t="str">
        <f t="shared" si="62"/>
        <v>N.A.</v>
      </c>
      <c r="BS305" s="108">
        <f t="shared" si="63"/>
        <v>0</v>
      </c>
      <c r="BT305" s="108">
        <f t="shared" si="64"/>
        <v>0</v>
      </c>
      <c r="BU305" s="108">
        <f t="shared" si="56"/>
        <v>0</v>
      </c>
      <c r="BV305" s="62" t="str">
        <f t="shared" si="65"/>
        <v>IGUAL</v>
      </c>
      <c r="BW305" s="251"/>
    </row>
    <row r="306" spans="1:75" ht="37.9" customHeight="1">
      <c r="A306" s="89" t="s">
        <v>1600</v>
      </c>
      <c r="B306" s="43">
        <v>1865</v>
      </c>
      <c r="C306" s="90" t="s">
        <v>1558</v>
      </c>
      <c r="D306" s="90" t="s">
        <v>1601</v>
      </c>
      <c r="E306" s="92"/>
      <c r="F306" s="90" t="s">
        <v>24</v>
      </c>
      <c r="G306" s="93" t="s">
        <v>1673</v>
      </c>
      <c r="H306" s="90" t="s">
        <v>38</v>
      </c>
      <c r="I306" s="92">
        <v>45301</v>
      </c>
      <c r="J306" s="94"/>
      <c r="K306" s="90"/>
      <c r="L306" s="90"/>
      <c r="M306" s="90"/>
      <c r="N306" s="90"/>
      <c r="O306" s="92"/>
      <c r="P306" s="92"/>
      <c r="Q306" s="188">
        <v>2722</v>
      </c>
      <c r="R306" s="95">
        <f t="array" ref="R306">SUM(IF($AA306=Reformulaciones!$B$2:$B$1354,Reformulaciones!$J$2:$J$994,0))</f>
        <v>1</v>
      </c>
      <c r="S306" s="93" t="s">
        <v>1674</v>
      </c>
      <c r="T306" s="93" t="s">
        <v>1675</v>
      </c>
      <c r="U306" s="96" t="s">
        <v>1676</v>
      </c>
      <c r="V306" s="94">
        <v>1</v>
      </c>
      <c r="W306" s="90" t="s">
        <v>568</v>
      </c>
      <c r="X306" s="92">
        <v>45323</v>
      </c>
      <c r="Y306" s="92">
        <v>45595</v>
      </c>
      <c r="Z306" s="90" t="s">
        <v>695</v>
      </c>
      <c r="AA306" s="44" t="s">
        <v>1677</v>
      </c>
      <c r="AB306" s="97" t="s">
        <v>44</v>
      </c>
      <c r="AC306" s="98" t="str">
        <f t="shared" si="66"/>
        <v>A</v>
      </c>
      <c r="AD306" s="99" t="s">
        <v>1678</v>
      </c>
      <c r="AE306" s="100">
        <v>0</v>
      </c>
      <c r="AF306" s="99" t="s">
        <v>1679</v>
      </c>
      <c r="AG306" s="110">
        <v>45414</v>
      </c>
      <c r="AH306" s="104"/>
      <c r="AI306" s="104"/>
      <c r="AJ306" s="105" t="s">
        <v>120</v>
      </c>
      <c r="AK306" s="97" t="s">
        <v>44</v>
      </c>
      <c r="AL306" s="98" t="str">
        <f t="shared" si="67"/>
        <v>A</v>
      </c>
      <c r="AM306" s="99" t="s">
        <v>254</v>
      </c>
      <c r="AN306" s="100">
        <v>0</v>
      </c>
      <c r="AO306" s="99" t="s">
        <v>139</v>
      </c>
      <c r="AP306" s="110">
        <v>45494</v>
      </c>
      <c r="AQ306" s="97" t="s">
        <v>55</v>
      </c>
      <c r="AR306" s="97" t="s">
        <v>55</v>
      </c>
      <c r="AS306" s="105"/>
      <c r="AT306" s="97" t="s">
        <v>44</v>
      </c>
      <c r="AU306" s="98" t="str">
        <f t="shared" ref="AU306:AU311" si="71">IF($AW306="N.A.","A",(IF($AW306&lt;100%,"A",(IF($AW306=100%,"C")))))</f>
        <v>C</v>
      </c>
      <c r="AV306" s="197" t="s">
        <v>1680</v>
      </c>
      <c r="AW306" s="198">
        <v>1</v>
      </c>
      <c r="AX306" s="197" t="s">
        <v>1681</v>
      </c>
      <c r="AY306" s="203">
        <v>45588</v>
      </c>
      <c r="AZ306" s="97" t="s">
        <v>55</v>
      </c>
      <c r="BA306" s="122" t="s">
        <v>55</v>
      </c>
      <c r="BB306" s="202"/>
      <c r="BC306" s="97" t="s">
        <v>55</v>
      </c>
      <c r="BD306" s="98" t="s">
        <v>55</v>
      </c>
      <c r="BE306" s="97" t="s">
        <v>55</v>
      </c>
      <c r="BF306" s="100" t="s">
        <v>55</v>
      </c>
      <c r="BG306" s="97" t="s">
        <v>55</v>
      </c>
      <c r="BH306" s="110" t="s">
        <v>55</v>
      </c>
      <c r="BI306" s="97" t="s">
        <v>55</v>
      </c>
      <c r="BJ306" s="97" t="s">
        <v>55</v>
      </c>
      <c r="BK306" s="122" t="s">
        <v>55</v>
      </c>
      <c r="BL306" s="107" t="s">
        <v>141</v>
      </c>
      <c r="BM306" s="108">
        <f t="shared" si="57"/>
        <v>1</v>
      </c>
      <c r="BN306" s="108" t="str">
        <f t="shared" si="58"/>
        <v>N.A.</v>
      </c>
      <c r="BO306" s="108" t="str">
        <f t="shared" si="59"/>
        <v>N.A.</v>
      </c>
      <c r="BP306" s="108" t="str">
        <f t="shared" si="60"/>
        <v>N.A.</v>
      </c>
      <c r="BQ306" s="108" t="str">
        <f t="shared" si="61"/>
        <v>N.A.</v>
      </c>
      <c r="BR306" s="109" t="str">
        <f t="shared" si="62"/>
        <v>N.A.</v>
      </c>
      <c r="BS306" s="108">
        <f t="shared" si="63"/>
        <v>1</v>
      </c>
      <c r="BT306" s="108">
        <f t="shared" si="64"/>
        <v>0</v>
      </c>
      <c r="BU306" s="108">
        <f t="shared" si="56"/>
        <v>0</v>
      </c>
      <c r="BV306" s="62" t="str">
        <f t="shared" si="65"/>
        <v>OK</v>
      </c>
      <c r="BW306" s="251"/>
    </row>
    <row r="307" spans="1:75" ht="37.9" customHeight="1">
      <c r="A307" s="89" t="s">
        <v>1600</v>
      </c>
      <c r="B307" s="43">
        <v>1866</v>
      </c>
      <c r="C307" s="90" t="s">
        <v>1558</v>
      </c>
      <c r="D307" s="90" t="s">
        <v>1601</v>
      </c>
      <c r="E307" s="92"/>
      <c r="F307" s="90" t="s">
        <v>24</v>
      </c>
      <c r="G307" s="93" t="s">
        <v>1682</v>
      </c>
      <c r="H307" s="90" t="s">
        <v>38</v>
      </c>
      <c r="I307" s="92">
        <v>45301</v>
      </c>
      <c r="J307" s="94"/>
      <c r="K307" s="90"/>
      <c r="L307" s="90"/>
      <c r="M307" s="90"/>
      <c r="N307" s="90"/>
      <c r="O307" s="92"/>
      <c r="P307" s="92"/>
      <c r="Q307" s="188">
        <v>2749</v>
      </c>
      <c r="R307" s="95">
        <f t="array" ref="R307">SUM(IF($AA307=Reformulaciones!$B$2:$B$1354,Reformulaciones!$J$2:$J$994,0))</f>
        <v>0</v>
      </c>
      <c r="S307" s="93" t="s">
        <v>1683</v>
      </c>
      <c r="T307" s="93" t="s">
        <v>1684</v>
      </c>
      <c r="U307" s="96" t="s">
        <v>162</v>
      </c>
      <c r="V307" s="94">
        <v>1</v>
      </c>
      <c r="W307" s="90" t="s">
        <v>568</v>
      </c>
      <c r="X307" s="92">
        <v>45352</v>
      </c>
      <c r="Y307" s="190">
        <v>45595</v>
      </c>
      <c r="Z307" s="90" t="s">
        <v>695</v>
      </c>
      <c r="AA307" s="44" t="s">
        <v>1685</v>
      </c>
      <c r="AB307" s="97" t="s">
        <v>44</v>
      </c>
      <c r="AC307" s="98" t="str">
        <f t="shared" si="66"/>
        <v>A</v>
      </c>
      <c r="AD307" s="99" t="s">
        <v>254</v>
      </c>
      <c r="AE307" s="100">
        <v>0</v>
      </c>
      <c r="AF307" s="99" t="s">
        <v>1442</v>
      </c>
      <c r="AG307" s="110">
        <v>45406</v>
      </c>
      <c r="AH307" s="104"/>
      <c r="AI307" s="104"/>
      <c r="AJ307" s="105" t="s">
        <v>120</v>
      </c>
      <c r="AK307" s="97" t="s">
        <v>44</v>
      </c>
      <c r="AL307" s="98" t="str">
        <f t="shared" si="67"/>
        <v>A</v>
      </c>
      <c r="AM307" s="99" t="s">
        <v>254</v>
      </c>
      <c r="AN307" s="100">
        <v>0</v>
      </c>
      <c r="AO307" s="99" t="s">
        <v>139</v>
      </c>
      <c r="AP307" s="110">
        <v>45494</v>
      </c>
      <c r="AQ307" s="97" t="s">
        <v>55</v>
      </c>
      <c r="AR307" s="97" t="s">
        <v>55</v>
      </c>
      <c r="AS307" s="105"/>
      <c r="AT307" s="97" t="s">
        <v>44</v>
      </c>
      <c r="AU307" s="98" t="str">
        <f t="shared" si="71"/>
        <v>A</v>
      </c>
      <c r="AV307" s="197" t="s">
        <v>138</v>
      </c>
      <c r="AW307" s="198">
        <v>0</v>
      </c>
      <c r="AX307" s="197" t="s">
        <v>1686</v>
      </c>
      <c r="AY307" s="203">
        <v>45588</v>
      </c>
      <c r="AZ307" s="97" t="s">
        <v>55</v>
      </c>
      <c r="BA307" s="122" t="s">
        <v>55</v>
      </c>
      <c r="BB307" s="202"/>
      <c r="BC307" s="97" t="s">
        <v>44</v>
      </c>
      <c r="BD307" s="98" t="str">
        <f t="shared" si="68"/>
        <v>A</v>
      </c>
      <c r="BE307" s="99"/>
      <c r="BF307" s="106"/>
      <c r="BG307" s="101"/>
      <c r="BH307" s="200"/>
      <c r="BI307" s="205"/>
      <c r="BJ307" s="201"/>
      <c r="BK307" s="202"/>
      <c r="BL307" s="107" t="s">
        <v>141</v>
      </c>
      <c r="BM307" s="108">
        <f t="shared" si="57"/>
        <v>1</v>
      </c>
      <c r="BN307" s="108">
        <f t="shared" si="58"/>
        <v>1</v>
      </c>
      <c r="BO307" s="108">
        <f t="shared" si="59"/>
        <v>0</v>
      </c>
      <c r="BP307" s="108">
        <f t="shared" si="60"/>
        <v>1</v>
      </c>
      <c r="BQ307" s="108">
        <f t="shared" si="61"/>
        <v>1</v>
      </c>
      <c r="BR307" s="109">
        <f t="shared" si="62"/>
        <v>0</v>
      </c>
      <c r="BS307" s="108">
        <f t="shared" si="63"/>
        <v>1</v>
      </c>
      <c r="BT307" s="108">
        <f t="shared" si="64"/>
        <v>0</v>
      </c>
      <c r="BU307" s="108">
        <f t="shared" si="56"/>
        <v>1</v>
      </c>
      <c r="BV307" s="62" t="str">
        <f t="shared" si="65"/>
        <v>IGUAL</v>
      </c>
      <c r="BW307" s="251"/>
    </row>
    <row r="308" spans="1:75" ht="37.9" customHeight="1">
      <c r="A308" s="89" t="s">
        <v>1600</v>
      </c>
      <c r="B308" s="43">
        <v>1867</v>
      </c>
      <c r="C308" s="90" t="s">
        <v>1558</v>
      </c>
      <c r="D308" s="90" t="s">
        <v>1601</v>
      </c>
      <c r="E308" s="92"/>
      <c r="F308" s="90" t="s">
        <v>24</v>
      </c>
      <c r="G308" s="93" t="s">
        <v>1687</v>
      </c>
      <c r="H308" s="90" t="s">
        <v>38</v>
      </c>
      <c r="I308" s="92">
        <v>45301</v>
      </c>
      <c r="J308" s="94"/>
      <c r="K308" s="90"/>
      <c r="L308" s="90"/>
      <c r="M308" s="90"/>
      <c r="N308" s="90"/>
      <c r="O308" s="92"/>
      <c r="P308" s="92"/>
      <c r="Q308" s="188">
        <v>2733</v>
      </c>
      <c r="R308" s="95">
        <f t="array" ref="R308">SUM(IF($AA308=Reformulaciones!$B$2:$B$1354,Reformulaciones!$J$2:$J$994,0))</f>
        <v>1</v>
      </c>
      <c r="S308" s="93" t="s">
        <v>1654</v>
      </c>
      <c r="T308" s="93" t="s">
        <v>1688</v>
      </c>
      <c r="U308" s="96" t="s">
        <v>519</v>
      </c>
      <c r="V308" s="94">
        <v>1</v>
      </c>
      <c r="W308" s="90" t="s">
        <v>568</v>
      </c>
      <c r="X308" s="92">
        <v>45323</v>
      </c>
      <c r="Y308" s="92">
        <v>45656</v>
      </c>
      <c r="Z308" s="90" t="s">
        <v>695</v>
      </c>
      <c r="AA308" s="44" t="s">
        <v>1689</v>
      </c>
      <c r="AB308" s="97" t="s">
        <v>44</v>
      </c>
      <c r="AC308" s="98" t="str">
        <f t="shared" si="66"/>
        <v>A</v>
      </c>
      <c r="AD308" s="99" t="s">
        <v>254</v>
      </c>
      <c r="AE308" s="100">
        <v>0</v>
      </c>
      <c r="AF308" s="99" t="s">
        <v>1442</v>
      </c>
      <c r="AG308" s="110">
        <v>45406</v>
      </c>
      <c r="AH308" s="104"/>
      <c r="AI308" s="104"/>
      <c r="AJ308" s="105" t="s">
        <v>120</v>
      </c>
      <c r="AK308" s="97" t="s">
        <v>44</v>
      </c>
      <c r="AL308" s="98" t="str">
        <f t="shared" si="67"/>
        <v>A</v>
      </c>
      <c r="AM308" s="99" t="s">
        <v>254</v>
      </c>
      <c r="AN308" s="100">
        <v>0</v>
      </c>
      <c r="AO308" s="99" t="s">
        <v>139</v>
      </c>
      <c r="AP308" s="110">
        <v>45494</v>
      </c>
      <c r="AQ308" s="97" t="s">
        <v>55</v>
      </c>
      <c r="AR308" s="97" t="s">
        <v>55</v>
      </c>
      <c r="AS308" s="105"/>
      <c r="AT308" s="97" t="s">
        <v>44</v>
      </c>
      <c r="AU308" s="98" t="str">
        <f t="shared" si="71"/>
        <v>A</v>
      </c>
      <c r="AV308" s="197" t="s">
        <v>138</v>
      </c>
      <c r="AW308" s="198">
        <v>0</v>
      </c>
      <c r="AX308" s="197" t="s">
        <v>1686</v>
      </c>
      <c r="AY308" s="203">
        <v>45588</v>
      </c>
      <c r="AZ308" s="97" t="s">
        <v>55</v>
      </c>
      <c r="BA308" s="122" t="s">
        <v>55</v>
      </c>
      <c r="BB308" s="202"/>
      <c r="BC308" s="97" t="s">
        <v>44</v>
      </c>
      <c r="BD308" s="98" t="str">
        <f t="shared" si="68"/>
        <v>A</v>
      </c>
      <c r="BE308" s="99"/>
      <c r="BF308" s="106"/>
      <c r="BG308" s="101"/>
      <c r="BH308" s="200"/>
      <c r="BI308" s="205"/>
      <c r="BJ308" s="201"/>
      <c r="BK308" s="202"/>
      <c r="BL308" s="107" t="s">
        <v>141</v>
      </c>
      <c r="BM308" s="108">
        <f t="shared" si="57"/>
        <v>1</v>
      </c>
      <c r="BN308" s="108">
        <f t="shared" si="58"/>
        <v>1</v>
      </c>
      <c r="BO308" s="108">
        <f t="shared" si="59"/>
        <v>0</v>
      </c>
      <c r="BP308" s="108">
        <f t="shared" si="60"/>
        <v>1</v>
      </c>
      <c r="BQ308" s="108">
        <f t="shared" si="61"/>
        <v>1</v>
      </c>
      <c r="BR308" s="109">
        <f t="shared" si="62"/>
        <v>0</v>
      </c>
      <c r="BS308" s="108">
        <f t="shared" si="63"/>
        <v>1</v>
      </c>
      <c r="BT308" s="108">
        <f t="shared" si="64"/>
        <v>0</v>
      </c>
      <c r="BU308" s="108">
        <f t="shared" si="56"/>
        <v>1</v>
      </c>
      <c r="BV308" s="62" t="str">
        <f t="shared" si="65"/>
        <v>IGUAL</v>
      </c>
      <c r="BW308" s="251"/>
    </row>
    <row r="309" spans="1:75" ht="37.9" customHeight="1">
      <c r="A309" s="89" t="s">
        <v>1600</v>
      </c>
      <c r="B309" s="43">
        <v>1867</v>
      </c>
      <c r="C309" s="90" t="s">
        <v>1558</v>
      </c>
      <c r="D309" s="90" t="s">
        <v>1601</v>
      </c>
      <c r="E309" s="92"/>
      <c r="F309" s="90" t="s">
        <v>24</v>
      </c>
      <c r="G309" s="93" t="s">
        <v>1687</v>
      </c>
      <c r="H309" s="90" t="s">
        <v>38</v>
      </c>
      <c r="I309" s="92">
        <v>45301</v>
      </c>
      <c r="J309" s="94"/>
      <c r="K309" s="90"/>
      <c r="L309" s="90"/>
      <c r="M309" s="90"/>
      <c r="N309" s="90"/>
      <c r="O309" s="92"/>
      <c r="P309" s="92"/>
      <c r="Q309" s="188">
        <v>2780</v>
      </c>
      <c r="R309" s="95">
        <f t="array" ref="R309">SUM(IF($AA309=Reformulaciones!$B$2:$B$1354,Reformulaciones!$J$2:$J$994,0))</f>
        <v>0</v>
      </c>
      <c r="S309" s="93" t="s">
        <v>1654</v>
      </c>
      <c r="T309" s="93" t="s">
        <v>1690</v>
      </c>
      <c r="U309" s="96" t="s">
        <v>1691</v>
      </c>
      <c r="V309" s="94">
        <v>3</v>
      </c>
      <c r="W309" s="90" t="s">
        <v>568</v>
      </c>
      <c r="X309" s="92">
        <v>45383</v>
      </c>
      <c r="Y309" s="92">
        <v>45657</v>
      </c>
      <c r="Z309" s="90" t="s">
        <v>695</v>
      </c>
      <c r="AA309" s="44" t="s">
        <v>1692</v>
      </c>
      <c r="AB309" s="97" t="s">
        <v>44</v>
      </c>
      <c r="AC309" s="98" t="str">
        <f t="shared" si="66"/>
        <v>A</v>
      </c>
      <c r="AD309" s="99" t="s">
        <v>1693</v>
      </c>
      <c r="AE309" s="100">
        <v>0</v>
      </c>
      <c r="AF309" s="99" t="s">
        <v>1694</v>
      </c>
      <c r="AG309" s="110">
        <v>45413</v>
      </c>
      <c r="AH309" s="104"/>
      <c r="AI309" s="104"/>
      <c r="AJ309" s="105" t="s">
        <v>120</v>
      </c>
      <c r="AK309" s="97" t="s">
        <v>44</v>
      </c>
      <c r="AL309" s="98" t="str">
        <f t="shared" si="67"/>
        <v>A</v>
      </c>
      <c r="AM309" s="99" t="s">
        <v>254</v>
      </c>
      <c r="AN309" s="100">
        <v>0</v>
      </c>
      <c r="AO309" s="99" t="s">
        <v>1695</v>
      </c>
      <c r="AP309" s="110">
        <v>45497</v>
      </c>
      <c r="AQ309" s="97" t="s">
        <v>55</v>
      </c>
      <c r="AR309" s="97" t="s">
        <v>55</v>
      </c>
      <c r="AS309" s="105"/>
      <c r="AT309" s="97" t="s">
        <v>44</v>
      </c>
      <c r="AU309" s="98" t="str">
        <f t="shared" si="71"/>
        <v>A</v>
      </c>
      <c r="AV309" s="197" t="s">
        <v>138</v>
      </c>
      <c r="AW309" s="198">
        <v>0</v>
      </c>
      <c r="AX309" s="197" t="s">
        <v>1696</v>
      </c>
      <c r="AY309" s="203">
        <v>45588</v>
      </c>
      <c r="AZ309" s="97" t="s">
        <v>55</v>
      </c>
      <c r="BA309" s="122" t="s">
        <v>55</v>
      </c>
      <c r="BB309" s="202"/>
      <c r="BC309" s="97" t="s">
        <v>44</v>
      </c>
      <c r="BD309" s="98" t="str">
        <f t="shared" si="68"/>
        <v>A</v>
      </c>
      <c r="BE309" s="99"/>
      <c r="BF309" s="106"/>
      <c r="BG309" s="101"/>
      <c r="BH309" s="200"/>
      <c r="BI309" s="205"/>
      <c r="BJ309" s="201"/>
      <c r="BK309" s="202"/>
      <c r="BL309" s="107" t="s">
        <v>141</v>
      </c>
      <c r="BM309" s="108">
        <f t="shared" si="57"/>
        <v>1</v>
      </c>
      <c r="BN309" s="108">
        <f t="shared" si="58"/>
        <v>1</v>
      </c>
      <c r="BO309" s="108">
        <f t="shared" si="59"/>
        <v>0</v>
      </c>
      <c r="BP309" s="108">
        <f t="shared" si="60"/>
        <v>1</v>
      </c>
      <c r="BQ309" s="108">
        <f t="shared" si="61"/>
        <v>1</v>
      </c>
      <c r="BR309" s="109">
        <f t="shared" si="62"/>
        <v>0</v>
      </c>
      <c r="BS309" s="108">
        <f t="shared" si="63"/>
        <v>1</v>
      </c>
      <c r="BT309" s="108">
        <f t="shared" si="64"/>
        <v>0</v>
      </c>
      <c r="BU309" s="108">
        <f t="shared" si="56"/>
        <v>1</v>
      </c>
      <c r="BV309" s="62" t="str">
        <f t="shared" si="65"/>
        <v>IGUAL</v>
      </c>
      <c r="BW309" s="251"/>
    </row>
    <row r="310" spans="1:75" ht="37.9" customHeight="1">
      <c r="A310" s="89" t="s">
        <v>1600</v>
      </c>
      <c r="B310" s="43">
        <v>1868</v>
      </c>
      <c r="C310" s="90" t="s">
        <v>1558</v>
      </c>
      <c r="D310" s="90" t="s">
        <v>1601</v>
      </c>
      <c r="E310" s="92"/>
      <c r="F310" s="90" t="s">
        <v>24</v>
      </c>
      <c r="G310" s="93" t="s">
        <v>1697</v>
      </c>
      <c r="H310" s="90" t="s">
        <v>38</v>
      </c>
      <c r="I310" s="92">
        <v>45301</v>
      </c>
      <c r="J310" s="94"/>
      <c r="K310" s="90"/>
      <c r="L310" s="90"/>
      <c r="M310" s="90"/>
      <c r="N310" s="90"/>
      <c r="O310" s="92"/>
      <c r="P310" s="92"/>
      <c r="Q310" s="188">
        <v>2718</v>
      </c>
      <c r="R310" s="95">
        <f t="array" ref="R310">SUM(IF($AA310=Reformulaciones!$B$2:$B$1354,Reformulaciones!$J$2:$J$994,0))</f>
        <v>2</v>
      </c>
      <c r="S310" s="93" t="s">
        <v>1698</v>
      </c>
      <c r="T310" s="93" t="s">
        <v>1699</v>
      </c>
      <c r="U310" s="96" t="s">
        <v>1700</v>
      </c>
      <c r="V310" s="94">
        <v>2</v>
      </c>
      <c r="W310" s="90" t="s">
        <v>568</v>
      </c>
      <c r="X310" s="92">
        <v>45323</v>
      </c>
      <c r="Y310" s="92">
        <v>45596</v>
      </c>
      <c r="Z310" s="90" t="s">
        <v>695</v>
      </c>
      <c r="AA310" s="44" t="s">
        <v>1701</v>
      </c>
      <c r="AB310" s="97" t="s">
        <v>44</v>
      </c>
      <c r="AC310" s="98" t="str">
        <f t="shared" si="66"/>
        <v>A</v>
      </c>
      <c r="AD310" s="99" t="s">
        <v>254</v>
      </c>
      <c r="AE310" s="100">
        <v>0</v>
      </c>
      <c r="AF310" s="99" t="s">
        <v>1442</v>
      </c>
      <c r="AG310" s="110">
        <v>45406</v>
      </c>
      <c r="AH310" s="104"/>
      <c r="AI310" s="104"/>
      <c r="AJ310" s="105" t="s">
        <v>120</v>
      </c>
      <c r="AK310" s="97" t="s">
        <v>44</v>
      </c>
      <c r="AL310" s="98" t="str">
        <f t="shared" si="67"/>
        <v>A</v>
      </c>
      <c r="AM310" s="99" t="s">
        <v>254</v>
      </c>
      <c r="AN310" s="100">
        <v>0</v>
      </c>
      <c r="AO310" s="99" t="s">
        <v>139</v>
      </c>
      <c r="AP310" s="110">
        <v>45494</v>
      </c>
      <c r="AQ310" s="97" t="s">
        <v>55</v>
      </c>
      <c r="AR310" s="97" t="s">
        <v>55</v>
      </c>
      <c r="AS310" s="105"/>
      <c r="AT310" s="97" t="s">
        <v>44</v>
      </c>
      <c r="AU310" s="98" t="str">
        <f t="shared" si="71"/>
        <v>C</v>
      </c>
      <c r="AV310" s="197" t="s">
        <v>1702</v>
      </c>
      <c r="AW310" s="198">
        <v>1</v>
      </c>
      <c r="AX310" s="197" t="s">
        <v>1703</v>
      </c>
      <c r="AY310" s="203">
        <v>45588</v>
      </c>
      <c r="AZ310" s="97" t="s">
        <v>55</v>
      </c>
      <c r="BA310" s="122" t="s">
        <v>55</v>
      </c>
      <c r="BB310" s="202"/>
      <c r="BC310" s="97" t="s">
        <v>55</v>
      </c>
      <c r="BD310" s="98" t="s">
        <v>55</v>
      </c>
      <c r="BE310" s="97" t="s">
        <v>55</v>
      </c>
      <c r="BF310" s="100" t="s">
        <v>55</v>
      </c>
      <c r="BG310" s="97" t="s">
        <v>55</v>
      </c>
      <c r="BH310" s="110" t="s">
        <v>55</v>
      </c>
      <c r="BI310" s="97" t="s">
        <v>55</v>
      </c>
      <c r="BJ310" s="97" t="s">
        <v>55</v>
      </c>
      <c r="BK310" s="122" t="s">
        <v>55</v>
      </c>
      <c r="BL310" s="107" t="s">
        <v>141</v>
      </c>
      <c r="BM310" s="108">
        <f t="shared" si="57"/>
        <v>1</v>
      </c>
      <c r="BN310" s="108" t="str">
        <f t="shared" si="58"/>
        <v>N.A.</v>
      </c>
      <c r="BO310" s="108" t="str">
        <f t="shared" si="59"/>
        <v>N.A.</v>
      </c>
      <c r="BP310" s="108" t="str">
        <f t="shared" si="60"/>
        <v>N.A.</v>
      </c>
      <c r="BQ310" s="108" t="str">
        <f t="shared" si="61"/>
        <v>N.A.</v>
      </c>
      <c r="BR310" s="109" t="str">
        <f t="shared" si="62"/>
        <v>N.A.</v>
      </c>
      <c r="BS310" s="108">
        <f t="shared" si="63"/>
        <v>1</v>
      </c>
      <c r="BT310" s="108">
        <f t="shared" si="64"/>
        <v>0</v>
      </c>
      <c r="BU310" s="108">
        <f t="shared" si="56"/>
        <v>0</v>
      </c>
      <c r="BV310" s="62" t="str">
        <f t="shared" si="65"/>
        <v>OK</v>
      </c>
      <c r="BW310" s="251"/>
    </row>
    <row r="311" spans="1:75" ht="37.9" hidden="1" customHeight="1">
      <c r="A311" s="89" t="s">
        <v>1600</v>
      </c>
      <c r="B311" s="43">
        <v>1869</v>
      </c>
      <c r="C311" s="90" t="s">
        <v>1558</v>
      </c>
      <c r="D311" s="90" t="s">
        <v>1601</v>
      </c>
      <c r="E311" s="92"/>
      <c r="F311" s="90" t="s">
        <v>24</v>
      </c>
      <c r="G311" s="93" t="s">
        <v>1704</v>
      </c>
      <c r="H311" s="90" t="s">
        <v>38</v>
      </c>
      <c r="I311" s="92">
        <v>45301</v>
      </c>
      <c r="J311" s="94"/>
      <c r="K311" s="90"/>
      <c r="L311" s="90"/>
      <c r="M311" s="90"/>
      <c r="N311" s="90"/>
      <c r="O311" s="92"/>
      <c r="P311" s="92"/>
      <c r="Q311" s="188">
        <v>2717</v>
      </c>
      <c r="R311" s="95">
        <f t="array" ref="R311">SUM(IF($AA311=Reformulaciones!$B$2:$B$1354,Reformulaciones!$J$2:$J$994,0))</f>
        <v>0</v>
      </c>
      <c r="S311" s="93" t="s">
        <v>1654</v>
      </c>
      <c r="T311" s="93" t="s">
        <v>1705</v>
      </c>
      <c r="U311" s="96" t="s">
        <v>1706</v>
      </c>
      <c r="V311" s="94">
        <v>3</v>
      </c>
      <c r="W311" s="90" t="s">
        <v>568</v>
      </c>
      <c r="X311" s="92">
        <v>45323</v>
      </c>
      <c r="Y311" s="92">
        <v>45625</v>
      </c>
      <c r="Z311" s="90" t="s">
        <v>695</v>
      </c>
      <c r="AA311" s="44" t="s">
        <v>1707</v>
      </c>
      <c r="AB311" s="97" t="s">
        <v>44</v>
      </c>
      <c r="AC311" s="98" t="str">
        <f t="shared" si="66"/>
        <v>A</v>
      </c>
      <c r="AD311" s="99" t="s">
        <v>254</v>
      </c>
      <c r="AE311" s="100">
        <v>0</v>
      </c>
      <c r="AF311" s="99" t="s">
        <v>1442</v>
      </c>
      <c r="AG311" s="110">
        <v>45406</v>
      </c>
      <c r="AH311" s="104"/>
      <c r="AI311" s="104"/>
      <c r="AJ311" s="105" t="s">
        <v>120</v>
      </c>
      <c r="AK311" s="97" t="s">
        <v>44</v>
      </c>
      <c r="AL311" s="98" t="str">
        <f t="shared" si="67"/>
        <v>A</v>
      </c>
      <c r="AM311" s="99" t="s">
        <v>254</v>
      </c>
      <c r="AN311" s="100">
        <v>0</v>
      </c>
      <c r="AO311" s="99" t="s">
        <v>139</v>
      </c>
      <c r="AP311" s="110">
        <v>45494</v>
      </c>
      <c r="AQ311" s="97" t="s">
        <v>55</v>
      </c>
      <c r="AR311" s="97" t="s">
        <v>55</v>
      </c>
      <c r="AS311" s="105"/>
      <c r="AT311" s="97" t="s">
        <v>44</v>
      </c>
      <c r="AU311" s="98" t="str">
        <f t="shared" si="71"/>
        <v>A</v>
      </c>
      <c r="AV311" s="197" t="s">
        <v>138</v>
      </c>
      <c r="AW311" s="198">
        <v>0</v>
      </c>
      <c r="AX311" s="197" t="s">
        <v>140</v>
      </c>
      <c r="AY311" s="203">
        <v>45588</v>
      </c>
      <c r="AZ311" s="97" t="s">
        <v>55</v>
      </c>
      <c r="BA311" s="122" t="s">
        <v>55</v>
      </c>
      <c r="BB311" s="202"/>
      <c r="BC311" s="97" t="s">
        <v>44</v>
      </c>
      <c r="BD311" s="98" t="str">
        <f t="shared" si="68"/>
        <v>A</v>
      </c>
      <c r="BE311" s="99"/>
      <c r="BF311" s="106"/>
      <c r="BG311" s="101"/>
      <c r="BH311" s="200"/>
      <c r="BI311" s="205"/>
      <c r="BJ311" s="201"/>
      <c r="BK311" s="202"/>
      <c r="BL311" s="107" t="s">
        <v>141</v>
      </c>
      <c r="BM311" s="108">
        <f t="shared" si="57"/>
        <v>1</v>
      </c>
      <c r="BN311" s="108">
        <f t="shared" si="58"/>
        <v>1</v>
      </c>
      <c r="BO311" s="108">
        <f t="shared" si="59"/>
        <v>0</v>
      </c>
      <c r="BP311" s="108">
        <f t="shared" si="60"/>
        <v>1</v>
      </c>
      <c r="BQ311" s="108">
        <f t="shared" si="61"/>
        <v>1</v>
      </c>
      <c r="BR311" s="109">
        <f t="shared" si="62"/>
        <v>0</v>
      </c>
      <c r="BS311" s="108">
        <f t="shared" si="63"/>
        <v>1</v>
      </c>
      <c r="BT311" s="108">
        <f t="shared" si="64"/>
        <v>0</v>
      </c>
      <c r="BU311" s="108">
        <f t="shared" si="56"/>
        <v>1</v>
      </c>
      <c r="BV311" s="62" t="str">
        <f t="shared" si="65"/>
        <v>IGUAL</v>
      </c>
      <c r="BW311" s="251"/>
    </row>
    <row r="312" spans="1:75" ht="37.9" customHeight="1">
      <c r="A312" s="89" t="s">
        <v>1600</v>
      </c>
      <c r="B312" s="43">
        <v>1870</v>
      </c>
      <c r="C312" s="90" t="s">
        <v>1558</v>
      </c>
      <c r="D312" s="90" t="s">
        <v>1601</v>
      </c>
      <c r="E312" s="92"/>
      <c r="F312" s="90" t="s">
        <v>24</v>
      </c>
      <c r="G312" s="93" t="s">
        <v>1708</v>
      </c>
      <c r="H312" s="90" t="s">
        <v>38</v>
      </c>
      <c r="I312" s="92">
        <v>45301</v>
      </c>
      <c r="J312" s="94"/>
      <c r="K312" s="90"/>
      <c r="L312" s="90"/>
      <c r="M312" s="90"/>
      <c r="N312" s="90"/>
      <c r="O312" s="92"/>
      <c r="P312" s="92"/>
      <c r="Q312" s="188">
        <v>2704</v>
      </c>
      <c r="R312" s="95">
        <f t="array" ref="R312">SUM(IF($AA312=Reformulaciones!$B$2:$B$1354,Reformulaciones!$J$2:$J$994,0))</f>
        <v>1</v>
      </c>
      <c r="S312" s="93" t="s">
        <v>1648</v>
      </c>
      <c r="T312" s="93" t="s">
        <v>1649</v>
      </c>
      <c r="U312" s="96" t="s">
        <v>162</v>
      </c>
      <c r="V312" s="94">
        <v>1</v>
      </c>
      <c r="W312" s="90" t="s">
        <v>568</v>
      </c>
      <c r="X312" s="92">
        <v>45366</v>
      </c>
      <c r="Y312" s="92">
        <v>45595</v>
      </c>
      <c r="Z312" s="90" t="s">
        <v>695</v>
      </c>
      <c r="AA312" s="44" t="s">
        <v>1709</v>
      </c>
      <c r="AB312" s="97" t="s">
        <v>44</v>
      </c>
      <c r="AC312" s="98" t="str">
        <f t="shared" si="66"/>
        <v>A</v>
      </c>
      <c r="AD312" s="99" t="s">
        <v>254</v>
      </c>
      <c r="AE312" s="100">
        <v>0</v>
      </c>
      <c r="AF312" s="99" t="s">
        <v>1442</v>
      </c>
      <c r="AG312" s="110">
        <v>45406</v>
      </c>
      <c r="AH312" s="104"/>
      <c r="AI312" s="104"/>
      <c r="AJ312" s="105" t="s">
        <v>120</v>
      </c>
      <c r="AK312" s="97" t="s">
        <v>44</v>
      </c>
      <c r="AL312" s="98" t="str">
        <f t="shared" si="67"/>
        <v>C</v>
      </c>
      <c r="AM312" s="99" t="s">
        <v>1710</v>
      </c>
      <c r="AN312" s="100">
        <v>1</v>
      </c>
      <c r="AO312" s="99" t="s">
        <v>1652</v>
      </c>
      <c r="AP312" s="110">
        <v>45497</v>
      </c>
      <c r="AQ312" s="97" t="s">
        <v>55</v>
      </c>
      <c r="AR312" s="97" t="s">
        <v>55</v>
      </c>
      <c r="AS312" s="105"/>
      <c r="AT312" s="97" t="s">
        <v>55</v>
      </c>
      <c r="AU312" s="98" t="s">
        <v>55</v>
      </c>
      <c r="AV312" s="97" t="s">
        <v>55</v>
      </c>
      <c r="AW312" s="100" t="s">
        <v>55</v>
      </c>
      <c r="AX312" s="97" t="s">
        <v>55</v>
      </c>
      <c r="AY312" s="110" t="s">
        <v>55</v>
      </c>
      <c r="AZ312" s="97" t="s">
        <v>55</v>
      </c>
      <c r="BA312" s="97" t="s">
        <v>55</v>
      </c>
      <c r="BB312" s="122" t="s">
        <v>55</v>
      </c>
      <c r="BC312" s="97" t="s">
        <v>55</v>
      </c>
      <c r="BD312" s="98" t="s">
        <v>55</v>
      </c>
      <c r="BE312" s="97" t="s">
        <v>55</v>
      </c>
      <c r="BF312" s="100" t="s">
        <v>55</v>
      </c>
      <c r="BG312" s="97" t="s">
        <v>55</v>
      </c>
      <c r="BH312" s="110" t="s">
        <v>55</v>
      </c>
      <c r="BI312" s="97" t="s">
        <v>55</v>
      </c>
      <c r="BJ312" s="97" t="s">
        <v>55</v>
      </c>
      <c r="BK312" s="122" t="s">
        <v>55</v>
      </c>
      <c r="BL312" s="107" t="s">
        <v>126</v>
      </c>
      <c r="BM312" s="108" t="str">
        <f t="shared" si="57"/>
        <v>N.A.</v>
      </c>
      <c r="BN312" s="108" t="str">
        <f t="shared" si="58"/>
        <v>N.A.</v>
      </c>
      <c r="BO312" s="108" t="str">
        <f t="shared" si="59"/>
        <v>N.A.</v>
      </c>
      <c r="BP312" s="108" t="str">
        <f t="shared" si="60"/>
        <v>N.A.</v>
      </c>
      <c r="BQ312" s="108" t="str">
        <f t="shared" si="61"/>
        <v>N.A.</v>
      </c>
      <c r="BR312" s="109" t="str">
        <f t="shared" si="62"/>
        <v>N.A.</v>
      </c>
      <c r="BS312" s="108">
        <f t="shared" si="63"/>
        <v>1</v>
      </c>
      <c r="BT312" s="108">
        <f t="shared" si="64"/>
        <v>1</v>
      </c>
      <c r="BU312" s="108">
        <f t="shared" si="56"/>
        <v>0</v>
      </c>
      <c r="BV312" s="62" t="str">
        <f t="shared" si="65"/>
        <v>IGUAL</v>
      </c>
      <c r="BW312" s="251"/>
    </row>
    <row r="313" spans="1:75" ht="37.9" hidden="1" customHeight="1">
      <c r="A313" s="89" t="s">
        <v>1600</v>
      </c>
      <c r="B313" s="43">
        <v>1871</v>
      </c>
      <c r="C313" s="90" t="s">
        <v>1558</v>
      </c>
      <c r="D313" s="90" t="s">
        <v>1601</v>
      </c>
      <c r="E313" s="92"/>
      <c r="F313" s="90" t="s">
        <v>24</v>
      </c>
      <c r="G313" s="93" t="s">
        <v>1711</v>
      </c>
      <c r="H313" s="90" t="s">
        <v>38</v>
      </c>
      <c r="I313" s="92">
        <v>45301</v>
      </c>
      <c r="J313" s="94"/>
      <c r="K313" s="90"/>
      <c r="L313" s="90"/>
      <c r="M313" s="90"/>
      <c r="N313" s="90"/>
      <c r="O313" s="92"/>
      <c r="P313" s="92"/>
      <c r="Q313" s="188">
        <v>2738</v>
      </c>
      <c r="R313" s="95">
        <f t="array" ref="R313">SUM(IF($AA313=Reformulaciones!$B$2:$B$1354,Reformulaciones!$J$2:$J$994,0))</f>
        <v>0</v>
      </c>
      <c r="S313" s="93" t="s">
        <v>1712</v>
      </c>
      <c r="T313" s="93" t="s">
        <v>1713</v>
      </c>
      <c r="U313" s="96" t="s">
        <v>162</v>
      </c>
      <c r="V313" s="94">
        <v>1</v>
      </c>
      <c r="W313" s="90" t="s">
        <v>568</v>
      </c>
      <c r="X313" s="92">
        <v>45323</v>
      </c>
      <c r="Y313" s="92">
        <v>45473</v>
      </c>
      <c r="Z313" s="90" t="s">
        <v>695</v>
      </c>
      <c r="AA313" s="44" t="s">
        <v>1714</v>
      </c>
      <c r="AB313" s="97" t="s">
        <v>44</v>
      </c>
      <c r="AC313" s="98" t="str">
        <f t="shared" si="66"/>
        <v>A</v>
      </c>
      <c r="AD313" s="99" t="s">
        <v>254</v>
      </c>
      <c r="AE313" s="100">
        <v>0</v>
      </c>
      <c r="AF313" s="99" t="s">
        <v>1442</v>
      </c>
      <c r="AG313" s="110">
        <v>45406</v>
      </c>
      <c r="AH313" s="104"/>
      <c r="AI313" s="104"/>
      <c r="AJ313" s="105" t="s">
        <v>120</v>
      </c>
      <c r="AK313" s="97" t="s">
        <v>44</v>
      </c>
      <c r="AL313" s="98" t="str">
        <f t="shared" si="67"/>
        <v>C</v>
      </c>
      <c r="AM313" s="99" t="s">
        <v>1715</v>
      </c>
      <c r="AN313" s="100">
        <v>1</v>
      </c>
      <c r="AO313" s="99" t="s">
        <v>1716</v>
      </c>
      <c r="AP313" s="110">
        <v>45497</v>
      </c>
      <c r="AQ313" s="97" t="s">
        <v>55</v>
      </c>
      <c r="AR313" s="97" t="s">
        <v>55</v>
      </c>
      <c r="AS313" s="105"/>
      <c r="AT313" s="97" t="s">
        <v>55</v>
      </c>
      <c r="AU313" s="98" t="s">
        <v>55</v>
      </c>
      <c r="AV313" s="97" t="s">
        <v>55</v>
      </c>
      <c r="AW313" s="100" t="s">
        <v>55</v>
      </c>
      <c r="AX313" s="97" t="s">
        <v>55</v>
      </c>
      <c r="AY313" s="110" t="s">
        <v>55</v>
      </c>
      <c r="AZ313" s="97" t="s">
        <v>55</v>
      </c>
      <c r="BA313" s="97" t="s">
        <v>55</v>
      </c>
      <c r="BB313" s="122" t="s">
        <v>55</v>
      </c>
      <c r="BC313" s="97" t="s">
        <v>55</v>
      </c>
      <c r="BD313" s="98" t="s">
        <v>55</v>
      </c>
      <c r="BE313" s="97" t="s">
        <v>55</v>
      </c>
      <c r="BF313" s="100" t="s">
        <v>55</v>
      </c>
      <c r="BG313" s="97" t="s">
        <v>55</v>
      </c>
      <c r="BH313" s="110" t="s">
        <v>55</v>
      </c>
      <c r="BI313" s="97" t="s">
        <v>55</v>
      </c>
      <c r="BJ313" s="97" t="s">
        <v>55</v>
      </c>
      <c r="BK313" s="122" t="s">
        <v>55</v>
      </c>
      <c r="BL313" s="107" t="s">
        <v>126</v>
      </c>
      <c r="BM313" s="108" t="str">
        <f t="shared" si="57"/>
        <v>N.A.</v>
      </c>
      <c r="BN313" s="108" t="str">
        <f t="shared" si="58"/>
        <v>N.A.</v>
      </c>
      <c r="BO313" s="108" t="str">
        <f t="shared" si="59"/>
        <v>N.A.</v>
      </c>
      <c r="BP313" s="108" t="str">
        <f t="shared" si="60"/>
        <v>N.A.</v>
      </c>
      <c r="BQ313" s="108" t="str">
        <f t="shared" si="61"/>
        <v>N.A.</v>
      </c>
      <c r="BR313" s="109" t="str">
        <f t="shared" si="62"/>
        <v>N.A.</v>
      </c>
      <c r="BS313" s="108">
        <f t="shared" si="63"/>
        <v>0</v>
      </c>
      <c r="BT313" s="108">
        <f t="shared" si="64"/>
        <v>0</v>
      </c>
      <c r="BU313" s="108">
        <f t="shared" si="56"/>
        <v>0</v>
      </c>
      <c r="BV313" s="62" t="str">
        <f t="shared" si="65"/>
        <v>IGUAL</v>
      </c>
      <c r="BW313" s="251"/>
    </row>
    <row r="314" spans="1:75" ht="37.9" customHeight="1">
      <c r="A314" s="89" t="s">
        <v>1600</v>
      </c>
      <c r="B314" s="43">
        <v>1871</v>
      </c>
      <c r="C314" s="90" t="s">
        <v>1558</v>
      </c>
      <c r="D314" s="90" t="s">
        <v>1601</v>
      </c>
      <c r="E314" s="92"/>
      <c r="F314" s="90" t="s">
        <v>24</v>
      </c>
      <c r="G314" s="93" t="s">
        <v>1711</v>
      </c>
      <c r="H314" s="90" t="s">
        <v>38</v>
      </c>
      <c r="I314" s="92">
        <v>45301</v>
      </c>
      <c r="J314" s="94"/>
      <c r="K314" s="90"/>
      <c r="L314" s="90"/>
      <c r="M314" s="90"/>
      <c r="N314" s="90"/>
      <c r="O314" s="92"/>
      <c r="P314" s="92"/>
      <c r="Q314" s="188">
        <v>2765</v>
      </c>
      <c r="R314" s="95">
        <f t="array" ref="R314">SUM(IF($AA314=Reformulaciones!$B$2:$B$1354,Reformulaciones!$J$2:$J$994,0))</f>
        <v>0</v>
      </c>
      <c r="S314" s="93" t="s">
        <v>1712</v>
      </c>
      <c r="T314" s="93" t="s">
        <v>1717</v>
      </c>
      <c r="U314" s="96" t="s">
        <v>1593</v>
      </c>
      <c r="V314" s="94">
        <v>1</v>
      </c>
      <c r="W314" s="90" t="s">
        <v>568</v>
      </c>
      <c r="X314" s="92">
        <v>45474</v>
      </c>
      <c r="Y314" s="92">
        <v>45657</v>
      </c>
      <c r="Z314" s="90" t="s">
        <v>695</v>
      </c>
      <c r="AA314" s="44" t="s">
        <v>1718</v>
      </c>
      <c r="AB314" s="97" t="s">
        <v>44</v>
      </c>
      <c r="AC314" s="98" t="str">
        <f t="shared" si="66"/>
        <v>A</v>
      </c>
      <c r="AD314" s="99" t="s">
        <v>254</v>
      </c>
      <c r="AE314" s="100">
        <v>0</v>
      </c>
      <c r="AF314" s="99" t="s">
        <v>1442</v>
      </c>
      <c r="AG314" s="110">
        <v>45406</v>
      </c>
      <c r="AH314" s="104"/>
      <c r="AI314" s="104"/>
      <c r="AJ314" s="105" t="s">
        <v>120</v>
      </c>
      <c r="AK314" s="97" t="s">
        <v>44</v>
      </c>
      <c r="AL314" s="98" t="str">
        <f t="shared" si="67"/>
        <v>A</v>
      </c>
      <c r="AM314" s="99" t="s">
        <v>254</v>
      </c>
      <c r="AN314" s="100">
        <v>0</v>
      </c>
      <c r="AO314" s="99" t="s">
        <v>139</v>
      </c>
      <c r="AP314" s="110">
        <v>45494</v>
      </c>
      <c r="AQ314" s="97" t="s">
        <v>55</v>
      </c>
      <c r="AR314" s="97" t="s">
        <v>55</v>
      </c>
      <c r="AS314" s="105"/>
      <c r="AT314" s="97" t="s">
        <v>44</v>
      </c>
      <c r="AU314" s="98" t="str">
        <f>IF($AW314="N.A.","A",(IF($AW314&lt;100%,"A",(IF($AW314=100%,"C")))))</f>
        <v>A</v>
      </c>
      <c r="AV314" s="197" t="s">
        <v>138</v>
      </c>
      <c r="AW314" s="198">
        <v>0</v>
      </c>
      <c r="AX314" s="197" t="s">
        <v>140</v>
      </c>
      <c r="AY314" s="203">
        <v>45588</v>
      </c>
      <c r="AZ314" s="97" t="s">
        <v>55</v>
      </c>
      <c r="BA314" s="122" t="s">
        <v>55</v>
      </c>
      <c r="BB314" s="202"/>
      <c r="BC314" s="97" t="s">
        <v>44</v>
      </c>
      <c r="BD314" s="98" t="str">
        <f t="shared" si="68"/>
        <v>A</v>
      </c>
      <c r="BE314" s="99"/>
      <c r="BF314" s="106"/>
      <c r="BG314" s="101"/>
      <c r="BH314" s="200"/>
      <c r="BI314" s="205"/>
      <c r="BJ314" s="201"/>
      <c r="BK314" s="202"/>
      <c r="BL314" s="107" t="s">
        <v>141</v>
      </c>
      <c r="BM314" s="108">
        <f t="shared" si="57"/>
        <v>1</v>
      </c>
      <c r="BN314" s="108">
        <f t="shared" si="58"/>
        <v>1</v>
      </c>
      <c r="BO314" s="108">
        <f t="shared" si="59"/>
        <v>0</v>
      </c>
      <c r="BP314" s="108">
        <f t="shared" si="60"/>
        <v>1</v>
      </c>
      <c r="BQ314" s="108">
        <f t="shared" si="61"/>
        <v>1</v>
      </c>
      <c r="BR314" s="109">
        <f t="shared" si="62"/>
        <v>0</v>
      </c>
      <c r="BS314" s="108">
        <f t="shared" si="63"/>
        <v>1</v>
      </c>
      <c r="BT314" s="108">
        <f t="shared" si="64"/>
        <v>0</v>
      </c>
      <c r="BU314" s="108">
        <f t="shared" si="56"/>
        <v>1</v>
      </c>
      <c r="BV314" s="62" t="str">
        <f t="shared" si="65"/>
        <v>IGUAL</v>
      </c>
      <c r="BW314" s="251"/>
    </row>
    <row r="315" spans="1:75" ht="37.9" hidden="1" customHeight="1">
      <c r="A315" s="89" t="s">
        <v>1600</v>
      </c>
      <c r="B315" s="43">
        <v>1872</v>
      </c>
      <c r="C315" s="90" t="s">
        <v>1558</v>
      </c>
      <c r="D315" s="90" t="s">
        <v>1601</v>
      </c>
      <c r="E315" s="92"/>
      <c r="F315" s="90" t="s">
        <v>24</v>
      </c>
      <c r="G315" s="93" t="s">
        <v>1719</v>
      </c>
      <c r="H315" s="90" t="s">
        <v>38</v>
      </c>
      <c r="I315" s="92">
        <v>45301</v>
      </c>
      <c r="J315" s="94"/>
      <c r="K315" s="90"/>
      <c r="L315" s="90"/>
      <c r="M315" s="90"/>
      <c r="N315" s="90"/>
      <c r="O315" s="92"/>
      <c r="P315" s="92"/>
      <c r="Q315" s="188">
        <v>2703</v>
      </c>
      <c r="R315" s="95">
        <f t="array" ref="R315">SUM(IF($AA315=Reformulaciones!$B$2:$B$1354,Reformulaciones!$J$2:$J$994,0))</f>
        <v>0</v>
      </c>
      <c r="S315" s="93" t="s">
        <v>1648</v>
      </c>
      <c r="T315" s="93" t="s">
        <v>1649</v>
      </c>
      <c r="U315" s="96" t="s">
        <v>162</v>
      </c>
      <c r="V315" s="94">
        <v>1</v>
      </c>
      <c r="W315" s="90" t="s">
        <v>568</v>
      </c>
      <c r="X315" s="92">
        <v>45366</v>
      </c>
      <c r="Y315" s="92">
        <v>45473</v>
      </c>
      <c r="Z315" s="90" t="s">
        <v>695</v>
      </c>
      <c r="AA315" s="44" t="s">
        <v>1720</v>
      </c>
      <c r="AB315" s="97" t="s">
        <v>44</v>
      </c>
      <c r="AC315" s="98" t="str">
        <f t="shared" si="66"/>
        <v>A</v>
      </c>
      <c r="AD315" s="99" t="s">
        <v>254</v>
      </c>
      <c r="AE315" s="100">
        <v>0</v>
      </c>
      <c r="AF315" s="99" t="s">
        <v>1442</v>
      </c>
      <c r="AG315" s="110">
        <v>45406</v>
      </c>
      <c r="AH315" s="104"/>
      <c r="AI315" s="104"/>
      <c r="AJ315" s="105" t="s">
        <v>120</v>
      </c>
      <c r="AK315" s="97" t="s">
        <v>44</v>
      </c>
      <c r="AL315" s="98" t="str">
        <f t="shared" si="67"/>
        <v>C</v>
      </c>
      <c r="AM315" s="99" t="s">
        <v>1721</v>
      </c>
      <c r="AN315" s="100">
        <v>1</v>
      </c>
      <c r="AO315" s="99" t="s">
        <v>1652</v>
      </c>
      <c r="AP315" s="110">
        <v>45497</v>
      </c>
      <c r="AQ315" s="97" t="s">
        <v>55</v>
      </c>
      <c r="AR315" s="97" t="s">
        <v>55</v>
      </c>
      <c r="AS315" s="105"/>
      <c r="AT315" s="97" t="s">
        <v>55</v>
      </c>
      <c r="AU315" s="98" t="s">
        <v>55</v>
      </c>
      <c r="AV315" s="97" t="s">
        <v>55</v>
      </c>
      <c r="AW315" s="100" t="s">
        <v>55</v>
      </c>
      <c r="AX315" s="97" t="s">
        <v>55</v>
      </c>
      <c r="AY315" s="110" t="s">
        <v>55</v>
      </c>
      <c r="AZ315" s="97" t="s">
        <v>55</v>
      </c>
      <c r="BA315" s="97" t="s">
        <v>55</v>
      </c>
      <c r="BB315" s="122" t="s">
        <v>55</v>
      </c>
      <c r="BC315" s="97" t="s">
        <v>55</v>
      </c>
      <c r="BD315" s="98" t="s">
        <v>55</v>
      </c>
      <c r="BE315" s="97" t="s">
        <v>55</v>
      </c>
      <c r="BF315" s="100" t="s">
        <v>55</v>
      </c>
      <c r="BG315" s="97" t="s">
        <v>55</v>
      </c>
      <c r="BH315" s="110" t="s">
        <v>55</v>
      </c>
      <c r="BI315" s="97" t="s">
        <v>55</v>
      </c>
      <c r="BJ315" s="97" t="s">
        <v>55</v>
      </c>
      <c r="BK315" s="122" t="s">
        <v>55</v>
      </c>
      <c r="BL315" s="107" t="s">
        <v>126</v>
      </c>
      <c r="BM315" s="108" t="str">
        <f t="shared" si="57"/>
        <v>N.A.</v>
      </c>
      <c r="BN315" s="108" t="str">
        <f t="shared" si="58"/>
        <v>N.A.</v>
      </c>
      <c r="BO315" s="108" t="str">
        <f t="shared" si="59"/>
        <v>N.A.</v>
      </c>
      <c r="BP315" s="108" t="str">
        <f t="shared" si="60"/>
        <v>N.A.</v>
      </c>
      <c r="BQ315" s="108" t="str">
        <f t="shared" si="61"/>
        <v>N.A.</v>
      </c>
      <c r="BR315" s="109" t="str">
        <f t="shared" si="62"/>
        <v>N.A.</v>
      </c>
      <c r="BS315" s="108">
        <f t="shared" si="63"/>
        <v>0</v>
      </c>
      <c r="BT315" s="108">
        <f t="shared" si="64"/>
        <v>0</v>
      </c>
      <c r="BU315" s="108">
        <f t="shared" si="56"/>
        <v>0</v>
      </c>
      <c r="BV315" s="62" t="str">
        <f t="shared" si="65"/>
        <v>IGUAL</v>
      </c>
      <c r="BW315" s="251"/>
    </row>
    <row r="316" spans="1:75" ht="37.9" customHeight="1">
      <c r="A316" s="89" t="s">
        <v>1600</v>
      </c>
      <c r="B316" s="43">
        <v>1873</v>
      </c>
      <c r="C316" s="90" t="s">
        <v>1558</v>
      </c>
      <c r="D316" s="90" t="s">
        <v>1601</v>
      </c>
      <c r="E316" s="92"/>
      <c r="F316" s="90" t="s">
        <v>24</v>
      </c>
      <c r="G316" s="93" t="s">
        <v>1722</v>
      </c>
      <c r="H316" s="90" t="s">
        <v>38</v>
      </c>
      <c r="I316" s="92">
        <v>45301</v>
      </c>
      <c r="J316" s="94"/>
      <c r="K316" s="90"/>
      <c r="L316" s="90"/>
      <c r="M316" s="90"/>
      <c r="N316" s="90"/>
      <c r="O316" s="92"/>
      <c r="P316" s="92"/>
      <c r="Q316" s="188">
        <v>2702</v>
      </c>
      <c r="R316" s="95">
        <f t="array" ref="R316">SUM(IF($AA316=Reformulaciones!$B$2:$B$1354,Reformulaciones!$J$2:$J$994,0))</f>
        <v>0</v>
      </c>
      <c r="S316" s="93" t="s">
        <v>1629</v>
      </c>
      <c r="T316" s="93" t="s">
        <v>1723</v>
      </c>
      <c r="U316" s="96" t="s">
        <v>1724</v>
      </c>
      <c r="V316" s="94">
        <v>1</v>
      </c>
      <c r="W316" s="90" t="s">
        <v>568</v>
      </c>
      <c r="X316" s="92">
        <v>45324</v>
      </c>
      <c r="Y316" s="92">
        <v>45596</v>
      </c>
      <c r="Z316" s="90" t="s">
        <v>695</v>
      </c>
      <c r="AA316" s="44" t="s">
        <v>1725</v>
      </c>
      <c r="AB316" s="97" t="s">
        <v>44</v>
      </c>
      <c r="AC316" s="98" t="str">
        <f t="shared" si="66"/>
        <v>A</v>
      </c>
      <c r="AD316" s="99" t="s">
        <v>254</v>
      </c>
      <c r="AE316" s="100">
        <v>0</v>
      </c>
      <c r="AF316" s="99" t="s">
        <v>1442</v>
      </c>
      <c r="AG316" s="110">
        <v>45406</v>
      </c>
      <c r="AH316" s="104"/>
      <c r="AI316" s="104"/>
      <c r="AJ316" s="105" t="s">
        <v>120</v>
      </c>
      <c r="AK316" s="97" t="s">
        <v>44</v>
      </c>
      <c r="AL316" s="98" t="str">
        <f t="shared" si="67"/>
        <v>A</v>
      </c>
      <c r="AM316" s="99" t="s">
        <v>254</v>
      </c>
      <c r="AN316" s="100">
        <v>0</v>
      </c>
      <c r="AO316" s="99" t="s">
        <v>139</v>
      </c>
      <c r="AP316" s="110">
        <v>45494</v>
      </c>
      <c r="AQ316" s="97" t="s">
        <v>55</v>
      </c>
      <c r="AR316" s="97" t="s">
        <v>55</v>
      </c>
      <c r="AS316" s="105"/>
      <c r="AT316" s="97" t="s">
        <v>44</v>
      </c>
      <c r="AU316" s="98" t="str">
        <f>IF($AW316="N.A.","A",(IF($AW316&lt;100%,"A",(IF($AW316=100%,"C")))))</f>
        <v>C</v>
      </c>
      <c r="AV316" s="197" t="s">
        <v>1726</v>
      </c>
      <c r="AW316" s="198">
        <v>1</v>
      </c>
      <c r="AX316" s="197" t="s">
        <v>1727</v>
      </c>
      <c r="AY316" s="203">
        <v>45588</v>
      </c>
      <c r="AZ316" s="97" t="s">
        <v>55</v>
      </c>
      <c r="BA316" s="122" t="s">
        <v>55</v>
      </c>
      <c r="BB316" s="202"/>
      <c r="BC316" s="97" t="s">
        <v>55</v>
      </c>
      <c r="BD316" s="98" t="s">
        <v>55</v>
      </c>
      <c r="BE316" s="97" t="s">
        <v>55</v>
      </c>
      <c r="BF316" s="100" t="s">
        <v>55</v>
      </c>
      <c r="BG316" s="97" t="s">
        <v>55</v>
      </c>
      <c r="BH316" s="110" t="s">
        <v>55</v>
      </c>
      <c r="BI316" s="97" t="s">
        <v>55</v>
      </c>
      <c r="BJ316" s="97" t="s">
        <v>55</v>
      </c>
      <c r="BK316" s="122" t="s">
        <v>55</v>
      </c>
      <c r="BL316" s="107" t="s">
        <v>141</v>
      </c>
      <c r="BM316" s="108">
        <f t="shared" si="57"/>
        <v>1</v>
      </c>
      <c r="BN316" s="108" t="str">
        <f t="shared" si="58"/>
        <v>N.A.</v>
      </c>
      <c r="BO316" s="108" t="str">
        <f t="shared" si="59"/>
        <v>N.A.</v>
      </c>
      <c r="BP316" s="108" t="str">
        <f t="shared" si="60"/>
        <v>N.A.</v>
      </c>
      <c r="BQ316" s="108" t="str">
        <f t="shared" si="61"/>
        <v>N.A.</v>
      </c>
      <c r="BR316" s="109" t="str">
        <f t="shared" si="62"/>
        <v>N.A.</v>
      </c>
      <c r="BS316" s="108">
        <f t="shared" si="63"/>
        <v>1</v>
      </c>
      <c r="BT316" s="108">
        <f t="shared" si="64"/>
        <v>0</v>
      </c>
      <c r="BU316" s="108">
        <f t="shared" si="56"/>
        <v>0</v>
      </c>
      <c r="BV316" s="62" t="str">
        <f t="shared" si="65"/>
        <v>OK</v>
      </c>
      <c r="BW316" s="251"/>
    </row>
    <row r="317" spans="1:75" ht="37.9" customHeight="1">
      <c r="A317" s="89" t="s">
        <v>1600</v>
      </c>
      <c r="B317" s="43">
        <v>1874</v>
      </c>
      <c r="C317" s="90" t="s">
        <v>1558</v>
      </c>
      <c r="D317" s="90" t="s">
        <v>1601</v>
      </c>
      <c r="E317" s="92"/>
      <c r="F317" s="90" t="s">
        <v>24</v>
      </c>
      <c r="G317" s="93" t="s">
        <v>1728</v>
      </c>
      <c r="H317" s="90" t="s">
        <v>38</v>
      </c>
      <c r="I317" s="92">
        <v>45301</v>
      </c>
      <c r="J317" s="94"/>
      <c r="K317" s="90"/>
      <c r="L317" s="90"/>
      <c r="M317" s="90"/>
      <c r="N317" s="90"/>
      <c r="O317" s="92"/>
      <c r="P317" s="92"/>
      <c r="Q317" s="188">
        <v>2701</v>
      </c>
      <c r="R317" s="95">
        <f t="array" ref="R317">SUM(IF($AA317=Reformulaciones!$B$2:$B$1354,Reformulaciones!$J$2:$J$994,0))</f>
        <v>1</v>
      </c>
      <c r="S317" s="93" t="s">
        <v>1629</v>
      </c>
      <c r="T317" s="93" t="s">
        <v>1729</v>
      </c>
      <c r="U317" s="96" t="s">
        <v>1730</v>
      </c>
      <c r="V317" s="94">
        <v>1</v>
      </c>
      <c r="W317" s="90" t="s">
        <v>568</v>
      </c>
      <c r="X317" s="92">
        <v>45323</v>
      </c>
      <c r="Y317" s="230">
        <v>45595</v>
      </c>
      <c r="Z317" s="90" t="s">
        <v>695</v>
      </c>
      <c r="AA317" s="44" t="s">
        <v>1731</v>
      </c>
      <c r="AB317" s="97" t="s">
        <v>44</v>
      </c>
      <c r="AC317" s="98" t="str">
        <f t="shared" si="66"/>
        <v>A</v>
      </c>
      <c r="AD317" s="99" t="s">
        <v>254</v>
      </c>
      <c r="AE317" s="100">
        <v>0</v>
      </c>
      <c r="AF317" s="99" t="s">
        <v>1442</v>
      </c>
      <c r="AG317" s="110">
        <v>45406</v>
      </c>
      <c r="AH317" s="104"/>
      <c r="AI317" s="104"/>
      <c r="AJ317" s="105" t="s">
        <v>120</v>
      </c>
      <c r="AK317" s="97" t="s">
        <v>44</v>
      </c>
      <c r="AL317" s="98" t="str">
        <f t="shared" si="67"/>
        <v>A</v>
      </c>
      <c r="AM317" s="99" t="s">
        <v>254</v>
      </c>
      <c r="AN317" s="100">
        <v>0</v>
      </c>
      <c r="AO317" s="99" t="s">
        <v>139</v>
      </c>
      <c r="AP317" s="110">
        <v>45494</v>
      </c>
      <c r="AQ317" s="97" t="s">
        <v>55</v>
      </c>
      <c r="AR317" s="97" t="s">
        <v>55</v>
      </c>
      <c r="AS317" s="105"/>
      <c r="AT317" s="97" t="s">
        <v>44</v>
      </c>
      <c r="AU317" s="98" t="str">
        <f>IF($AW317="N.A.","A",(IF($AW317&lt;100%,"A",(IF($AW317=100%,"C")))))</f>
        <v>A</v>
      </c>
      <c r="AV317" s="197" t="s">
        <v>138</v>
      </c>
      <c r="AW317" s="198">
        <v>0</v>
      </c>
      <c r="AX317" s="197" t="s">
        <v>140</v>
      </c>
      <c r="AY317" s="203">
        <v>45588</v>
      </c>
      <c r="AZ317" s="97" t="s">
        <v>55</v>
      </c>
      <c r="BA317" s="122" t="s">
        <v>55</v>
      </c>
      <c r="BB317" s="202"/>
      <c r="BC317" s="97" t="s">
        <v>44</v>
      </c>
      <c r="BD317" s="98" t="str">
        <f t="shared" si="68"/>
        <v>A</v>
      </c>
      <c r="BE317" s="99"/>
      <c r="BF317" s="106"/>
      <c r="BG317" s="101"/>
      <c r="BH317" s="200"/>
      <c r="BI317" s="205"/>
      <c r="BJ317" s="201"/>
      <c r="BK317" s="202"/>
      <c r="BL317" s="107" t="s">
        <v>141</v>
      </c>
      <c r="BM317" s="108">
        <f t="shared" si="57"/>
        <v>1</v>
      </c>
      <c r="BN317" s="108">
        <f t="shared" si="58"/>
        <v>1</v>
      </c>
      <c r="BO317" s="108">
        <f t="shared" si="59"/>
        <v>0</v>
      </c>
      <c r="BP317" s="108">
        <f t="shared" si="60"/>
        <v>1</v>
      </c>
      <c r="BQ317" s="108">
        <f t="shared" si="61"/>
        <v>1</v>
      </c>
      <c r="BR317" s="109">
        <f t="shared" si="62"/>
        <v>0</v>
      </c>
      <c r="BS317" s="108">
        <f t="shared" si="63"/>
        <v>1</v>
      </c>
      <c r="BT317" s="108">
        <f t="shared" si="64"/>
        <v>0</v>
      </c>
      <c r="BU317" s="108">
        <f t="shared" si="56"/>
        <v>1</v>
      </c>
      <c r="BV317" s="62" t="str">
        <f t="shared" si="65"/>
        <v>IGUAL</v>
      </c>
      <c r="BW317" s="251"/>
    </row>
    <row r="318" spans="1:75" ht="37.9" hidden="1" customHeight="1">
      <c r="A318" s="89" t="s">
        <v>1600</v>
      </c>
      <c r="B318" s="43">
        <v>1875</v>
      </c>
      <c r="C318" s="90" t="s">
        <v>1558</v>
      </c>
      <c r="D318" s="90" t="s">
        <v>1601</v>
      </c>
      <c r="E318" s="92"/>
      <c r="F318" s="90" t="s">
        <v>24</v>
      </c>
      <c r="G318" s="93" t="s">
        <v>1732</v>
      </c>
      <c r="H318" s="90" t="s">
        <v>38</v>
      </c>
      <c r="I318" s="92">
        <v>45301</v>
      </c>
      <c r="J318" s="94"/>
      <c r="K318" s="90"/>
      <c r="L318" s="90"/>
      <c r="M318" s="90"/>
      <c r="N318" s="90"/>
      <c r="O318" s="92"/>
      <c r="P318" s="92"/>
      <c r="Q318" s="188">
        <v>2700</v>
      </c>
      <c r="R318" s="95">
        <f t="array" ref="R318">SUM(IF($AA318=Reformulaciones!$B$2:$B$1354,Reformulaciones!$J$2:$J$994,0))</f>
        <v>1</v>
      </c>
      <c r="S318" s="93" t="s">
        <v>1733</v>
      </c>
      <c r="T318" s="93" t="s">
        <v>1684</v>
      </c>
      <c r="U318" s="96" t="s">
        <v>162</v>
      </c>
      <c r="V318" s="94">
        <v>1</v>
      </c>
      <c r="W318" s="90" t="s">
        <v>568</v>
      </c>
      <c r="X318" s="92">
        <v>45323</v>
      </c>
      <c r="Y318" s="92">
        <v>45626</v>
      </c>
      <c r="Z318" s="90" t="s">
        <v>695</v>
      </c>
      <c r="AA318" s="44" t="s">
        <v>1734</v>
      </c>
      <c r="AB318" s="97" t="s">
        <v>44</v>
      </c>
      <c r="AC318" s="98" t="str">
        <f t="shared" si="66"/>
        <v>A</v>
      </c>
      <c r="AD318" s="99" t="s">
        <v>254</v>
      </c>
      <c r="AE318" s="100">
        <v>0</v>
      </c>
      <c r="AF318" s="99" t="s">
        <v>1442</v>
      </c>
      <c r="AG318" s="110">
        <v>45406</v>
      </c>
      <c r="AH318" s="104"/>
      <c r="AI318" s="104"/>
      <c r="AJ318" s="105" t="s">
        <v>120</v>
      </c>
      <c r="AK318" s="97" t="s">
        <v>44</v>
      </c>
      <c r="AL318" s="98" t="str">
        <f t="shared" si="67"/>
        <v>A</v>
      </c>
      <c r="AM318" s="99" t="s">
        <v>254</v>
      </c>
      <c r="AN318" s="100">
        <v>0</v>
      </c>
      <c r="AO318" s="99" t="s">
        <v>139</v>
      </c>
      <c r="AP318" s="110">
        <v>45494</v>
      </c>
      <c r="AQ318" s="97" t="s">
        <v>55</v>
      </c>
      <c r="AR318" s="97" t="s">
        <v>55</v>
      </c>
      <c r="AS318" s="105"/>
      <c r="AT318" s="97" t="s">
        <v>44</v>
      </c>
      <c r="AU318" s="98" t="str">
        <f>IF($AW318="N.A.","A",(IF($AW318&lt;100%,"A",(IF($AW318=100%,"C")))))</f>
        <v>A</v>
      </c>
      <c r="AV318" s="197" t="s">
        <v>138</v>
      </c>
      <c r="AW318" s="198">
        <v>0</v>
      </c>
      <c r="AX318" s="197" t="s">
        <v>140</v>
      </c>
      <c r="AY318" s="203">
        <v>45588</v>
      </c>
      <c r="AZ318" s="97" t="s">
        <v>55</v>
      </c>
      <c r="BA318" s="122" t="s">
        <v>55</v>
      </c>
      <c r="BB318" s="202"/>
      <c r="BC318" s="97" t="s">
        <v>44</v>
      </c>
      <c r="BD318" s="98" t="str">
        <f t="shared" si="68"/>
        <v>A</v>
      </c>
      <c r="BE318" s="99"/>
      <c r="BF318" s="106"/>
      <c r="BG318" s="101"/>
      <c r="BH318" s="200"/>
      <c r="BI318" s="205"/>
      <c r="BJ318" s="201"/>
      <c r="BK318" s="202"/>
      <c r="BL318" s="107" t="s">
        <v>141</v>
      </c>
      <c r="BM318" s="108">
        <f t="shared" si="57"/>
        <v>1</v>
      </c>
      <c r="BN318" s="108">
        <f t="shared" si="58"/>
        <v>1</v>
      </c>
      <c r="BO318" s="108">
        <f t="shared" si="59"/>
        <v>0</v>
      </c>
      <c r="BP318" s="108">
        <f t="shared" si="60"/>
        <v>1</v>
      </c>
      <c r="BQ318" s="108">
        <f t="shared" si="61"/>
        <v>1</v>
      </c>
      <c r="BR318" s="109">
        <f t="shared" si="62"/>
        <v>0</v>
      </c>
      <c r="BS318" s="108">
        <f t="shared" si="63"/>
        <v>1</v>
      </c>
      <c r="BT318" s="108">
        <f t="shared" si="64"/>
        <v>0</v>
      </c>
      <c r="BU318" s="108">
        <f t="shared" si="56"/>
        <v>1</v>
      </c>
      <c r="BV318" s="62" t="str">
        <f t="shared" si="65"/>
        <v>IGUAL</v>
      </c>
      <c r="BW318" s="251"/>
    </row>
    <row r="319" spans="1:75" ht="37.9" customHeight="1">
      <c r="A319" s="89" t="s">
        <v>1600</v>
      </c>
      <c r="B319" s="43">
        <v>1876</v>
      </c>
      <c r="C319" s="90" t="s">
        <v>1558</v>
      </c>
      <c r="D319" s="90" t="s">
        <v>1601</v>
      </c>
      <c r="E319" s="92"/>
      <c r="F319" s="90" t="s">
        <v>24</v>
      </c>
      <c r="G319" s="93" t="s">
        <v>1735</v>
      </c>
      <c r="H319" s="90" t="s">
        <v>38</v>
      </c>
      <c r="I319" s="92">
        <v>45301</v>
      </c>
      <c r="J319" s="94"/>
      <c r="K319" s="90"/>
      <c r="L319" s="90"/>
      <c r="M319" s="90"/>
      <c r="N319" s="90"/>
      <c r="O319" s="92"/>
      <c r="P319" s="92"/>
      <c r="Q319" s="188">
        <v>2782</v>
      </c>
      <c r="R319" s="95">
        <f t="array" ref="R319">SUM(IF($AA319=Reformulaciones!$B$2:$B$1354,Reformulaciones!$J$2:$J$994,0))</f>
        <v>1</v>
      </c>
      <c r="S319" s="93" t="s">
        <v>1654</v>
      </c>
      <c r="T319" s="93" t="s">
        <v>1736</v>
      </c>
      <c r="U319" s="96" t="s">
        <v>1737</v>
      </c>
      <c r="V319" s="94" t="s">
        <v>154</v>
      </c>
      <c r="W319" s="90" t="s">
        <v>568</v>
      </c>
      <c r="X319" s="92">
        <v>45352</v>
      </c>
      <c r="Y319" s="92">
        <v>45641</v>
      </c>
      <c r="Z319" s="90" t="s">
        <v>695</v>
      </c>
      <c r="AA319" s="44" t="s">
        <v>1738</v>
      </c>
      <c r="AB319" s="97" t="s">
        <v>44</v>
      </c>
      <c r="AC319" s="98" t="str">
        <f t="shared" si="66"/>
        <v>A</v>
      </c>
      <c r="AD319" s="99" t="s">
        <v>110</v>
      </c>
      <c r="AE319" s="100">
        <v>0</v>
      </c>
      <c r="AF319" s="99" t="s">
        <v>1644</v>
      </c>
      <c r="AG319" s="110">
        <v>45406</v>
      </c>
      <c r="AH319" s="104"/>
      <c r="AI319" s="104"/>
      <c r="AJ319" s="105" t="s">
        <v>120</v>
      </c>
      <c r="AK319" s="97" t="s">
        <v>44</v>
      </c>
      <c r="AL319" s="98" t="str">
        <f t="shared" si="67"/>
        <v>A</v>
      </c>
      <c r="AM319" s="99" t="s">
        <v>254</v>
      </c>
      <c r="AN319" s="100">
        <v>0</v>
      </c>
      <c r="AO319" s="99" t="s">
        <v>139</v>
      </c>
      <c r="AP319" s="110">
        <v>45494</v>
      </c>
      <c r="AQ319" s="97" t="s">
        <v>55</v>
      </c>
      <c r="AR319" s="97" t="s">
        <v>55</v>
      </c>
      <c r="AS319" s="105" t="s">
        <v>1739</v>
      </c>
      <c r="AT319" s="97" t="s">
        <v>44</v>
      </c>
      <c r="AU319" s="98" t="str">
        <f>IF($AW319="N.A.","A",(IF($AW319&lt;100%,"A",(IF($AW319=100%,"C")))))</f>
        <v>A</v>
      </c>
      <c r="AV319" s="197" t="s">
        <v>138</v>
      </c>
      <c r="AW319" s="198">
        <v>0</v>
      </c>
      <c r="AX319" s="197" t="s">
        <v>140</v>
      </c>
      <c r="AY319" s="203">
        <v>45588</v>
      </c>
      <c r="AZ319" s="97" t="s">
        <v>55</v>
      </c>
      <c r="BA319" s="122" t="s">
        <v>55</v>
      </c>
      <c r="BB319" s="202"/>
      <c r="BC319" s="97" t="s">
        <v>44</v>
      </c>
      <c r="BD319" s="98" t="str">
        <f t="shared" si="68"/>
        <v>A</v>
      </c>
      <c r="BE319" s="99"/>
      <c r="BF319" s="106"/>
      <c r="BG319" s="101"/>
      <c r="BH319" s="200"/>
      <c r="BI319" s="205"/>
      <c r="BJ319" s="201"/>
      <c r="BK319" s="202"/>
      <c r="BL319" s="107" t="s">
        <v>141</v>
      </c>
      <c r="BM319" s="108">
        <f t="shared" si="57"/>
        <v>1</v>
      </c>
      <c r="BN319" s="108">
        <f t="shared" si="58"/>
        <v>1</v>
      </c>
      <c r="BO319" s="108">
        <f t="shared" si="59"/>
        <v>0</v>
      </c>
      <c r="BP319" s="108">
        <f t="shared" si="60"/>
        <v>1</v>
      </c>
      <c r="BQ319" s="108">
        <f t="shared" si="61"/>
        <v>1</v>
      </c>
      <c r="BR319" s="109">
        <f t="shared" si="62"/>
        <v>0</v>
      </c>
      <c r="BS319" s="108">
        <f t="shared" si="63"/>
        <v>1</v>
      </c>
      <c r="BT319" s="108">
        <f t="shared" si="64"/>
        <v>0</v>
      </c>
      <c r="BU319" s="108">
        <f t="shared" ref="BU319:BU382" si="72">IF($BS319=1,IF(BP319=1,1,0),0)</f>
        <v>1</v>
      </c>
      <c r="BV319" s="62" t="str">
        <f t="shared" si="65"/>
        <v>IGUAL</v>
      </c>
      <c r="BW319" s="251"/>
    </row>
    <row r="320" spans="1:75" ht="37.9" customHeight="1">
      <c r="A320" s="89" t="s">
        <v>1600</v>
      </c>
      <c r="B320" s="43">
        <v>1877</v>
      </c>
      <c r="C320" s="90" t="s">
        <v>1558</v>
      </c>
      <c r="D320" s="90" t="s">
        <v>1601</v>
      </c>
      <c r="E320" s="92"/>
      <c r="F320" s="90" t="s">
        <v>24</v>
      </c>
      <c r="G320" s="93" t="s">
        <v>1740</v>
      </c>
      <c r="H320" s="90" t="s">
        <v>38</v>
      </c>
      <c r="I320" s="92">
        <v>45301</v>
      </c>
      <c r="J320" s="94"/>
      <c r="K320" s="90"/>
      <c r="L320" s="90"/>
      <c r="M320" s="90"/>
      <c r="N320" s="90"/>
      <c r="O320" s="92"/>
      <c r="P320" s="92"/>
      <c r="Q320" s="188">
        <v>2699</v>
      </c>
      <c r="R320" s="95">
        <f t="array" ref="R320">SUM(IF($AA320=Reformulaciones!$B$2:$B$1354,Reformulaciones!$J$2:$J$994,0))</f>
        <v>1</v>
      </c>
      <c r="S320" s="93" t="s">
        <v>1741</v>
      </c>
      <c r="T320" s="93" t="s">
        <v>1742</v>
      </c>
      <c r="U320" s="96" t="s">
        <v>1743</v>
      </c>
      <c r="V320" s="94">
        <v>1</v>
      </c>
      <c r="W320" s="90" t="s">
        <v>568</v>
      </c>
      <c r="X320" s="92">
        <v>45323</v>
      </c>
      <c r="Y320" s="190">
        <v>45656</v>
      </c>
      <c r="Z320" s="90" t="s">
        <v>695</v>
      </c>
      <c r="AA320" s="44" t="s">
        <v>1744</v>
      </c>
      <c r="AB320" s="97" t="s">
        <v>44</v>
      </c>
      <c r="AC320" s="98" t="str">
        <f t="shared" si="66"/>
        <v>A</v>
      </c>
      <c r="AD320" s="99" t="s">
        <v>254</v>
      </c>
      <c r="AE320" s="100">
        <v>0</v>
      </c>
      <c r="AF320" s="99" t="s">
        <v>1442</v>
      </c>
      <c r="AG320" s="110">
        <v>45406</v>
      </c>
      <c r="AH320" s="104"/>
      <c r="AI320" s="104"/>
      <c r="AJ320" s="105" t="s">
        <v>120</v>
      </c>
      <c r="AK320" s="97" t="s">
        <v>44</v>
      </c>
      <c r="AL320" s="98" t="str">
        <f t="shared" si="67"/>
        <v>A</v>
      </c>
      <c r="AM320" s="99" t="s">
        <v>254</v>
      </c>
      <c r="AN320" s="100">
        <v>0</v>
      </c>
      <c r="AO320" s="99" t="s">
        <v>139</v>
      </c>
      <c r="AP320" s="110">
        <v>45494</v>
      </c>
      <c r="AQ320" s="97" t="s">
        <v>55</v>
      </c>
      <c r="AR320" s="97" t="s">
        <v>55</v>
      </c>
      <c r="AS320" s="105"/>
      <c r="AT320" s="97" t="s">
        <v>44</v>
      </c>
      <c r="AU320" s="98" t="str">
        <f>IF($AW320="N.A.","A",(IF($AW320&lt;100%,"A",(IF($AW320=100%,"C")))))</f>
        <v>A</v>
      </c>
      <c r="AV320" s="197" t="s">
        <v>138</v>
      </c>
      <c r="AW320" s="198">
        <v>0</v>
      </c>
      <c r="AX320" s="197" t="s">
        <v>1686</v>
      </c>
      <c r="AY320" s="203">
        <v>45588</v>
      </c>
      <c r="AZ320" s="97" t="s">
        <v>55</v>
      </c>
      <c r="BA320" s="122" t="s">
        <v>55</v>
      </c>
      <c r="BB320" s="202"/>
      <c r="BC320" s="97" t="s">
        <v>44</v>
      </c>
      <c r="BD320" s="98" t="str">
        <f t="shared" si="68"/>
        <v>A</v>
      </c>
      <c r="BE320" s="99"/>
      <c r="BF320" s="106"/>
      <c r="BG320" s="101"/>
      <c r="BH320" s="200"/>
      <c r="BI320" s="205"/>
      <c r="BJ320" s="201"/>
      <c r="BK320" s="202"/>
      <c r="BL320" s="107" t="s">
        <v>141</v>
      </c>
      <c r="BM320" s="108">
        <f t="shared" si="57"/>
        <v>1</v>
      </c>
      <c r="BN320" s="108">
        <f t="shared" si="58"/>
        <v>1</v>
      </c>
      <c r="BO320" s="108">
        <f t="shared" si="59"/>
        <v>0</v>
      </c>
      <c r="BP320" s="108">
        <f t="shared" si="60"/>
        <v>1</v>
      </c>
      <c r="BQ320" s="108">
        <f t="shared" si="61"/>
        <v>1</v>
      </c>
      <c r="BR320" s="109">
        <f t="shared" si="62"/>
        <v>0</v>
      </c>
      <c r="BS320" s="108">
        <f t="shared" si="63"/>
        <v>1</v>
      </c>
      <c r="BT320" s="108">
        <f t="shared" si="64"/>
        <v>0</v>
      </c>
      <c r="BU320" s="108">
        <f t="shared" si="72"/>
        <v>1</v>
      </c>
      <c r="BV320" s="62" t="str">
        <f t="shared" si="65"/>
        <v>IGUAL</v>
      </c>
      <c r="BW320" s="251"/>
    </row>
    <row r="321" spans="1:75" ht="37.9" customHeight="1">
      <c r="A321" s="89" t="s">
        <v>1600</v>
      </c>
      <c r="B321" s="43">
        <v>1879</v>
      </c>
      <c r="C321" s="90" t="s">
        <v>1558</v>
      </c>
      <c r="D321" s="90" t="s">
        <v>1601</v>
      </c>
      <c r="E321" s="92"/>
      <c r="F321" s="90" t="s">
        <v>1615</v>
      </c>
      <c r="G321" s="93" t="s">
        <v>1745</v>
      </c>
      <c r="H321" s="90" t="s">
        <v>38</v>
      </c>
      <c r="I321" s="92">
        <v>45301</v>
      </c>
      <c r="J321" s="94"/>
      <c r="K321" s="90"/>
      <c r="L321" s="90"/>
      <c r="M321" s="90"/>
      <c r="N321" s="90"/>
      <c r="O321" s="92"/>
      <c r="P321" s="92"/>
      <c r="Q321" s="188">
        <v>2737</v>
      </c>
      <c r="R321" s="95">
        <f t="array" ref="R321">SUM(IF($AA321=Reformulaciones!$B$2:$B$1354,Reformulaciones!$J$2:$J$994,0))</f>
        <v>0</v>
      </c>
      <c r="S321" s="93" t="s">
        <v>1648</v>
      </c>
      <c r="T321" s="93" t="s">
        <v>1746</v>
      </c>
      <c r="U321" s="96" t="s">
        <v>1747</v>
      </c>
      <c r="V321" s="94">
        <v>1</v>
      </c>
      <c r="W321" s="90" t="s">
        <v>568</v>
      </c>
      <c r="X321" s="92">
        <v>45352</v>
      </c>
      <c r="Y321" s="92">
        <v>45596</v>
      </c>
      <c r="Z321" s="90" t="s">
        <v>695</v>
      </c>
      <c r="AA321" s="44" t="s">
        <v>1748</v>
      </c>
      <c r="AB321" s="97" t="s">
        <v>44</v>
      </c>
      <c r="AC321" s="98" t="str">
        <f t="shared" si="66"/>
        <v>C</v>
      </c>
      <c r="AD321" s="99" t="s">
        <v>1749</v>
      </c>
      <c r="AE321" s="100">
        <v>1</v>
      </c>
      <c r="AF321" s="99" t="s">
        <v>1750</v>
      </c>
      <c r="AG321" s="110">
        <v>45414</v>
      </c>
      <c r="AH321" s="104"/>
      <c r="AI321" s="104"/>
      <c r="AJ321" s="105" t="s">
        <v>120</v>
      </c>
      <c r="AK321" s="97" t="s">
        <v>55</v>
      </c>
      <c r="AL321" s="97" t="s">
        <v>55</v>
      </c>
      <c r="AM321" s="97" t="s">
        <v>55</v>
      </c>
      <c r="AN321" s="97" t="s">
        <v>55</v>
      </c>
      <c r="AO321" s="97" t="s">
        <v>55</v>
      </c>
      <c r="AP321" s="97" t="s">
        <v>55</v>
      </c>
      <c r="AQ321" s="97" t="s">
        <v>55</v>
      </c>
      <c r="AR321" s="97" t="s">
        <v>55</v>
      </c>
      <c r="AS321" s="97" t="s">
        <v>55</v>
      </c>
      <c r="AT321" s="97" t="s">
        <v>55</v>
      </c>
      <c r="AU321" s="98" t="s">
        <v>55</v>
      </c>
      <c r="AV321" s="97" t="s">
        <v>55</v>
      </c>
      <c r="AW321" s="100" t="s">
        <v>55</v>
      </c>
      <c r="AX321" s="97" t="s">
        <v>55</v>
      </c>
      <c r="AY321" s="110" t="s">
        <v>55</v>
      </c>
      <c r="AZ321" s="97" t="s">
        <v>55</v>
      </c>
      <c r="BA321" s="97" t="s">
        <v>55</v>
      </c>
      <c r="BB321" s="122" t="s">
        <v>55</v>
      </c>
      <c r="BC321" s="97" t="s">
        <v>55</v>
      </c>
      <c r="BD321" s="98" t="s">
        <v>55</v>
      </c>
      <c r="BE321" s="97" t="s">
        <v>55</v>
      </c>
      <c r="BF321" s="100" t="s">
        <v>55</v>
      </c>
      <c r="BG321" s="97" t="s">
        <v>55</v>
      </c>
      <c r="BH321" s="110" t="s">
        <v>55</v>
      </c>
      <c r="BI321" s="97" t="s">
        <v>55</v>
      </c>
      <c r="BJ321" s="97" t="s">
        <v>55</v>
      </c>
      <c r="BK321" s="122" t="s">
        <v>55</v>
      </c>
      <c r="BL321" s="107" t="s">
        <v>110</v>
      </c>
      <c r="BM321" s="108" t="str">
        <f t="shared" si="57"/>
        <v>N.A.</v>
      </c>
      <c r="BN321" s="108" t="str">
        <f t="shared" si="58"/>
        <v>N.A.</v>
      </c>
      <c r="BO321" s="108" t="str">
        <f t="shared" si="59"/>
        <v>N.A.</v>
      </c>
      <c r="BP321" s="108" t="str">
        <f t="shared" si="60"/>
        <v>N.A.</v>
      </c>
      <c r="BQ321" s="108" t="str">
        <f t="shared" si="61"/>
        <v>N.A.</v>
      </c>
      <c r="BR321" s="109" t="str">
        <f t="shared" si="62"/>
        <v>N.A.</v>
      </c>
      <c r="BS321" s="108">
        <f t="shared" si="63"/>
        <v>1</v>
      </c>
      <c r="BT321" s="108">
        <f t="shared" si="64"/>
        <v>1</v>
      </c>
      <c r="BU321" s="108">
        <f t="shared" si="72"/>
        <v>0</v>
      </c>
      <c r="BV321" s="62" t="str">
        <f t="shared" si="65"/>
        <v>IGUAL</v>
      </c>
      <c r="BW321" s="251"/>
    </row>
    <row r="322" spans="1:75" ht="37.9" hidden="1" customHeight="1">
      <c r="A322" s="89" t="s">
        <v>1600</v>
      </c>
      <c r="B322" s="43">
        <v>1879</v>
      </c>
      <c r="C322" s="90" t="s">
        <v>1558</v>
      </c>
      <c r="D322" s="90" t="s">
        <v>1601</v>
      </c>
      <c r="E322" s="92"/>
      <c r="F322" s="90" t="s">
        <v>1615</v>
      </c>
      <c r="G322" s="93" t="s">
        <v>1745</v>
      </c>
      <c r="H322" s="90" t="s">
        <v>38</v>
      </c>
      <c r="I322" s="92">
        <v>45301</v>
      </c>
      <c r="J322" s="94"/>
      <c r="K322" s="90"/>
      <c r="L322" s="90"/>
      <c r="M322" s="90"/>
      <c r="N322" s="90"/>
      <c r="O322" s="92"/>
      <c r="P322" s="92" t="s">
        <v>1751</v>
      </c>
      <c r="Q322" s="188">
        <v>2766</v>
      </c>
      <c r="R322" s="95">
        <f t="array" ref="R322">SUM(IF($AA322=Reformulaciones!$B$2:$B$1354,Reformulaciones!$J$2:$J$994,0))</f>
        <v>0</v>
      </c>
      <c r="S322" s="93" t="s">
        <v>1648</v>
      </c>
      <c r="T322" s="93" t="s">
        <v>1752</v>
      </c>
      <c r="U322" s="96" t="s">
        <v>1753</v>
      </c>
      <c r="V322" s="94">
        <v>1</v>
      </c>
      <c r="W322" s="90" t="s">
        <v>568</v>
      </c>
      <c r="X322" s="92">
        <v>45597</v>
      </c>
      <c r="Y322" s="92">
        <v>45626</v>
      </c>
      <c r="Z322" s="90" t="s">
        <v>695</v>
      </c>
      <c r="AA322" s="44" t="s">
        <v>1754</v>
      </c>
      <c r="AB322" s="97" t="s">
        <v>44</v>
      </c>
      <c r="AC322" s="98" t="str">
        <f t="shared" si="66"/>
        <v>C</v>
      </c>
      <c r="AD322" s="99" t="s">
        <v>1755</v>
      </c>
      <c r="AE322" s="100">
        <v>1</v>
      </c>
      <c r="AF322" s="99" t="s">
        <v>1756</v>
      </c>
      <c r="AG322" s="110">
        <v>45414</v>
      </c>
      <c r="AH322" s="104"/>
      <c r="AI322" s="104"/>
      <c r="AJ322" s="105" t="s">
        <v>120</v>
      </c>
      <c r="AK322" s="97" t="s">
        <v>55</v>
      </c>
      <c r="AL322" s="97" t="s">
        <v>55</v>
      </c>
      <c r="AM322" s="97" t="s">
        <v>55</v>
      </c>
      <c r="AN322" s="97" t="s">
        <v>55</v>
      </c>
      <c r="AO322" s="97" t="s">
        <v>55</v>
      </c>
      <c r="AP322" s="97" t="s">
        <v>55</v>
      </c>
      <c r="AQ322" s="97" t="s">
        <v>55</v>
      </c>
      <c r="AR322" s="97" t="s">
        <v>55</v>
      </c>
      <c r="AS322" s="97" t="s">
        <v>55</v>
      </c>
      <c r="AT322" s="97" t="s">
        <v>55</v>
      </c>
      <c r="AU322" s="98" t="s">
        <v>55</v>
      </c>
      <c r="AV322" s="97" t="s">
        <v>55</v>
      </c>
      <c r="AW322" s="100" t="s">
        <v>55</v>
      </c>
      <c r="AX322" s="97" t="s">
        <v>55</v>
      </c>
      <c r="AY322" s="110" t="s">
        <v>55</v>
      </c>
      <c r="AZ322" s="97" t="s">
        <v>55</v>
      </c>
      <c r="BA322" s="97" t="s">
        <v>55</v>
      </c>
      <c r="BB322" s="122" t="s">
        <v>55</v>
      </c>
      <c r="BC322" s="97" t="s">
        <v>55</v>
      </c>
      <c r="BD322" s="98" t="s">
        <v>55</v>
      </c>
      <c r="BE322" s="97" t="s">
        <v>55</v>
      </c>
      <c r="BF322" s="100" t="s">
        <v>55</v>
      </c>
      <c r="BG322" s="97" t="s">
        <v>55</v>
      </c>
      <c r="BH322" s="110" t="s">
        <v>55</v>
      </c>
      <c r="BI322" s="97" t="s">
        <v>55</v>
      </c>
      <c r="BJ322" s="97" t="s">
        <v>55</v>
      </c>
      <c r="BK322" s="122" t="s">
        <v>55</v>
      </c>
      <c r="BL322" s="107" t="s">
        <v>110</v>
      </c>
      <c r="BM322" s="108" t="str">
        <f t="shared" si="57"/>
        <v>N.A.</v>
      </c>
      <c r="BN322" s="108" t="str">
        <f t="shared" si="58"/>
        <v>N.A.</v>
      </c>
      <c r="BO322" s="108" t="str">
        <f t="shared" si="59"/>
        <v>N.A.</v>
      </c>
      <c r="BP322" s="108" t="str">
        <f t="shared" si="60"/>
        <v>N.A.</v>
      </c>
      <c r="BQ322" s="108" t="str">
        <f t="shared" si="61"/>
        <v>N.A.</v>
      </c>
      <c r="BR322" s="109" t="str">
        <f t="shared" si="62"/>
        <v>N.A.</v>
      </c>
      <c r="BS322" s="108">
        <f t="shared" si="63"/>
        <v>1</v>
      </c>
      <c r="BT322" s="108">
        <f t="shared" si="64"/>
        <v>1</v>
      </c>
      <c r="BU322" s="108">
        <f t="shared" si="72"/>
        <v>0</v>
      </c>
      <c r="BV322" s="62" t="str">
        <f t="shared" si="65"/>
        <v>IGUAL</v>
      </c>
      <c r="BW322" s="251"/>
    </row>
    <row r="323" spans="1:75" ht="37.9" customHeight="1">
      <c r="A323" s="89" t="s">
        <v>1600</v>
      </c>
      <c r="B323" s="43">
        <v>1879</v>
      </c>
      <c r="C323" s="90" t="s">
        <v>1558</v>
      </c>
      <c r="D323" s="90" t="s">
        <v>1601</v>
      </c>
      <c r="E323" s="92"/>
      <c r="F323" s="90" t="s">
        <v>1615</v>
      </c>
      <c r="G323" s="93" t="s">
        <v>1745</v>
      </c>
      <c r="H323" s="90" t="s">
        <v>38</v>
      </c>
      <c r="I323" s="92">
        <v>45301</v>
      </c>
      <c r="J323" s="94"/>
      <c r="K323" s="90"/>
      <c r="L323" s="90"/>
      <c r="M323" s="90"/>
      <c r="N323" s="90"/>
      <c r="O323" s="92"/>
      <c r="P323" s="92"/>
      <c r="Q323" s="188">
        <v>2767</v>
      </c>
      <c r="R323" s="95">
        <f t="array" ref="R323">SUM(IF($AA323=Reformulaciones!$B$2:$B$1354,Reformulaciones!$J$2:$J$994,0))</f>
        <v>0</v>
      </c>
      <c r="S323" s="93" t="s">
        <v>1648</v>
      </c>
      <c r="T323" s="93" t="s">
        <v>1757</v>
      </c>
      <c r="U323" s="96" t="s">
        <v>1758</v>
      </c>
      <c r="V323" s="94">
        <v>2</v>
      </c>
      <c r="W323" s="90" t="s">
        <v>568</v>
      </c>
      <c r="X323" s="92">
        <v>45597</v>
      </c>
      <c r="Y323" s="92">
        <v>45657</v>
      </c>
      <c r="Z323" s="90" t="s">
        <v>695</v>
      </c>
      <c r="AA323" s="44" t="s">
        <v>1759</v>
      </c>
      <c r="AB323" s="97" t="s">
        <v>44</v>
      </c>
      <c r="AC323" s="98" t="str">
        <f t="shared" si="66"/>
        <v>A</v>
      </c>
      <c r="AD323" s="99" t="s">
        <v>254</v>
      </c>
      <c r="AE323" s="100">
        <v>0</v>
      </c>
      <c r="AF323" s="99" t="s">
        <v>1442</v>
      </c>
      <c r="AG323" s="110">
        <v>45406</v>
      </c>
      <c r="AH323" s="104"/>
      <c r="AI323" s="104"/>
      <c r="AJ323" s="105" t="s">
        <v>120</v>
      </c>
      <c r="AK323" s="97" t="s">
        <v>44</v>
      </c>
      <c r="AL323" s="98" t="str">
        <f t="shared" si="67"/>
        <v>A</v>
      </c>
      <c r="AM323" s="99" t="s">
        <v>254</v>
      </c>
      <c r="AN323" s="100">
        <v>0</v>
      </c>
      <c r="AO323" s="99" t="s">
        <v>139</v>
      </c>
      <c r="AP323" s="110">
        <v>45494</v>
      </c>
      <c r="AQ323" s="97" t="s">
        <v>55</v>
      </c>
      <c r="AR323" s="97" t="s">
        <v>55</v>
      </c>
      <c r="AS323" s="105"/>
      <c r="AT323" s="97" t="s">
        <v>44</v>
      </c>
      <c r="AU323" s="98" t="str">
        <f>IF($AW323="N.A.","A",(IF($AW323&lt;100%,"A",(IF($AW323=100%,"C")))))</f>
        <v>A</v>
      </c>
      <c r="AV323" s="197" t="s">
        <v>138</v>
      </c>
      <c r="AW323" s="198">
        <v>0</v>
      </c>
      <c r="AX323" s="197" t="s">
        <v>1686</v>
      </c>
      <c r="AY323" s="203">
        <v>45588</v>
      </c>
      <c r="AZ323" s="97" t="s">
        <v>55</v>
      </c>
      <c r="BA323" s="122" t="s">
        <v>55</v>
      </c>
      <c r="BB323" s="202"/>
      <c r="BC323" s="97" t="s">
        <v>44</v>
      </c>
      <c r="BD323" s="98" t="str">
        <f t="shared" si="68"/>
        <v>A</v>
      </c>
      <c r="BE323" s="99"/>
      <c r="BF323" s="106"/>
      <c r="BG323" s="101"/>
      <c r="BH323" s="200"/>
      <c r="BI323" s="205"/>
      <c r="BJ323" s="201"/>
      <c r="BK323" s="202"/>
      <c r="BL323" s="107" t="s">
        <v>141</v>
      </c>
      <c r="BM323" s="108">
        <f t="shared" si="57"/>
        <v>1</v>
      </c>
      <c r="BN323" s="108">
        <f t="shared" si="58"/>
        <v>1</v>
      </c>
      <c r="BO323" s="108">
        <f t="shared" si="59"/>
        <v>0</v>
      </c>
      <c r="BP323" s="108">
        <f t="shared" si="60"/>
        <v>1</v>
      </c>
      <c r="BQ323" s="108">
        <f t="shared" si="61"/>
        <v>1</v>
      </c>
      <c r="BR323" s="109">
        <f t="shared" si="62"/>
        <v>0</v>
      </c>
      <c r="BS323" s="108">
        <f t="shared" si="63"/>
        <v>1</v>
      </c>
      <c r="BT323" s="108">
        <f t="shared" si="64"/>
        <v>0</v>
      </c>
      <c r="BU323" s="108">
        <f t="shared" si="72"/>
        <v>1</v>
      </c>
      <c r="BV323" s="62" t="str">
        <f t="shared" si="65"/>
        <v>IGUAL</v>
      </c>
      <c r="BW323" s="251"/>
    </row>
    <row r="324" spans="1:75" ht="37.9" customHeight="1">
      <c r="A324" s="89" t="s">
        <v>1600</v>
      </c>
      <c r="B324" s="43">
        <v>1880</v>
      </c>
      <c r="C324" s="90" t="s">
        <v>1558</v>
      </c>
      <c r="D324" s="90" t="s">
        <v>1601</v>
      </c>
      <c r="E324" s="92"/>
      <c r="F324" s="90" t="s">
        <v>1615</v>
      </c>
      <c r="G324" s="93" t="s">
        <v>1760</v>
      </c>
      <c r="H324" s="90" t="s">
        <v>38</v>
      </c>
      <c r="I324" s="92">
        <v>45301</v>
      </c>
      <c r="J324" s="94"/>
      <c r="K324" s="90"/>
      <c r="L324" s="90"/>
      <c r="M324" s="90"/>
      <c r="N324" s="90"/>
      <c r="O324" s="92"/>
      <c r="P324" s="92" t="s">
        <v>1761</v>
      </c>
      <c r="Q324" s="188">
        <v>2697</v>
      </c>
      <c r="R324" s="95">
        <f t="array" ref="R324">SUM(IF($AA324=Reformulaciones!$B$2:$B$1354,Reformulaciones!$J$2:$J$994,0))</f>
        <v>1</v>
      </c>
      <c r="S324" s="93" t="s">
        <v>1762</v>
      </c>
      <c r="T324" s="93" t="s">
        <v>1763</v>
      </c>
      <c r="U324" s="96" t="s">
        <v>1764</v>
      </c>
      <c r="V324" s="94">
        <v>1</v>
      </c>
      <c r="W324" s="90" t="s">
        <v>568</v>
      </c>
      <c r="X324" s="92">
        <v>45323</v>
      </c>
      <c r="Y324" s="92">
        <v>45595</v>
      </c>
      <c r="Z324" s="90" t="s">
        <v>695</v>
      </c>
      <c r="AA324" s="44" t="s">
        <v>1765</v>
      </c>
      <c r="AB324" s="97" t="s">
        <v>44</v>
      </c>
      <c r="AC324" s="98" t="str">
        <f t="shared" si="66"/>
        <v>A</v>
      </c>
      <c r="AD324" s="99" t="s">
        <v>254</v>
      </c>
      <c r="AE324" s="100">
        <v>0</v>
      </c>
      <c r="AF324" s="99" t="s">
        <v>1442</v>
      </c>
      <c r="AG324" s="110">
        <v>45406</v>
      </c>
      <c r="AH324" s="104"/>
      <c r="AI324" s="104"/>
      <c r="AJ324" s="105" t="s">
        <v>120</v>
      </c>
      <c r="AK324" s="97" t="s">
        <v>44</v>
      </c>
      <c r="AL324" s="98" t="str">
        <f t="shared" si="67"/>
        <v>A</v>
      </c>
      <c r="AM324" s="99" t="s">
        <v>254</v>
      </c>
      <c r="AN324" s="100">
        <v>0</v>
      </c>
      <c r="AO324" s="99" t="s">
        <v>139</v>
      </c>
      <c r="AP324" s="110">
        <v>45494</v>
      </c>
      <c r="AQ324" s="97" t="s">
        <v>55</v>
      </c>
      <c r="AR324" s="97" t="s">
        <v>55</v>
      </c>
      <c r="AS324" s="105"/>
      <c r="AT324" s="97" t="s">
        <v>44</v>
      </c>
      <c r="AU324" s="98" t="str">
        <f>IF($AW324="N.A.","A",(IF($AW324&lt;100%,"A",(IF($AW324=100%,"C")))))</f>
        <v>A</v>
      </c>
      <c r="AV324" s="197" t="s">
        <v>138</v>
      </c>
      <c r="AW324" s="198">
        <v>0</v>
      </c>
      <c r="AX324" s="197" t="s">
        <v>1686</v>
      </c>
      <c r="AY324" s="203">
        <v>45589</v>
      </c>
      <c r="AZ324" s="97" t="s">
        <v>55</v>
      </c>
      <c r="BA324" s="122" t="s">
        <v>55</v>
      </c>
      <c r="BB324" s="202"/>
      <c r="BC324" s="97" t="s">
        <v>44</v>
      </c>
      <c r="BD324" s="98" t="str">
        <f t="shared" si="68"/>
        <v>A</v>
      </c>
      <c r="BE324" s="99"/>
      <c r="BF324" s="106"/>
      <c r="BG324" s="101"/>
      <c r="BH324" s="200"/>
      <c r="BI324" s="205"/>
      <c r="BJ324" s="201"/>
      <c r="BK324" s="202"/>
      <c r="BL324" s="107" t="s">
        <v>141</v>
      </c>
      <c r="BM324" s="108">
        <f t="shared" si="57"/>
        <v>1</v>
      </c>
      <c r="BN324" s="108">
        <f t="shared" si="58"/>
        <v>1</v>
      </c>
      <c r="BO324" s="108">
        <f t="shared" si="59"/>
        <v>0</v>
      </c>
      <c r="BP324" s="108">
        <f t="shared" si="60"/>
        <v>1</v>
      </c>
      <c r="BQ324" s="108">
        <f t="shared" si="61"/>
        <v>1</v>
      </c>
      <c r="BR324" s="109">
        <f t="shared" si="62"/>
        <v>0</v>
      </c>
      <c r="BS324" s="108">
        <f t="shared" si="63"/>
        <v>1</v>
      </c>
      <c r="BT324" s="108">
        <f t="shared" si="64"/>
        <v>0</v>
      </c>
      <c r="BU324" s="108">
        <f t="shared" si="72"/>
        <v>1</v>
      </c>
      <c r="BV324" s="62" t="str">
        <f t="shared" si="65"/>
        <v>IGUAL</v>
      </c>
      <c r="BW324" s="251"/>
    </row>
    <row r="325" spans="1:75" ht="37.9" customHeight="1">
      <c r="A325" s="89" t="s">
        <v>1600</v>
      </c>
      <c r="B325" s="43">
        <v>1880</v>
      </c>
      <c r="C325" s="90" t="s">
        <v>1558</v>
      </c>
      <c r="D325" s="90" t="s">
        <v>1601</v>
      </c>
      <c r="E325" s="92"/>
      <c r="F325" s="90" t="s">
        <v>1615</v>
      </c>
      <c r="G325" s="93" t="s">
        <v>1760</v>
      </c>
      <c r="H325" s="90" t="s">
        <v>38</v>
      </c>
      <c r="I325" s="92">
        <v>45301</v>
      </c>
      <c r="J325" s="94"/>
      <c r="K325" s="90"/>
      <c r="L325" s="90"/>
      <c r="M325" s="90"/>
      <c r="N325" s="90"/>
      <c r="O325" s="92"/>
      <c r="P325" s="92"/>
      <c r="Q325" s="188">
        <v>2698</v>
      </c>
      <c r="R325" s="95">
        <f t="array" ref="R325">SUM(IF($AA325=Reformulaciones!$B$2:$B$1354,Reformulaciones!$J$2:$J$994,0))</f>
        <v>0</v>
      </c>
      <c r="S325" s="93" t="s">
        <v>1762</v>
      </c>
      <c r="T325" s="93" t="s">
        <v>1766</v>
      </c>
      <c r="U325" s="96" t="s">
        <v>1767</v>
      </c>
      <c r="V325" s="94">
        <v>1</v>
      </c>
      <c r="W325" s="90" t="s">
        <v>568</v>
      </c>
      <c r="X325" s="92">
        <v>45474</v>
      </c>
      <c r="Y325" s="190">
        <v>45646</v>
      </c>
      <c r="Z325" s="90" t="s">
        <v>695</v>
      </c>
      <c r="AA325" s="44" t="s">
        <v>1768</v>
      </c>
      <c r="AB325" s="97" t="s">
        <v>44</v>
      </c>
      <c r="AC325" s="98" t="str">
        <f t="shared" si="66"/>
        <v>A</v>
      </c>
      <c r="AD325" s="99" t="s">
        <v>254</v>
      </c>
      <c r="AE325" s="100">
        <v>0</v>
      </c>
      <c r="AF325" s="99" t="s">
        <v>1442</v>
      </c>
      <c r="AG325" s="110">
        <v>45406</v>
      </c>
      <c r="AH325" s="104"/>
      <c r="AI325" s="104"/>
      <c r="AJ325" s="105" t="s">
        <v>120</v>
      </c>
      <c r="AK325" s="97" t="s">
        <v>44</v>
      </c>
      <c r="AL325" s="98" t="str">
        <f t="shared" si="67"/>
        <v>A</v>
      </c>
      <c r="AM325" s="99" t="s">
        <v>254</v>
      </c>
      <c r="AN325" s="100">
        <v>0</v>
      </c>
      <c r="AO325" s="99" t="s">
        <v>139</v>
      </c>
      <c r="AP325" s="110">
        <v>45494</v>
      </c>
      <c r="AQ325" s="97" t="s">
        <v>55</v>
      </c>
      <c r="AR325" s="97" t="s">
        <v>55</v>
      </c>
      <c r="AS325" s="105"/>
      <c r="AT325" s="97" t="s">
        <v>44</v>
      </c>
      <c r="AU325" s="98" t="str">
        <f>IF($AW325="N.A.","A",(IF($AW325&lt;100%,"A",(IF($AW325=100%,"C")))))</f>
        <v>A</v>
      </c>
      <c r="AV325" s="197" t="s">
        <v>138</v>
      </c>
      <c r="AW325" s="198">
        <v>0</v>
      </c>
      <c r="AX325" s="197" t="s">
        <v>1686</v>
      </c>
      <c r="AY325" s="203">
        <v>45589</v>
      </c>
      <c r="AZ325" s="97" t="s">
        <v>55</v>
      </c>
      <c r="BA325" s="122" t="s">
        <v>55</v>
      </c>
      <c r="BB325" s="202"/>
      <c r="BC325" s="97" t="s">
        <v>44</v>
      </c>
      <c r="BD325" s="98" t="str">
        <f t="shared" si="68"/>
        <v>A</v>
      </c>
      <c r="BE325" s="99"/>
      <c r="BF325" s="106"/>
      <c r="BG325" s="101"/>
      <c r="BH325" s="200"/>
      <c r="BI325" s="205"/>
      <c r="BJ325" s="201"/>
      <c r="BK325" s="202"/>
      <c r="BL325" s="107" t="s">
        <v>141</v>
      </c>
      <c r="BM325" s="108">
        <f t="shared" ref="BM325:BM388" si="73">IF($AU325="N.A.","N.A.",IF($X325="",0,(IF($X325&lt;=$BO$2,IF($Y325&lt;=$BO$2,1,0),0))))</f>
        <v>1</v>
      </c>
      <c r="BN325" s="108">
        <f t="shared" ref="BN325:BN388" si="74">IF($BD325="A",1,IF($BD325="N.A.","N.A.",IF($BD325="C",0,0)))</f>
        <v>1</v>
      </c>
      <c r="BO325" s="108">
        <f t="shared" ref="BO325:BO388" si="75">IF($BD325="C",1,IF($BD325="N.A.","N.A.",IF($BD325="A",0,0)))</f>
        <v>0</v>
      </c>
      <c r="BP325" s="108">
        <f t="shared" ref="BP325:BP388" si="76">IF($BD325="N.A.","N.A.", IF($Y325="",0,(IF($BD325="A",IF($Y325&lt;=$BO$2,1,0),0))))</f>
        <v>1</v>
      </c>
      <c r="BQ325" s="108">
        <f t="shared" ref="BQ325:BQ388" si="77">IF($BD325="N.A.","N.A.",(IF(AND($BM325=1,$BO325=1),1,IF(AND($BM325=0,$BO325=1),1,IF(AND($BM325=1,$BO325=0),1,0)))))</f>
        <v>1</v>
      </c>
      <c r="BR325" s="109">
        <f t="shared" ref="BR325:BR388" si="78">IF($BD325="N.A.","N.A.",IF($Y325="",1,0))</f>
        <v>0</v>
      </c>
      <c r="BS325" s="108">
        <f t="shared" ref="BS325:BS388" si="79">(IF($BM325=1,1,(IF(AND($Y325&gt;=$BN$2,$Y325&lt;=$BO$2),1,0))))+(IF($X325="",0,(IF(BM325=1,0,(IF($BP325=1,1,0))))))</f>
        <v>1</v>
      </c>
      <c r="BT325" s="108">
        <f t="shared" ref="BT325:BT388" si="80">(IF($BS325=0,0,IF(OR($AC325="C",$AL325="C",$BD325="C"),1,0)))</f>
        <v>0</v>
      </c>
      <c r="BU325" s="108">
        <f t="shared" si="72"/>
        <v>1</v>
      </c>
      <c r="BV325" s="62" t="str">
        <f t="shared" si="65"/>
        <v>IGUAL</v>
      </c>
      <c r="BW325" s="251"/>
    </row>
    <row r="326" spans="1:75" ht="37.9" customHeight="1">
      <c r="A326" s="89" t="s">
        <v>1600</v>
      </c>
      <c r="B326" s="43">
        <v>1880</v>
      </c>
      <c r="C326" s="90" t="s">
        <v>1558</v>
      </c>
      <c r="D326" s="90" t="s">
        <v>1601</v>
      </c>
      <c r="E326" s="92"/>
      <c r="F326" s="90" t="s">
        <v>1615</v>
      </c>
      <c r="G326" s="93" t="s">
        <v>1760</v>
      </c>
      <c r="H326" s="90" t="s">
        <v>38</v>
      </c>
      <c r="I326" s="92">
        <v>45301</v>
      </c>
      <c r="J326" s="94"/>
      <c r="K326" s="90"/>
      <c r="L326" s="90"/>
      <c r="M326" s="90"/>
      <c r="N326" s="90"/>
      <c r="O326" s="92"/>
      <c r="P326" s="92"/>
      <c r="Q326" s="188">
        <v>2785</v>
      </c>
      <c r="R326" s="95">
        <f t="array" ref="R326">SUM(IF($AA326=Reformulaciones!$B$2:$B$1354,Reformulaciones!$J$2:$J$994,0))</f>
        <v>0</v>
      </c>
      <c r="S326" s="93" t="s">
        <v>1762</v>
      </c>
      <c r="T326" s="93" t="s">
        <v>1769</v>
      </c>
      <c r="U326" s="96" t="s">
        <v>1770</v>
      </c>
      <c r="V326" s="94">
        <v>1</v>
      </c>
      <c r="W326" s="90" t="s">
        <v>568</v>
      </c>
      <c r="X326" s="92">
        <v>45364</v>
      </c>
      <c r="Y326" s="92">
        <v>45482</v>
      </c>
      <c r="Z326" s="90" t="s">
        <v>695</v>
      </c>
      <c r="AA326" s="44" t="s">
        <v>1771</v>
      </c>
      <c r="AB326" s="97" t="s">
        <v>44</v>
      </c>
      <c r="AC326" s="98" t="str">
        <f t="shared" si="66"/>
        <v>C</v>
      </c>
      <c r="AD326" s="99" t="s">
        <v>1772</v>
      </c>
      <c r="AE326" s="100">
        <v>1</v>
      </c>
      <c r="AF326" s="99" t="s">
        <v>1773</v>
      </c>
      <c r="AG326" s="110">
        <v>45414</v>
      </c>
      <c r="AH326" s="104"/>
      <c r="AI326" s="104"/>
      <c r="AJ326" s="105" t="s">
        <v>120</v>
      </c>
      <c r="AK326" s="97" t="s">
        <v>55</v>
      </c>
      <c r="AL326" s="97" t="s">
        <v>55</v>
      </c>
      <c r="AM326" s="97" t="s">
        <v>55</v>
      </c>
      <c r="AN326" s="97" t="s">
        <v>55</v>
      </c>
      <c r="AO326" s="97" t="s">
        <v>55</v>
      </c>
      <c r="AP326" s="97" t="s">
        <v>55</v>
      </c>
      <c r="AQ326" s="97" t="s">
        <v>55</v>
      </c>
      <c r="AR326" s="97" t="s">
        <v>55</v>
      </c>
      <c r="AS326" s="97" t="s">
        <v>55</v>
      </c>
      <c r="AT326" s="97" t="s">
        <v>55</v>
      </c>
      <c r="AU326" s="98" t="s">
        <v>55</v>
      </c>
      <c r="AV326" s="97" t="s">
        <v>55</v>
      </c>
      <c r="AW326" s="100" t="s">
        <v>55</v>
      </c>
      <c r="AX326" s="97" t="s">
        <v>55</v>
      </c>
      <c r="AY326" s="110" t="s">
        <v>55</v>
      </c>
      <c r="AZ326" s="97" t="s">
        <v>55</v>
      </c>
      <c r="BA326" s="97" t="s">
        <v>55</v>
      </c>
      <c r="BB326" s="122" t="s">
        <v>55</v>
      </c>
      <c r="BC326" s="97" t="s">
        <v>55</v>
      </c>
      <c r="BD326" s="98" t="s">
        <v>55</v>
      </c>
      <c r="BE326" s="97" t="s">
        <v>55</v>
      </c>
      <c r="BF326" s="100" t="s">
        <v>55</v>
      </c>
      <c r="BG326" s="97" t="s">
        <v>55</v>
      </c>
      <c r="BH326" s="110" t="s">
        <v>55</v>
      </c>
      <c r="BI326" s="97" t="s">
        <v>55</v>
      </c>
      <c r="BJ326" s="97" t="s">
        <v>55</v>
      </c>
      <c r="BK326" s="122" t="s">
        <v>55</v>
      </c>
      <c r="BL326" s="107" t="s">
        <v>110</v>
      </c>
      <c r="BM326" s="108" t="str">
        <f t="shared" si="73"/>
        <v>N.A.</v>
      </c>
      <c r="BN326" s="108" t="str">
        <f t="shared" si="74"/>
        <v>N.A.</v>
      </c>
      <c r="BO326" s="108" t="str">
        <f t="shared" si="75"/>
        <v>N.A.</v>
      </c>
      <c r="BP326" s="108" t="str">
        <f t="shared" si="76"/>
        <v>N.A.</v>
      </c>
      <c r="BQ326" s="108" t="str">
        <f t="shared" si="77"/>
        <v>N.A.</v>
      </c>
      <c r="BR326" s="109" t="str">
        <f t="shared" si="78"/>
        <v>N.A.</v>
      </c>
      <c r="BS326" s="108">
        <f t="shared" si="79"/>
        <v>0</v>
      </c>
      <c r="BT326" s="108">
        <f t="shared" si="80"/>
        <v>0</v>
      </c>
      <c r="BU326" s="108">
        <f t="shared" si="72"/>
        <v>0</v>
      </c>
      <c r="BV326" s="62" t="str">
        <f t="shared" ref="BV326:BV389" si="81">IF($BF326&lt;$AW326,"MENOR",IF($BF326=$AW326,"IGUAL","OK"))</f>
        <v>IGUAL</v>
      </c>
      <c r="BW326" s="251"/>
    </row>
    <row r="327" spans="1:75" ht="37.9" customHeight="1">
      <c r="A327" s="89" t="s">
        <v>1600</v>
      </c>
      <c r="B327" s="43">
        <v>1880</v>
      </c>
      <c r="C327" s="90" t="s">
        <v>1558</v>
      </c>
      <c r="D327" s="90" t="s">
        <v>1601</v>
      </c>
      <c r="E327" s="92"/>
      <c r="F327" s="90" t="s">
        <v>1615</v>
      </c>
      <c r="G327" s="93" t="s">
        <v>1760</v>
      </c>
      <c r="H327" s="90" t="s">
        <v>38</v>
      </c>
      <c r="I327" s="92">
        <v>45301</v>
      </c>
      <c r="J327" s="94"/>
      <c r="K327" s="90"/>
      <c r="L327" s="90"/>
      <c r="M327" s="90"/>
      <c r="N327" s="90"/>
      <c r="O327" s="92"/>
      <c r="P327" s="92"/>
      <c r="Q327" s="188">
        <v>2787</v>
      </c>
      <c r="R327" s="95">
        <f t="array" ref="R327">SUM(IF($AA327=Reformulaciones!$B$2:$B$1354,Reformulaciones!$J$2:$J$994,0))</f>
        <v>0</v>
      </c>
      <c r="S327" s="93" t="s">
        <v>1762</v>
      </c>
      <c r="T327" s="93" t="s">
        <v>1774</v>
      </c>
      <c r="U327" s="96" t="s">
        <v>1775</v>
      </c>
      <c r="V327" s="94">
        <v>17</v>
      </c>
      <c r="W327" s="90" t="s">
        <v>568</v>
      </c>
      <c r="X327" s="92">
        <v>45363</v>
      </c>
      <c r="Y327" s="92">
        <v>45657</v>
      </c>
      <c r="Z327" s="90" t="s">
        <v>695</v>
      </c>
      <c r="AA327" s="44" t="s">
        <v>1776</v>
      </c>
      <c r="AB327" s="97" t="s">
        <v>44</v>
      </c>
      <c r="AC327" s="98" t="str">
        <f t="shared" si="66"/>
        <v>A</v>
      </c>
      <c r="AD327" s="99" t="s">
        <v>254</v>
      </c>
      <c r="AE327" s="100">
        <v>0</v>
      </c>
      <c r="AF327" s="99" t="s">
        <v>1442</v>
      </c>
      <c r="AG327" s="110">
        <v>45406</v>
      </c>
      <c r="AH327" s="104"/>
      <c r="AI327" s="104"/>
      <c r="AJ327" s="105" t="s">
        <v>120</v>
      </c>
      <c r="AK327" s="97" t="s">
        <v>44</v>
      </c>
      <c r="AL327" s="98" t="str">
        <f t="shared" si="67"/>
        <v>A</v>
      </c>
      <c r="AM327" s="99" t="s">
        <v>254</v>
      </c>
      <c r="AN327" s="100">
        <v>0</v>
      </c>
      <c r="AO327" s="99" t="s">
        <v>139</v>
      </c>
      <c r="AP327" s="110">
        <v>45494</v>
      </c>
      <c r="AQ327" s="97" t="s">
        <v>55</v>
      </c>
      <c r="AR327" s="97" t="s">
        <v>55</v>
      </c>
      <c r="AS327" s="105"/>
      <c r="AT327" s="97" t="s">
        <v>44</v>
      </c>
      <c r="AU327" s="98" t="str">
        <f t="shared" ref="AU327:AU344" si="82">IF($AW327="N.A.","A",(IF($AW327&lt;100%,"A",(IF($AW327=100%,"C")))))</f>
        <v>A</v>
      </c>
      <c r="AV327" s="197" t="s">
        <v>1777</v>
      </c>
      <c r="AW327" s="198">
        <v>0.17</v>
      </c>
      <c r="AX327" s="197" t="s">
        <v>1778</v>
      </c>
      <c r="AY327" s="203">
        <v>45589</v>
      </c>
      <c r="AZ327" s="97" t="s">
        <v>55</v>
      </c>
      <c r="BA327" s="122" t="s">
        <v>55</v>
      </c>
      <c r="BB327" s="202"/>
      <c r="BC327" s="97" t="s">
        <v>44</v>
      </c>
      <c r="BD327" s="98" t="str">
        <f t="shared" ref="BD327:BD366" si="83">IF($BF327="N.A.","A",(IF($BF327&lt;100%,"A",(IF($BF327=100%,"C")))))</f>
        <v>A</v>
      </c>
      <c r="BE327" s="99"/>
      <c r="BF327" s="106"/>
      <c r="BG327" s="101"/>
      <c r="BH327" s="200"/>
      <c r="BI327" s="205"/>
      <c r="BJ327" s="201"/>
      <c r="BK327" s="202"/>
      <c r="BL327" s="107" t="s">
        <v>141</v>
      </c>
      <c r="BM327" s="108">
        <f t="shared" si="73"/>
        <v>1</v>
      </c>
      <c r="BN327" s="108">
        <f t="shared" si="74"/>
        <v>1</v>
      </c>
      <c r="BO327" s="108">
        <f t="shared" si="75"/>
        <v>0</v>
      </c>
      <c r="BP327" s="108">
        <f t="shared" si="76"/>
        <v>1</v>
      </c>
      <c r="BQ327" s="108">
        <f t="shared" si="77"/>
        <v>1</v>
      </c>
      <c r="BR327" s="109">
        <f t="shared" si="78"/>
        <v>0</v>
      </c>
      <c r="BS327" s="108">
        <f t="shared" si="79"/>
        <v>1</v>
      </c>
      <c r="BT327" s="108">
        <f t="shared" si="80"/>
        <v>0</v>
      </c>
      <c r="BU327" s="108">
        <f t="shared" si="72"/>
        <v>1</v>
      </c>
      <c r="BV327" s="62" t="str">
        <f t="shared" si="81"/>
        <v>MENOR</v>
      </c>
      <c r="BW327" s="251"/>
    </row>
    <row r="328" spans="1:75" ht="37.9" customHeight="1">
      <c r="A328" s="89" t="s">
        <v>1600</v>
      </c>
      <c r="B328" s="43">
        <v>1881</v>
      </c>
      <c r="C328" s="90" t="s">
        <v>1558</v>
      </c>
      <c r="D328" s="90" t="s">
        <v>1601</v>
      </c>
      <c r="E328" s="92"/>
      <c r="F328" s="90" t="s">
        <v>1615</v>
      </c>
      <c r="G328" s="93" t="s">
        <v>1779</v>
      </c>
      <c r="H328" s="90" t="s">
        <v>38</v>
      </c>
      <c r="I328" s="92">
        <v>45301</v>
      </c>
      <c r="J328" s="94" t="s">
        <v>154</v>
      </c>
      <c r="K328" s="90" t="s">
        <v>1780</v>
      </c>
      <c r="L328" s="90" t="s">
        <v>568</v>
      </c>
      <c r="M328" s="92">
        <v>45310</v>
      </c>
      <c r="N328" s="92">
        <v>45427</v>
      </c>
      <c r="O328" s="92" t="s">
        <v>695</v>
      </c>
      <c r="P328" s="92" t="s">
        <v>110</v>
      </c>
      <c r="Q328" s="188">
        <v>2751</v>
      </c>
      <c r="R328" s="95">
        <f t="array" ref="R328">SUM(IF($AA328=Reformulaciones!$B$2:$B$1354,Reformulaciones!$J$2:$J$994,0))</f>
        <v>1</v>
      </c>
      <c r="S328" s="93" t="s">
        <v>1781</v>
      </c>
      <c r="T328" s="93" t="s">
        <v>1782</v>
      </c>
      <c r="U328" s="96" t="s">
        <v>1783</v>
      </c>
      <c r="V328" s="94">
        <v>11</v>
      </c>
      <c r="W328" s="90" t="s">
        <v>568</v>
      </c>
      <c r="X328" s="92">
        <v>45323</v>
      </c>
      <c r="Y328" s="92">
        <v>45657</v>
      </c>
      <c r="Z328" s="90" t="s">
        <v>695</v>
      </c>
      <c r="AA328" s="44" t="s">
        <v>1784</v>
      </c>
      <c r="AB328" s="97" t="s">
        <v>44</v>
      </c>
      <c r="AC328" s="98" t="str">
        <f t="shared" si="66"/>
        <v>A</v>
      </c>
      <c r="AD328" s="99" t="s">
        <v>1785</v>
      </c>
      <c r="AE328" s="100">
        <v>0.18</v>
      </c>
      <c r="AF328" s="99" t="s">
        <v>1786</v>
      </c>
      <c r="AG328" s="110">
        <v>45413.71597222222</v>
      </c>
      <c r="AH328" s="104"/>
      <c r="AI328" s="104"/>
      <c r="AJ328" s="105" t="s">
        <v>120</v>
      </c>
      <c r="AK328" s="97" t="s">
        <v>44</v>
      </c>
      <c r="AL328" s="98" t="str">
        <f t="shared" si="67"/>
        <v>A</v>
      </c>
      <c r="AM328" s="99" t="s">
        <v>1787</v>
      </c>
      <c r="AN328" s="100">
        <v>0.18</v>
      </c>
      <c r="AO328" s="99" t="s">
        <v>1788</v>
      </c>
      <c r="AP328" s="110">
        <v>45497</v>
      </c>
      <c r="AQ328" s="97" t="s">
        <v>55</v>
      </c>
      <c r="AR328" s="97" t="s">
        <v>55</v>
      </c>
      <c r="AS328" s="105"/>
      <c r="AT328" s="97" t="s">
        <v>44</v>
      </c>
      <c r="AU328" s="98" t="str">
        <f t="shared" si="82"/>
        <v>A</v>
      </c>
      <c r="AV328" s="197" t="s">
        <v>254</v>
      </c>
      <c r="AW328" s="198">
        <v>0.18</v>
      </c>
      <c r="AX328" s="197" t="s">
        <v>3096</v>
      </c>
      <c r="AY328" s="203">
        <v>45589</v>
      </c>
      <c r="AZ328" s="201"/>
      <c r="BA328" s="201"/>
      <c r="BB328" s="202"/>
      <c r="BC328" s="97" t="s">
        <v>44</v>
      </c>
      <c r="BD328" s="98" t="str">
        <f t="shared" si="83"/>
        <v>A</v>
      </c>
      <c r="BE328" s="99"/>
      <c r="BF328" s="106"/>
      <c r="BG328" s="101"/>
      <c r="BH328" s="200"/>
      <c r="BI328" s="205"/>
      <c r="BJ328" s="201"/>
      <c r="BK328" s="202"/>
      <c r="BL328" s="107" t="s">
        <v>1557</v>
      </c>
      <c r="BM328" s="108">
        <f t="shared" si="73"/>
        <v>1</v>
      </c>
      <c r="BN328" s="108">
        <f t="shared" si="74"/>
        <v>1</v>
      </c>
      <c r="BO328" s="108">
        <f t="shared" si="75"/>
        <v>0</v>
      </c>
      <c r="BP328" s="108">
        <f t="shared" si="76"/>
        <v>1</v>
      </c>
      <c r="BQ328" s="108">
        <f t="shared" si="77"/>
        <v>1</v>
      </c>
      <c r="BR328" s="109">
        <f t="shared" si="78"/>
        <v>0</v>
      </c>
      <c r="BS328" s="108">
        <f t="shared" si="79"/>
        <v>1</v>
      </c>
      <c r="BT328" s="108">
        <f t="shared" si="80"/>
        <v>0</v>
      </c>
      <c r="BU328" s="108">
        <f t="shared" si="72"/>
        <v>1</v>
      </c>
      <c r="BV328" s="62" t="str">
        <f t="shared" si="81"/>
        <v>MENOR</v>
      </c>
      <c r="BW328" s="251"/>
    </row>
    <row r="329" spans="1:75" ht="37.9" hidden="1" customHeight="1">
      <c r="A329" s="89" t="s">
        <v>1600</v>
      </c>
      <c r="B329" s="43">
        <v>1882</v>
      </c>
      <c r="C329" s="90" t="s">
        <v>1558</v>
      </c>
      <c r="D329" s="90" t="s">
        <v>1601</v>
      </c>
      <c r="E329" s="92"/>
      <c r="F329" s="90" t="s">
        <v>1615</v>
      </c>
      <c r="G329" s="93" t="s">
        <v>1789</v>
      </c>
      <c r="H329" s="90" t="s">
        <v>38</v>
      </c>
      <c r="I329" s="92">
        <v>45301</v>
      </c>
      <c r="J329" s="94"/>
      <c r="K329" s="90"/>
      <c r="L329" s="90"/>
      <c r="M329" s="90"/>
      <c r="N329" s="90"/>
      <c r="O329" s="92"/>
      <c r="P329" s="92" t="s">
        <v>1751</v>
      </c>
      <c r="Q329" s="188">
        <v>2830</v>
      </c>
      <c r="R329" s="95">
        <f t="array" ref="R329">SUM(IF($AA329=Reformulaciones!$B$2:$B$1354,Reformulaciones!$J$2:$J$994,0))</f>
        <v>0</v>
      </c>
      <c r="S329" s="93" t="s">
        <v>1790</v>
      </c>
      <c r="T329" s="93" t="s">
        <v>1791</v>
      </c>
      <c r="U329" s="96" t="s">
        <v>1792</v>
      </c>
      <c r="V329" s="94">
        <v>1</v>
      </c>
      <c r="W329" s="90" t="s">
        <v>568</v>
      </c>
      <c r="X329" s="92">
        <v>45383</v>
      </c>
      <c r="Y329" s="92">
        <v>45604</v>
      </c>
      <c r="Z329" s="90" t="s">
        <v>695</v>
      </c>
      <c r="AA329" s="44" t="s">
        <v>1793</v>
      </c>
      <c r="AB329" s="97" t="s">
        <v>44</v>
      </c>
      <c r="AC329" s="98" t="str">
        <f t="shared" si="66"/>
        <v>A</v>
      </c>
      <c r="AD329" s="99" t="s">
        <v>254</v>
      </c>
      <c r="AE329" s="100">
        <v>0</v>
      </c>
      <c r="AF329" s="99" t="s">
        <v>1442</v>
      </c>
      <c r="AG329" s="110">
        <v>45406</v>
      </c>
      <c r="AH329" s="104"/>
      <c r="AI329" s="104"/>
      <c r="AJ329" s="105" t="s">
        <v>120</v>
      </c>
      <c r="AK329" s="97" t="s">
        <v>44</v>
      </c>
      <c r="AL329" s="98" t="str">
        <f t="shared" si="67"/>
        <v>A</v>
      </c>
      <c r="AM329" s="99" t="s">
        <v>254</v>
      </c>
      <c r="AN329" s="100">
        <v>0</v>
      </c>
      <c r="AO329" s="99" t="s">
        <v>139</v>
      </c>
      <c r="AP329" s="110">
        <v>45494</v>
      </c>
      <c r="AQ329" s="97" t="s">
        <v>55</v>
      </c>
      <c r="AR329" s="97" t="s">
        <v>55</v>
      </c>
      <c r="AS329" s="105"/>
      <c r="AT329" s="97" t="s">
        <v>44</v>
      </c>
      <c r="AU329" s="98" t="str">
        <f t="shared" si="82"/>
        <v>A</v>
      </c>
      <c r="AV329" s="197" t="s">
        <v>138</v>
      </c>
      <c r="AW329" s="198">
        <v>0</v>
      </c>
      <c r="AX329" s="197" t="s">
        <v>1686</v>
      </c>
      <c r="AY329" s="203">
        <v>45588</v>
      </c>
      <c r="AZ329" s="97" t="s">
        <v>55</v>
      </c>
      <c r="BA329" s="122" t="s">
        <v>55</v>
      </c>
      <c r="BB329" s="202"/>
      <c r="BC329" s="97" t="s">
        <v>44</v>
      </c>
      <c r="BD329" s="98" t="str">
        <f t="shared" si="83"/>
        <v>A</v>
      </c>
      <c r="BE329" s="99"/>
      <c r="BF329" s="106"/>
      <c r="BG329" s="101"/>
      <c r="BH329" s="200"/>
      <c r="BI329" s="205"/>
      <c r="BJ329" s="201"/>
      <c r="BK329" s="202"/>
      <c r="BL329" s="107" t="s">
        <v>141</v>
      </c>
      <c r="BM329" s="108">
        <f t="shared" si="73"/>
        <v>1</v>
      </c>
      <c r="BN329" s="108">
        <f t="shared" si="74"/>
        <v>1</v>
      </c>
      <c r="BO329" s="108">
        <f t="shared" si="75"/>
        <v>0</v>
      </c>
      <c r="BP329" s="108">
        <f t="shared" si="76"/>
        <v>1</v>
      </c>
      <c r="BQ329" s="108">
        <f t="shared" si="77"/>
        <v>1</v>
      </c>
      <c r="BR329" s="109">
        <f t="shared" si="78"/>
        <v>0</v>
      </c>
      <c r="BS329" s="108">
        <f t="shared" si="79"/>
        <v>1</v>
      </c>
      <c r="BT329" s="108">
        <f t="shared" si="80"/>
        <v>0</v>
      </c>
      <c r="BU329" s="108">
        <f t="shared" si="72"/>
        <v>1</v>
      </c>
      <c r="BV329" s="62" t="str">
        <f t="shared" si="81"/>
        <v>IGUAL</v>
      </c>
      <c r="BW329" s="251"/>
    </row>
    <row r="330" spans="1:75" ht="37.9" customHeight="1">
      <c r="A330" s="89" t="s">
        <v>1600</v>
      </c>
      <c r="B330" s="43">
        <v>1882</v>
      </c>
      <c r="C330" s="90" t="s">
        <v>1558</v>
      </c>
      <c r="D330" s="90" t="s">
        <v>1601</v>
      </c>
      <c r="E330" s="92"/>
      <c r="F330" s="90" t="s">
        <v>1615</v>
      </c>
      <c r="G330" s="93" t="s">
        <v>1789</v>
      </c>
      <c r="H330" s="90" t="s">
        <v>38</v>
      </c>
      <c r="I330" s="92">
        <v>45301</v>
      </c>
      <c r="J330" s="94"/>
      <c r="K330" s="90"/>
      <c r="L330" s="90"/>
      <c r="M330" s="90"/>
      <c r="N330" s="90"/>
      <c r="O330" s="92"/>
      <c r="P330" s="92"/>
      <c r="Q330" s="188">
        <v>2831</v>
      </c>
      <c r="R330" s="95">
        <f t="array" ref="R330">SUM(IF($AA330=Reformulaciones!$B$2:$B$1354,Reformulaciones!$J$2:$J$994,0))</f>
        <v>0</v>
      </c>
      <c r="S330" s="93" t="s">
        <v>1790</v>
      </c>
      <c r="T330" s="93" t="s">
        <v>1794</v>
      </c>
      <c r="U330" s="96" t="s">
        <v>1795</v>
      </c>
      <c r="V330" s="94">
        <v>1</v>
      </c>
      <c r="W330" s="90" t="s">
        <v>568</v>
      </c>
      <c r="X330" s="92">
        <v>45611</v>
      </c>
      <c r="Y330" s="92">
        <v>45595</v>
      </c>
      <c r="Z330" s="90" t="s">
        <v>695</v>
      </c>
      <c r="AA330" s="44" t="s">
        <v>1796</v>
      </c>
      <c r="AB330" s="97" t="s">
        <v>44</v>
      </c>
      <c r="AC330" s="98" t="str">
        <f t="shared" si="66"/>
        <v>A</v>
      </c>
      <c r="AD330" s="99" t="s">
        <v>254</v>
      </c>
      <c r="AE330" s="100">
        <v>0</v>
      </c>
      <c r="AF330" s="99" t="s">
        <v>1442</v>
      </c>
      <c r="AG330" s="110">
        <v>45406</v>
      </c>
      <c r="AH330" s="104"/>
      <c r="AI330" s="104"/>
      <c r="AJ330" s="105" t="s">
        <v>120</v>
      </c>
      <c r="AK330" s="97" t="s">
        <v>44</v>
      </c>
      <c r="AL330" s="98" t="str">
        <f t="shared" si="67"/>
        <v>A</v>
      </c>
      <c r="AM330" s="99" t="s">
        <v>254</v>
      </c>
      <c r="AN330" s="100">
        <v>0</v>
      </c>
      <c r="AO330" s="99" t="s">
        <v>139</v>
      </c>
      <c r="AP330" s="110">
        <v>45494</v>
      </c>
      <c r="AQ330" s="97" t="s">
        <v>55</v>
      </c>
      <c r="AR330" s="97" t="s">
        <v>55</v>
      </c>
      <c r="AS330" s="105"/>
      <c r="AT330" s="97" t="s">
        <v>44</v>
      </c>
      <c r="AU330" s="98" t="str">
        <f t="shared" si="82"/>
        <v>A</v>
      </c>
      <c r="AV330" s="197" t="s">
        <v>138</v>
      </c>
      <c r="AW330" s="198">
        <v>0</v>
      </c>
      <c r="AX330" s="197" t="s">
        <v>1686</v>
      </c>
      <c r="AY330" s="203">
        <v>45588</v>
      </c>
      <c r="AZ330" s="97" t="s">
        <v>55</v>
      </c>
      <c r="BA330" s="122" t="s">
        <v>55</v>
      </c>
      <c r="BB330" s="202"/>
      <c r="BC330" s="97" t="s">
        <v>44</v>
      </c>
      <c r="BD330" s="98" t="str">
        <f t="shared" si="83"/>
        <v>A</v>
      </c>
      <c r="BE330" s="99"/>
      <c r="BF330" s="106"/>
      <c r="BG330" s="101"/>
      <c r="BH330" s="200"/>
      <c r="BI330" s="205"/>
      <c r="BJ330" s="201"/>
      <c r="BK330" s="202"/>
      <c r="BL330" s="107" t="s">
        <v>141</v>
      </c>
      <c r="BM330" s="108">
        <f t="shared" si="73"/>
        <v>1</v>
      </c>
      <c r="BN330" s="108">
        <f t="shared" si="74"/>
        <v>1</v>
      </c>
      <c r="BO330" s="108">
        <f t="shared" si="75"/>
        <v>0</v>
      </c>
      <c r="BP330" s="108">
        <f t="shared" si="76"/>
        <v>1</v>
      </c>
      <c r="BQ330" s="108">
        <f t="shared" si="77"/>
        <v>1</v>
      </c>
      <c r="BR330" s="109">
        <f t="shared" si="78"/>
        <v>0</v>
      </c>
      <c r="BS330" s="108">
        <f t="shared" si="79"/>
        <v>1</v>
      </c>
      <c r="BT330" s="108">
        <f t="shared" si="80"/>
        <v>0</v>
      </c>
      <c r="BU330" s="108">
        <f t="shared" si="72"/>
        <v>1</v>
      </c>
      <c r="BV330" s="62" t="str">
        <f t="shared" si="81"/>
        <v>IGUAL</v>
      </c>
      <c r="BW330" s="251"/>
    </row>
    <row r="331" spans="1:75" ht="37.9" customHeight="1">
      <c r="A331" s="89" t="s">
        <v>1600</v>
      </c>
      <c r="B331" s="43">
        <v>1883</v>
      </c>
      <c r="C331" s="90" t="s">
        <v>1558</v>
      </c>
      <c r="D331" s="90" t="s">
        <v>1601</v>
      </c>
      <c r="E331" s="92"/>
      <c r="F331" s="90" t="s">
        <v>1615</v>
      </c>
      <c r="G331" s="93" t="s">
        <v>1797</v>
      </c>
      <c r="H331" s="90" t="s">
        <v>38</v>
      </c>
      <c r="I331" s="92">
        <v>45301</v>
      </c>
      <c r="J331" s="94"/>
      <c r="K331" s="90"/>
      <c r="L331" s="90"/>
      <c r="M331" s="90"/>
      <c r="N331" s="90"/>
      <c r="O331" s="92"/>
      <c r="P331" s="92" t="s">
        <v>1798</v>
      </c>
      <c r="Q331" s="188">
        <v>2713</v>
      </c>
      <c r="R331" s="95">
        <f t="array" ref="R331">SUM(IF($AA331=Reformulaciones!$B$2:$B$1354,Reformulaciones!$J$2:$J$994,0))</f>
        <v>0</v>
      </c>
      <c r="S331" s="93" t="s">
        <v>1799</v>
      </c>
      <c r="T331" s="93" t="s">
        <v>1800</v>
      </c>
      <c r="U331" s="96" t="s">
        <v>1801</v>
      </c>
      <c r="V331" s="94">
        <v>2</v>
      </c>
      <c r="W331" s="90" t="s">
        <v>568</v>
      </c>
      <c r="X331" s="92">
        <v>45352</v>
      </c>
      <c r="Y331" s="92">
        <v>45657</v>
      </c>
      <c r="Z331" s="90" t="s">
        <v>695</v>
      </c>
      <c r="AA331" s="44" t="s">
        <v>1802</v>
      </c>
      <c r="AB331" s="97" t="s">
        <v>44</v>
      </c>
      <c r="AC331" s="98" t="str">
        <f t="shared" si="66"/>
        <v>A</v>
      </c>
      <c r="AD331" s="99" t="s">
        <v>254</v>
      </c>
      <c r="AE331" s="100">
        <v>0</v>
      </c>
      <c r="AF331" s="99" t="s">
        <v>1442</v>
      </c>
      <c r="AG331" s="110">
        <v>45406</v>
      </c>
      <c r="AH331" s="104"/>
      <c r="AI331" s="104"/>
      <c r="AJ331" s="105" t="s">
        <v>120</v>
      </c>
      <c r="AK331" s="97" t="s">
        <v>44</v>
      </c>
      <c r="AL331" s="98" t="str">
        <f t="shared" ref="AL331:AL395" si="84">IF($AN331="N.A.","A",(IF($AN331&lt;100%,"A",(IF($AN331=100%,"C")))))</f>
        <v>A</v>
      </c>
      <c r="AM331" s="99" t="s">
        <v>254</v>
      </c>
      <c r="AN331" s="100">
        <v>0</v>
      </c>
      <c r="AO331" s="99" t="s">
        <v>139</v>
      </c>
      <c r="AP331" s="110">
        <v>45494</v>
      </c>
      <c r="AQ331" s="97" t="s">
        <v>55</v>
      </c>
      <c r="AR331" s="97" t="s">
        <v>55</v>
      </c>
      <c r="AS331" s="105"/>
      <c r="AT331" s="97" t="s">
        <v>44</v>
      </c>
      <c r="AU331" s="98" t="str">
        <f t="shared" si="82"/>
        <v>A</v>
      </c>
      <c r="AV331" s="197" t="s">
        <v>1803</v>
      </c>
      <c r="AW331" s="198">
        <v>0</v>
      </c>
      <c r="AX331" s="197" t="s">
        <v>1804</v>
      </c>
      <c r="AY331" s="203">
        <v>45589</v>
      </c>
      <c r="AZ331" s="97" t="s">
        <v>55</v>
      </c>
      <c r="BA331" s="122" t="s">
        <v>55</v>
      </c>
      <c r="BB331" s="202"/>
      <c r="BC331" s="97" t="s">
        <v>44</v>
      </c>
      <c r="BD331" s="98" t="str">
        <f t="shared" si="83"/>
        <v>A</v>
      </c>
      <c r="BE331" s="99"/>
      <c r="BF331" s="106"/>
      <c r="BG331" s="101"/>
      <c r="BH331" s="200"/>
      <c r="BI331" s="205"/>
      <c r="BJ331" s="201"/>
      <c r="BK331" s="202"/>
      <c r="BL331" s="107" t="s">
        <v>141</v>
      </c>
      <c r="BM331" s="108">
        <f t="shared" si="73"/>
        <v>1</v>
      </c>
      <c r="BN331" s="108">
        <f t="shared" si="74"/>
        <v>1</v>
      </c>
      <c r="BO331" s="108">
        <f t="shared" si="75"/>
        <v>0</v>
      </c>
      <c r="BP331" s="108">
        <f t="shared" si="76"/>
        <v>1</v>
      </c>
      <c r="BQ331" s="108">
        <f t="shared" si="77"/>
        <v>1</v>
      </c>
      <c r="BR331" s="109">
        <f t="shared" si="78"/>
        <v>0</v>
      </c>
      <c r="BS331" s="108">
        <f t="shared" si="79"/>
        <v>1</v>
      </c>
      <c r="BT331" s="108">
        <f t="shared" si="80"/>
        <v>0</v>
      </c>
      <c r="BU331" s="108">
        <f t="shared" si="72"/>
        <v>1</v>
      </c>
      <c r="BV331" s="62" t="str">
        <f t="shared" si="81"/>
        <v>IGUAL</v>
      </c>
      <c r="BW331" s="251"/>
    </row>
    <row r="332" spans="1:75" ht="37.9" hidden="1" customHeight="1">
      <c r="A332" s="89" t="s">
        <v>1600</v>
      </c>
      <c r="B332" s="43">
        <v>1884</v>
      </c>
      <c r="C332" s="90" t="s">
        <v>1558</v>
      </c>
      <c r="D332" s="90" t="s">
        <v>1601</v>
      </c>
      <c r="E332" s="92"/>
      <c r="F332" s="90" t="s">
        <v>1615</v>
      </c>
      <c r="G332" s="93" t="s">
        <v>1805</v>
      </c>
      <c r="H332" s="90" t="s">
        <v>38</v>
      </c>
      <c r="I332" s="92">
        <v>45301</v>
      </c>
      <c r="J332" s="94"/>
      <c r="K332" s="90"/>
      <c r="L332" s="90"/>
      <c r="M332" s="90"/>
      <c r="N332" s="90"/>
      <c r="O332" s="92"/>
      <c r="P332" s="92" t="s">
        <v>1806</v>
      </c>
      <c r="Q332" s="188">
        <v>2725</v>
      </c>
      <c r="R332" s="95">
        <f t="array" ref="R332">SUM(IF($AA332=Reformulaciones!$B$2:$B$1354,Reformulaciones!$J$2:$J$994,0))</f>
        <v>0</v>
      </c>
      <c r="S332" s="93" t="s">
        <v>1807</v>
      </c>
      <c r="T332" s="93" t="s">
        <v>1808</v>
      </c>
      <c r="U332" s="96" t="s">
        <v>1642</v>
      </c>
      <c r="V332" s="94">
        <v>1</v>
      </c>
      <c r="W332" s="90" t="s">
        <v>568</v>
      </c>
      <c r="X332" s="92">
        <v>45413</v>
      </c>
      <c r="Y332" s="92">
        <v>45626</v>
      </c>
      <c r="Z332" s="90" t="s">
        <v>695</v>
      </c>
      <c r="AA332" s="44" t="s">
        <v>1809</v>
      </c>
      <c r="AB332" s="97" t="s">
        <v>44</v>
      </c>
      <c r="AC332" s="98" t="str">
        <f t="shared" ref="AC332:AC396" si="85">IF($AE332="N.A.","A",(IF($AE332&lt;100%,"A",(IF($AE332=100%,"C")))))</f>
        <v>A</v>
      </c>
      <c r="AD332" s="99" t="s">
        <v>110</v>
      </c>
      <c r="AE332" s="100">
        <v>0</v>
      </c>
      <c r="AF332" s="99" t="s">
        <v>1644</v>
      </c>
      <c r="AG332" s="110">
        <v>45406</v>
      </c>
      <c r="AH332" s="104"/>
      <c r="AI332" s="104"/>
      <c r="AJ332" s="105" t="s">
        <v>120</v>
      </c>
      <c r="AK332" s="97" t="s">
        <v>44</v>
      </c>
      <c r="AL332" s="98" t="str">
        <f t="shared" si="84"/>
        <v>A</v>
      </c>
      <c r="AM332" s="99" t="s">
        <v>254</v>
      </c>
      <c r="AN332" s="100">
        <v>0</v>
      </c>
      <c r="AO332" s="99" t="s">
        <v>139</v>
      </c>
      <c r="AP332" s="110">
        <v>45494</v>
      </c>
      <c r="AQ332" s="97" t="s">
        <v>55</v>
      </c>
      <c r="AR332" s="97" t="s">
        <v>55</v>
      </c>
      <c r="AS332" s="105" t="s">
        <v>1810</v>
      </c>
      <c r="AT332" s="97" t="s">
        <v>44</v>
      </c>
      <c r="AU332" s="98" t="str">
        <f t="shared" si="82"/>
        <v>A</v>
      </c>
      <c r="AV332" s="197" t="s">
        <v>138</v>
      </c>
      <c r="AW332" s="198">
        <v>0</v>
      </c>
      <c r="AX332" s="197" t="s">
        <v>1686</v>
      </c>
      <c r="AY332" s="203">
        <v>45589</v>
      </c>
      <c r="AZ332" s="97" t="s">
        <v>55</v>
      </c>
      <c r="BA332" s="122" t="s">
        <v>55</v>
      </c>
      <c r="BB332" s="202"/>
      <c r="BC332" s="97" t="s">
        <v>44</v>
      </c>
      <c r="BD332" s="98" t="str">
        <f t="shared" si="83"/>
        <v>A</v>
      </c>
      <c r="BE332" s="99"/>
      <c r="BF332" s="106"/>
      <c r="BG332" s="101"/>
      <c r="BH332" s="200"/>
      <c r="BI332" s="205"/>
      <c r="BJ332" s="201"/>
      <c r="BK332" s="202"/>
      <c r="BL332" s="107" t="s">
        <v>141</v>
      </c>
      <c r="BM332" s="108">
        <f t="shared" si="73"/>
        <v>1</v>
      </c>
      <c r="BN332" s="108">
        <f t="shared" si="74"/>
        <v>1</v>
      </c>
      <c r="BO332" s="108">
        <f t="shared" si="75"/>
        <v>0</v>
      </c>
      <c r="BP332" s="108">
        <f t="shared" si="76"/>
        <v>1</v>
      </c>
      <c r="BQ332" s="108">
        <f t="shared" si="77"/>
        <v>1</v>
      </c>
      <c r="BR332" s="109">
        <f t="shared" si="78"/>
        <v>0</v>
      </c>
      <c r="BS332" s="108">
        <f t="shared" si="79"/>
        <v>1</v>
      </c>
      <c r="BT332" s="108">
        <f t="shared" si="80"/>
        <v>0</v>
      </c>
      <c r="BU332" s="108">
        <f t="shared" si="72"/>
        <v>1</v>
      </c>
      <c r="BV332" s="62" t="str">
        <f t="shared" si="81"/>
        <v>IGUAL</v>
      </c>
      <c r="BW332" s="251"/>
    </row>
    <row r="333" spans="1:75" ht="37.9" customHeight="1">
      <c r="A333" s="89" t="s">
        <v>1600</v>
      </c>
      <c r="B333" s="43">
        <v>1884</v>
      </c>
      <c r="C333" s="90" t="s">
        <v>1558</v>
      </c>
      <c r="D333" s="90" t="s">
        <v>1601</v>
      </c>
      <c r="E333" s="92"/>
      <c r="F333" s="90" t="s">
        <v>1615</v>
      </c>
      <c r="G333" s="93" t="s">
        <v>1805</v>
      </c>
      <c r="H333" s="90" t="s">
        <v>38</v>
      </c>
      <c r="I333" s="92">
        <v>45301</v>
      </c>
      <c r="J333" s="94"/>
      <c r="K333" s="90"/>
      <c r="L333" s="90"/>
      <c r="M333" s="90"/>
      <c r="N333" s="90"/>
      <c r="O333" s="92"/>
      <c r="P333" s="92" t="s">
        <v>110</v>
      </c>
      <c r="Q333" s="188">
        <v>2726</v>
      </c>
      <c r="R333" s="95">
        <f t="array" ref="R333">SUM(IF($AA333=Reformulaciones!$B$2:$B$1354,Reformulaciones!$J$2:$J$994,0))</f>
        <v>0</v>
      </c>
      <c r="S333" s="93" t="s">
        <v>1807</v>
      </c>
      <c r="T333" s="93" t="s">
        <v>1811</v>
      </c>
      <c r="U333" s="96" t="s">
        <v>1737</v>
      </c>
      <c r="V333" s="94">
        <v>1</v>
      </c>
      <c r="W333" s="90" t="s">
        <v>568</v>
      </c>
      <c r="X333" s="92">
        <v>45627</v>
      </c>
      <c r="Y333" s="92">
        <v>45657</v>
      </c>
      <c r="Z333" s="90" t="s">
        <v>695</v>
      </c>
      <c r="AA333" s="44" t="s">
        <v>1812</v>
      </c>
      <c r="AB333" s="97" t="s">
        <v>44</v>
      </c>
      <c r="AC333" s="98" t="str">
        <f t="shared" si="85"/>
        <v>A</v>
      </c>
      <c r="AD333" s="99" t="s">
        <v>110</v>
      </c>
      <c r="AE333" s="100">
        <v>0</v>
      </c>
      <c r="AF333" s="99" t="s">
        <v>1644</v>
      </c>
      <c r="AG333" s="110">
        <v>45406</v>
      </c>
      <c r="AH333" s="104"/>
      <c r="AI333" s="104"/>
      <c r="AJ333" s="105" t="s">
        <v>120</v>
      </c>
      <c r="AK333" s="97" t="s">
        <v>44</v>
      </c>
      <c r="AL333" s="98" t="str">
        <f t="shared" si="84"/>
        <v>A</v>
      </c>
      <c r="AM333" s="99" t="s">
        <v>254</v>
      </c>
      <c r="AN333" s="100">
        <v>0</v>
      </c>
      <c r="AO333" s="99" t="s">
        <v>139</v>
      </c>
      <c r="AP333" s="110">
        <v>45494</v>
      </c>
      <c r="AQ333" s="97" t="s">
        <v>55</v>
      </c>
      <c r="AR333" s="97" t="s">
        <v>55</v>
      </c>
      <c r="AS333" s="105" t="s">
        <v>1810</v>
      </c>
      <c r="AT333" s="97" t="s">
        <v>44</v>
      </c>
      <c r="AU333" s="98" t="str">
        <f t="shared" si="82"/>
        <v>A</v>
      </c>
      <c r="AV333" s="197" t="s">
        <v>138</v>
      </c>
      <c r="AW333" s="198">
        <v>0</v>
      </c>
      <c r="AX333" s="197" t="s">
        <v>1686</v>
      </c>
      <c r="AY333" s="203">
        <v>45589</v>
      </c>
      <c r="AZ333" s="97" t="s">
        <v>55</v>
      </c>
      <c r="BA333" s="122" t="s">
        <v>55</v>
      </c>
      <c r="BB333" s="202"/>
      <c r="BC333" s="97" t="s">
        <v>44</v>
      </c>
      <c r="BD333" s="98" t="str">
        <f t="shared" si="83"/>
        <v>A</v>
      </c>
      <c r="BE333" s="99"/>
      <c r="BF333" s="106"/>
      <c r="BG333" s="101"/>
      <c r="BH333" s="200"/>
      <c r="BI333" s="205"/>
      <c r="BJ333" s="201"/>
      <c r="BK333" s="202"/>
      <c r="BL333" s="107" t="s">
        <v>141</v>
      </c>
      <c r="BM333" s="108">
        <f t="shared" si="73"/>
        <v>1</v>
      </c>
      <c r="BN333" s="108">
        <f t="shared" si="74"/>
        <v>1</v>
      </c>
      <c r="BO333" s="108">
        <f t="shared" si="75"/>
        <v>0</v>
      </c>
      <c r="BP333" s="108">
        <f t="shared" si="76"/>
        <v>1</v>
      </c>
      <c r="BQ333" s="108">
        <f t="shared" si="77"/>
        <v>1</v>
      </c>
      <c r="BR333" s="109">
        <f t="shared" si="78"/>
        <v>0</v>
      </c>
      <c r="BS333" s="108">
        <f t="shared" si="79"/>
        <v>1</v>
      </c>
      <c r="BT333" s="108">
        <f t="shared" si="80"/>
        <v>0</v>
      </c>
      <c r="BU333" s="108">
        <f t="shared" si="72"/>
        <v>1</v>
      </c>
      <c r="BV333" s="62" t="str">
        <f t="shared" si="81"/>
        <v>IGUAL</v>
      </c>
      <c r="BW333" s="251"/>
    </row>
    <row r="334" spans="1:75" ht="37.9" hidden="1" customHeight="1">
      <c r="A334" s="89" t="s">
        <v>1600</v>
      </c>
      <c r="B334" s="43">
        <v>1885</v>
      </c>
      <c r="C334" s="90" t="s">
        <v>1558</v>
      </c>
      <c r="D334" s="90" t="s">
        <v>1601</v>
      </c>
      <c r="E334" s="92"/>
      <c r="F334" s="90" t="s">
        <v>1615</v>
      </c>
      <c r="G334" s="93" t="s">
        <v>1813</v>
      </c>
      <c r="H334" s="90" t="s">
        <v>38</v>
      </c>
      <c r="I334" s="92">
        <v>45301</v>
      </c>
      <c r="J334" s="94">
        <v>1</v>
      </c>
      <c r="K334" s="90" t="s">
        <v>1814</v>
      </c>
      <c r="L334" s="90" t="s">
        <v>568</v>
      </c>
      <c r="M334" s="90">
        <v>45306</v>
      </c>
      <c r="N334" s="90">
        <v>45427</v>
      </c>
      <c r="O334" s="92" t="s">
        <v>695</v>
      </c>
      <c r="P334" s="92" t="s">
        <v>110</v>
      </c>
      <c r="Q334" s="188">
        <v>2712</v>
      </c>
      <c r="R334" s="95">
        <f t="array" ref="R334">SUM(IF($AA334=Reformulaciones!$B$2:$B$1354,Reformulaciones!$J$2:$J$994,0))</f>
        <v>0</v>
      </c>
      <c r="S334" s="93"/>
      <c r="T334" s="93" t="s">
        <v>1815</v>
      </c>
      <c r="U334" s="96" t="s">
        <v>519</v>
      </c>
      <c r="V334" s="94">
        <v>2</v>
      </c>
      <c r="W334" s="90" t="s">
        <v>568</v>
      </c>
      <c r="X334" s="92">
        <v>45323</v>
      </c>
      <c r="Y334" s="92">
        <v>45625</v>
      </c>
      <c r="Z334" s="90" t="s">
        <v>695</v>
      </c>
      <c r="AA334" s="44" t="s">
        <v>1816</v>
      </c>
      <c r="AB334" s="97" t="s">
        <v>44</v>
      </c>
      <c r="AC334" s="98" t="str">
        <f t="shared" si="85"/>
        <v>A</v>
      </c>
      <c r="AD334" s="99" t="s">
        <v>254</v>
      </c>
      <c r="AE334" s="100">
        <v>0</v>
      </c>
      <c r="AF334" s="99" t="s">
        <v>1442</v>
      </c>
      <c r="AG334" s="110">
        <v>45406</v>
      </c>
      <c r="AH334" s="104"/>
      <c r="AI334" s="104"/>
      <c r="AJ334" s="105" t="s">
        <v>120</v>
      </c>
      <c r="AK334" s="97" t="s">
        <v>44</v>
      </c>
      <c r="AL334" s="98" t="str">
        <f t="shared" si="84"/>
        <v>A</v>
      </c>
      <c r="AM334" s="99" t="s">
        <v>254</v>
      </c>
      <c r="AN334" s="100">
        <v>0</v>
      </c>
      <c r="AO334" s="99" t="s">
        <v>139</v>
      </c>
      <c r="AP334" s="110">
        <v>45494</v>
      </c>
      <c r="AQ334" s="97" t="s">
        <v>55</v>
      </c>
      <c r="AR334" s="97" t="s">
        <v>55</v>
      </c>
      <c r="AS334" s="105"/>
      <c r="AT334" s="97" t="s">
        <v>44</v>
      </c>
      <c r="AU334" s="98" t="str">
        <f t="shared" si="82"/>
        <v>A</v>
      </c>
      <c r="AV334" s="197" t="s">
        <v>138</v>
      </c>
      <c r="AW334" s="198">
        <v>0</v>
      </c>
      <c r="AX334" s="197" t="s">
        <v>1817</v>
      </c>
      <c r="AY334" s="203">
        <v>45589</v>
      </c>
      <c r="AZ334" s="97" t="s">
        <v>55</v>
      </c>
      <c r="BA334" s="122" t="s">
        <v>55</v>
      </c>
      <c r="BB334" s="202"/>
      <c r="BC334" s="97" t="s">
        <v>44</v>
      </c>
      <c r="BD334" s="98" t="str">
        <f t="shared" si="83"/>
        <v>A</v>
      </c>
      <c r="BE334" s="99"/>
      <c r="BF334" s="106"/>
      <c r="BG334" s="101"/>
      <c r="BH334" s="200"/>
      <c r="BI334" s="205"/>
      <c r="BJ334" s="201"/>
      <c r="BK334" s="202"/>
      <c r="BL334" s="107" t="s">
        <v>141</v>
      </c>
      <c r="BM334" s="108">
        <f t="shared" si="73"/>
        <v>1</v>
      </c>
      <c r="BN334" s="108">
        <f t="shared" si="74"/>
        <v>1</v>
      </c>
      <c r="BO334" s="108">
        <f t="shared" si="75"/>
        <v>0</v>
      </c>
      <c r="BP334" s="108">
        <f t="shared" si="76"/>
        <v>1</v>
      </c>
      <c r="BQ334" s="108">
        <f t="shared" si="77"/>
        <v>1</v>
      </c>
      <c r="BR334" s="109">
        <f t="shared" si="78"/>
        <v>0</v>
      </c>
      <c r="BS334" s="108">
        <f t="shared" si="79"/>
        <v>1</v>
      </c>
      <c r="BT334" s="108">
        <f t="shared" si="80"/>
        <v>0</v>
      </c>
      <c r="BU334" s="108">
        <f t="shared" si="72"/>
        <v>1</v>
      </c>
      <c r="BV334" s="62" t="str">
        <f t="shared" si="81"/>
        <v>IGUAL</v>
      </c>
      <c r="BW334" s="251"/>
    </row>
    <row r="335" spans="1:75" ht="37.9" customHeight="1">
      <c r="A335" s="89" t="s">
        <v>1600</v>
      </c>
      <c r="B335" s="43">
        <v>1886</v>
      </c>
      <c r="C335" s="90" t="s">
        <v>1558</v>
      </c>
      <c r="D335" s="90" t="s">
        <v>1601</v>
      </c>
      <c r="E335" s="92"/>
      <c r="F335" s="90" t="s">
        <v>1615</v>
      </c>
      <c r="G335" s="93" t="s">
        <v>1818</v>
      </c>
      <c r="H335" s="90" t="s">
        <v>38</v>
      </c>
      <c r="I335" s="92">
        <v>45301</v>
      </c>
      <c r="J335" s="94"/>
      <c r="K335" s="90"/>
      <c r="L335" s="90"/>
      <c r="M335" s="90"/>
      <c r="N335" s="90"/>
      <c r="O335" s="92"/>
      <c r="P335" s="92" t="s">
        <v>1819</v>
      </c>
      <c r="Q335" s="188">
        <v>2736</v>
      </c>
      <c r="R335" s="95">
        <f t="array" ref="R335">SUM(IF($AA335=Reformulaciones!$B$2:$B$1354,Reformulaciones!$J$2:$J$994,0))</f>
        <v>1</v>
      </c>
      <c r="S335" s="93" t="s">
        <v>1820</v>
      </c>
      <c r="T335" s="93" t="s">
        <v>1821</v>
      </c>
      <c r="U335" s="96" t="s">
        <v>1767</v>
      </c>
      <c r="V335" s="94">
        <v>2</v>
      </c>
      <c r="W335" s="90" t="s">
        <v>568</v>
      </c>
      <c r="X335" s="92">
        <v>45366</v>
      </c>
      <c r="Y335" s="92">
        <v>45656</v>
      </c>
      <c r="Z335" s="90" t="s">
        <v>695</v>
      </c>
      <c r="AA335" s="44" t="s">
        <v>1822</v>
      </c>
      <c r="AB335" s="97" t="s">
        <v>44</v>
      </c>
      <c r="AC335" s="98" t="str">
        <f t="shared" si="85"/>
        <v>A</v>
      </c>
      <c r="AD335" s="99" t="s">
        <v>254</v>
      </c>
      <c r="AE335" s="100">
        <v>0</v>
      </c>
      <c r="AF335" s="99" t="s">
        <v>1442</v>
      </c>
      <c r="AG335" s="110">
        <v>45406</v>
      </c>
      <c r="AH335" s="104"/>
      <c r="AI335" s="104"/>
      <c r="AJ335" s="105" t="s">
        <v>120</v>
      </c>
      <c r="AK335" s="97" t="s">
        <v>44</v>
      </c>
      <c r="AL335" s="98" t="str">
        <f t="shared" si="84"/>
        <v>A</v>
      </c>
      <c r="AM335" s="99" t="s">
        <v>254</v>
      </c>
      <c r="AN335" s="100">
        <v>0</v>
      </c>
      <c r="AO335" s="99" t="s">
        <v>139</v>
      </c>
      <c r="AP335" s="110">
        <v>45494</v>
      </c>
      <c r="AQ335" s="97" t="s">
        <v>55</v>
      </c>
      <c r="AR335" s="97" t="s">
        <v>55</v>
      </c>
      <c r="AS335" s="105"/>
      <c r="AT335" s="97" t="s">
        <v>44</v>
      </c>
      <c r="AU335" s="98" t="str">
        <f t="shared" si="82"/>
        <v>A</v>
      </c>
      <c r="AV335" s="197" t="s">
        <v>138</v>
      </c>
      <c r="AW335" s="198">
        <v>0</v>
      </c>
      <c r="AX335" s="197" t="s">
        <v>1823</v>
      </c>
      <c r="AY335" s="203">
        <v>45589</v>
      </c>
      <c r="AZ335" s="97" t="s">
        <v>55</v>
      </c>
      <c r="BA335" s="122" t="s">
        <v>55</v>
      </c>
      <c r="BB335" s="202"/>
      <c r="BC335" s="97" t="s">
        <v>44</v>
      </c>
      <c r="BD335" s="98" t="str">
        <f t="shared" si="83"/>
        <v>A</v>
      </c>
      <c r="BE335" s="99"/>
      <c r="BF335" s="106"/>
      <c r="BG335" s="101"/>
      <c r="BH335" s="200"/>
      <c r="BI335" s="205"/>
      <c r="BJ335" s="201"/>
      <c r="BK335" s="202"/>
      <c r="BL335" s="107" t="s">
        <v>141</v>
      </c>
      <c r="BM335" s="108">
        <f t="shared" si="73"/>
        <v>1</v>
      </c>
      <c r="BN335" s="108">
        <f t="shared" si="74"/>
        <v>1</v>
      </c>
      <c r="BO335" s="108">
        <f t="shared" si="75"/>
        <v>0</v>
      </c>
      <c r="BP335" s="108">
        <f t="shared" si="76"/>
        <v>1</v>
      </c>
      <c r="BQ335" s="108">
        <f t="shared" si="77"/>
        <v>1</v>
      </c>
      <c r="BR335" s="109">
        <f t="shared" si="78"/>
        <v>0</v>
      </c>
      <c r="BS335" s="108">
        <f t="shared" si="79"/>
        <v>1</v>
      </c>
      <c r="BT335" s="108">
        <f t="shared" si="80"/>
        <v>0</v>
      </c>
      <c r="BU335" s="108">
        <f t="shared" si="72"/>
        <v>1</v>
      </c>
      <c r="BV335" s="62" t="str">
        <f t="shared" si="81"/>
        <v>IGUAL</v>
      </c>
      <c r="BW335" s="251"/>
    </row>
    <row r="336" spans="1:75" ht="37.9" customHeight="1">
      <c r="A336" s="89" t="s">
        <v>1600</v>
      </c>
      <c r="B336" s="43">
        <v>1886</v>
      </c>
      <c r="C336" s="90" t="s">
        <v>1558</v>
      </c>
      <c r="D336" s="90" t="s">
        <v>1601</v>
      </c>
      <c r="E336" s="92"/>
      <c r="F336" s="90" t="s">
        <v>1615</v>
      </c>
      <c r="G336" s="93" t="s">
        <v>1818</v>
      </c>
      <c r="H336" s="90" t="s">
        <v>38</v>
      </c>
      <c r="I336" s="92">
        <v>45301</v>
      </c>
      <c r="J336" s="94"/>
      <c r="K336" s="90"/>
      <c r="L336" s="90"/>
      <c r="M336" s="90"/>
      <c r="N336" s="90"/>
      <c r="O336" s="92"/>
      <c r="P336" s="92" t="s">
        <v>110</v>
      </c>
      <c r="Q336" s="188">
        <v>2838</v>
      </c>
      <c r="R336" s="95">
        <f t="array" ref="R336">SUM(IF($AA336=Reformulaciones!$B$2:$B$1354,Reformulaciones!$J$2:$J$994,0))</f>
        <v>0</v>
      </c>
      <c r="S336" s="93" t="s">
        <v>1820</v>
      </c>
      <c r="T336" s="93" t="s">
        <v>1824</v>
      </c>
      <c r="U336" s="96" t="s">
        <v>1825</v>
      </c>
      <c r="V336" s="94">
        <v>2</v>
      </c>
      <c r="W336" s="90" t="s">
        <v>568</v>
      </c>
      <c r="X336" s="92">
        <v>45383</v>
      </c>
      <c r="Y336" s="92">
        <v>45657</v>
      </c>
      <c r="Z336" s="90" t="s">
        <v>695</v>
      </c>
      <c r="AA336" s="44" t="s">
        <v>1826</v>
      </c>
      <c r="AB336" s="97" t="s">
        <v>44</v>
      </c>
      <c r="AC336" s="98" t="str">
        <f t="shared" si="85"/>
        <v>A</v>
      </c>
      <c r="AD336" s="99" t="s">
        <v>254</v>
      </c>
      <c r="AE336" s="100">
        <v>0</v>
      </c>
      <c r="AF336" s="99" t="s">
        <v>1442</v>
      </c>
      <c r="AG336" s="110">
        <v>45406</v>
      </c>
      <c r="AH336" s="104"/>
      <c r="AI336" s="104"/>
      <c r="AJ336" s="105" t="s">
        <v>120</v>
      </c>
      <c r="AK336" s="97" t="s">
        <v>44</v>
      </c>
      <c r="AL336" s="98" t="str">
        <f t="shared" si="84"/>
        <v>A</v>
      </c>
      <c r="AM336" s="99" t="s">
        <v>254</v>
      </c>
      <c r="AN336" s="100">
        <v>0</v>
      </c>
      <c r="AO336" s="99" t="s">
        <v>139</v>
      </c>
      <c r="AP336" s="110">
        <v>45494</v>
      </c>
      <c r="AQ336" s="97" t="s">
        <v>55</v>
      </c>
      <c r="AR336" s="97" t="s">
        <v>55</v>
      </c>
      <c r="AS336" s="105"/>
      <c r="AT336" s="97" t="s">
        <v>44</v>
      </c>
      <c r="AU336" s="98" t="str">
        <f t="shared" si="82"/>
        <v>A</v>
      </c>
      <c r="AV336" s="197" t="s">
        <v>138</v>
      </c>
      <c r="AW336" s="198">
        <v>0</v>
      </c>
      <c r="AX336" s="197" t="s">
        <v>1823</v>
      </c>
      <c r="AY336" s="203">
        <v>45589</v>
      </c>
      <c r="AZ336" s="97" t="s">
        <v>55</v>
      </c>
      <c r="BA336" s="122" t="s">
        <v>55</v>
      </c>
      <c r="BB336" s="202"/>
      <c r="BC336" s="97" t="s">
        <v>44</v>
      </c>
      <c r="BD336" s="98" t="str">
        <f t="shared" si="83"/>
        <v>A</v>
      </c>
      <c r="BE336" s="99"/>
      <c r="BF336" s="106"/>
      <c r="BG336" s="101"/>
      <c r="BH336" s="200"/>
      <c r="BI336" s="205"/>
      <c r="BJ336" s="201"/>
      <c r="BK336" s="202"/>
      <c r="BL336" s="107" t="s">
        <v>141</v>
      </c>
      <c r="BM336" s="108">
        <f t="shared" si="73"/>
        <v>1</v>
      </c>
      <c r="BN336" s="108">
        <f t="shared" si="74"/>
        <v>1</v>
      </c>
      <c r="BO336" s="108">
        <f t="shared" si="75"/>
        <v>0</v>
      </c>
      <c r="BP336" s="108">
        <f t="shared" si="76"/>
        <v>1</v>
      </c>
      <c r="BQ336" s="108">
        <f t="shared" si="77"/>
        <v>1</v>
      </c>
      <c r="BR336" s="109">
        <f t="shared" si="78"/>
        <v>0</v>
      </c>
      <c r="BS336" s="108">
        <f t="shared" si="79"/>
        <v>1</v>
      </c>
      <c r="BT336" s="108">
        <f t="shared" si="80"/>
        <v>0</v>
      </c>
      <c r="BU336" s="108">
        <f t="shared" si="72"/>
        <v>1</v>
      </c>
      <c r="BV336" s="62" t="str">
        <f t="shared" si="81"/>
        <v>IGUAL</v>
      </c>
      <c r="BW336" s="251"/>
    </row>
    <row r="337" spans="1:75" ht="37.9" hidden="1" customHeight="1">
      <c r="A337" s="89" t="s">
        <v>1600</v>
      </c>
      <c r="B337" s="43">
        <v>1887</v>
      </c>
      <c r="C337" s="90" t="s">
        <v>1558</v>
      </c>
      <c r="D337" s="90" t="s">
        <v>1601</v>
      </c>
      <c r="E337" s="92"/>
      <c r="F337" s="90" t="s">
        <v>1615</v>
      </c>
      <c r="G337" s="93" t="s">
        <v>1827</v>
      </c>
      <c r="H337" s="90" t="s">
        <v>38</v>
      </c>
      <c r="I337" s="92">
        <v>45301</v>
      </c>
      <c r="J337" s="94" t="s">
        <v>154</v>
      </c>
      <c r="K337" s="90" t="s">
        <v>1828</v>
      </c>
      <c r="L337" s="90" t="s">
        <v>568</v>
      </c>
      <c r="M337" s="90">
        <v>45306</v>
      </c>
      <c r="N337" s="90">
        <v>45427</v>
      </c>
      <c r="O337" s="92" t="s">
        <v>695</v>
      </c>
      <c r="P337" s="92" t="s">
        <v>110</v>
      </c>
      <c r="Q337" s="188">
        <v>2711</v>
      </c>
      <c r="R337" s="95">
        <f t="array" ref="R337">SUM(IF($AA337=Reformulaciones!$B$2:$B$1354,Reformulaciones!$J$2:$J$994,0))</f>
        <v>0</v>
      </c>
      <c r="S337" s="93" t="s">
        <v>1829</v>
      </c>
      <c r="T337" s="93" t="s">
        <v>1830</v>
      </c>
      <c r="U337" s="96" t="s">
        <v>1831</v>
      </c>
      <c r="V337" s="94">
        <v>2</v>
      </c>
      <c r="W337" s="90" t="s">
        <v>568</v>
      </c>
      <c r="X337" s="92">
        <v>45383</v>
      </c>
      <c r="Y337" s="92">
        <v>45625</v>
      </c>
      <c r="Z337" s="90" t="s">
        <v>695</v>
      </c>
      <c r="AA337" s="44" t="s">
        <v>1832</v>
      </c>
      <c r="AB337" s="97" t="s">
        <v>44</v>
      </c>
      <c r="AC337" s="98" t="str">
        <f t="shared" si="85"/>
        <v>A</v>
      </c>
      <c r="AD337" s="99" t="s">
        <v>254</v>
      </c>
      <c r="AE337" s="100">
        <v>0</v>
      </c>
      <c r="AF337" s="99" t="s">
        <v>1442</v>
      </c>
      <c r="AG337" s="110">
        <v>45406</v>
      </c>
      <c r="AH337" s="104"/>
      <c r="AI337" s="104"/>
      <c r="AJ337" s="105" t="s">
        <v>120</v>
      </c>
      <c r="AK337" s="97" t="s">
        <v>44</v>
      </c>
      <c r="AL337" s="98" t="str">
        <f t="shared" si="84"/>
        <v>A</v>
      </c>
      <c r="AM337" s="99" t="s">
        <v>254</v>
      </c>
      <c r="AN337" s="100">
        <v>0</v>
      </c>
      <c r="AO337" s="99" t="s">
        <v>1833</v>
      </c>
      <c r="AP337" s="110">
        <v>45497</v>
      </c>
      <c r="AQ337" s="97" t="s">
        <v>55</v>
      </c>
      <c r="AR337" s="97" t="s">
        <v>55</v>
      </c>
      <c r="AS337" s="105"/>
      <c r="AT337" s="97" t="s">
        <v>44</v>
      </c>
      <c r="AU337" s="98" t="str">
        <f t="shared" si="82"/>
        <v>A</v>
      </c>
      <c r="AV337" s="197" t="s">
        <v>138</v>
      </c>
      <c r="AW337" s="198">
        <v>0</v>
      </c>
      <c r="AX337" s="197" t="s">
        <v>1817</v>
      </c>
      <c r="AY337" s="203">
        <v>45589</v>
      </c>
      <c r="AZ337" s="97" t="s">
        <v>55</v>
      </c>
      <c r="BA337" s="122" t="s">
        <v>55</v>
      </c>
      <c r="BB337" s="202"/>
      <c r="BC337" s="97" t="s">
        <v>44</v>
      </c>
      <c r="BD337" s="98" t="str">
        <f t="shared" si="83"/>
        <v>A</v>
      </c>
      <c r="BE337" s="99"/>
      <c r="BF337" s="106"/>
      <c r="BG337" s="101"/>
      <c r="BH337" s="200"/>
      <c r="BI337" s="205"/>
      <c r="BJ337" s="201"/>
      <c r="BK337" s="202"/>
      <c r="BL337" s="107" t="s">
        <v>141</v>
      </c>
      <c r="BM337" s="108">
        <f t="shared" si="73"/>
        <v>1</v>
      </c>
      <c r="BN337" s="108">
        <f t="shared" si="74"/>
        <v>1</v>
      </c>
      <c r="BO337" s="108">
        <f t="shared" si="75"/>
        <v>0</v>
      </c>
      <c r="BP337" s="108">
        <f t="shared" si="76"/>
        <v>1</v>
      </c>
      <c r="BQ337" s="108">
        <f t="shared" si="77"/>
        <v>1</v>
      </c>
      <c r="BR337" s="109">
        <f t="shared" si="78"/>
        <v>0</v>
      </c>
      <c r="BS337" s="108">
        <f t="shared" si="79"/>
        <v>1</v>
      </c>
      <c r="BT337" s="108">
        <f t="shared" si="80"/>
        <v>0</v>
      </c>
      <c r="BU337" s="108">
        <f t="shared" si="72"/>
        <v>1</v>
      </c>
      <c r="BV337" s="62" t="str">
        <f t="shared" si="81"/>
        <v>IGUAL</v>
      </c>
      <c r="BW337" s="251"/>
    </row>
    <row r="338" spans="1:75" ht="37.9" hidden="1" customHeight="1">
      <c r="A338" s="89" t="s">
        <v>1600</v>
      </c>
      <c r="B338" s="43">
        <v>1888</v>
      </c>
      <c r="C338" s="90" t="s">
        <v>1558</v>
      </c>
      <c r="D338" s="90" t="s">
        <v>1601</v>
      </c>
      <c r="E338" s="92"/>
      <c r="F338" s="90" t="s">
        <v>1615</v>
      </c>
      <c r="G338" s="93" t="s">
        <v>1834</v>
      </c>
      <c r="H338" s="90" t="s">
        <v>38</v>
      </c>
      <c r="I338" s="92">
        <v>45301</v>
      </c>
      <c r="J338" s="94" t="s">
        <v>154</v>
      </c>
      <c r="K338" s="90" t="s">
        <v>1835</v>
      </c>
      <c r="L338" s="90" t="s">
        <v>568</v>
      </c>
      <c r="M338" s="92">
        <v>45323</v>
      </c>
      <c r="N338" s="92">
        <v>45427</v>
      </c>
      <c r="O338" s="92" t="s">
        <v>695</v>
      </c>
      <c r="P338" s="92" t="s">
        <v>110</v>
      </c>
      <c r="Q338" s="188">
        <v>2710</v>
      </c>
      <c r="R338" s="95">
        <f t="array" ref="R338">SUM(IF($AA338=Reformulaciones!$B$2:$B$1354,Reformulaciones!$J$2:$J$994,0))</f>
        <v>0</v>
      </c>
      <c r="S338" s="93" t="s">
        <v>1836</v>
      </c>
      <c r="T338" s="93" t="s">
        <v>1837</v>
      </c>
      <c r="U338" s="96" t="s">
        <v>1838</v>
      </c>
      <c r="V338" s="94">
        <v>2</v>
      </c>
      <c r="W338" s="90" t="s">
        <v>568</v>
      </c>
      <c r="X338" s="92">
        <v>45383</v>
      </c>
      <c r="Y338" s="92">
        <v>45565</v>
      </c>
      <c r="Z338" s="90" t="s">
        <v>695</v>
      </c>
      <c r="AA338" s="44" t="s">
        <v>1839</v>
      </c>
      <c r="AB338" s="97" t="s">
        <v>44</v>
      </c>
      <c r="AC338" s="98" t="str">
        <f t="shared" si="85"/>
        <v>A</v>
      </c>
      <c r="AD338" s="99" t="s">
        <v>254</v>
      </c>
      <c r="AE338" s="100">
        <v>0</v>
      </c>
      <c r="AF338" s="99" t="s">
        <v>1442</v>
      </c>
      <c r="AG338" s="110">
        <v>45406</v>
      </c>
      <c r="AH338" s="104"/>
      <c r="AI338" s="104"/>
      <c r="AJ338" s="105" t="s">
        <v>120</v>
      </c>
      <c r="AK338" s="97" t="s">
        <v>44</v>
      </c>
      <c r="AL338" s="98" t="str">
        <f t="shared" si="84"/>
        <v>A</v>
      </c>
      <c r="AM338" s="99" t="s">
        <v>254</v>
      </c>
      <c r="AN338" s="100">
        <v>0</v>
      </c>
      <c r="AO338" s="99" t="s">
        <v>1840</v>
      </c>
      <c r="AP338" s="110">
        <v>45497</v>
      </c>
      <c r="AQ338" s="97" t="s">
        <v>55</v>
      </c>
      <c r="AR338" s="97" t="s">
        <v>55</v>
      </c>
      <c r="AS338" s="105"/>
      <c r="AT338" s="97" t="s">
        <v>44</v>
      </c>
      <c r="AU338" s="98" t="str">
        <f t="shared" si="82"/>
        <v>A</v>
      </c>
      <c r="AV338" s="197" t="s">
        <v>3097</v>
      </c>
      <c r="AW338" s="198">
        <v>0</v>
      </c>
      <c r="AX338" s="197" t="s">
        <v>3098</v>
      </c>
      <c r="AY338" s="203">
        <v>45589</v>
      </c>
      <c r="AZ338" s="201"/>
      <c r="BA338" s="201"/>
      <c r="BB338" s="202"/>
      <c r="BC338" s="97" t="s">
        <v>44</v>
      </c>
      <c r="BD338" s="98" t="str">
        <f t="shared" si="83"/>
        <v>A</v>
      </c>
      <c r="BE338" s="99"/>
      <c r="BF338" s="106"/>
      <c r="BG338" s="101"/>
      <c r="BH338" s="200"/>
      <c r="BI338" s="205"/>
      <c r="BJ338" s="201"/>
      <c r="BK338" s="202"/>
      <c r="BL338" s="107" t="s">
        <v>141</v>
      </c>
      <c r="BM338" s="108">
        <f t="shared" si="73"/>
        <v>1</v>
      </c>
      <c r="BN338" s="108">
        <f t="shared" si="74"/>
        <v>1</v>
      </c>
      <c r="BO338" s="108">
        <f t="shared" si="75"/>
        <v>0</v>
      </c>
      <c r="BP338" s="108">
        <f t="shared" si="76"/>
        <v>1</v>
      </c>
      <c r="BQ338" s="108">
        <f t="shared" si="77"/>
        <v>1</v>
      </c>
      <c r="BR338" s="109">
        <f t="shared" si="78"/>
        <v>0</v>
      </c>
      <c r="BS338" s="108">
        <f t="shared" si="79"/>
        <v>1</v>
      </c>
      <c r="BT338" s="108">
        <f t="shared" si="80"/>
        <v>0</v>
      </c>
      <c r="BU338" s="108">
        <f t="shared" si="72"/>
        <v>1</v>
      </c>
      <c r="BV338" s="62" t="str">
        <f t="shared" si="81"/>
        <v>IGUAL</v>
      </c>
      <c r="BW338" s="251"/>
    </row>
    <row r="339" spans="1:75" ht="37.9" customHeight="1">
      <c r="A339" s="89" t="s">
        <v>1600</v>
      </c>
      <c r="B339" s="43">
        <v>1889</v>
      </c>
      <c r="C339" s="90" t="s">
        <v>1558</v>
      </c>
      <c r="D339" s="90" t="s">
        <v>1601</v>
      </c>
      <c r="E339" s="92"/>
      <c r="F339" s="90" t="s">
        <v>1615</v>
      </c>
      <c r="G339" s="93" t="s">
        <v>1841</v>
      </c>
      <c r="H339" s="90" t="s">
        <v>38</v>
      </c>
      <c r="I339" s="92">
        <v>45301</v>
      </c>
      <c r="J339" s="94"/>
      <c r="K339" s="90"/>
      <c r="L339" s="90"/>
      <c r="M339" s="90"/>
      <c r="N339" s="90"/>
      <c r="O339" s="92"/>
      <c r="P339" s="92" t="s">
        <v>1842</v>
      </c>
      <c r="Q339" s="188">
        <v>2709</v>
      </c>
      <c r="R339" s="95">
        <f t="array" ref="R339">SUM(IF($AA339=Reformulaciones!$B$2:$B$1354,Reformulaciones!$J$2:$J$994,0))</f>
        <v>0</v>
      </c>
      <c r="S339" s="93" t="s">
        <v>1843</v>
      </c>
      <c r="T339" s="93" t="s">
        <v>1844</v>
      </c>
      <c r="U339" s="96" t="s">
        <v>1767</v>
      </c>
      <c r="V339" s="94">
        <v>1</v>
      </c>
      <c r="W339" s="90" t="s">
        <v>568</v>
      </c>
      <c r="X339" s="92">
        <v>45323</v>
      </c>
      <c r="Y339" s="190">
        <v>45595</v>
      </c>
      <c r="Z339" s="90" t="s">
        <v>695</v>
      </c>
      <c r="AA339" s="44" t="s">
        <v>1845</v>
      </c>
      <c r="AB339" s="97" t="s">
        <v>44</v>
      </c>
      <c r="AC339" s="98" t="str">
        <f t="shared" si="85"/>
        <v>A</v>
      </c>
      <c r="AD339" s="99" t="s">
        <v>254</v>
      </c>
      <c r="AE339" s="100">
        <v>0</v>
      </c>
      <c r="AF339" s="99" t="s">
        <v>1442</v>
      </c>
      <c r="AG339" s="110">
        <v>45406</v>
      </c>
      <c r="AH339" s="104"/>
      <c r="AI339" s="104"/>
      <c r="AJ339" s="105" t="s">
        <v>120</v>
      </c>
      <c r="AK339" s="97" t="s">
        <v>44</v>
      </c>
      <c r="AL339" s="98" t="str">
        <f t="shared" si="84"/>
        <v>A</v>
      </c>
      <c r="AM339" s="99" t="s">
        <v>254</v>
      </c>
      <c r="AN339" s="100">
        <v>0</v>
      </c>
      <c r="AO339" s="99" t="s">
        <v>139</v>
      </c>
      <c r="AP339" s="110">
        <v>45494</v>
      </c>
      <c r="AQ339" s="97" t="s">
        <v>55</v>
      </c>
      <c r="AR339" s="97" t="s">
        <v>55</v>
      </c>
      <c r="AS339" s="105"/>
      <c r="AT339" s="97" t="s">
        <v>44</v>
      </c>
      <c r="AU339" s="98" t="str">
        <f t="shared" si="82"/>
        <v>C</v>
      </c>
      <c r="AV339" s="197" t="s">
        <v>1846</v>
      </c>
      <c r="AW339" s="198">
        <v>1</v>
      </c>
      <c r="AX339" s="197" t="s">
        <v>1847</v>
      </c>
      <c r="AY339" s="203">
        <v>45589</v>
      </c>
      <c r="AZ339" s="97" t="s">
        <v>55</v>
      </c>
      <c r="BA339" s="122" t="s">
        <v>55</v>
      </c>
      <c r="BB339" s="202"/>
      <c r="BC339" s="97" t="s">
        <v>55</v>
      </c>
      <c r="BD339" s="98" t="s">
        <v>55</v>
      </c>
      <c r="BE339" s="97" t="s">
        <v>55</v>
      </c>
      <c r="BF339" s="100" t="s">
        <v>55</v>
      </c>
      <c r="BG339" s="97" t="s">
        <v>55</v>
      </c>
      <c r="BH339" s="110" t="s">
        <v>55</v>
      </c>
      <c r="BI339" s="97" t="s">
        <v>55</v>
      </c>
      <c r="BJ339" s="97" t="s">
        <v>55</v>
      </c>
      <c r="BK339" s="122" t="s">
        <v>55</v>
      </c>
      <c r="BL339" s="107" t="s">
        <v>141</v>
      </c>
      <c r="BM339" s="108">
        <f t="shared" si="73"/>
        <v>1</v>
      </c>
      <c r="BN339" s="108" t="str">
        <f t="shared" si="74"/>
        <v>N.A.</v>
      </c>
      <c r="BO339" s="108" t="str">
        <f t="shared" si="75"/>
        <v>N.A.</v>
      </c>
      <c r="BP339" s="108" t="str">
        <f t="shared" si="76"/>
        <v>N.A.</v>
      </c>
      <c r="BQ339" s="108" t="str">
        <f t="shared" si="77"/>
        <v>N.A.</v>
      </c>
      <c r="BR339" s="109" t="str">
        <f t="shared" si="78"/>
        <v>N.A.</v>
      </c>
      <c r="BS339" s="108">
        <f t="shared" si="79"/>
        <v>1</v>
      </c>
      <c r="BT339" s="108">
        <f t="shared" si="80"/>
        <v>0</v>
      </c>
      <c r="BU339" s="108">
        <f t="shared" si="72"/>
        <v>0</v>
      </c>
      <c r="BV339" s="62" t="str">
        <f t="shared" si="81"/>
        <v>OK</v>
      </c>
      <c r="BW339" s="251"/>
    </row>
    <row r="340" spans="1:75" ht="37.9" customHeight="1">
      <c r="A340" s="89" t="s">
        <v>1600</v>
      </c>
      <c r="B340" s="43">
        <v>1889</v>
      </c>
      <c r="C340" s="90" t="s">
        <v>1558</v>
      </c>
      <c r="D340" s="90" t="s">
        <v>1601</v>
      </c>
      <c r="E340" s="92"/>
      <c r="F340" s="90" t="s">
        <v>1615</v>
      </c>
      <c r="G340" s="93" t="s">
        <v>1841</v>
      </c>
      <c r="H340" s="90" t="s">
        <v>38</v>
      </c>
      <c r="I340" s="92">
        <v>45301</v>
      </c>
      <c r="J340" s="94"/>
      <c r="K340" s="90"/>
      <c r="L340" s="90"/>
      <c r="M340" s="90"/>
      <c r="N340" s="90"/>
      <c r="O340" s="92"/>
      <c r="P340" s="92" t="s">
        <v>110</v>
      </c>
      <c r="Q340" s="188">
        <v>2813</v>
      </c>
      <c r="R340" s="95">
        <f t="array" ref="R340">SUM(IF($AA340=Reformulaciones!$B$2:$B$1354,Reformulaciones!$J$2:$J$994,0))</f>
        <v>0</v>
      </c>
      <c r="S340" s="93" t="s">
        <v>1843</v>
      </c>
      <c r="T340" s="93" t="s">
        <v>1848</v>
      </c>
      <c r="U340" s="96" t="s">
        <v>1849</v>
      </c>
      <c r="V340" s="94">
        <v>1</v>
      </c>
      <c r="W340" s="90" t="s">
        <v>568</v>
      </c>
      <c r="X340" s="92">
        <v>45352</v>
      </c>
      <c r="Y340" s="92">
        <v>45657</v>
      </c>
      <c r="Z340" s="90" t="s">
        <v>695</v>
      </c>
      <c r="AA340" s="44" t="s">
        <v>1850</v>
      </c>
      <c r="AB340" s="97" t="s">
        <v>44</v>
      </c>
      <c r="AC340" s="98" t="str">
        <f t="shared" si="85"/>
        <v>A</v>
      </c>
      <c r="AD340" s="99" t="s">
        <v>254</v>
      </c>
      <c r="AE340" s="100">
        <v>0</v>
      </c>
      <c r="AF340" s="99" t="s">
        <v>1442</v>
      </c>
      <c r="AG340" s="110">
        <v>45406</v>
      </c>
      <c r="AH340" s="104"/>
      <c r="AI340" s="104"/>
      <c r="AJ340" s="105" t="s">
        <v>120</v>
      </c>
      <c r="AK340" s="97" t="s">
        <v>44</v>
      </c>
      <c r="AL340" s="98" t="str">
        <f t="shared" si="84"/>
        <v>A</v>
      </c>
      <c r="AM340" s="99" t="s">
        <v>254</v>
      </c>
      <c r="AN340" s="100">
        <v>0</v>
      </c>
      <c r="AO340" s="99" t="s">
        <v>139</v>
      </c>
      <c r="AP340" s="110">
        <v>45494</v>
      </c>
      <c r="AQ340" s="97" t="s">
        <v>55</v>
      </c>
      <c r="AR340" s="97" t="s">
        <v>55</v>
      </c>
      <c r="AS340" s="105"/>
      <c r="AT340" s="97" t="s">
        <v>44</v>
      </c>
      <c r="AU340" s="98" t="str">
        <f t="shared" si="82"/>
        <v>A</v>
      </c>
      <c r="AV340" s="197" t="s">
        <v>138</v>
      </c>
      <c r="AW340" s="198">
        <v>0</v>
      </c>
      <c r="AX340" s="197" t="s">
        <v>1823</v>
      </c>
      <c r="AY340" s="203">
        <v>45589</v>
      </c>
      <c r="AZ340" s="97" t="s">
        <v>55</v>
      </c>
      <c r="BA340" s="122" t="s">
        <v>55</v>
      </c>
      <c r="BB340" s="202"/>
      <c r="BC340" s="97" t="s">
        <v>44</v>
      </c>
      <c r="BD340" s="98" t="str">
        <f t="shared" si="83"/>
        <v>A</v>
      </c>
      <c r="BE340" s="99"/>
      <c r="BF340" s="106"/>
      <c r="BG340" s="101"/>
      <c r="BH340" s="200"/>
      <c r="BI340" s="205"/>
      <c r="BJ340" s="201"/>
      <c r="BK340" s="202"/>
      <c r="BL340" s="107" t="s">
        <v>141</v>
      </c>
      <c r="BM340" s="108">
        <f t="shared" si="73"/>
        <v>1</v>
      </c>
      <c r="BN340" s="108">
        <f t="shared" si="74"/>
        <v>1</v>
      </c>
      <c r="BO340" s="108">
        <f t="shared" si="75"/>
        <v>0</v>
      </c>
      <c r="BP340" s="108">
        <f t="shared" si="76"/>
        <v>1</v>
      </c>
      <c r="BQ340" s="108">
        <f t="shared" si="77"/>
        <v>1</v>
      </c>
      <c r="BR340" s="109">
        <f t="shared" si="78"/>
        <v>0</v>
      </c>
      <c r="BS340" s="108">
        <f t="shared" si="79"/>
        <v>1</v>
      </c>
      <c r="BT340" s="108">
        <f t="shared" si="80"/>
        <v>0</v>
      </c>
      <c r="BU340" s="108">
        <f t="shared" si="72"/>
        <v>1</v>
      </c>
      <c r="BV340" s="62" t="str">
        <f t="shared" si="81"/>
        <v>IGUAL</v>
      </c>
      <c r="BW340" s="251"/>
    </row>
    <row r="341" spans="1:75" ht="37.9" customHeight="1">
      <c r="A341" s="89" t="s">
        <v>1600</v>
      </c>
      <c r="B341" s="43">
        <v>1889</v>
      </c>
      <c r="C341" s="90" t="s">
        <v>1558</v>
      </c>
      <c r="D341" s="90" t="s">
        <v>1601</v>
      </c>
      <c r="E341" s="92"/>
      <c r="F341" s="90" t="s">
        <v>1615</v>
      </c>
      <c r="G341" s="93" t="s">
        <v>1841</v>
      </c>
      <c r="H341" s="90" t="s">
        <v>38</v>
      </c>
      <c r="I341" s="92">
        <v>45301</v>
      </c>
      <c r="J341" s="94"/>
      <c r="K341" s="90"/>
      <c r="L341" s="90"/>
      <c r="M341" s="90"/>
      <c r="N341" s="90"/>
      <c r="O341" s="92"/>
      <c r="P341" s="92"/>
      <c r="Q341" s="188">
        <v>2977</v>
      </c>
      <c r="R341" s="95">
        <f t="array" ref="R341">SUM(IF($AA341=Reformulaciones!$B$2:$B$1354,Reformulaciones!$J$2:$J$994,0))</f>
        <v>0</v>
      </c>
      <c r="S341" s="93" t="s">
        <v>1843</v>
      </c>
      <c r="T341" s="93" t="s">
        <v>1851</v>
      </c>
      <c r="U341" s="96" t="s">
        <v>1593</v>
      </c>
      <c r="V341" s="94" t="s">
        <v>154</v>
      </c>
      <c r="W341" s="90" t="s">
        <v>568</v>
      </c>
      <c r="X341" s="92">
        <v>45414</v>
      </c>
      <c r="Y341" s="92">
        <v>45596</v>
      </c>
      <c r="Z341" s="90" t="s">
        <v>695</v>
      </c>
      <c r="AA341" s="44" t="s">
        <v>1852</v>
      </c>
      <c r="AB341" s="97" t="s">
        <v>44</v>
      </c>
      <c r="AC341" s="98" t="str">
        <f t="shared" si="85"/>
        <v>A</v>
      </c>
      <c r="AD341" s="99" t="s">
        <v>254</v>
      </c>
      <c r="AE341" s="100">
        <v>0</v>
      </c>
      <c r="AF341" s="99" t="s">
        <v>1442</v>
      </c>
      <c r="AG341" s="110">
        <v>45406</v>
      </c>
      <c r="AH341" s="104"/>
      <c r="AI341" s="104"/>
      <c r="AJ341" s="105"/>
      <c r="AK341" s="97" t="s">
        <v>44</v>
      </c>
      <c r="AL341" s="98" t="str">
        <f t="shared" si="84"/>
        <v>A</v>
      </c>
      <c r="AM341" s="99" t="s">
        <v>254</v>
      </c>
      <c r="AN341" s="100">
        <v>0</v>
      </c>
      <c r="AO341" s="99" t="s">
        <v>139</v>
      </c>
      <c r="AP341" s="110">
        <v>45494</v>
      </c>
      <c r="AQ341" s="97" t="s">
        <v>55</v>
      </c>
      <c r="AR341" s="97" t="s">
        <v>55</v>
      </c>
      <c r="AS341" s="105"/>
      <c r="AT341" s="97" t="s">
        <v>44</v>
      </c>
      <c r="AU341" s="98" t="str">
        <f t="shared" si="82"/>
        <v>A</v>
      </c>
      <c r="AV341" s="197" t="s">
        <v>138</v>
      </c>
      <c r="AW341" s="198">
        <v>0</v>
      </c>
      <c r="AX341" s="197" t="s">
        <v>1823</v>
      </c>
      <c r="AY341" s="203">
        <v>45589</v>
      </c>
      <c r="AZ341" s="97" t="s">
        <v>55</v>
      </c>
      <c r="BA341" s="122" t="s">
        <v>55</v>
      </c>
      <c r="BB341" s="202"/>
      <c r="BC341" s="97" t="s">
        <v>44</v>
      </c>
      <c r="BD341" s="98" t="str">
        <f t="shared" si="83"/>
        <v>A</v>
      </c>
      <c r="BE341" s="99"/>
      <c r="BF341" s="106"/>
      <c r="BG341" s="101"/>
      <c r="BH341" s="200"/>
      <c r="BI341" s="205"/>
      <c r="BJ341" s="201"/>
      <c r="BK341" s="202"/>
      <c r="BL341" s="107" t="s">
        <v>141</v>
      </c>
      <c r="BM341" s="108">
        <f t="shared" si="73"/>
        <v>1</v>
      </c>
      <c r="BN341" s="108">
        <f t="shared" si="74"/>
        <v>1</v>
      </c>
      <c r="BO341" s="108">
        <f t="shared" si="75"/>
        <v>0</v>
      </c>
      <c r="BP341" s="108">
        <f t="shared" si="76"/>
        <v>1</v>
      </c>
      <c r="BQ341" s="108">
        <f t="shared" si="77"/>
        <v>1</v>
      </c>
      <c r="BR341" s="109">
        <f t="shared" si="78"/>
        <v>0</v>
      </c>
      <c r="BS341" s="108">
        <f t="shared" si="79"/>
        <v>1</v>
      </c>
      <c r="BT341" s="108">
        <f t="shared" si="80"/>
        <v>0</v>
      </c>
      <c r="BU341" s="108">
        <f t="shared" si="72"/>
        <v>1</v>
      </c>
      <c r="BV341" s="62" t="str">
        <f t="shared" si="81"/>
        <v>IGUAL</v>
      </c>
      <c r="BW341" s="251"/>
    </row>
    <row r="342" spans="1:75" ht="37.9" customHeight="1">
      <c r="A342" s="89" t="s">
        <v>1600</v>
      </c>
      <c r="B342" s="43">
        <v>1890</v>
      </c>
      <c r="C342" s="90" t="s">
        <v>1558</v>
      </c>
      <c r="D342" s="90" t="s">
        <v>1601</v>
      </c>
      <c r="E342" s="92"/>
      <c r="F342" s="90" t="s">
        <v>1615</v>
      </c>
      <c r="G342" s="93" t="s">
        <v>1853</v>
      </c>
      <c r="H342" s="90" t="s">
        <v>38</v>
      </c>
      <c r="I342" s="92">
        <v>45301</v>
      </c>
      <c r="J342" s="94"/>
      <c r="K342" s="90"/>
      <c r="L342" s="90"/>
      <c r="M342" s="90"/>
      <c r="N342" s="90"/>
      <c r="O342" s="92"/>
      <c r="P342" s="92" t="s">
        <v>1854</v>
      </c>
      <c r="Q342" s="188">
        <v>2696</v>
      </c>
      <c r="R342" s="95">
        <f t="array" ref="R342">SUM(IF($AA342=Reformulaciones!$B$2:$B$1354,Reformulaciones!$J$2:$J$994,0))</f>
        <v>0</v>
      </c>
      <c r="S342" s="93" t="s">
        <v>1855</v>
      </c>
      <c r="T342" s="290" t="s">
        <v>1856</v>
      </c>
      <c r="U342" s="291" t="s">
        <v>1857</v>
      </c>
      <c r="V342" s="179">
        <v>1</v>
      </c>
      <c r="W342" s="180" t="s">
        <v>568</v>
      </c>
      <c r="X342" s="181">
        <v>45600</v>
      </c>
      <c r="Y342" s="181">
        <v>45645</v>
      </c>
      <c r="Z342" s="90" t="s">
        <v>695</v>
      </c>
      <c r="AA342" s="44" t="s">
        <v>1858</v>
      </c>
      <c r="AB342" s="97" t="s">
        <v>44</v>
      </c>
      <c r="AC342" s="98" t="str">
        <f t="shared" si="85"/>
        <v>A</v>
      </c>
      <c r="AD342" s="99" t="s">
        <v>254</v>
      </c>
      <c r="AE342" s="100">
        <v>0</v>
      </c>
      <c r="AF342" s="99" t="s">
        <v>1859</v>
      </c>
      <c r="AG342" s="110">
        <v>45406</v>
      </c>
      <c r="AH342" s="104"/>
      <c r="AI342" s="104"/>
      <c r="AJ342" s="105" t="s">
        <v>120</v>
      </c>
      <c r="AK342" s="97" t="s">
        <v>44</v>
      </c>
      <c r="AL342" s="98" t="str">
        <f t="shared" si="84"/>
        <v>A</v>
      </c>
      <c r="AM342" s="99" t="s">
        <v>254</v>
      </c>
      <c r="AN342" s="100">
        <v>0</v>
      </c>
      <c r="AO342" s="99" t="s">
        <v>139</v>
      </c>
      <c r="AP342" s="110">
        <v>45494</v>
      </c>
      <c r="AQ342" s="97" t="s">
        <v>55</v>
      </c>
      <c r="AR342" s="97" t="s">
        <v>55</v>
      </c>
      <c r="AS342" s="105"/>
      <c r="AT342" s="97" t="s">
        <v>44</v>
      </c>
      <c r="AU342" s="98" t="str">
        <f t="shared" si="82"/>
        <v>A</v>
      </c>
      <c r="AV342" s="197" t="s">
        <v>138</v>
      </c>
      <c r="AW342" s="198">
        <v>0</v>
      </c>
      <c r="AX342" s="197" t="s">
        <v>1860</v>
      </c>
      <c r="AY342" s="203">
        <v>45589</v>
      </c>
      <c r="AZ342" s="97" t="s">
        <v>55</v>
      </c>
      <c r="BA342" s="122" t="s">
        <v>55</v>
      </c>
      <c r="BB342" s="202"/>
      <c r="BC342" s="97" t="s">
        <v>44</v>
      </c>
      <c r="BD342" s="98" t="str">
        <f t="shared" si="83"/>
        <v>A</v>
      </c>
      <c r="BE342" s="99"/>
      <c r="BF342" s="106"/>
      <c r="BG342" s="101"/>
      <c r="BH342" s="200"/>
      <c r="BI342" s="205"/>
      <c r="BJ342" s="201"/>
      <c r="BK342" s="202"/>
      <c r="BL342" s="107" t="s">
        <v>141</v>
      </c>
      <c r="BM342" s="108">
        <f t="shared" si="73"/>
        <v>1</v>
      </c>
      <c r="BN342" s="108">
        <f t="shared" si="74"/>
        <v>1</v>
      </c>
      <c r="BO342" s="108">
        <f t="shared" si="75"/>
        <v>0</v>
      </c>
      <c r="BP342" s="108">
        <f t="shared" si="76"/>
        <v>1</v>
      </c>
      <c r="BQ342" s="108">
        <f t="shared" si="77"/>
        <v>1</v>
      </c>
      <c r="BR342" s="109">
        <f t="shared" si="78"/>
        <v>0</v>
      </c>
      <c r="BS342" s="108">
        <f t="shared" si="79"/>
        <v>1</v>
      </c>
      <c r="BT342" s="108">
        <f t="shared" si="80"/>
        <v>0</v>
      </c>
      <c r="BU342" s="108">
        <f t="shared" si="72"/>
        <v>1</v>
      </c>
      <c r="BV342" s="62" t="str">
        <f t="shared" si="81"/>
        <v>IGUAL</v>
      </c>
      <c r="BW342" s="251"/>
    </row>
    <row r="343" spans="1:75" ht="37.9" hidden="1" customHeight="1">
      <c r="A343" s="89" t="s">
        <v>1600</v>
      </c>
      <c r="B343" s="43">
        <v>1890</v>
      </c>
      <c r="C343" s="90" t="s">
        <v>1558</v>
      </c>
      <c r="D343" s="90" t="s">
        <v>1601</v>
      </c>
      <c r="E343" s="92"/>
      <c r="F343" s="90" t="s">
        <v>1615</v>
      </c>
      <c r="G343" s="93" t="s">
        <v>1853</v>
      </c>
      <c r="H343" s="90" t="s">
        <v>38</v>
      </c>
      <c r="I343" s="92">
        <v>45301</v>
      </c>
      <c r="J343" s="94"/>
      <c r="K343" s="90"/>
      <c r="L343" s="90"/>
      <c r="M343" s="90"/>
      <c r="N343" s="90"/>
      <c r="O343" s="92"/>
      <c r="P343" s="92" t="s">
        <v>110</v>
      </c>
      <c r="Q343" s="188">
        <v>2764</v>
      </c>
      <c r="R343" s="95">
        <f t="array" ref="R343">SUM(IF($AA343=Reformulaciones!$B$2:$B$1354,Reformulaciones!$J$2:$J$994,0))</f>
        <v>0</v>
      </c>
      <c r="S343" s="93" t="s">
        <v>1855</v>
      </c>
      <c r="T343" s="231" t="s">
        <v>1861</v>
      </c>
      <c r="U343" s="232" t="s">
        <v>1862</v>
      </c>
      <c r="V343" s="233">
        <v>1</v>
      </c>
      <c r="W343" s="229" t="s">
        <v>568</v>
      </c>
      <c r="X343" s="230">
        <v>45454</v>
      </c>
      <c r="Y343" s="230">
        <v>45597</v>
      </c>
      <c r="Z343" s="90" t="s">
        <v>695</v>
      </c>
      <c r="AA343" s="44" t="s">
        <v>1863</v>
      </c>
      <c r="AB343" s="97" t="s">
        <v>44</v>
      </c>
      <c r="AC343" s="98" t="str">
        <f t="shared" si="85"/>
        <v>A</v>
      </c>
      <c r="AD343" s="99" t="s">
        <v>254</v>
      </c>
      <c r="AE343" s="100">
        <v>0</v>
      </c>
      <c r="AF343" s="99" t="s">
        <v>1859</v>
      </c>
      <c r="AG343" s="110">
        <v>45406</v>
      </c>
      <c r="AH343" s="104"/>
      <c r="AI343" s="104"/>
      <c r="AJ343" s="105" t="s">
        <v>120</v>
      </c>
      <c r="AK343" s="97" t="s">
        <v>44</v>
      </c>
      <c r="AL343" s="98" t="str">
        <f t="shared" si="84"/>
        <v>A</v>
      </c>
      <c r="AM343" s="99" t="s">
        <v>254</v>
      </c>
      <c r="AN343" s="100">
        <v>0</v>
      </c>
      <c r="AO343" s="99" t="s">
        <v>139</v>
      </c>
      <c r="AP343" s="110">
        <v>45494</v>
      </c>
      <c r="AQ343" s="97" t="s">
        <v>55</v>
      </c>
      <c r="AR343" s="97" t="s">
        <v>55</v>
      </c>
      <c r="AS343" s="105"/>
      <c r="AT343" s="97" t="s">
        <v>44</v>
      </c>
      <c r="AU343" s="98" t="str">
        <f t="shared" si="82"/>
        <v>A</v>
      </c>
      <c r="AV343" s="197" t="s">
        <v>138</v>
      </c>
      <c r="AW343" s="198">
        <v>0</v>
      </c>
      <c r="AX343" s="197" t="s">
        <v>1860</v>
      </c>
      <c r="AY343" s="203">
        <v>45589</v>
      </c>
      <c r="AZ343" s="97" t="s">
        <v>55</v>
      </c>
      <c r="BA343" s="122" t="s">
        <v>55</v>
      </c>
      <c r="BB343" s="202"/>
      <c r="BC343" s="97" t="s">
        <v>44</v>
      </c>
      <c r="BD343" s="98" t="str">
        <f t="shared" si="83"/>
        <v>A</v>
      </c>
      <c r="BE343" s="99"/>
      <c r="BF343" s="106"/>
      <c r="BG343" s="101"/>
      <c r="BH343" s="200"/>
      <c r="BI343" s="205"/>
      <c r="BJ343" s="201"/>
      <c r="BK343" s="202"/>
      <c r="BL343" s="107" t="s">
        <v>141</v>
      </c>
      <c r="BM343" s="108">
        <f t="shared" si="73"/>
        <v>1</v>
      </c>
      <c r="BN343" s="108">
        <f t="shared" si="74"/>
        <v>1</v>
      </c>
      <c r="BO343" s="108">
        <f t="shared" si="75"/>
        <v>0</v>
      </c>
      <c r="BP343" s="108">
        <f t="shared" si="76"/>
        <v>1</v>
      </c>
      <c r="BQ343" s="108">
        <f t="shared" si="77"/>
        <v>1</v>
      </c>
      <c r="BR343" s="109">
        <f t="shared" si="78"/>
        <v>0</v>
      </c>
      <c r="BS343" s="108">
        <f t="shared" si="79"/>
        <v>1</v>
      </c>
      <c r="BT343" s="108">
        <f t="shared" si="80"/>
        <v>0</v>
      </c>
      <c r="BU343" s="108">
        <f t="shared" si="72"/>
        <v>1</v>
      </c>
      <c r="BV343" s="62" t="str">
        <f t="shared" si="81"/>
        <v>IGUAL</v>
      </c>
      <c r="BW343" s="251"/>
    </row>
    <row r="344" spans="1:75" ht="37.9" hidden="1" customHeight="1">
      <c r="A344" s="89" t="s">
        <v>1600</v>
      </c>
      <c r="B344" s="43">
        <v>1891</v>
      </c>
      <c r="C344" s="90" t="s">
        <v>1558</v>
      </c>
      <c r="D344" s="90" t="s">
        <v>1601</v>
      </c>
      <c r="E344" s="92"/>
      <c r="F344" s="90" t="s">
        <v>1615</v>
      </c>
      <c r="G344" s="93" t="s">
        <v>1864</v>
      </c>
      <c r="H344" s="90" t="s">
        <v>38</v>
      </c>
      <c r="I344" s="92">
        <v>45301</v>
      </c>
      <c r="J344" s="94"/>
      <c r="K344" s="90"/>
      <c r="L344" s="90"/>
      <c r="M344" s="90"/>
      <c r="N344" s="90"/>
      <c r="O344" s="92"/>
      <c r="P344" s="92" t="s">
        <v>1865</v>
      </c>
      <c r="Q344" s="188">
        <v>2708</v>
      </c>
      <c r="R344" s="95">
        <f t="array" ref="R344">SUM(IF($AA344=Reformulaciones!$B$2:$B$1354,Reformulaciones!$J$2:$J$994,0))</f>
        <v>0</v>
      </c>
      <c r="S344" s="93" t="s">
        <v>1866</v>
      </c>
      <c r="T344" s="93" t="s">
        <v>1867</v>
      </c>
      <c r="U344" s="96" t="s">
        <v>1868</v>
      </c>
      <c r="V344" s="94">
        <v>3</v>
      </c>
      <c r="W344" s="90" t="s">
        <v>568</v>
      </c>
      <c r="X344" s="92">
        <v>45369</v>
      </c>
      <c r="Y344" s="92">
        <v>45625</v>
      </c>
      <c r="Z344" s="90" t="s">
        <v>695</v>
      </c>
      <c r="AA344" s="44" t="s">
        <v>1869</v>
      </c>
      <c r="AB344" s="97" t="s">
        <v>44</v>
      </c>
      <c r="AC344" s="98" t="str">
        <f t="shared" si="85"/>
        <v>A</v>
      </c>
      <c r="AD344" s="99" t="s">
        <v>254</v>
      </c>
      <c r="AE344" s="100">
        <v>0</v>
      </c>
      <c r="AF344" s="99" t="s">
        <v>1442</v>
      </c>
      <c r="AG344" s="110">
        <v>45406</v>
      </c>
      <c r="AH344" s="104"/>
      <c r="AI344" s="104"/>
      <c r="AJ344" s="105" t="s">
        <v>120</v>
      </c>
      <c r="AK344" s="97" t="s">
        <v>44</v>
      </c>
      <c r="AL344" s="98" t="str">
        <f t="shared" si="84"/>
        <v>A</v>
      </c>
      <c r="AM344" s="99" t="s">
        <v>254</v>
      </c>
      <c r="AN344" s="100">
        <v>0</v>
      </c>
      <c r="AO344" s="99" t="s">
        <v>139</v>
      </c>
      <c r="AP344" s="110">
        <v>45494</v>
      </c>
      <c r="AQ344" s="97" t="s">
        <v>55</v>
      </c>
      <c r="AR344" s="97" t="s">
        <v>55</v>
      </c>
      <c r="AS344" s="105"/>
      <c r="AT344" s="97" t="s">
        <v>44</v>
      </c>
      <c r="AU344" s="98" t="str">
        <f t="shared" si="82"/>
        <v>A</v>
      </c>
      <c r="AV344" s="197" t="s">
        <v>138</v>
      </c>
      <c r="AW344" s="198">
        <v>0</v>
      </c>
      <c r="AX344" s="197" t="s">
        <v>1860</v>
      </c>
      <c r="AY344" s="203">
        <v>45589</v>
      </c>
      <c r="AZ344" s="97" t="s">
        <v>55</v>
      </c>
      <c r="BA344" s="122" t="s">
        <v>55</v>
      </c>
      <c r="BB344" s="202"/>
      <c r="BC344" s="97" t="s">
        <v>44</v>
      </c>
      <c r="BD344" s="98" t="str">
        <f t="shared" si="83"/>
        <v>A</v>
      </c>
      <c r="BE344" s="99"/>
      <c r="BF344" s="106"/>
      <c r="BG344" s="101"/>
      <c r="BH344" s="200"/>
      <c r="BI344" s="205"/>
      <c r="BJ344" s="201"/>
      <c r="BK344" s="202"/>
      <c r="BL344" s="107" t="s">
        <v>141</v>
      </c>
      <c r="BM344" s="108">
        <f t="shared" si="73"/>
        <v>1</v>
      </c>
      <c r="BN344" s="108">
        <f t="shared" si="74"/>
        <v>1</v>
      </c>
      <c r="BO344" s="108">
        <f t="shared" si="75"/>
        <v>0</v>
      </c>
      <c r="BP344" s="108">
        <f t="shared" si="76"/>
        <v>1</v>
      </c>
      <c r="BQ344" s="108">
        <f t="shared" si="77"/>
        <v>1</v>
      </c>
      <c r="BR344" s="109">
        <f t="shared" si="78"/>
        <v>0</v>
      </c>
      <c r="BS344" s="108">
        <f t="shared" si="79"/>
        <v>1</v>
      </c>
      <c r="BT344" s="108">
        <f t="shared" si="80"/>
        <v>0</v>
      </c>
      <c r="BU344" s="108">
        <f t="shared" si="72"/>
        <v>1</v>
      </c>
      <c r="BV344" s="62" t="str">
        <f t="shared" si="81"/>
        <v>IGUAL</v>
      </c>
      <c r="BW344" s="251"/>
    </row>
    <row r="345" spans="1:75" ht="37.9" hidden="1" customHeight="1">
      <c r="A345" s="89" t="s">
        <v>1600</v>
      </c>
      <c r="B345" s="43">
        <v>1892</v>
      </c>
      <c r="C345" s="90" t="s">
        <v>1558</v>
      </c>
      <c r="D345" s="90" t="s">
        <v>1601</v>
      </c>
      <c r="E345" s="92"/>
      <c r="F345" s="90" t="s">
        <v>1615</v>
      </c>
      <c r="G345" s="93" t="s">
        <v>1870</v>
      </c>
      <c r="H345" s="90" t="s">
        <v>38</v>
      </c>
      <c r="I345" s="92">
        <v>45301</v>
      </c>
      <c r="J345" s="94"/>
      <c r="K345" s="90"/>
      <c r="L345" s="90"/>
      <c r="M345" s="90"/>
      <c r="N345" s="90"/>
      <c r="O345" s="92"/>
      <c r="P345" s="92" t="s">
        <v>1871</v>
      </c>
      <c r="Q345" s="188">
        <v>2735</v>
      </c>
      <c r="R345" s="95">
        <f t="array" ref="R345">SUM(IF($AA345=Reformulaciones!$B$2:$B$1354,Reformulaciones!$J$2:$J$994,0))</f>
        <v>0</v>
      </c>
      <c r="S345" s="93" t="s">
        <v>1872</v>
      </c>
      <c r="T345" s="93" t="s">
        <v>1873</v>
      </c>
      <c r="U345" s="96" t="s">
        <v>1874</v>
      </c>
      <c r="V345" s="94">
        <v>1</v>
      </c>
      <c r="W345" s="90" t="s">
        <v>568</v>
      </c>
      <c r="X345" s="92">
        <v>45293</v>
      </c>
      <c r="Y345" s="92">
        <v>45473</v>
      </c>
      <c r="Z345" s="90" t="s">
        <v>695</v>
      </c>
      <c r="AA345" s="44" t="s">
        <v>1875</v>
      </c>
      <c r="AB345" s="97" t="s">
        <v>44</v>
      </c>
      <c r="AC345" s="98" t="str">
        <f t="shared" si="85"/>
        <v>C</v>
      </c>
      <c r="AD345" s="99" t="s">
        <v>1876</v>
      </c>
      <c r="AE345" s="100">
        <v>1</v>
      </c>
      <c r="AF345" s="99" t="s">
        <v>1877</v>
      </c>
      <c r="AG345" s="110">
        <v>45413</v>
      </c>
      <c r="AH345" s="104"/>
      <c r="AI345" s="104"/>
      <c r="AJ345" s="105" t="s">
        <v>120</v>
      </c>
      <c r="AK345" s="97" t="s">
        <v>55</v>
      </c>
      <c r="AL345" s="97" t="s">
        <v>55</v>
      </c>
      <c r="AM345" s="104" t="s">
        <v>55</v>
      </c>
      <c r="AN345" s="97" t="s">
        <v>55</v>
      </c>
      <c r="AO345" s="97" t="s">
        <v>55</v>
      </c>
      <c r="AP345" s="97" t="s">
        <v>55</v>
      </c>
      <c r="AQ345" s="97" t="s">
        <v>55</v>
      </c>
      <c r="AR345" s="97" t="s">
        <v>55</v>
      </c>
      <c r="AS345" s="97" t="s">
        <v>55</v>
      </c>
      <c r="AT345" s="97" t="s">
        <v>55</v>
      </c>
      <c r="AU345" s="98" t="s">
        <v>55</v>
      </c>
      <c r="AV345" s="97" t="s">
        <v>55</v>
      </c>
      <c r="AW345" s="100" t="s">
        <v>55</v>
      </c>
      <c r="AX345" s="97" t="s">
        <v>55</v>
      </c>
      <c r="AY345" s="110" t="s">
        <v>55</v>
      </c>
      <c r="AZ345" s="97" t="s">
        <v>55</v>
      </c>
      <c r="BA345" s="97" t="s">
        <v>55</v>
      </c>
      <c r="BB345" s="122" t="s">
        <v>55</v>
      </c>
      <c r="BC345" s="97" t="s">
        <v>55</v>
      </c>
      <c r="BD345" s="98" t="s">
        <v>55</v>
      </c>
      <c r="BE345" s="97" t="s">
        <v>55</v>
      </c>
      <c r="BF345" s="100" t="s">
        <v>55</v>
      </c>
      <c r="BG345" s="97" t="s">
        <v>55</v>
      </c>
      <c r="BH345" s="110" t="s">
        <v>55</v>
      </c>
      <c r="BI345" s="97" t="s">
        <v>55</v>
      </c>
      <c r="BJ345" s="97" t="s">
        <v>55</v>
      </c>
      <c r="BK345" s="122" t="s">
        <v>55</v>
      </c>
      <c r="BL345" s="107" t="s">
        <v>110</v>
      </c>
      <c r="BM345" s="108" t="str">
        <f t="shared" si="73"/>
        <v>N.A.</v>
      </c>
      <c r="BN345" s="108" t="str">
        <f t="shared" si="74"/>
        <v>N.A.</v>
      </c>
      <c r="BO345" s="108" t="str">
        <f t="shared" si="75"/>
        <v>N.A.</v>
      </c>
      <c r="BP345" s="108" t="str">
        <f t="shared" si="76"/>
        <v>N.A.</v>
      </c>
      <c r="BQ345" s="108" t="str">
        <f t="shared" si="77"/>
        <v>N.A.</v>
      </c>
      <c r="BR345" s="109" t="str">
        <f t="shared" si="78"/>
        <v>N.A.</v>
      </c>
      <c r="BS345" s="108">
        <f t="shared" si="79"/>
        <v>0</v>
      </c>
      <c r="BT345" s="108">
        <f t="shared" si="80"/>
        <v>0</v>
      </c>
      <c r="BU345" s="108">
        <f t="shared" si="72"/>
        <v>0</v>
      </c>
      <c r="BV345" s="62" t="str">
        <f t="shared" si="81"/>
        <v>IGUAL</v>
      </c>
      <c r="BW345" s="251"/>
    </row>
    <row r="346" spans="1:75" ht="37.9" customHeight="1">
      <c r="A346" s="89" t="s">
        <v>1600</v>
      </c>
      <c r="B346" s="43">
        <v>1893</v>
      </c>
      <c r="C346" s="90" t="s">
        <v>1558</v>
      </c>
      <c r="D346" s="90" t="s">
        <v>1601</v>
      </c>
      <c r="E346" s="92"/>
      <c r="F346" s="90" t="s">
        <v>1615</v>
      </c>
      <c r="G346" s="93" t="s">
        <v>1878</v>
      </c>
      <c r="H346" s="90" t="s">
        <v>38</v>
      </c>
      <c r="I346" s="92">
        <v>45301</v>
      </c>
      <c r="J346" s="94"/>
      <c r="K346" s="90"/>
      <c r="L346" s="90"/>
      <c r="M346" s="90"/>
      <c r="N346" s="90"/>
      <c r="O346" s="92"/>
      <c r="P346" s="92" t="s">
        <v>1879</v>
      </c>
      <c r="Q346" s="188">
        <v>2707</v>
      </c>
      <c r="R346" s="95">
        <f t="array" ref="R346">SUM(IF($AA346=Reformulaciones!$B$2:$B$1354,Reformulaciones!$J$2:$J$994,0))</f>
        <v>0</v>
      </c>
      <c r="S346" s="93" t="s">
        <v>1880</v>
      </c>
      <c r="T346" s="93" t="s">
        <v>1881</v>
      </c>
      <c r="U346" s="96" t="s">
        <v>1882</v>
      </c>
      <c r="V346" s="94">
        <v>10</v>
      </c>
      <c r="W346" s="90" t="s">
        <v>568</v>
      </c>
      <c r="X346" s="92">
        <v>45352</v>
      </c>
      <c r="Y346" s="92">
        <v>45656</v>
      </c>
      <c r="Z346" s="90" t="s">
        <v>695</v>
      </c>
      <c r="AA346" s="44" t="s">
        <v>1883</v>
      </c>
      <c r="AB346" s="97" t="s">
        <v>44</v>
      </c>
      <c r="AC346" s="98" t="str">
        <f t="shared" si="85"/>
        <v>A</v>
      </c>
      <c r="AD346" s="99" t="s">
        <v>1884</v>
      </c>
      <c r="AE346" s="100">
        <v>0.1</v>
      </c>
      <c r="AF346" s="99" t="s">
        <v>1885</v>
      </c>
      <c r="AG346" s="110">
        <v>45413</v>
      </c>
      <c r="AH346" s="104"/>
      <c r="AI346" s="104"/>
      <c r="AJ346" s="105" t="s">
        <v>120</v>
      </c>
      <c r="AK346" s="97" t="s">
        <v>44</v>
      </c>
      <c r="AL346" s="98" t="str">
        <f t="shared" si="84"/>
        <v>A</v>
      </c>
      <c r="AM346" s="99" t="s">
        <v>254</v>
      </c>
      <c r="AN346" s="100">
        <v>0.1</v>
      </c>
      <c r="AO346" s="99" t="s">
        <v>1886</v>
      </c>
      <c r="AP346" s="110">
        <v>45497</v>
      </c>
      <c r="AQ346" s="97" t="s">
        <v>55</v>
      </c>
      <c r="AR346" s="97" t="s">
        <v>55</v>
      </c>
      <c r="AS346" s="105"/>
      <c r="AT346" s="97" t="s">
        <v>44</v>
      </c>
      <c r="AU346" s="98" t="str">
        <f>IF($AW346="N.A.","A",(IF($AW346&lt;100%,"A",(IF($AW346=100%,"C")))))</f>
        <v>A</v>
      </c>
      <c r="AV346" s="197" t="s">
        <v>1887</v>
      </c>
      <c r="AW346" s="198">
        <v>0.6</v>
      </c>
      <c r="AX346" s="197" t="s">
        <v>1888</v>
      </c>
      <c r="AY346" s="203">
        <v>45589</v>
      </c>
      <c r="AZ346" s="97" t="s">
        <v>55</v>
      </c>
      <c r="BA346" s="122" t="s">
        <v>55</v>
      </c>
      <c r="BB346" s="202"/>
      <c r="BC346" s="97" t="s">
        <v>44</v>
      </c>
      <c r="BD346" s="98" t="str">
        <f t="shared" si="83"/>
        <v>A</v>
      </c>
      <c r="BE346" s="99"/>
      <c r="BF346" s="106"/>
      <c r="BG346" s="101"/>
      <c r="BH346" s="200"/>
      <c r="BI346" s="205"/>
      <c r="BJ346" s="201"/>
      <c r="BK346" s="202"/>
      <c r="BL346" s="107" t="s">
        <v>141</v>
      </c>
      <c r="BM346" s="108">
        <f t="shared" si="73"/>
        <v>1</v>
      </c>
      <c r="BN346" s="108">
        <f t="shared" si="74"/>
        <v>1</v>
      </c>
      <c r="BO346" s="108">
        <f t="shared" si="75"/>
        <v>0</v>
      </c>
      <c r="BP346" s="108">
        <f t="shared" si="76"/>
        <v>1</v>
      </c>
      <c r="BQ346" s="108">
        <f t="shared" si="77"/>
        <v>1</v>
      </c>
      <c r="BR346" s="109">
        <f t="shared" si="78"/>
        <v>0</v>
      </c>
      <c r="BS346" s="108">
        <f t="shared" si="79"/>
        <v>1</v>
      </c>
      <c r="BT346" s="108">
        <f t="shared" si="80"/>
        <v>0</v>
      </c>
      <c r="BU346" s="108">
        <f t="shared" si="72"/>
        <v>1</v>
      </c>
      <c r="BV346" s="62" t="str">
        <f t="shared" si="81"/>
        <v>MENOR</v>
      </c>
      <c r="BW346" s="251"/>
    </row>
    <row r="347" spans="1:75" ht="37.9" hidden="1" customHeight="1">
      <c r="A347" s="89" t="s">
        <v>1600</v>
      </c>
      <c r="B347" s="43">
        <v>1894</v>
      </c>
      <c r="C347" s="90" t="s">
        <v>1558</v>
      </c>
      <c r="D347" s="90" t="s">
        <v>1601</v>
      </c>
      <c r="E347" s="92"/>
      <c r="F347" s="90" t="s">
        <v>1615</v>
      </c>
      <c r="G347" s="93" t="s">
        <v>1889</v>
      </c>
      <c r="H347" s="90" t="s">
        <v>38</v>
      </c>
      <c r="I347" s="92">
        <v>45301</v>
      </c>
      <c r="J347" s="94"/>
      <c r="K347" s="90"/>
      <c r="L347" s="90"/>
      <c r="M347" s="90"/>
      <c r="N347" s="90"/>
      <c r="O347" s="92"/>
      <c r="P347" s="92" t="s">
        <v>1890</v>
      </c>
      <c r="Q347" s="188">
        <v>2721</v>
      </c>
      <c r="R347" s="95">
        <f t="array" ref="R347">SUM(IF($AA347=Reformulaciones!$B$2:$B$1354,Reformulaciones!$J$2:$J$994,0))</f>
        <v>0</v>
      </c>
      <c r="S347" s="93" t="s">
        <v>1891</v>
      </c>
      <c r="T347" s="93" t="s">
        <v>1892</v>
      </c>
      <c r="U347" s="96" t="s">
        <v>1893</v>
      </c>
      <c r="V347" s="94">
        <v>1</v>
      </c>
      <c r="W347" s="90" t="s">
        <v>568</v>
      </c>
      <c r="X347" s="92">
        <v>45413</v>
      </c>
      <c r="Y347" s="92">
        <v>45626</v>
      </c>
      <c r="Z347" s="90" t="s">
        <v>695</v>
      </c>
      <c r="AA347" s="44" t="s">
        <v>1894</v>
      </c>
      <c r="AB347" s="97" t="s">
        <v>44</v>
      </c>
      <c r="AC347" s="98" t="str">
        <f t="shared" si="85"/>
        <v>A</v>
      </c>
      <c r="AD347" s="99" t="s">
        <v>110</v>
      </c>
      <c r="AE347" s="100">
        <v>0</v>
      </c>
      <c r="AF347" s="99" t="s">
        <v>1644</v>
      </c>
      <c r="AG347" s="110">
        <v>45406</v>
      </c>
      <c r="AH347" s="104"/>
      <c r="AI347" s="104"/>
      <c r="AJ347" s="105" t="s">
        <v>120</v>
      </c>
      <c r="AK347" s="97" t="s">
        <v>44</v>
      </c>
      <c r="AL347" s="98" t="str">
        <f t="shared" si="84"/>
        <v>A</v>
      </c>
      <c r="AM347" s="99" t="s">
        <v>254</v>
      </c>
      <c r="AN347" s="100">
        <v>0</v>
      </c>
      <c r="AO347" s="99" t="s">
        <v>139</v>
      </c>
      <c r="AP347" s="110">
        <v>45494</v>
      </c>
      <c r="AQ347" s="97" t="s">
        <v>55</v>
      </c>
      <c r="AR347" s="97" t="s">
        <v>55</v>
      </c>
      <c r="AS347" s="105" t="s">
        <v>1895</v>
      </c>
      <c r="AT347" s="97" t="s">
        <v>44</v>
      </c>
      <c r="AU347" s="98" t="str">
        <f>IF($AW347="N.A.","A",(IF($AW347&lt;100%,"A",(IF($AW347=100%,"C")))))</f>
        <v>A</v>
      </c>
      <c r="AV347" s="197" t="s">
        <v>138</v>
      </c>
      <c r="AW347" s="198">
        <v>0</v>
      </c>
      <c r="AX347" s="197" t="s">
        <v>1860</v>
      </c>
      <c r="AY347" s="203">
        <v>45589</v>
      </c>
      <c r="AZ347" s="97" t="s">
        <v>55</v>
      </c>
      <c r="BA347" s="122" t="s">
        <v>55</v>
      </c>
      <c r="BB347" s="202"/>
      <c r="BC347" s="97" t="s">
        <v>44</v>
      </c>
      <c r="BD347" s="98" t="str">
        <f t="shared" si="83"/>
        <v>A</v>
      </c>
      <c r="BE347" s="99"/>
      <c r="BF347" s="106"/>
      <c r="BG347" s="101"/>
      <c r="BH347" s="200"/>
      <c r="BI347" s="205"/>
      <c r="BJ347" s="201"/>
      <c r="BK347" s="202"/>
      <c r="BL347" s="107" t="s">
        <v>141</v>
      </c>
      <c r="BM347" s="108">
        <f t="shared" si="73"/>
        <v>1</v>
      </c>
      <c r="BN347" s="108">
        <f t="shared" si="74"/>
        <v>1</v>
      </c>
      <c r="BO347" s="108">
        <f t="shared" si="75"/>
        <v>0</v>
      </c>
      <c r="BP347" s="108">
        <f t="shared" si="76"/>
        <v>1</v>
      </c>
      <c r="BQ347" s="108">
        <f t="shared" si="77"/>
        <v>1</v>
      </c>
      <c r="BR347" s="109">
        <f t="shared" si="78"/>
        <v>0</v>
      </c>
      <c r="BS347" s="108">
        <f t="shared" si="79"/>
        <v>1</v>
      </c>
      <c r="BT347" s="108">
        <f t="shared" si="80"/>
        <v>0</v>
      </c>
      <c r="BU347" s="108">
        <f t="shared" si="72"/>
        <v>1</v>
      </c>
      <c r="BV347" s="62" t="str">
        <f t="shared" si="81"/>
        <v>IGUAL</v>
      </c>
      <c r="BW347" s="251"/>
    </row>
    <row r="348" spans="1:75" ht="37.9" hidden="1" customHeight="1">
      <c r="A348" s="89" t="s">
        <v>1600</v>
      </c>
      <c r="B348" s="43">
        <v>1894</v>
      </c>
      <c r="C348" s="90" t="s">
        <v>1558</v>
      </c>
      <c r="D348" s="90" t="s">
        <v>1601</v>
      </c>
      <c r="E348" s="92"/>
      <c r="F348" s="90" t="s">
        <v>1615</v>
      </c>
      <c r="G348" s="93" t="s">
        <v>1889</v>
      </c>
      <c r="H348" s="90" t="s">
        <v>38</v>
      </c>
      <c r="I348" s="92">
        <v>45301</v>
      </c>
      <c r="J348" s="94"/>
      <c r="K348" s="90"/>
      <c r="L348" s="90"/>
      <c r="M348" s="90"/>
      <c r="N348" s="90"/>
      <c r="O348" s="92"/>
      <c r="P348" s="92" t="s">
        <v>110</v>
      </c>
      <c r="Q348" s="188">
        <v>2757</v>
      </c>
      <c r="R348" s="95">
        <f t="array" ref="R348">SUM(IF($AA348=Reformulaciones!$B$2:$B$1354,Reformulaciones!$J$2:$J$994,0))</f>
        <v>0</v>
      </c>
      <c r="S348" s="93" t="s">
        <v>1891</v>
      </c>
      <c r="T348" s="93" t="s">
        <v>1896</v>
      </c>
      <c r="U348" s="96" t="s">
        <v>1593</v>
      </c>
      <c r="V348" s="94">
        <v>1</v>
      </c>
      <c r="W348" s="90" t="s">
        <v>568</v>
      </c>
      <c r="X348" s="92">
        <v>45323</v>
      </c>
      <c r="Y348" s="92">
        <v>45626</v>
      </c>
      <c r="Z348" s="90" t="s">
        <v>695</v>
      </c>
      <c r="AA348" s="44" t="s">
        <v>1897</v>
      </c>
      <c r="AB348" s="97" t="s">
        <v>44</v>
      </c>
      <c r="AC348" s="98" t="str">
        <f t="shared" si="85"/>
        <v>A</v>
      </c>
      <c r="AD348" s="99" t="s">
        <v>110</v>
      </c>
      <c r="AE348" s="100">
        <v>0</v>
      </c>
      <c r="AF348" s="99" t="s">
        <v>1644</v>
      </c>
      <c r="AG348" s="110">
        <v>45406</v>
      </c>
      <c r="AH348" s="104"/>
      <c r="AI348" s="104"/>
      <c r="AJ348" s="105" t="s">
        <v>120</v>
      </c>
      <c r="AK348" s="97" t="s">
        <v>44</v>
      </c>
      <c r="AL348" s="98" t="str">
        <f t="shared" si="84"/>
        <v>A</v>
      </c>
      <c r="AM348" s="99" t="s">
        <v>254</v>
      </c>
      <c r="AN348" s="100">
        <v>0</v>
      </c>
      <c r="AO348" s="99" t="s">
        <v>139</v>
      </c>
      <c r="AP348" s="110">
        <v>45494</v>
      </c>
      <c r="AQ348" s="97" t="s">
        <v>55</v>
      </c>
      <c r="AR348" s="97" t="s">
        <v>55</v>
      </c>
      <c r="AS348" s="105" t="s">
        <v>1895</v>
      </c>
      <c r="AT348" s="97" t="s">
        <v>44</v>
      </c>
      <c r="AU348" s="98" t="str">
        <f>IF($AW348="N.A.","A",(IF($AW348&lt;100%,"A",(IF($AW348=100%,"C")))))</f>
        <v>A</v>
      </c>
      <c r="AV348" s="197" t="s">
        <v>138</v>
      </c>
      <c r="AW348" s="198">
        <v>0</v>
      </c>
      <c r="AX348" s="197" t="s">
        <v>1860</v>
      </c>
      <c r="AY348" s="203">
        <v>45589</v>
      </c>
      <c r="AZ348" s="97" t="s">
        <v>55</v>
      </c>
      <c r="BA348" s="122" t="s">
        <v>55</v>
      </c>
      <c r="BB348" s="202"/>
      <c r="BC348" s="97" t="s">
        <v>44</v>
      </c>
      <c r="BD348" s="98" t="str">
        <f t="shared" si="83"/>
        <v>A</v>
      </c>
      <c r="BE348" s="99"/>
      <c r="BF348" s="106"/>
      <c r="BG348" s="101"/>
      <c r="BH348" s="200"/>
      <c r="BI348" s="205"/>
      <c r="BJ348" s="201"/>
      <c r="BK348" s="202"/>
      <c r="BL348" s="107" t="s">
        <v>141</v>
      </c>
      <c r="BM348" s="108">
        <f t="shared" si="73"/>
        <v>1</v>
      </c>
      <c r="BN348" s="108">
        <f t="shared" si="74"/>
        <v>1</v>
      </c>
      <c r="BO348" s="108">
        <f t="shared" si="75"/>
        <v>0</v>
      </c>
      <c r="BP348" s="108">
        <f t="shared" si="76"/>
        <v>1</v>
      </c>
      <c r="BQ348" s="108">
        <f t="shared" si="77"/>
        <v>1</v>
      </c>
      <c r="BR348" s="109">
        <f t="shared" si="78"/>
        <v>0</v>
      </c>
      <c r="BS348" s="108">
        <f t="shared" si="79"/>
        <v>1</v>
      </c>
      <c r="BT348" s="108">
        <f t="shared" si="80"/>
        <v>0</v>
      </c>
      <c r="BU348" s="108">
        <f t="shared" si="72"/>
        <v>1</v>
      </c>
      <c r="BV348" s="62" t="str">
        <f t="shared" si="81"/>
        <v>IGUAL</v>
      </c>
      <c r="BW348" s="251"/>
    </row>
    <row r="349" spans="1:75" ht="37.9" customHeight="1">
      <c r="A349" s="89" t="s">
        <v>1600</v>
      </c>
      <c r="B349" s="43">
        <v>1895</v>
      </c>
      <c r="C349" s="90" t="s">
        <v>1558</v>
      </c>
      <c r="D349" s="90" t="s">
        <v>1601</v>
      </c>
      <c r="E349" s="92"/>
      <c r="F349" s="90" t="s">
        <v>1615</v>
      </c>
      <c r="G349" s="93" t="s">
        <v>1898</v>
      </c>
      <c r="H349" s="90" t="s">
        <v>38</v>
      </c>
      <c r="I349" s="92">
        <v>45301</v>
      </c>
      <c r="J349" s="94" t="s">
        <v>154</v>
      </c>
      <c r="K349" s="90" t="s">
        <v>1899</v>
      </c>
      <c r="L349" s="90" t="s">
        <v>568</v>
      </c>
      <c r="M349" s="90">
        <v>45292</v>
      </c>
      <c r="N349" s="90">
        <v>45412</v>
      </c>
      <c r="O349" s="92" t="s">
        <v>695</v>
      </c>
      <c r="P349" s="92" t="s">
        <v>110</v>
      </c>
      <c r="Q349" s="188">
        <v>2760</v>
      </c>
      <c r="R349" s="95">
        <f t="array" ref="R349">SUM(IF($AA349=Reformulaciones!$B$2:$B$1354,Reformulaciones!$J$2:$J$994,0))</f>
        <v>0</v>
      </c>
      <c r="S349" s="93" t="s">
        <v>1900</v>
      </c>
      <c r="T349" s="93" t="s">
        <v>1901</v>
      </c>
      <c r="U349" s="96" t="s">
        <v>1902</v>
      </c>
      <c r="V349" s="94">
        <v>1</v>
      </c>
      <c r="W349" s="90" t="s">
        <v>291</v>
      </c>
      <c r="X349" s="92">
        <v>45323</v>
      </c>
      <c r="Y349" s="92">
        <v>45657</v>
      </c>
      <c r="Z349" s="90" t="s">
        <v>1903</v>
      </c>
      <c r="AA349" s="44" t="s">
        <v>1904</v>
      </c>
      <c r="AB349" s="97" t="s">
        <v>313</v>
      </c>
      <c r="AC349" s="98" t="str">
        <f t="shared" si="85"/>
        <v>A</v>
      </c>
      <c r="AD349" s="99" t="s">
        <v>314</v>
      </c>
      <c r="AE349" s="100">
        <v>0</v>
      </c>
      <c r="AF349" s="101" t="s">
        <v>315</v>
      </c>
      <c r="AG349" s="102">
        <v>45405</v>
      </c>
      <c r="AH349" s="104"/>
      <c r="AI349" s="104"/>
      <c r="AJ349" s="105" t="s">
        <v>120</v>
      </c>
      <c r="AK349" s="97" t="s">
        <v>44</v>
      </c>
      <c r="AL349" s="98" t="str">
        <f t="shared" si="84"/>
        <v>C</v>
      </c>
      <c r="AM349" s="99" t="s">
        <v>1905</v>
      </c>
      <c r="AN349" s="100">
        <v>1</v>
      </c>
      <c r="AO349" s="101" t="s">
        <v>1906</v>
      </c>
      <c r="AP349" s="102">
        <v>45497</v>
      </c>
      <c r="AQ349" s="97" t="s">
        <v>55</v>
      </c>
      <c r="AR349" s="97" t="s">
        <v>55</v>
      </c>
      <c r="AS349" s="105"/>
      <c r="AT349" s="97" t="s">
        <v>55</v>
      </c>
      <c r="AU349" s="98" t="s">
        <v>55</v>
      </c>
      <c r="AV349" s="97" t="s">
        <v>55</v>
      </c>
      <c r="AW349" s="100" t="s">
        <v>55</v>
      </c>
      <c r="AX349" s="97" t="s">
        <v>55</v>
      </c>
      <c r="AY349" s="110" t="s">
        <v>55</v>
      </c>
      <c r="AZ349" s="97" t="s">
        <v>55</v>
      </c>
      <c r="BA349" s="97" t="s">
        <v>55</v>
      </c>
      <c r="BB349" s="122" t="s">
        <v>55</v>
      </c>
      <c r="BC349" s="97" t="s">
        <v>55</v>
      </c>
      <c r="BD349" s="98" t="s">
        <v>55</v>
      </c>
      <c r="BE349" s="97" t="s">
        <v>55</v>
      </c>
      <c r="BF349" s="100" t="s">
        <v>55</v>
      </c>
      <c r="BG349" s="97" t="s">
        <v>55</v>
      </c>
      <c r="BH349" s="110" t="s">
        <v>55</v>
      </c>
      <c r="BI349" s="97" t="s">
        <v>55</v>
      </c>
      <c r="BJ349" s="97" t="s">
        <v>55</v>
      </c>
      <c r="BK349" s="122" t="s">
        <v>55</v>
      </c>
      <c r="BL349" s="107" t="s">
        <v>110</v>
      </c>
      <c r="BM349" s="108" t="str">
        <f t="shared" si="73"/>
        <v>N.A.</v>
      </c>
      <c r="BN349" s="108" t="str">
        <f t="shared" si="74"/>
        <v>N.A.</v>
      </c>
      <c r="BO349" s="108" t="str">
        <f t="shared" si="75"/>
        <v>N.A.</v>
      </c>
      <c r="BP349" s="108" t="str">
        <f t="shared" si="76"/>
        <v>N.A.</v>
      </c>
      <c r="BQ349" s="108" t="str">
        <f t="shared" si="77"/>
        <v>N.A.</v>
      </c>
      <c r="BR349" s="109" t="str">
        <f t="shared" si="78"/>
        <v>N.A.</v>
      </c>
      <c r="BS349" s="108">
        <f t="shared" si="79"/>
        <v>1</v>
      </c>
      <c r="BT349" s="108">
        <f t="shared" si="80"/>
        <v>1</v>
      </c>
      <c r="BU349" s="108">
        <f t="shared" si="72"/>
        <v>0</v>
      </c>
      <c r="BV349" s="62" t="str">
        <f t="shared" si="81"/>
        <v>IGUAL</v>
      </c>
      <c r="BW349" s="251"/>
    </row>
    <row r="350" spans="1:75" ht="37.9" hidden="1" customHeight="1">
      <c r="A350" s="89" t="s">
        <v>1600</v>
      </c>
      <c r="B350" s="43">
        <v>1895</v>
      </c>
      <c r="C350" s="90" t="s">
        <v>1558</v>
      </c>
      <c r="D350" s="90" t="s">
        <v>1601</v>
      </c>
      <c r="E350" s="92"/>
      <c r="F350" s="90" t="s">
        <v>1615</v>
      </c>
      <c r="G350" s="93" t="s">
        <v>1898</v>
      </c>
      <c r="H350" s="90" t="s">
        <v>38</v>
      </c>
      <c r="I350" s="92">
        <v>45301</v>
      </c>
      <c r="J350" s="94"/>
      <c r="K350" s="90"/>
      <c r="L350" s="90"/>
      <c r="M350" s="90"/>
      <c r="N350" s="90"/>
      <c r="O350" s="92"/>
      <c r="P350" s="92"/>
      <c r="Q350" s="188">
        <v>2761</v>
      </c>
      <c r="R350" s="95">
        <f t="array" ref="R350">SUM(IF($AA350=Reformulaciones!$B$2:$B$1354,Reformulaciones!$J$2:$J$994,0))</f>
        <v>0</v>
      </c>
      <c r="S350" s="93" t="s">
        <v>1907</v>
      </c>
      <c r="T350" s="93" t="s">
        <v>1908</v>
      </c>
      <c r="U350" s="96" t="s">
        <v>1909</v>
      </c>
      <c r="V350" s="94">
        <v>1</v>
      </c>
      <c r="W350" s="90" t="s">
        <v>568</v>
      </c>
      <c r="X350" s="92">
        <v>45323</v>
      </c>
      <c r="Y350" s="92">
        <v>45412</v>
      </c>
      <c r="Z350" s="90" t="s">
        <v>695</v>
      </c>
      <c r="AA350" s="44" t="s">
        <v>1910</v>
      </c>
      <c r="AB350" s="97" t="s">
        <v>44</v>
      </c>
      <c r="AC350" s="98" t="str">
        <f t="shared" si="85"/>
        <v>C</v>
      </c>
      <c r="AD350" s="99" t="s">
        <v>1911</v>
      </c>
      <c r="AE350" s="100">
        <v>1</v>
      </c>
      <c r="AF350" s="99" t="s">
        <v>1912</v>
      </c>
      <c r="AG350" s="110">
        <v>45414</v>
      </c>
      <c r="AH350" s="104"/>
      <c r="AI350" s="104"/>
      <c r="AJ350" s="105" t="s">
        <v>120</v>
      </c>
      <c r="AK350" s="97" t="s">
        <v>55</v>
      </c>
      <c r="AL350" s="97" t="s">
        <v>55</v>
      </c>
      <c r="AM350" s="104" t="s">
        <v>55</v>
      </c>
      <c r="AN350" s="97" t="s">
        <v>55</v>
      </c>
      <c r="AO350" s="97" t="s">
        <v>55</v>
      </c>
      <c r="AP350" s="97" t="s">
        <v>55</v>
      </c>
      <c r="AQ350" s="97" t="s">
        <v>55</v>
      </c>
      <c r="AR350" s="97" t="s">
        <v>55</v>
      </c>
      <c r="AS350" s="97" t="s">
        <v>55</v>
      </c>
      <c r="AT350" s="97" t="s">
        <v>55</v>
      </c>
      <c r="AU350" s="98" t="s">
        <v>55</v>
      </c>
      <c r="AV350" s="97" t="s">
        <v>55</v>
      </c>
      <c r="AW350" s="100" t="s">
        <v>55</v>
      </c>
      <c r="AX350" s="97" t="s">
        <v>55</v>
      </c>
      <c r="AY350" s="110" t="s">
        <v>55</v>
      </c>
      <c r="AZ350" s="97" t="s">
        <v>55</v>
      </c>
      <c r="BA350" s="97" t="s">
        <v>55</v>
      </c>
      <c r="BB350" s="122" t="s">
        <v>55</v>
      </c>
      <c r="BC350" s="97" t="s">
        <v>55</v>
      </c>
      <c r="BD350" s="98" t="s">
        <v>55</v>
      </c>
      <c r="BE350" s="97" t="s">
        <v>55</v>
      </c>
      <c r="BF350" s="100" t="s">
        <v>55</v>
      </c>
      <c r="BG350" s="97" t="s">
        <v>55</v>
      </c>
      <c r="BH350" s="110" t="s">
        <v>55</v>
      </c>
      <c r="BI350" s="97" t="s">
        <v>55</v>
      </c>
      <c r="BJ350" s="97" t="s">
        <v>55</v>
      </c>
      <c r="BK350" s="122" t="s">
        <v>55</v>
      </c>
      <c r="BL350" s="107" t="s">
        <v>110</v>
      </c>
      <c r="BM350" s="108" t="str">
        <f t="shared" si="73"/>
        <v>N.A.</v>
      </c>
      <c r="BN350" s="108" t="str">
        <f t="shared" si="74"/>
        <v>N.A.</v>
      </c>
      <c r="BO350" s="108" t="str">
        <f t="shared" si="75"/>
        <v>N.A.</v>
      </c>
      <c r="BP350" s="108" t="str">
        <f t="shared" si="76"/>
        <v>N.A.</v>
      </c>
      <c r="BQ350" s="108" t="str">
        <f t="shared" si="77"/>
        <v>N.A.</v>
      </c>
      <c r="BR350" s="109" t="str">
        <f t="shared" si="78"/>
        <v>N.A.</v>
      </c>
      <c r="BS350" s="108">
        <f t="shared" si="79"/>
        <v>0</v>
      </c>
      <c r="BT350" s="108">
        <f t="shared" si="80"/>
        <v>0</v>
      </c>
      <c r="BU350" s="108">
        <f t="shared" si="72"/>
        <v>0</v>
      </c>
      <c r="BV350" s="62" t="str">
        <f t="shared" si="81"/>
        <v>IGUAL</v>
      </c>
      <c r="BW350" s="251"/>
    </row>
    <row r="351" spans="1:75" ht="37.9" customHeight="1">
      <c r="A351" s="89" t="s">
        <v>1600</v>
      </c>
      <c r="B351" s="43">
        <v>1895</v>
      </c>
      <c r="C351" s="90" t="s">
        <v>1558</v>
      </c>
      <c r="D351" s="90" t="s">
        <v>1601</v>
      </c>
      <c r="E351" s="92"/>
      <c r="F351" s="90" t="s">
        <v>1615</v>
      </c>
      <c r="G351" s="93" t="s">
        <v>1898</v>
      </c>
      <c r="H351" s="90" t="s">
        <v>38</v>
      </c>
      <c r="I351" s="92">
        <v>45301</v>
      </c>
      <c r="J351" s="94"/>
      <c r="K351" s="90"/>
      <c r="L351" s="90"/>
      <c r="M351" s="90"/>
      <c r="N351" s="90"/>
      <c r="O351" s="92"/>
      <c r="P351" s="92"/>
      <c r="Q351" s="188">
        <v>2762</v>
      </c>
      <c r="R351" s="95">
        <f t="array" ref="R351">SUM(IF($AA351=Reformulaciones!$B$2:$B$1354,Reformulaciones!$J$2:$J$994,0))</f>
        <v>0</v>
      </c>
      <c r="S351" s="93" t="s">
        <v>1913</v>
      </c>
      <c r="T351" s="93" t="s">
        <v>1914</v>
      </c>
      <c r="U351" s="96" t="s">
        <v>1915</v>
      </c>
      <c r="V351" s="94">
        <v>2</v>
      </c>
      <c r="W351" s="90" t="s">
        <v>568</v>
      </c>
      <c r="X351" s="92">
        <v>45292</v>
      </c>
      <c r="Y351" s="92">
        <v>45657</v>
      </c>
      <c r="Z351" s="90" t="s">
        <v>695</v>
      </c>
      <c r="AA351" s="44" t="s">
        <v>1916</v>
      </c>
      <c r="AB351" s="97" t="s">
        <v>44</v>
      </c>
      <c r="AC351" s="98" t="str">
        <f t="shared" si="85"/>
        <v>A</v>
      </c>
      <c r="AD351" s="99" t="s">
        <v>1917</v>
      </c>
      <c r="AE351" s="100">
        <v>0.5</v>
      </c>
      <c r="AF351" s="99" t="s">
        <v>1918</v>
      </c>
      <c r="AG351" s="110">
        <v>45414</v>
      </c>
      <c r="AH351" s="104"/>
      <c r="AI351" s="104"/>
      <c r="AJ351" s="105" t="s">
        <v>120</v>
      </c>
      <c r="AK351" s="97" t="s">
        <v>44</v>
      </c>
      <c r="AL351" s="98" t="str">
        <f t="shared" si="84"/>
        <v>A</v>
      </c>
      <c r="AM351" s="99" t="s">
        <v>1919</v>
      </c>
      <c r="AN351" s="100">
        <v>0.5</v>
      </c>
      <c r="AO351" s="99" t="s">
        <v>1920</v>
      </c>
      <c r="AP351" s="110">
        <v>45497</v>
      </c>
      <c r="AQ351" s="97" t="s">
        <v>55</v>
      </c>
      <c r="AR351" s="97" t="s">
        <v>55</v>
      </c>
      <c r="AS351" s="105"/>
      <c r="AT351" s="97" t="s">
        <v>44</v>
      </c>
      <c r="AU351" s="98" t="str">
        <f>IF($AW351="N.A.","A",(IF($AW351&lt;100%,"A",(IF($AW351=100%,"C")))))</f>
        <v>A</v>
      </c>
      <c r="AV351" s="197" t="s">
        <v>1921</v>
      </c>
      <c r="AW351" s="198">
        <v>0.76</v>
      </c>
      <c r="AX351" s="197" t="s">
        <v>1922</v>
      </c>
      <c r="AY351" s="203">
        <v>45589</v>
      </c>
      <c r="AZ351" s="97" t="s">
        <v>55</v>
      </c>
      <c r="BA351" s="97" t="s">
        <v>55</v>
      </c>
      <c r="BB351" s="122" t="s">
        <v>55</v>
      </c>
      <c r="BC351" s="97" t="s">
        <v>44</v>
      </c>
      <c r="BD351" s="98" t="str">
        <f t="shared" si="83"/>
        <v>A</v>
      </c>
      <c r="BE351" s="99"/>
      <c r="BF351" s="106"/>
      <c r="BG351" s="101"/>
      <c r="BH351" s="200"/>
      <c r="BI351" s="205"/>
      <c r="BJ351" s="201"/>
      <c r="BK351" s="202"/>
      <c r="BL351" s="107" t="s">
        <v>141</v>
      </c>
      <c r="BM351" s="108">
        <f t="shared" si="73"/>
        <v>1</v>
      </c>
      <c r="BN351" s="108">
        <f t="shared" si="74"/>
        <v>1</v>
      </c>
      <c r="BO351" s="108">
        <f t="shared" si="75"/>
        <v>0</v>
      </c>
      <c r="BP351" s="108">
        <f t="shared" si="76"/>
        <v>1</v>
      </c>
      <c r="BQ351" s="108">
        <f t="shared" si="77"/>
        <v>1</v>
      </c>
      <c r="BR351" s="109">
        <f t="shared" si="78"/>
        <v>0</v>
      </c>
      <c r="BS351" s="108">
        <f t="shared" si="79"/>
        <v>1</v>
      </c>
      <c r="BT351" s="108">
        <f t="shared" si="80"/>
        <v>0</v>
      </c>
      <c r="BU351" s="108">
        <f t="shared" si="72"/>
        <v>1</v>
      </c>
      <c r="BV351" s="62" t="str">
        <f t="shared" si="81"/>
        <v>MENOR</v>
      </c>
      <c r="BW351" s="251"/>
    </row>
    <row r="352" spans="1:75" ht="37.9" customHeight="1">
      <c r="A352" s="89" t="s">
        <v>1600</v>
      </c>
      <c r="B352" s="43">
        <v>1895</v>
      </c>
      <c r="C352" s="90" t="s">
        <v>1558</v>
      </c>
      <c r="D352" s="90" t="s">
        <v>1601</v>
      </c>
      <c r="E352" s="92"/>
      <c r="F352" s="90" t="s">
        <v>1615</v>
      </c>
      <c r="G352" s="93" t="s">
        <v>1898</v>
      </c>
      <c r="H352" s="90" t="s">
        <v>38</v>
      </c>
      <c r="I352" s="92">
        <v>45301</v>
      </c>
      <c r="J352" s="94"/>
      <c r="K352" s="90"/>
      <c r="L352" s="90"/>
      <c r="M352" s="90"/>
      <c r="N352" s="90"/>
      <c r="O352" s="92"/>
      <c r="P352" s="92"/>
      <c r="Q352" s="188">
        <v>2763</v>
      </c>
      <c r="R352" s="95">
        <f t="array" ref="R352">SUM(IF($AA352=Reformulaciones!$B$2:$B$1354,Reformulaciones!$J$2:$J$994,0))</f>
        <v>0</v>
      </c>
      <c r="S352" s="93" t="s">
        <v>1923</v>
      </c>
      <c r="T352" s="93" t="s">
        <v>1924</v>
      </c>
      <c r="U352" s="96" t="s">
        <v>1925</v>
      </c>
      <c r="V352" s="94">
        <v>2</v>
      </c>
      <c r="W352" s="90" t="s">
        <v>568</v>
      </c>
      <c r="X352" s="92">
        <v>45323</v>
      </c>
      <c r="Y352" s="92">
        <v>45657</v>
      </c>
      <c r="Z352" s="90" t="s">
        <v>695</v>
      </c>
      <c r="AA352" s="44" t="s">
        <v>1926</v>
      </c>
      <c r="AB352" s="97" t="s">
        <v>44</v>
      </c>
      <c r="AC352" s="98" t="str">
        <f t="shared" si="85"/>
        <v>A</v>
      </c>
      <c r="AD352" s="99" t="s">
        <v>1927</v>
      </c>
      <c r="AE352" s="100">
        <v>0.5</v>
      </c>
      <c r="AF352" s="99" t="s">
        <v>1928</v>
      </c>
      <c r="AG352" s="110">
        <v>45414</v>
      </c>
      <c r="AH352" s="104"/>
      <c r="AI352" s="104"/>
      <c r="AJ352" s="105" t="s">
        <v>120</v>
      </c>
      <c r="AK352" s="97" t="s">
        <v>44</v>
      </c>
      <c r="AL352" s="98" t="str">
        <f t="shared" si="84"/>
        <v>A</v>
      </c>
      <c r="AM352" s="99" t="s">
        <v>1919</v>
      </c>
      <c r="AN352" s="100">
        <v>0.5</v>
      </c>
      <c r="AO352" s="99" t="s">
        <v>1929</v>
      </c>
      <c r="AP352" s="110">
        <v>45497</v>
      </c>
      <c r="AQ352" s="97" t="s">
        <v>55</v>
      </c>
      <c r="AR352" s="97" t="s">
        <v>55</v>
      </c>
      <c r="AS352" s="105"/>
      <c r="AT352" s="97" t="s">
        <v>44</v>
      </c>
      <c r="AU352" s="98" t="str">
        <f>IF($AW352="N.A.","A",(IF($AW352&lt;100%,"A",(IF($AW352=100%,"C")))))</f>
        <v>A</v>
      </c>
      <c r="AV352" s="197" t="s">
        <v>254</v>
      </c>
      <c r="AW352" s="198">
        <v>0.5</v>
      </c>
      <c r="AX352" s="197" t="s">
        <v>1930</v>
      </c>
      <c r="AY352" s="203">
        <v>45589</v>
      </c>
      <c r="AZ352" s="97" t="s">
        <v>55</v>
      </c>
      <c r="BA352" s="97" t="s">
        <v>55</v>
      </c>
      <c r="BB352" s="122" t="s">
        <v>55</v>
      </c>
      <c r="BC352" s="97" t="s">
        <v>44</v>
      </c>
      <c r="BD352" s="98" t="str">
        <f t="shared" si="83"/>
        <v>A</v>
      </c>
      <c r="BE352" s="99"/>
      <c r="BF352" s="106"/>
      <c r="BG352" s="101"/>
      <c r="BH352" s="200"/>
      <c r="BI352" s="205"/>
      <c r="BJ352" s="201"/>
      <c r="BK352" s="202"/>
      <c r="BL352" s="107" t="s">
        <v>141</v>
      </c>
      <c r="BM352" s="108">
        <f t="shared" si="73"/>
        <v>1</v>
      </c>
      <c r="BN352" s="108">
        <f t="shared" si="74"/>
        <v>1</v>
      </c>
      <c r="BO352" s="108">
        <f t="shared" si="75"/>
        <v>0</v>
      </c>
      <c r="BP352" s="108">
        <f t="shared" si="76"/>
        <v>1</v>
      </c>
      <c r="BQ352" s="108">
        <f t="shared" si="77"/>
        <v>1</v>
      </c>
      <c r="BR352" s="109">
        <f t="shared" si="78"/>
        <v>0</v>
      </c>
      <c r="BS352" s="108">
        <f t="shared" si="79"/>
        <v>1</v>
      </c>
      <c r="BT352" s="108">
        <f t="shared" si="80"/>
        <v>0</v>
      </c>
      <c r="BU352" s="108">
        <f t="shared" si="72"/>
        <v>1</v>
      </c>
      <c r="BV352" s="62" t="str">
        <f t="shared" si="81"/>
        <v>MENOR</v>
      </c>
      <c r="BW352" s="251"/>
    </row>
    <row r="353" spans="1:75" ht="37.9" customHeight="1">
      <c r="A353" s="89" t="s">
        <v>290</v>
      </c>
      <c r="B353" s="43">
        <v>1896</v>
      </c>
      <c r="C353" s="90" t="s">
        <v>1558</v>
      </c>
      <c r="D353" s="90" t="s">
        <v>3240</v>
      </c>
      <c r="E353" s="92"/>
      <c r="F353" s="90" t="s">
        <v>24</v>
      </c>
      <c r="G353" s="93" t="s">
        <v>1931</v>
      </c>
      <c r="H353" s="90" t="s">
        <v>36</v>
      </c>
      <c r="I353" s="92">
        <v>45308</v>
      </c>
      <c r="J353" s="94"/>
      <c r="K353" s="90"/>
      <c r="L353" s="90"/>
      <c r="M353" s="90"/>
      <c r="N353" s="90"/>
      <c r="O353" s="92"/>
      <c r="P353" s="92"/>
      <c r="Q353" s="188">
        <v>2729</v>
      </c>
      <c r="R353" s="95">
        <f t="array" ref="R353">SUM(IF($AA353=Reformulaciones!$B$2:$B$1354,Reformulaciones!$J$2:$J$994,0))</f>
        <v>0</v>
      </c>
      <c r="S353" s="93" t="s">
        <v>295</v>
      </c>
      <c r="T353" s="93" t="s">
        <v>1932</v>
      </c>
      <c r="U353" s="96" t="s">
        <v>1593</v>
      </c>
      <c r="V353" s="94">
        <v>3</v>
      </c>
      <c r="W353" s="90" t="s">
        <v>291</v>
      </c>
      <c r="X353" s="92">
        <v>45313</v>
      </c>
      <c r="Y353" s="92">
        <v>45595</v>
      </c>
      <c r="Z353" s="90" t="s">
        <v>1933</v>
      </c>
      <c r="AA353" s="44" t="s">
        <v>1934</v>
      </c>
      <c r="AB353" s="97" t="s">
        <v>48</v>
      </c>
      <c r="AC353" s="98" t="str">
        <f t="shared" si="85"/>
        <v>A</v>
      </c>
      <c r="AD353" s="111" t="s">
        <v>174</v>
      </c>
      <c r="AE353" s="100">
        <v>0</v>
      </c>
      <c r="AF353" s="101" t="s">
        <v>1935</v>
      </c>
      <c r="AG353" s="102">
        <v>45406</v>
      </c>
      <c r="AH353" s="112" t="s">
        <v>382</v>
      </c>
      <c r="AI353" s="117" t="s">
        <v>120</v>
      </c>
      <c r="AJ353" s="184" t="s">
        <v>651</v>
      </c>
      <c r="AK353" s="97" t="s">
        <v>48</v>
      </c>
      <c r="AL353" s="98" t="str">
        <f t="shared" si="84"/>
        <v>A</v>
      </c>
      <c r="AM353" s="99" t="s">
        <v>1936</v>
      </c>
      <c r="AN353" s="100">
        <v>0.33</v>
      </c>
      <c r="AO353" s="101" t="s">
        <v>1937</v>
      </c>
      <c r="AP353" s="102">
        <v>45493</v>
      </c>
      <c r="AQ353" s="97" t="s">
        <v>55</v>
      </c>
      <c r="AR353" s="97" t="s">
        <v>55</v>
      </c>
      <c r="AS353" s="105"/>
      <c r="AT353" s="97" t="s">
        <v>48</v>
      </c>
      <c r="AU353" s="98" t="str">
        <f>IF($AW353="N.A.","A",(IF($AW353&lt;100%,"A",(IF($AW353=100%,"C")))))</f>
        <v>A</v>
      </c>
      <c r="AV353" s="204" t="s">
        <v>1938</v>
      </c>
      <c r="AW353" s="234">
        <v>0.33</v>
      </c>
      <c r="AX353" s="199" t="s">
        <v>1938</v>
      </c>
      <c r="AY353" s="200">
        <v>45586</v>
      </c>
      <c r="AZ353" s="205" t="s">
        <v>179</v>
      </c>
      <c r="BA353" s="209"/>
      <c r="BB353" s="217"/>
      <c r="BC353" s="97" t="s">
        <v>48</v>
      </c>
      <c r="BD353" s="98" t="str">
        <f t="shared" si="83"/>
        <v>A</v>
      </c>
      <c r="BE353" s="99"/>
      <c r="BF353" s="106"/>
      <c r="BG353" s="101"/>
      <c r="BH353" s="200"/>
      <c r="BI353" s="205"/>
      <c r="BJ353" s="201"/>
      <c r="BK353" s="202"/>
      <c r="BL353" s="107" t="s">
        <v>126</v>
      </c>
      <c r="BM353" s="108">
        <f t="shared" si="73"/>
        <v>1</v>
      </c>
      <c r="BN353" s="108">
        <f t="shared" si="74"/>
        <v>1</v>
      </c>
      <c r="BO353" s="108">
        <f t="shared" si="75"/>
        <v>0</v>
      </c>
      <c r="BP353" s="108">
        <f t="shared" si="76"/>
        <v>1</v>
      </c>
      <c r="BQ353" s="108">
        <f t="shared" si="77"/>
        <v>1</v>
      </c>
      <c r="BR353" s="109">
        <f t="shared" si="78"/>
        <v>0</v>
      </c>
      <c r="BS353" s="108">
        <f t="shared" si="79"/>
        <v>1</v>
      </c>
      <c r="BT353" s="108">
        <f t="shared" si="80"/>
        <v>0</v>
      </c>
      <c r="BU353" s="108">
        <f t="shared" si="72"/>
        <v>1</v>
      </c>
      <c r="BV353" s="62" t="str">
        <f t="shared" si="81"/>
        <v>MENOR</v>
      </c>
      <c r="BW353" s="251"/>
    </row>
    <row r="354" spans="1:75" ht="37.9" customHeight="1">
      <c r="A354" s="89" t="s">
        <v>290</v>
      </c>
      <c r="B354" s="43">
        <v>1896</v>
      </c>
      <c r="C354" s="90" t="s">
        <v>1558</v>
      </c>
      <c r="D354" s="90" t="s">
        <v>3240</v>
      </c>
      <c r="E354" s="92"/>
      <c r="F354" s="90" t="s">
        <v>24</v>
      </c>
      <c r="G354" s="93" t="s">
        <v>1931</v>
      </c>
      <c r="H354" s="90" t="s">
        <v>36</v>
      </c>
      <c r="I354" s="92">
        <v>45308</v>
      </c>
      <c r="J354" s="94"/>
      <c r="K354" s="90"/>
      <c r="L354" s="90"/>
      <c r="M354" s="90"/>
      <c r="N354" s="90"/>
      <c r="O354" s="92"/>
      <c r="P354" s="92"/>
      <c r="Q354" s="188">
        <v>2730</v>
      </c>
      <c r="R354" s="95">
        <f t="array" ref="R354">SUM(IF($AA354=Reformulaciones!$B$2:$B$1354,Reformulaciones!$J$2:$J$994,0))</f>
        <v>0</v>
      </c>
      <c r="S354" s="93" t="s">
        <v>295</v>
      </c>
      <c r="T354" s="93" t="s">
        <v>1939</v>
      </c>
      <c r="U354" s="96" t="s">
        <v>1593</v>
      </c>
      <c r="V354" s="94">
        <v>2</v>
      </c>
      <c r="W354" s="90" t="s">
        <v>148</v>
      </c>
      <c r="X354" s="92">
        <v>45310</v>
      </c>
      <c r="Y354" s="92">
        <v>45595</v>
      </c>
      <c r="Z354" s="90" t="s">
        <v>155</v>
      </c>
      <c r="AA354" s="44" t="s">
        <v>1940</v>
      </c>
      <c r="AB354" s="97" t="s">
        <v>48</v>
      </c>
      <c r="AC354" s="98" t="str">
        <f t="shared" si="85"/>
        <v>A</v>
      </c>
      <c r="AD354" s="111" t="s">
        <v>174</v>
      </c>
      <c r="AE354" s="100">
        <v>0</v>
      </c>
      <c r="AF354" s="101" t="s">
        <v>1935</v>
      </c>
      <c r="AG354" s="102">
        <v>45406</v>
      </c>
      <c r="AH354" s="112" t="s">
        <v>382</v>
      </c>
      <c r="AI354" s="118" t="s">
        <v>120</v>
      </c>
      <c r="AJ354" s="185" t="s">
        <v>651</v>
      </c>
      <c r="AK354" s="97" t="s">
        <v>48</v>
      </c>
      <c r="AL354" s="98" t="str">
        <f t="shared" si="84"/>
        <v>A</v>
      </c>
      <c r="AM354" s="99" t="s">
        <v>1537</v>
      </c>
      <c r="AN354" s="100">
        <v>0</v>
      </c>
      <c r="AO354" s="101" t="s">
        <v>1941</v>
      </c>
      <c r="AP354" s="102">
        <v>45493</v>
      </c>
      <c r="AQ354" s="97" t="s">
        <v>55</v>
      </c>
      <c r="AR354" s="97" t="s">
        <v>55</v>
      </c>
      <c r="AS354" s="105"/>
      <c r="AT354" s="97" t="s">
        <v>48</v>
      </c>
      <c r="AU354" s="98" t="str">
        <f>IF($AW354="N.A.","A",(IF($AW354&lt;100%,"A",(IF($AW354=100%,"C")))))</f>
        <v>A</v>
      </c>
      <c r="AV354" s="204" t="s">
        <v>1938</v>
      </c>
      <c r="AW354" s="198">
        <v>0</v>
      </c>
      <c r="AX354" s="199" t="s">
        <v>1938</v>
      </c>
      <c r="AY354" s="200">
        <v>45586</v>
      </c>
      <c r="AZ354" s="205" t="s">
        <v>179</v>
      </c>
      <c r="BA354" s="207"/>
      <c r="BB354" s="218"/>
      <c r="BC354" s="97" t="s">
        <v>48</v>
      </c>
      <c r="BD354" s="98" t="str">
        <f t="shared" si="83"/>
        <v>A</v>
      </c>
      <c r="BE354" s="99"/>
      <c r="BF354" s="106"/>
      <c r="BG354" s="101"/>
      <c r="BH354" s="200"/>
      <c r="BI354" s="205"/>
      <c r="BJ354" s="201"/>
      <c r="BK354" s="202"/>
      <c r="BL354" s="107" t="s">
        <v>126</v>
      </c>
      <c r="BM354" s="108">
        <f t="shared" si="73"/>
        <v>1</v>
      </c>
      <c r="BN354" s="108">
        <f t="shared" si="74"/>
        <v>1</v>
      </c>
      <c r="BO354" s="108">
        <f t="shared" si="75"/>
        <v>0</v>
      </c>
      <c r="BP354" s="108">
        <f t="shared" si="76"/>
        <v>1</v>
      </c>
      <c r="BQ354" s="108">
        <f t="shared" si="77"/>
        <v>1</v>
      </c>
      <c r="BR354" s="109">
        <f t="shared" si="78"/>
        <v>0</v>
      </c>
      <c r="BS354" s="108">
        <f t="shared" si="79"/>
        <v>1</v>
      </c>
      <c r="BT354" s="108">
        <f t="shared" si="80"/>
        <v>0</v>
      </c>
      <c r="BU354" s="108">
        <f t="shared" si="72"/>
        <v>1</v>
      </c>
      <c r="BV354" s="62" t="str">
        <f t="shared" si="81"/>
        <v>IGUAL</v>
      </c>
      <c r="BW354" s="251"/>
    </row>
    <row r="355" spans="1:75" ht="37.9" hidden="1" customHeight="1">
      <c r="A355" s="89" t="s">
        <v>229</v>
      </c>
      <c r="B355" s="43">
        <v>1897</v>
      </c>
      <c r="C355" s="90" t="s">
        <v>10</v>
      </c>
      <c r="D355" s="90" t="s">
        <v>1943</v>
      </c>
      <c r="E355" s="92">
        <v>45290</v>
      </c>
      <c r="F355" s="90" t="s">
        <v>22</v>
      </c>
      <c r="G355" s="93" t="s">
        <v>1944</v>
      </c>
      <c r="H355" s="90" t="s">
        <v>26</v>
      </c>
      <c r="I355" s="92">
        <v>45313</v>
      </c>
      <c r="J355" s="94"/>
      <c r="K355" s="90"/>
      <c r="L355" s="90"/>
      <c r="M355" s="90"/>
      <c r="N355" s="90"/>
      <c r="O355" s="92"/>
      <c r="P355" s="92" t="s">
        <v>1945</v>
      </c>
      <c r="Q355" s="188">
        <v>2772</v>
      </c>
      <c r="R355" s="95">
        <f t="array" ref="R355">SUM(IF($AA355=Reformulaciones!$B$2:$B$1354,Reformulaciones!$J$2:$J$994,0))</f>
        <v>0</v>
      </c>
      <c r="S355" s="93" t="s">
        <v>1946</v>
      </c>
      <c r="T355" s="93" t="s">
        <v>1947</v>
      </c>
      <c r="U355" s="96" t="s">
        <v>759</v>
      </c>
      <c r="V355" s="94">
        <v>1</v>
      </c>
      <c r="W355" s="90" t="s">
        <v>748</v>
      </c>
      <c r="X355" s="92">
        <v>45323</v>
      </c>
      <c r="Y355" s="92">
        <v>45473</v>
      </c>
      <c r="Z355" s="90" t="s">
        <v>753</v>
      </c>
      <c r="AA355" s="44" t="s">
        <v>1948</v>
      </c>
      <c r="AB355" s="97" t="s">
        <v>50</v>
      </c>
      <c r="AC355" s="98" t="str">
        <f t="shared" si="85"/>
        <v>A</v>
      </c>
      <c r="AD355" s="99" t="s">
        <v>1035</v>
      </c>
      <c r="AE355" s="100">
        <v>0</v>
      </c>
      <c r="AF355" s="99" t="s">
        <v>1036</v>
      </c>
      <c r="AG355" s="110"/>
      <c r="AH355" s="104"/>
      <c r="AI355" s="104"/>
      <c r="AJ355" s="105" t="s">
        <v>120</v>
      </c>
      <c r="AK355" s="97" t="s">
        <v>50</v>
      </c>
      <c r="AL355" s="98" t="str">
        <f t="shared" si="84"/>
        <v>C</v>
      </c>
      <c r="AM355" s="99" t="s">
        <v>1046</v>
      </c>
      <c r="AN355" s="106">
        <v>1</v>
      </c>
      <c r="AO355" s="99" t="s">
        <v>1047</v>
      </c>
      <c r="AP355" s="110">
        <v>45491</v>
      </c>
      <c r="AQ355" s="103" t="s">
        <v>1048</v>
      </c>
      <c r="AR355" s="104" t="s">
        <v>395</v>
      </c>
      <c r="AS355" s="105"/>
      <c r="AT355" s="97" t="s">
        <v>55</v>
      </c>
      <c r="AU355" s="98" t="s">
        <v>55</v>
      </c>
      <c r="AV355" s="97" t="s">
        <v>55</v>
      </c>
      <c r="AW355" s="100" t="s">
        <v>55</v>
      </c>
      <c r="AX355" s="97" t="s">
        <v>55</v>
      </c>
      <c r="AY355" s="110" t="s">
        <v>55</v>
      </c>
      <c r="AZ355" s="97" t="s">
        <v>55</v>
      </c>
      <c r="BA355" s="97" t="s">
        <v>55</v>
      </c>
      <c r="BB355" s="122" t="s">
        <v>55</v>
      </c>
      <c r="BC355" s="97" t="s">
        <v>55</v>
      </c>
      <c r="BD355" s="98" t="s">
        <v>55</v>
      </c>
      <c r="BE355" s="97" t="s">
        <v>55</v>
      </c>
      <c r="BF355" s="100" t="s">
        <v>55</v>
      </c>
      <c r="BG355" s="97" t="s">
        <v>55</v>
      </c>
      <c r="BH355" s="110" t="s">
        <v>55</v>
      </c>
      <c r="BI355" s="97" t="s">
        <v>55</v>
      </c>
      <c r="BJ355" s="97" t="s">
        <v>55</v>
      </c>
      <c r="BK355" s="122" t="s">
        <v>55</v>
      </c>
      <c r="BL355" s="107" t="s">
        <v>126</v>
      </c>
      <c r="BM355" s="108" t="str">
        <f t="shared" si="73"/>
        <v>N.A.</v>
      </c>
      <c r="BN355" s="108" t="str">
        <f t="shared" si="74"/>
        <v>N.A.</v>
      </c>
      <c r="BO355" s="108" t="str">
        <f t="shared" si="75"/>
        <v>N.A.</v>
      </c>
      <c r="BP355" s="108" t="str">
        <f t="shared" si="76"/>
        <v>N.A.</v>
      </c>
      <c r="BQ355" s="108" t="str">
        <f t="shared" si="77"/>
        <v>N.A.</v>
      </c>
      <c r="BR355" s="109" t="str">
        <f t="shared" si="78"/>
        <v>N.A.</v>
      </c>
      <c r="BS355" s="108">
        <f t="shared" si="79"/>
        <v>0</v>
      </c>
      <c r="BT355" s="108">
        <f t="shared" si="80"/>
        <v>0</v>
      </c>
      <c r="BU355" s="108">
        <f t="shared" si="72"/>
        <v>0</v>
      </c>
      <c r="BV355" s="62" t="str">
        <f t="shared" si="81"/>
        <v>IGUAL</v>
      </c>
      <c r="BW355" s="251"/>
    </row>
    <row r="356" spans="1:75" ht="37.9" hidden="1" customHeight="1">
      <c r="A356" s="89" t="s">
        <v>229</v>
      </c>
      <c r="B356" s="43">
        <v>1897</v>
      </c>
      <c r="C356" s="90" t="s">
        <v>10</v>
      </c>
      <c r="D356" s="90" t="s">
        <v>1943</v>
      </c>
      <c r="E356" s="92">
        <v>45290</v>
      </c>
      <c r="F356" s="90" t="s">
        <v>22</v>
      </c>
      <c r="G356" s="93" t="s">
        <v>1944</v>
      </c>
      <c r="H356" s="90" t="s">
        <v>26</v>
      </c>
      <c r="I356" s="92">
        <v>45313</v>
      </c>
      <c r="J356" s="94"/>
      <c r="K356" s="90"/>
      <c r="L356" s="90"/>
      <c r="M356" s="90"/>
      <c r="N356" s="90"/>
      <c r="O356" s="92"/>
      <c r="P356" s="92" t="s">
        <v>110</v>
      </c>
      <c r="Q356" s="188">
        <v>2773</v>
      </c>
      <c r="R356" s="95">
        <f t="array" ref="R356">SUM(IF($AA356=Reformulaciones!$B$2:$B$1354,Reformulaciones!$J$2:$J$994,0))</f>
        <v>0</v>
      </c>
      <c r="S356" s="93" t="s">
        <v>1946</v>
      </c>
      <c r="T356" s="93" t="s">
        <v>1949</v>
      </c>
      <c r="U356" s="96" t="s">
        <v>1950</v>
      </c>
      <c r="V356" s="94">
        <v>3</v>
      </c>
      <c r="W356" s="90" t="s">
        <v>748</v>
      </c>
      <c r="X356" s="92">
        <v>45323</v>
      </c>
      <c r="Y356" s="92">
        <v>45473</v>
      </c>
      <c r="Z356" s="90" t="s">
        <v>753</v>
      </c>
      <c r="AA356" s="44" t="s">
        <v>1951</v>
      </c>
      <c r="AB356" s="97" t="s">
        <v>50</v>
      </c>
      <c r="AC356" s="98" t="str">
        <f t="shared" si="85"/>
        <v>A</v>
      </c>
      <c r="AD356" s="99" t="s">
        <v>1035</v>
      </c>
      <c r="AE356" s="100">
        <v>0</v>
      </c>
      <c r="AF356" s="99" t="s">
        <v>1036</v>
      </c>
      <c r="AG356" s="110"/>
      <c r="AH356" s="104"/>
      <c r="AI356" s="104"/>
      <c r="AJ356" s="105" t="s">
        <v>120</v>
      </c>
      <c r="AK356" s="97" t="s">
        <v>50</v>
      </c>
      <c r="AL356" s="98" t="str">
        <f t="shared" si="84"/>
        <v>C</v>
      </c>
      <c r="AM356" s="99" t="s">
        <v>1952</v>
      </c>
      <c r="AN356" s="106">
        <v>1</v>
      </c>
      <c r="AO356" s="99" t="s">
        <v>1953</v>
      </c>
      <c r="AP356" s="102">
        <v>45490</v>
      </c>
      <c r="AQ356" s="103" t="s">
        <v>1954</v>
      </c>
      <c r="AR356" s="104" t="s">
        <v>395</v>
      </c>
      <c r="AS356" s="105"/>
      <c r="AT356" s="97" t="s">
        <v>55</v>
      </c>
      <c r="AU356" s="98" t="s">
        <v>55</v>
      </c>
      <c r="AV356" s="97" t="s">
        <v>55</v>
      </c>
      <c r="AW356" s="100" t="s">
        <v>55</v>
      </c>
      <c r="AX356" s="97" t="s">
        <v>55</v>
      </c>
      <c r="AY356" s="110" t="s">
        <v>55</v>
      </c>
      <c r="AZ356" s="97" t="s">
        <v>55</v>
      </c>
      <c r="BA356" s="97" t="s">
        <v>55</v>
      </c>
      <c r="BB356" s="122" t="s">
        <v>55</v>
      </c>
      <c r="BC356" s="97" t="s">
        <v>55</v>
      </c>
      <c r="BD356" s="98" t="s">
        <v>55</v>
      </c>
      <c r="BE356" s="97" t="s">
        <v>55</v>
      </c>
      <c r="BF356" s="100" t="s">
        <v>55</v>
      </c>
      <c r="BG356" s="97" t="s">
        <v>55</v>
      </c>
      <c r="BH356" s="110" t="s">
        <v>55</v>
      </c>
      <c r="BI356" s="97" t="s">
        <v>55</v>
      </c>
      <c r="BJ356" s="97" t="s">
        <v>55</v>
      </c>
      <c r="BK356" s="122" t="s">
        <v>55</v>
      </c>
      <c r="BL356" s="107" t="s">
        <v>126</v>
      </c>
      <c r="BM356" s="108" t="str">
        <f t="shared" si="73"/>
        <v>N.A.</v>
      </c>
      <c r="BN356" s="108" t="str">
        <f t="shared" si="74"/>
        <v>N.A.</v>
      </c>
      <c r="BO356" s="108" t="str">
        <f t="shared" si="75"/>
        <v>N.A.</v>
      </c>
      <c r="BP356" s="108" t="str">
        <f t="shared" si="76"/>
        <v>N.A.</v>
      </c>
      <c r="BQ356" s="108" t="str">
        <f t="shared" si="77"/>
        <v>N.A.</v>
      </c>
      <c r="BR356" s="109" t="str">
        <f t="shared" si="78"/>
        <v>N.A.</v>
      </c>
      <c r="BS356" s="108">
        <f t="shared" si="79"/>
        <v>0</v>
      </c>
      <c r="BT356" s="108">
        <f t="shared" si="80"/>
        <v>0</v>
      </c>
      <c r="BU356" s="108">
        <f t="shared" si="72"/>
        <v>0</v>
      </c>
      <c r="BV356" s="62" t="str">
        <f t="shared" si="81"/>
        <v>IGUAL</v>
      </c>
      <c r="BW356" s="251"/>
    </row>
    <row r="357" spans="1:75" ht="37.9" hidden="1" customHeight="1">
      <c r="A357" s="89" t="s">
        <v>229</v>
      </c>
      <c r="B357" s="43">
        <v>1898</v>
      </c>
      <c r="C357" s="90" t="s">
        <v>10</v>
      </c>
      <c r="D357" s="90" t="s">
        <v>1943</v>
      </c>
      <c r="E357" s="92">
        <v>45290</v>
      </c>
      <c r="F357" s="90" t="s">
        <v>22</v>
      </c>
      <c r="G357" s="93" t="s">
        <v>1955</v>
      </c>
      <c r="H357" s="90" t="s">
        <v>26</v>
      </c>
      <c r="I357" s="92">
        <v>45313</v>
      </c>
      <c r="J357" s="94"/>
      <c r="K357" s="90"/>
      <c r="L357" s="90"/>
      <c r="M357" s="90"/>
      <c r="N357" s="90"/>
      <c r="O357" s="92"/>
      <c r="P357" s="92" t="s">
        <v>1956</v>
      </c>
      <c r="Q357" s="188">
        <v>2774</v>
      </c>
      <c r="R357" s="95">
        <f t="array" ref="R357">SUM(IF($AA357=Reformulaciones!$B$2:$B$1354,Reformulaciones!$J$2:$J$994,0))</f>
        <v>0</v>
      </c>
      <c r="S357" s="93" t="s">
        <v>1957</v>
      </c>
      <c r="T357" s="93" t="s">
        <v>1958</v>
      </c>
      <c r="U357" s="96" t="s">
        <v>162</v>
      </c>
      <c r="V357" s="94">
        <v>1</v>
      </c>
      <c r="W357" s="90" t="s">
        <v>748</v>
      </c>
      <c r="X357" s="92">
        <v>45323</v>
      </c>
      <c r="Y357" s="92">
        <v>45473</v>
      </c>
      <c r="Z357" s="90" t="s">
        <v>753</v>
      </c>
      <c r="AA357" s="44" t="s">
        <v>1959</v>
      </c>
      <c r="AB357" s="97" t="s">
        <v>50</v>
      </c>
      <c r="AC357" s="98" t="str">
        <f t="shared" si="85"/>
        <v>A</v>
      </c>
      <c r="AD357" s="99" t="s">
        <v>1035</v>
      </c>
      <c r="AE357" s="100">
        <v>0</v>
      </c>
      <c r="AF357" s="99" t="s">
        <v>1036</v>
      </c>
      <c r="AG357" s="110"/>
      <c r="AH357" s="104"/>
      <c r="AI357" s="104"/>
      <c r="AJ357" s="105" t="s">
        <v>120</v>
      </c>
      <c r="AK357" s="97" t="s">
        <v>50</v>
      </c>
      <c r="AL357" s="98" t="str">
        <f t="shared" si="84"/>
        <v>C</v>
      </c>
      <c r="AM357" s="99" t="s">
        <v>1960</v>
      </c>
      <c r="AN357" s="106">
        <v>1</v>
      </c>
      <c r="AO357" s="99" t="s">
        <v>1961</v>
      </c>
      <c r="AP357" s="102">
        <v>45490</v>
      </c>
      <c r="AQ357" s="103" t="s">
        <v>1962</v>
      </c>
      <c r="AR357" s="104" t="s">
        <v>395</v>
      </c>
      <c r="AS357" s="105"/>
      <c r="AT357" s="97" t="s">
        <v>55</v>
      </c>
      <c r="AU357" s="98" t="s">
        <v>55</v>
      </c>
      <c r="AV357" s="97" t="s">
        <v>55</v>
      </c>
      <c r="AW357" s="100" t="s">
        <v>55</v>
      </c>
      <c r="AX357" s="97" t="s">
        <v>55</v>
      </c>
      <c r="AY357" s="110" t="s">
        <v>55</v>
      </c>
      <c r="AZ357" s="97" t="s">
        <v>55</v>
      </c>
      <c r="BA357" s="97" t="s">
        <v>55</v>
      </c>
      <c r="BB357" s="122" t="s">
        <v>55</v>
      </c>
      <c r="BC357" s="97" t="s">
        <v>55</v>
      </c>
      <c r="BD357" s="98" t="s">
        <v>55</v>
      </c>
      <c r="BE357" s="97" t="s">
        <v>55</v>
      </c>
      <c r="BF357" s="100" t="s">
        <v>55</v>
      </c>
      <c r="BG357" s="97" t="s">
        <v>55</v>
      </c>
      <c r="BH357" s="110" t="s">
        <v>55</v>
      </c>
      <c r="BI357" s="97" t="s">
        <v>55</v>
      </c>
      <c r="BJ357" s="97" t="s">
        <v>55</v>
      </c>
      <c r="BK357" s="122" t="s">
        <v>55</v>
      </c>
      <c r="BL357" s="107" t="s">
        <v>126</v>
      </c>
      <c r="BM357" s="108" t="str">
        <f t="shared" si="73"/>
        <v>N.A.</v>
      </c>
      <c r="BN357" s="108" t="str">
        <f t="shared" si="74"/>
        <v>N.A.</v>
      </c>
      <c r="BO357" s="108" t="str">
        <f t="shared" si="75"/>
        <v>N.A.</v>
      </c>
      <c r="BP357" s="108" t="str">
        <f t="shared" si="76"/>
        <v>N.A.</v>
      </c>
      <c r="BQ357" s="108" t="str">
        <f t="shared" si="77"/>
        <v>N.A.</v>
      </c>
      <c r="BR357" s="109" t="str">
        <f t="shared" si="78"/>
        <v>N.A.</v>
      </c>
      <c r="BS357" s="108">
        <f t="shared" si="79"/>
        <v>0</v>
      </c>
      <c r="BT357" s="108">
        <f t="shared" si="80"/>
        <v>0</v>
      </c>
      <c r="BU357" s="108">
        <f t="shared" si="72"/>
        <v>0</v>
      </c>
      <c r="BV357" s="62" t="str">
        <f t="shared" si="81"/>
        <v>IGUAL</v>
      </c>
      <c r="BW357" s="251"/>
    </row>
    <row r="358" spans="1:75" ht="37.9" hidden="1" customHeight="1">
      <c r="A358" s="89" t="s">
        <v>229</v>
      </c>
      <c r="B358" s="43">
        <v>1898</v>
      </c>
      <c r="C358" s="90" t="s">
        <v>10</v>
      </c>
      <c r="D358" s="90" t="s">
        <v>1943</v>
      </c>
      <c r="E358" s="92">
        <v>45290</v>
      </c>
      <c r="F358" s="90" t="s">
        <v>22</v>
      </c>
      <c r="G358" s="93" t="s">
        <v>1955</v>
      </c>
      <c r="H358" s="90" t="s">
        <v>26</v>
      </c>
      <c r="I358" s="92">
        <v>45313</v>
      </c>
      <c r="J358" s="94"/>
      <c r="K358" s="90"/>
      <c r="L358" s="90"/>
      <c r="M358" s="90"/>
      <c r="N358" s="90"/>
      <c r="O358" s="92"/>
      <c r="P358" s="92" t="s">
        <v>110</v>
      </c>
      <c r="Q358" s="188">
        <v>2775</v>
      </c>
      <c r="R358" s="95">
        <f t="array" ref="R358">SUM(IF($AA358=Reformulaciones!$B$2:$B$1354,Reformulaciones!$J$2:$J$994,0))</f>
        <v>0</v>
      </c>
      <c r="S358" s="93" t="s">
        <v>1957</v>
      </c>
      <c r="T358" s="93" t="s">
        <v>1963</v>
      </c>
      <c r="U358" s="96" t="s">
        <v>759</v>
      </c>
      <c r="V358" s="94">
        <v>1</v>
      </c>
      <c r="W358" s="90" t="s">
        <v>748</v>
      </c>
      <c r="X358" s="92">
        <v>45323</v>
      </c>
      <c r="Y358" s="92">
        <v>45473</v>
      </c>
      <c r="Z358" s="90" t="s">
        <v>753</v>
      </c>
      <c r="AA358" s="44" t="s">
        <v>1964</v>
      </c>
      <c r="AB358" s="97" t="s">
        <v>50</v>
      </c>
      <c r="AC358" s="98" t="str">
        <f t="shared" si="85"/>
        <v>A</v>
      </c>
      <c r="AD358" s="99" t="s">
        <v>1035</v>
      </c>
      <c r="AE358" s="100">
        <v>0</v>
      </c>
      <c r="AF358" s="99" t="s">
        <v>1036</v>
      </c>
      <c r="AG358" s="110"/>
      <c r="AH358" s="104"/>
      <c r="AI358" s="104"/>
      <c r="AJ358" s="105" t="s">
        <v>120</v>
      </c>
      <c r="AK358" s="97" t="s">
        <v>50</v>
      </c>
      <c r="AL358" s="98" t="str">
        <f t="shared" si="84"/>
        <v>C</v>
      </c>
      <c r="AM358" s="99" t="s">
        <v>1965</v>
      </c>
      <c r="AN358" s="106">
        <v>1</v>
      </c>
      <c r="AO358" s="99" t="s">
        <v>1966</v>
      </c>
      <c r="AP358" s="102">
        <v>45490</v>
      </c>
      <c r="AQ358" s="103" t="s">
        <v>1967</v>
      </c>
      <c r="AR358" s="104" t="s">
        <v>395</v>
      </c>
      <c r="AS358" s="105"/>
      <c r="AT358" s="97" t="s">
        <v>55</v>
      </c>
      <c r="AU358" s="98" t="s">
        <v>55</v>
      </c>
      <c r="AV358" s="97" t="s">
        <v>55</v>
      </c>
      <c r="AW358" s="100" t="s">
        <v>55</v>
      </c>
      <c r="AX358" s="97" t="s">
        <v>55</v>
      </c>
      <c r="AY358" s="110" t="s">
        <v>55</v>
      </c>
      <c r="AZ358" s="97" t="s">
        <v>55</v>
      </c>
      <c r="BA358" s="97" t="s">
        <v>55</v>
      </c>
      <c r="BB358" s="122" t="s">
        <v>55</v>
      </c>
      <c r="BC358" s="97" t="s">
        <v>55</v>
      </c>
      <c r="BD358" s="98" t="s">
        <v>55</v>
      </c>
      <c r="BE358" s="97" t="s">
        <v>55</v>
      </c>
      <c r="BF358" s="100" t="s">
        <v>55</v>
      </c>
      <c r="BG358" s="97" t="s">
        <v>55</v>
      </c>
      <c r="BH358" s="110" t="s">
        <v>55</v>
      </c>
      <c r="BI358" s="97" t="s">
        <v>55</v>
      </c>
      <c r="BJ358" s="97" t="s">
        <v>55</v>
      </c>
      <c r="BK358" s="122" t="s">
        <v>55</v>
      </c>
      <c r="BL358" s="107" t="s">
        <v>126</v>
      </c>
      <c r="BM358" s="108" t="str">
        <f t="shared" si="73"/>
        <v>N.A.</v>
      </c>
      <c r="BN358" s="108" t="str">
        <f t="shared" si="74"/>
        <v>N.A.</v>
      </c>
      <c r="BO358" s="108" t="str">
        <f t="shared" si="75"/>
        <v>N.A.</v>
      </c>
      <c r="BP358" s="108" t="str">
        <f t="shared" si="76"/>
        <v>N.A.</v>
      </c>
      <c r="BQ358" s="108" t="str">
        <f t="shared" si="77"/>
        <v>N.A.</v>
      </c>
      <c r="BR358" s="109" t="str">
        <f t="shared" si="78"/>
        <v>N.A.</v>
      </c>
      <c r="BS358" s="108">
        <f t="shared" si="79"/>
        <v>0</v>
      </c>
      <c r="BT358" s="108">
        <f t="shared" si="80"/>
        <v>0</v>
      </c>
      <c r="BU358" s="108">
        <f t="shared" si="72"/>
        <v>0</v>
      </c>
      <c r="BV358" s="62" t="str">
        <f t="shared" si="81"/>
        <v>IGUAL</v>
      </c>
      <c r="BW358" s="251"/>
    </row>
    <row r="359" spans="1:75" ht="37.9" hidden="1" customHeight="1">
      <c r="A359" s="89" t="s">
        <v>229</v>
      </c>
      <c r="B359" s="43">
        <v>1899</v>
      </c>
      <c r="C359" s="90" t="s">
        <v>3</v>
      </c>
      <c r="D359" s="90" t="s">
        <v>3241</v>
      </c>
      <c r="E359" s="92">
        <v>45286</v>
      </c>
      <c r="F359" s="90" t="s">
        <v>24</v>
      </c>
      <c r="G359" s="93" t="s">
        <v>1968</v>
      </c>
      <c r="H359" s="90" t="s">
        <v>32</v>
      </c>
      <c r="I359" s="92">
        <v>45320</v>
      </c>
      <c r="J359" s="94"/>
      <c r="K359" s="90"/>
      <c r="L359" s="90"/>
      <c r="M359" s="90"/>
      <c r="N359" s="90"/>
      <c r="O359" s="92"/>
      <c r="P359" s="92" t="s">
        <v>110</v>
      </c>
      <c r="Q359" s="188">
        <v>2755</v>
      </c>
      <c r="R359" s="95">
        <f t="array" ref="R359">SUM(IF($AA359=Reformulaciones!$B$2:$B$1354,Reformulaciones!$J$2:$J$994,0))</f>
        <v>0</v>
      </c>
      <c r="S359" s="93" t="s">
        <v>1969</v>
      </c>
      <c r="T359" s="93" t="s">
        <v>1970</v>
      </c>
      <c r="U359" s="96" t="s">
        <v>1971</v>
      </c>
      <c r="V359" s="94">
        <v>1</v>
      </c>
      <c r="W359" s="90" t="s">
        <v>430</v>
      </c>
      <c r="X359" s="92">
        <v>45323</v>
      </c>
      <c r="Y359" s="92">
        <v>45471</v>
      </c>
      <c r="Z359" s="90" t="s">
        <v>1972</v>
      </c>
      <c r="AA359" s="44" t="s">
        <v>1973</v>
      </c>
      <c r="AB359" s="97" t="s">
        <v>50</v>
      </c>
      <c r="AC359" s="98" t="str">
        <f t="shared" si="85"/>
        <v>A</v>
      </c>
      <c r="AD359" s="99" t="s">
        <v>1035</v>
      </c>
      <c r="AE359" s="100">
        <v>0</v>
      </c>
      <c r="AF359" s="99" t="s">
        <v>1036</v>
      </c>
      <c r="AG359" s="110"/>
      <c r="AH359" s="104"/>
      <c r="AI359" s="104"/>
      <c r="AJ359" s="105" t="s">
        <v>120</v>
      </c>
      <c r="AK359" s="97" t="s">
        <v>50</v>
      </c>
      <c r="AL359" s="98" t="str">
        <f t="shared" si="84"/>
        <v>C</v>
      </c>
      <c r="AM359" s="99" t="s">
        <v>1974</v>
      </c>
      <c r="AN359" s="106">
        <v>1</v>
      </c>
      <c r="AO359" s="99" t="s">
        <v>1975</v>
      </c>
      <c r="AP359" s="110">
        <v>45495</v>
      </c>
      <c r="AQ359" s="97" t="s">
        <v>1976</v>
      </c>
      <c r="AR359" s="104" t="s">
        <v>395</v>
      </c>
      <c r="AS359" s="105"/>
      <c r="AT359" s="97" t="s">
        <v>55</v>
      </c>
      <c r="AU359" s="98" t="s">
        <v>55</v>
      </c>
      <c r="AV359" s="97" t="s">
        <v>55</v>
      </c>
      <c r="AW359" s="100" t="s">
        <v>55</v>
      </c>
      <c r="AX359" s="97" t="s">
        <v>55</v>
      </c>
      <c r="AY359" s="110" t="s">
        <v>55</v>
      </c>
      <c r="AZ359" s="97" t="s">
        <v>55</v>
      </c>
      <c r="BA359" s="97" t="s">
        <v>55</v>
      </c>
      <c r="BB359" s="122" t="s">
        <v>55</v>
      </c>
      <c r="BC359" s="97" t="s">
        <v>55</v>
      </c>
      <c r="BD359" s="98" t="s">
        <v>55</v>
      </c>
      <c r="BE359" s="97" t="s">
        <v>55</v>
      </c>
      <c r="BF359" s="100" t="s">
        <v>55</v>
      </c>
      <c r="BG359" s="97" t="s">
        <v>55</v>
      </c>
      <c r="BH359" s="110" t="s">
        <v>55</v>
      </c>
      <c r="BI359" s="97" t="s">
        <v>55</v>
      </c>
      <c r="BJ359" s="97" t="s">
        <v>55</v>
      </c>
      <c r="BK359" s="122" t="s">
        <v>55</v>
      </c>
      <c r="BL359" s="107" t="s">
        <v>126</v>
      </c>
      <c r="BM359" s="108" t="str">
        <f t="shared" si="73"/>
        <v>N.A.</v>
      </c>
      <c r="BN359" s="108" t="str">
        <f t="shared" si="74"/>
        <v>N.A.</v>
      </c>
      <c r="BO359" s="108" t="str">
        <f t="shared" si="75"/>
        <v>N.A.</v>
      </c>
      <c r="BP359" s="108" t="str">
        <f t="shared" si="76"/>
        <v>N.A.</v>
      </c>
      <c r="BQ359" s="108" t="str">
        <f t="shared" si="77"/>
        <v>N.A.</v>
      </c>
      <c r="BR359" s="109" t="str">
        <f t="shared" si="78"/>
        <v>N.A.</v>
      </c>
      <c r="BS359" s="108">
        <f t="shared" si="79"/>
        <v>0</v>
      </c>
      <c r="BT359" s="108">
        <f t="shared" si="80"/>
        <v>0</v>
      </c>
      <c r="BU359" s="108">
        <f t="shared" si="72"/>
        <v>0</v>
      </c>
      <c r="BV359" s="62" t="str">
        <f t="shared" si="81"/>
        <v>IGUAL</v>
      </c>
      <c r="BW359" s="251"/>
    </row>
    <row r="360" spans="1:75" ht="37.9" hidden="1" customHeight="1">
      <c r="A360" s="89" t="s">
        <v>229</v>
      </c>
      <c r="B360" s="43">
        <v>1900</v>
      </c>
      <c r="C360" s="90" t="s">
        <v>3</v>
      </c>
      <c r="D360" s="90" t="s">
        <v>3241</v>
      </c>
      <c r="E360" s="92">
        <v>45286</v>
      </c>
      <c r="F360" s="90" t="s">
        <v>22</v>
      </c>
      <c r="G360" s="93" t="s">
        <v>1977</v>
      </c>
      <c r="H360" s="90" t="s">
        <v>32</v>
      </c>
      <c r="I360" s="92">
        <v>45320</v>
      </c>
      <c r="J360" s="90">
        <v>1</v>
      </c>
      <c r="K360" s="90" t="s">
        <v>1978</v>
      </c>
      <c r="L360" s="90" t="s">
        <v>430</v>
      </c>
      <c r="M360" s="92">
        <v>45323</v>
      </c>
      <c r="N360" s="92">
        <v>45471</v>
      </c>
      <c r="O360" s="92" t="s">
        <v>1972</v>
      </c>
      <c r="P360" s="92" t="s">
        <v>55</v>
      </c>
      <c r="Q360" s="188">
        <v>2756</v>
      </c>
      <c r="R360" s="95">
        <f t="array" ref="R360">SUM(IF($AA360=Reformulaciones!$B$2:$B$1354,Reformulaciones!$J$2:$J$994,0))</f>
        <v>0</v>
      </c>
      <c r="S360" s="93" t="s">
        <v>1979</v>
      </c>
      <c r="T360" s="93" t="s">
        <v>1980</v>
      </c>
      <c r="U360" s="96" t="s">
        <v>1981</v>
      </c>
      <c r="V360" s="94">
        <v>1</v>
      </c>
      <c r="W360" s="90" t="s">
        <v>430</v>
      </c>
      <c r="X360" s="92">
        <v>45323</v>
      </c>
      <c r="Y360" s="92">
        <v>45471</v>
      </c>
      <c r="Z360" s="90" t="s">
        <v>1972</v>
      </c>
      <c r="AA360" s="44" t="s">
        <v>1982</v>
      </c>
      <c r="AB360" s="97" t="s">
        <v>47</v>
      </c>
      <c r="AC360" s="98" t="str">
        <f t="shared" si="85"/>
        <v>A</v>
      </c>
      <c r="AD360" s="99" t="s">
        <v>871</v>
      </c>
      <c r="AE360" s="100">
        <v>0</v>
      </c>
      <c r="AF360" s="101" t="s">
        <v>872</v>
      </c>
      <c r="AG360" s="102">
        <v>45404</v>
      </c>
      <c r="AH360" s="117" t="s">
        <v>551</v>
      </c>
      <c r="AI360" s="117" t="s">
        <v>552</v>
      </c>
      <c r="AJ360" s="105" t="s">
        <v>120</v>
      </c>
      <c r="AK360" s="97" t="s">
        <v>47</v>
      </c>
      <c r="AL360" s="98" t="str">
        <f t="shared" si="84"/>
        <v>C</v>
      </c>
      <c r="AM360" s="99" t="s">
        <v>1983</v>
      </c>
      <c r="AN360" s="100">
        <v>1</v>
      </c>
      <c r="AO360" s="99" t="s">
        <v>1984</v>
      </c>
      <c r="AP360" s="102">
        <v>45495</v>
      </c>
      <c r="AQ360" s="97" t="s">
        <v>55</v>
      </c>
      <c r="AR360" s="97" t="s">
        <v>55</v>
      </c>
      <c r="AS360" s="105"/>
      <c r="AT360" s="97" t="s">
        <v>55</v>
      </c>
      <c r="AU360" s="98" t="s">
        <v>55</v>
      </c>
      <c r="AV360" s="97" t="s">
        <v>55</v>
      </c>
      <c r="AW360" s="100" t="s">
        <v>55</v>
      </c>
      <c r="AX360" s="97" t="s">
        <v>55</v>
      </c>
      <c r="AY360" s="110" t="s">
        <v>55</v>
      </c>
      <c r="AZ360" s="97" t="s">
        <v>55</v>
      </c>
      <c r="BA360" s="97" t="s">
        <v>55</v>
      </c>
      <c r="BB360" s="122" t="s">
        <v>55</v>
      </c>
      <c r="BC360" s="97" t="s">
        <v>55</v>
      </c>
      <c r="BD360" s="98" t="s">
        <v>55</v>
      </c>
      <c r="BE360" s="97" t="s">
        <v>55</v>
      </c>
      <c r="BF360" s="100" t="s">
        <v>55</v>
      </c>
      <c r="BG360" s="97" t="s">
        <v>55</v>
      </c>
      <c r="BH360" s="110" t="s">
        <v>55</v>
      </c>
      <c r="BI360" s="97" t="s">
        <v>55</v>
      </c>
      <c r="BJ360" s="97" t="s">
        <v>55</v>
      </c>
      <c r="BK360" s="122" t="s">
        <v>55</v>
      </c>
      <c r="BL360" s="107" t="s">
        <v>126</v>
      </c>
      <c r="BM360" s="108" t="str">
        <f t="shared" si="73"/>
        <v>N.A.</v>
      </c>
      <c r="BN360" s="108" t="str">
        <f t="shared" si="74"/>
        <v>N.A.</v>
      </c>
      <c r="BO360" s="108" t="str">
        <f t="shared" si="75"/>
        <v>N.A.</v>
      </c>
      <c r="BP360" s="108" t="str">
        <f t="shared" si="76"/>
        <v>N.A.</v>
      </c>
      <c r="BQ360" s="108" t="str">
        <f t="shared" si="77"/>
        <v>N.A.</v>
      </c>
      <c r="BR360" s="109" t="str">
        <f t="shared" si="78"/>
        <v>N.A.</v>
      </c>
      <c r="BS360" s="108">
        <f t="shared" si="79"/>
        <v>0</v>
      </c>
      <c r="BT360" s="108">
        <f t="shared" si="80"/>
        <v>0</v>
      </c>
      <c r="BU360" s="108">
        <f t="shared" si="72"/>
        <v>0</v>
      </c>
      <c r="BV360" s="62" t="str">
        <f t="shared" si="81"/>
        <v>IGUAL</v>
      </c>
      <c r="BW360" s="251"/>
    </row>
    <row r="361" spans="1:75" ht="37.9" hidden="1" customHeight="1">
      <c r="A361" s="89" t="s">
        <v>1547</v>
      </c>
      <c r="B361" s="43">
        <v>1901</v>
      </c>
      <c r="C361" s="90" t="s">
        <v>2</v>
      </c>
      <c r="D361" s="90" t="s">
        <v>495</v>
      </c>
      <c r="E361" s="92">
        <v>45140</v>
      </c>
      <c r="F361" s="90" t="s">
        <v>24</v>
      </c>
      <c r="G361" s="93" t="s">
        <v>1986</v>
      </c>
      <c r="H361" s="90" t="s">
        <v>31</v>
      </c>
      <c r="I361" s="92">
        <v>45329</v>
      </c>
      <c r="J361" s="94"/>
      <c r="K361" s="90"/>
      <c r="L361" s="90"/>
      <c r="M361" s="90"/>
      <c r="N361" s="90"/>
      <c r="O361" s="92"/>
      <c r="P361" s="92"/>
      <c r="Q361" s="188">
        <v>2779</v>
      </c>
      <c r="R361" s="95">
        <f t="array" ref="R361">SUM(IF($AA361=Reformulaciones!$B$2:$B$1354,Reformulaciones!$J$2:$J$994,0))</f>
        <v>0</v>
      </c>
      <c r="S361" s="93" t="s">
        <v>1987</v>
      </c>
      <c r="T361" s="93" t="s">
        <v>1988</v>
      </c>
      <c r="U361" s="96" t="s">
        <v>1989</v>
      </c>
      <c r="V361" s="94">
        <v>1</v>
      </c>
      <c r="W361" s="90" t="s">
        <v>1548</v>
      </c>
      <c r="X361" s="92">
        <v>45351</v>
      </c>
      <c r="Y361" s="92">
        <v>45381</v>
      </c>
      <c r="Z361" s="90" t="s">
        <v>1552</v>
      </c>
      <c r="AA361" s="44" t="s">
        <v>1990</v>
      </c>
      <c r="AB361" s="97" t="s">
        <v>47</v>
      </c>
      <c r="AC361" s="98" t="str">
        <f t="shared" si="85"/>
        <v>C</v>
      </c>
      <c r="AD361" s="99" t="s">
        <v>1991</v>
      </c>
      <c r="AE361" s="100">
        <v>1</v>
      </c>
      <c r="AF361" s="101" t="s">
        <v>1992</v>
      </c>
      <c r="AG361" s="102">
        <v>45404</v>
      </c>
      <c r="AH361" s="117" t="s">
        <v>1993</v>
      </c>
      <c r="AI361" s="117" t="s">
        <v>1994</v>
      </c>
      <c r="AJ361" s="105" t="s">
        <v>120</v>
      </c>
      <c r="AK361" s="97" t="s">
        <v>55</v>
      </c>
      <c r="AL361" s="97" t="s">
        <v>55</v>
      </c>
      <c r="AM361" s="104" t="s">
        <v>55</v>
      </c>
      <c r="AN361" s="97" t="s">
        <v>55</v>
      </c>
      <c r="AO361" s="97" t="s">
        <v>55</v>
      </c>
      <c r="AP361" s="97" t="s">
        <v>55</v>
      </c>
      <c r="AQ361" s="97" t="s">
        <v>55</v>
      </c>
      <c r="AR361" s="97" t="s">
        <v>55</v>
      </c>
      <c r="AS361" s="97" t="s">
        <v>55</v>
      </c>
      <c r="AT361" s="97" t="s">
        <v>55</v>
      </c>
      <c r="AU361" s="98" t="s">
        <v>55</v>
      </c>
      <c r="AV361" s="97" t="s">
        <v>55</v>
      </c>
      <c r="AW361" s="100" t="s">
        <v>55</v>
      </c>
      <c r="AX361" s="97" t="s">
        <v>55</v>
      </c>
      <c r="AY361" s="110" t="s">
        <v>55</v>
      </c>
      <c r="AZ361" s="97" t="s">
        <v>55</v>
      </c>
      <c r="BA361" s="97" t="s">
        <v>55</v>
      </c>
      <c r="BB361" s="122" t="s">
        <v>55</v>
      </c>
      <c r="BC361" s="97" t="s">
        <v>55</v>
      </c>
      <c r="BD361" s="98" t="s">
        <v>55</v>
      </c>
      <c r="BE361" s="97" t="s">
        <v>55</v>
      </c>
      <c r="BF361" s="100" t="s">
        <v>55</v>
      </c>
      <c r="BG361" s="97" t="s">
        <v>55</v>
      </c>
      <c r="BH361" s="110" t="s">
        <v>55</v>
      </c>
      <c r="BI361" s="97" t="s">
        <v>55</v>
      </c>
      <c r="BJ361" s="97" t="s">
        <v>55</v>
      </c>
      <c r="BK361" s="122" t="s">
        <v>55</v>
      </c>
      <c r="BL361" s="107" t="s">
        <v>110</v>
      </c>
      <c r="BM361" s="108" t="str">
        <f t="shared" si="73"/>
        <v>N.A.</v>
      </c>
      <c r="BN361" s="108" t="str">
        <f t="shared" si="74"/>
        <v>N.A.</v>
      </c>
      <c r="BO361" s="108" t="str">
        <f t="shared" si="75"/>
        <v>N.A.</v>
      </c>
      <c r="BP361" s="108" t="str">
        <f t="shared" si="76"/>
        <v>N.A.</v>
      </c>
      <c r="BQ361" s="108" t="str">
        <f t="shared" si="77"/>
        <v>N.A.</v>
      </c>
      <c r="BR361" s="109" t="str">
        <f t="shared" si="78"/>
        <v>N.A.</v>
      </c>
      <c r="BS361" s="108">
        <f t="shared" si="79"/>
        <v>0</v>
      </c>
      <c r="BT361" s="108">
        <f t="shared" si="80"/>
        <v>0</v>
      </c>
      <c r="BU361" s="108">
        <f t="shared" si="72"/>
        <v>0</v>
      </c>
      <c r="BV361" s="62" t="str">
        <f t="shared" si="81"/>
        <v>IGUAL</v>
      </c>
      <c r="BW361" s="251"/>
    </row>
    <row r="362" spans="1:75" ht="37.9" hidden="1" customHeight="1">
      <c r="A362" s="89" t="s">
        <v>1547</v>
      </c>
      <c r="B362" s="43">
        <v>1902</v>
      </c>
      <c r="C362" s="90" t="s">
        <v>2</v>
      </c>
      <c r="D362" s="90" t="s">
        <v>495</v>
      </c>
      <c r="E362" s="92">
        <v>45140</v>
      </c>
      <c r="F362" s="90" t="s">
        <v>24</v>
      </c>
      <c r="G362" s="93" t="s">
        <v>1995</v>
      </c>
      <c r="H362" s="90" t="s">
        <v>31</v>
      </c>
      <c r="I362" s="92">
        <v>45329</v>
      </c>
      <c r="J362" s="94"/>
      <c r="K362" s="90"/>
      <c r="L362" s="90"/>
      <c r="M362" s="90"/>
      <c r="N362" s="90"/>
      <c r="O362" s="92"/>
      <c r="P362" s="92"/>
      <c r="Q362" s="188">
        <v>2778</v>
      </c>
      <c r="R362" s="95">
        <f t="array" ref="R362">SUM(IF($AA362=Reformulaciones!$B$2:$B$1354,Reformulaciones!$J$2:$J$994,0))</f>
        <v>0</v>
      </c>
      <c r="S362" s="93" t="s">
        <v>1996</v>
      </c>
      <c r="T362" s="93" t="s">
        <v>1997</v>
      </c>
      <c r="U362" s="96" t="s">
        <v>1998</v>
      </c>
      <c r="V362" s="94">
        <v>1</v>
      </c>
      <c r="W362" s="90" t="s">
        <v>1548</v>
      </c>
      <c r="X362" s="92">
        <v>45351</v>
      </c>
      <c r="Y362" s="92">
        <v>45381</v>
      </c>
      <c r="Z362" s="90" t="s">
        <v>1552</v>
      </c>
      <c r="AA362" s="44" t="s">
        <v>1999</v>
      </c>
      <c r="AB362" s="97" t="s">
        <v>47</v>
      </c>
      <c r="AC362" s="98" t="str">
        <f t="shared" si="85"/>
        <v>C</v>
      </c>
      <c r="AD362" s="101" t="s">
        <v>2000</v>
      </c>
      <c r="AE362" s="100">
        <v>1</v>
      </c>
      <c r="AF362" s="101" t="s">
        <v>2001</v>
      </c>
      <c r="AG362" s="102">
        <v>45404</v>
      </c>
      <c r="AH362" s="117" t="s">
        <v>2002</v>
      </c>
      <c r="AI362" s="117" t="s">
        <v>867</v>
      </c>
      <c r="AJ362" s="105" t="s">
        <v>120</v>
      </c>
      <c r="AK362" s="97" t="s">
        <v>55</v>
      </c>
      <c r="AL362" s="97" t="s">
        <v>55</v>
      </c>
      <c r="AM362" s="104" t="s">
        <v>55</v>
      </c>
      <c r="AN362" s="97" t="s">
        <v>55</v>
      </c>
      <c r="AO362" s="97" t="s">
        <v>55</v>
      </c>
      <c r="AP362" s="97" t="s">
        <v>55</v>
      </c>
      <c r="AQ362" s="97" t="s">
        <v>55</v>
      </c>
      <c r="AR362" s="97" t="s">
        <v>55</v>
      </c>
      <c r="AS362" s="97" t="s">
        <v>55</v>
      </c>
      <c r="AT362" s="97" t="s">
        <v>55</v>
      </c>
      <c r="AU362" s="98" t="s">
        <v>55</v>
      </c>
      <c r="AV362" s="97" t="s">
        <v>55</v>
      </c>
      <c r="AW362" s="100" t="s">
        <v>55</v>
      </c>
      <c r="AX362" s="97" t="s">
        <v>55</v>
      </c>
      <c r="AY362" s="110" t="s">
        <v>55</v>
      </c>
      <c r="AZ362" s="97" t="s">
        <v>55</v>
      </c>
      <c r="BA362" s="97" t="s">
        <v>55</v>
      </c>
      <c r="BB362" s="122" t="s">
        <v>55</v>
      </c>
      <c r="BC362" s="97" t="s">
        <v>55</v>
      </c>
      <c r="BD362" s="98" t="s">
        <v>55</v>
      </c>
      <c r="BE362" s="97" t="s">
        <v>55</v>
      </c>
      <c r="BF362" s="100" t="s">
        <v>55</v>
      </c>
      <c r="BG362" s="97" t="s">
        <v>55</v>
      </c>
      <c r="BH362" s="110" t="s">
        <v>55</v>
      </c>
      <c r="BI362" s="97" t="s">
        <v>55</v>
      </c>
      <c r="BJ362" s="97" t="s">
        <v>55</v>
      </c>
      <c r="BK362" s="122" t="s">
        <v>55</v>
      </c>
      <c r="BL362" s="107" t="s">
        <v>110</v>
      </c>
      <c r="BM362" s="108" t="str">
        <f t="shared" si="73"/>
        <v>N.A.</v>
      </c>
      <c r="BN362" s="108" t="str">
        <f t="shared" si="74"/>
        <v>N.A.</v>
      </c>
      <c r="BO362" s="108" t="str">
        <f t="shared" si="75"/>
        <v>N.A.</v>
      </c>
      <c r="BP362" s="108" t="str">
        <f t="shared" si="76"/>
        <v>N.A.</v>
      </c>
      <c r="BQ362" s="108" t="str">
        <f t="shared" si="77"/>
        <v>N.A.</v>
      </c>
      <c r="BR362" s="109" t="str">
        <f t="shared" si="78"/>
        <v>N.A.</v>
      </c>
      <c r="BS362" s="108">
        <f t="shared" si="79"/>
        <v>0</v>
      </c>
      <c r="BT362" s="108">
        <f t="shared" si="80"/>
        <v>0</v>
      </c>
      <c r="BU362" s="108">
        <f t="shared" si="72"/>
        <v>0</v>
      </c>
      <c r="BV362" s="62" t="str">
        <f t="shared" si="81"/>
        <v>IGUAL</v>
      </c>
      <c r="BW362" s="251"/>
    </row>
    <row r="363" spans="1:75" ht="37.9" hidden="1" customHeight="1">
      <c r="A363" s="89" t="s">
        <v>1547</v>
      </c>
      <c r="B363" s="43">
        <v>1903</v>
      </c>
      <c r="C363" s="90" t="s">
        <v>2</v>
      </c>
      <c r="D363" s="90" t="s">
        <v>495</v>
      </c>
      <c r="E363" s="92">
        <v>45140</v>
      </c>
      <c r="F363" s="90" t="s">
        <v>24</v>
      </c>
      <c r="G363" s="93" t="s">
        <v>2003</v>
      </c>
      <c r="H363" s="90" t="s">
        <v>31</v>
      </c>
      <c r="I363" s="92">
        <v>45329</v>
      </c>
      <c r="J363" s="94"/>
      <c r="K363" s="90"/>
      <c r="L363" s="90"/>
      <c r="M363" s="90"/>
      <c r="N363" s="90"/>
      <c r="O363" s="92"/>
      <c r="P363" s="92"/>
      <c r="Q363" s="188">
        <v>2777</v>
      </c>
      <c r="R363" s="95">
        <f t="array" ref="R363">SUM(IF($AA363=Reformulaciones!$B$2:$B$1354,Reformulaciones!$J$2:$J$994,0))</f>
        <v>0</v>
      </c>
      <c r="S363" s="93" t="s">
        <v>2004</v>
      </c>
      <c r="T363" s="93" t="s">
        <v>2005</v>
      </c>
      <c r="U363" s="96" t="s">
        <v>2006</v>
      </c>
      <c r="V363" s="94">
        <v>1</v>
      </c>
      <c r="W363" s="90" t="s">
        <v>1548</v>
      </c>
      <c r="X363" s="92">
        <v>45351</v>
      </c>
      <c r="Y363" s="92">
        <v>45473</v>
      </c>
      <c r="Z363" s="90" t="s">
        <v>1552</v>
      </c>
      <c r="AA363" s="44" t="s">
        <v>2007</v>
      </c>
      <c r="AB363" s="97" t="s">
        <v>47</v>
      </c>
      <c r="AC363" s="98" t="str">
        <f>IF($AE363="N.A.","A",(IF($AE363&lt;100%,"A",(IF($AE363=100%,"C")))))</f>
        <v>A</v>
      </c>
      <c r="AD363" s="101" t="s">
        <v>871</v>
      </c>
      <c r="AE363" s="100">
        <v>0</v>
      </c>
      <c r="AF363" s="101" t="s">
        <v>872</v>
      </c>
      <c r="AG363" s="102">
        <v>45404</v>
      </c>
      <c r="AH363" s="117" t="s">
        <v>551</v>
      </c>
      <c r="AI363" s="117" t="s">
        <v>552</v>
      </c>
      <c r="AJ363" s="105" t="s">
        <v>120</v>
      </c>
      <c r="AK363" s="97" t="s">
        <v>47</v>
      </c>
      <c r="AL363" s="98" t="str">
        <f>IF($AN363="N.A.","A",(IF($AN363&lt;100%,"A",(IF($AN363=100%,"C")))))</f>
        <v>C</v>
      </c>
      <c r="AM363" s="101" t="s">
        <v>2008</v>
      </c>
      <c r="AN363" s="100">
        <v>1</v>
      </c>
      <c r="AO363" s="99" t="s">
        <v>2009</v>
      </c>
      <c r="AP363" s="102">
        <v>45495</v>
      </c>
      <c r="AQ363" s="97" t="s">
        <v>55</v>
      </c>
      <c r="AR363" s="97" t="s">
        <v>55</v>
      </c>
      <c r="AS363" s="105"/>
      <c r="AT363" s="97" t="s">
        <v>55</v>
      </c>
      <c r="AU363" s="98" t="s">
        <v>55</v>
      </c>
      <c r="AV363" s="97" t="s">
        <v>55</v>
      </c>
      <c r="AW363" s="100" t="s">
        <v>55</v>
      </c>
      <c r="AX363" s="97" t="s">
        <v>55</v>
      </c>
      <c r="AY363" s="110" t="s">
        <v>55</v>
      </c>
      <c r="AZ363" s="97" t="s">
        <v>55</v>
      </c>
      <c r="BA363" s="97" t="s">
        <v>55</v>
      </c>
      <c r="BB363" s="122" t="s">
        <v>55</v>
      </c>
      <c r="BC363" s="97" t="s">
        <v>55</v>
      </c>
      <c r="BD363" s="98" t="s">
        <v>55</v>
      </c>
      <c r="BE363" s="97" t="s">
        <v>55</v>
      </c>
      <c r="BF363" s="100" t="s">
        <v>55</v>
      </c>
      <c r="BG363" s="97" t="s">
        <v>55</v>
      </c>
      <c r="BH363" s="110" t="s">
        <v>55</v>
      </c>
      <c r="BI363" s="97" t="s">
        <v>55</v>
      </c>
      <c r="BJ363" s="97" t="s">
        <v>55</v>
      </c>
      <c r="BK363" s="122" t="s">
        <v>55</v>
      </c>
      <c r="BL363" s="107" t="s">
        <v>126</v>
      </c>
      <c r="BM363" s="108" t="str">
        <f t="shared" si="73"/>
        <v>N.A.</v>
      </c>
      <c r="BN363" s="108" t="str">
        <f t="shared" si="74"/>
        <v>N.A.</v>
      </c>
      <c r="BO363" s="108" t="str">
        <f t="shared" si="75"/>
        <v>N.A.</v>
      </c>
      <c r="BP363" s="108" t="str">
        <f t="shared" si="76"/>
        <v>N.A.</v>
      </c>
      <c r="BQ363" s="108" t="str">
        <f t="shared" si="77"/>
        <v>N.A.</v>
      </c>
      <c r="BR363" s="109" t="str">
        <f t="shared" si="78"/>
        <v>N.A.</v>
      </c>
      <c r="BS363" s="108">
        <f t="shared" si="79"/>
        <v>0</v>
      </c>
      <c r="BT363" s="108">
        <f t="shared" si="80"/>
        <v>0</v>
      </c>
      <c r="BU363" s="108">
        <f t="shared" si="72"/>
        <v>0</v>
      </c>
      <c r="BV363" s="62" t="str">
        <f t="shared" si="81"/>
        <v>IGUAL</v>
      </c>
      <c r="BW363" s="251"/>
    </row>
    <row r="364" spans="1:75" ht="37.9" customHeight="1">
      <c r="A364" s="89" t="s">
        <v>418</v>
      </c>
      <c r="B364" s="43">
        <v>1904</v>
      </c>
      <c r="C364" s="90" t="s">
        <v>3</v>
      </c>
      <c r="D364" s="90" t="s">
        <v>3242</v>
      </c>
      <c r="E364" s="92">
        <v>45303</v>
      </c>
      <c r="F364" s="90" t="s">
        <v>24</v>
      </c>
      <c r="G364" s="93" t="s">
        <v>2010</v>
      </c>
      <c r="H364" s="90" t="s">
        <v>32</v>
      </c>
      <c r="I364" s="92">
        <v>45330</v>
      </c>
      <c r="J364" s="94"/>
      <c r="K364" s="90"/>
      <c r="L364" s="90"/>
      <c r="M364" s="90"/>
      <c r="N364" s="90"/>
      <c r="O364" s="92"/>
      <c r="P364" s="92"/>
      <c r="Q364" s="253">
        <v>2983</v>
      </c>
      <c r="R364" s="95">
        <f t="array" ref="R364">SUM(IF($AA364=Reformulaciones!$B$2:$B$1354,Reformulaciones!$J$2:$J$994,0))</f>
        <v>0</v>
      </c>
      <c r="S364" s="93" t="s">
        <v>2011</v>
      </c>
      <c r="T364" s="93" t="s">
        <v>2012</v>
      </c>
      <c r="U364" s="96" t="s">
        <v>1642</v>
      </c>
      <c r="V364" s="94" t="s">
        <v>154</v>
      </c>
      <c r="W364" s="90" t="s">
        <v>419</v>
      </c>
      <c r="X364" s="92">
        <v>45444</v>
      </c>
      <c r="Y364" s="92">
        <v>45504</v>
      </c>
      <c r="Z364" s="90" t="s">
        <v>2013</v>
      </c>
      <c r="AA364" s="44" t="s">
        <v>2014</v>
      </c>
      <c r="AB364" s="97" t="s">
        <v>43</v>
      </c>
      <c r="AC364" s="98" t="str">
        <f>IF($AE364="N.A.","A",(IF($AE364&lt;100%,"A",(IF($AE364=100%,"C")))))</f>
        <v>A</v>
      </c>
      <c r="AD364" s="93" t="s">
        <v>2015</v>
      </c>
      <c r="AE364" s="100">
        <v>0</v>
      </c>
      <c r="AF364" s="176" t="s">
        <v>2016</v>
      </c>
      <c r="AG364" s="119">
        <v>45401</v>
      </c>
      <c r="AH364" s="104"/>
      <c r="AI364" s="104"/>
      <c r="AJ364" s="90" t="s">
        <v>2015</v>
      </c>
      <c r="AK364" s="97" t="s">
        <v>43</v>
      </c>
      <c r="AL364" s="98" t="str">
        <f>IF($AN364="N.A.","A",(IF($AN364&lt;100%,"A",(IF($AN364=100%,"C")))))</f>
        <v>A</v>
      </c>
      <c r="AM364" s="93" t="s">
        <v>2017</v>
      </c>
      <c r="AN364" s="100">
        <v>0</v>
      </c>
      <c r="AO364" s="176" t="s">
        <v>2018</v>
      </c>
      <c r="AP364" s="110">
        <v>45494</v>
      </c>
      <c r="AQ364" s="97"/>
      <c r="AR364" s="97"/>
      <c r="AS364" s="105"/>
      <c r="AT364" s="97" t="s">
        <v>43</v>
      </c>
      <c r="AU364" s="98" t="str">
        <f>IF($AW364="N.A.","A",(IF($AW364&lt;100%,"A",(IF($AW364=100%,"C")))))</f>
        <v>C</v>
      </c>
      <c r="AV364" s="211" t="s">
        <v>2019</v>
      </c>
      <c r="AW364" s="198">
        <v>1</v>
      </c>
      <c r="AX364" s="212" t="s">
        <v>2020</v>
      </c>
      <c r="AY364" s="213">
        <v>45574</v>
      </c>
      <c r="AZ364" s="201" t="s">
        <v>2021</v>
      </c>
      <c r="BA364" s="201"/>
      <c r="BB364" s="214"/>
      <c r="BC364" s="97" t="s">
        <v>55</v>
      </c>
      <c r="BD364" s="98" t="s">
        <v>55</v>
      </c>
      <c r="BE364" s="97" t="s">
        <v>55</v>
      </c>
      <c r="BF364" s="100" t="s">
        <v>55</v>
      </c>
      <c r="BG364" s="97" t="s">
        <v>55</v>
      </c>
      <c r="BH364" s="110" t="s">
        <v>55</v>
      </c>
      <c r="BI364" s="97" t="s">
        <v>55</v>
      </c>
      <c r="BJ364" s="97" t="s">
        <v>55</v>
      </c>
      <c r="BK364" s="122" t="s">
        <v>55</v>
      </c>
      <c r="BL364" s="107" t="s">
        <v>126</v>
      </c>
      <c r="BM364" s="108">
        <f t="shared" si="73"/>
        <v>1</v>
      </c>
      <c r="BN364" s="108" t="str">
        <f t="shared" si="74"/>
        <v>N.A.</v>
      </c>
      <c r="BO364" s="108" t="str">
        <f t="shared" si="75"/>
        <v>N.A.</v>
      </c>
      <c r="BP364" s="108" t="str">
        <f t="shared" si="76"/>
        <v>N.A.</v>
      </c>
      <c r="BQ364" s="108" t="str">
        <f t="shared" si="77"/>
        <v>N.A.</v>
      </c>
      <c r="BR364" s="109" t="str">
        <f t="shared" si="78"/>
        <v>N.A.</v>
      </c>
      <c r="BS364" s="108">
        <f t="shared" si="79"/>
        <v>1</v>
      </c>
      <c r="BT364" s="108">
        <f t="shared" si="80"/>
        <v>0</v>
      </c>
      <c r="BU364" s="108">
        <f t="shared" si="72"/>
        <v>0</v>
      </c>
      <c r="BV364" s="62" t="str">
        <f t="shared" si="81"/>
        <v>OK</v>
      </c>
      <c r="BW364" s="251"/>
    </row>
    <row r="365" spans="1:75" ht="37.9" customHeight="1">
      <c r="A365" s="89" t="s">
        <v>418</v>
      </c>
      <c r="B365" s="43">
        <v>1904</v>
      </c>
      <c r="C365" s="90" t="s">
        <v>3</v>
      </c>
      <c r="D365" s="90" t="s">
        <v>3242</v>
      </c>
      <c r="E365" s="92">
        <v>45303</v>
      </c>
      <c r="F365" s="90" t="s">
        <v>24</v>
      </c>
      <c r="G365" s="93" t="s">
        <v>2010</v>
      </c>
      <c r="H365" s="90" t="s">
        <v>32</v>
      </c>
      <c r="I365" s="92">
        <v>45330</v>
      </c>
      <c r="J365" s="94"/>
      <c r="K365" s="90"/>
      <c r="L365" s="90"/>
      <c r="M365" s="90"/>
      <c r="N365" s="90"/>
      <c r="O365" s="92"/>
      <c r="P365" s="92"/>
      <c r="Q365" s="253">
        <v>2984</v>
      </c>
      <c r="R365" s="95">
        <f t="array" ref="R365">SUM(IF($AA365=Reformulaciones!$B$2:$B$1354,Reformulaciones!$J$2:$J$994,0))</f>
        <v>0</v>
      </c>
      <c r="S365" s="93" t="s">
        <v>2011</v>
      </c>
      <c r="T365" s="93" t="s">
        <v>2022</v>
      </c>
      <c r="U365" s="96" t="s">
        <v>2023</v>
      </c>
      <c r="V365" s="94" t="s">
        <v>154</v>
      </c>
      <c r="W365" s="90" t="s">
        <v>419</v>
      </c>
      <c r="X365" s="92">
        <v>45444</v>
      </c>
      <c r="Y365" s="92">
        <v>45504</v>
      </c>
      <c r="Z365" s="90" t="s">
        <v>2013</v>
      </c>
      <c r="AA365" s="44" t="s">
        <v>2024</v>
      </c>
      <c r="AB365" s="97" t="s">
        <v>55</v>
      </c>
      <c r="AC365" s="97" t="s">
        <v>55</v>
      </c>
      <c r="AD365" s="97" t="s">
        <v>55</v>
      </c>
      <c r="AE365" s="97" t="s">
        <v>55</v>
      </c>
      <c r="AF365" s="97" t="s">
        <v>55</v>
      </c>
      <c r="AG365" s="97" t="s">
        <v>55</v>
      </c>
      <c r="AH365" s="97" t="s">
        <v>55</v>
      </c>
      <c r="AI365" s="97" t="s">
        <v>55</v>
      </c>
      <c r="AJ365" s="97" t="s">
        <v>55</v>
      </c>
      <c r="AK365" s="97" t="s">
        <v>43</v>
      </c>
      <c r="AL365" s="98" t="str">
        <f t="shared" si="84"/>
        <v>A</v>
      </c>
      <c r="AM365" s="93" t="s">
        <v>2017</v>
      </c>
      <c r="AN365" s="100">
        <v>0</v>
      </c>
      <c r="AO365" s="176" t="s">
        <v>2018</v>
      </c>
      <c r="AP365" s="110">
        <v>45494</v>
      </c>
      <c r="AQ365" s="97" t="s">
        <v>55</v>
      </c>
      <c r="AR365" s="97" t="s">
        <v>55</v>
      </c>
      <c r="AS365" s="105"/>
      <c r="AT365" s="97" t="s">
        <v>43</v>
      </c>
      <c r="AU365" s="98" t="str">
        <f>IF($AW365="N.A.","A",(IF($AW365&lt;100%,"A",(IF($AW365=100%,"C")))))</f>
        <v>C</v>
      </c>
      <c r="AV365" s="219" t="s">
        <v>2025</v>
      </c>
      <c r="AW365" s="198">
        <v>1</v>
      </c>
      <c r="AX365" s="219" t="s">
        <v>2026</v>
      </c>
      <c r="AY365" s="219">
        <v>45574</v>
      </c>
      <c r="AZ365" s="219" t="s">
        <v>2023</v>
      </c>
      <c r="BA365" s="219"/>
      <c r="BB365" s="219"/>
      <c r="BC365" s="97" t="s">
        <v>55</v>
      </c>
      <c r="BD365" s="98" t="s">
        <v>55</v>
      </c>
      <c r="BE365" s="97" t="s">
        <v>55</v>
      </c>
      <c r="BF365" s="100" t="s">
        <v>55</v>
      </c>
      <c r="BG365" s="97" t="s">
        <v>55</v>
      </c>
      <c r="BH365" s="110" t="s">
        <v>55</v>
      </c>
      <c r="BI365" s="97" t="s">
        <v>55</v>
      </c>
      <c r="BJ365" s="97" t="s">
        <v>55</v>
      </c>
      <c r="BK365" s="122" t="s">
        <v>55</v>
      </c>
      <c r="BL365" s="107" t="s">
        <v>126</v>
      </c>
      <c r="BM365" s="108">
        <f t="shared" si="73"/>
        <v>1</v>
      </c>
      <c r="BN365" s="108" t="str">
        <f t="shared" si="74"/>
        <v>N.A.</v>
      </c>
      <c r="BO365" s="108" t="str">
        <f t="shared" si="75"/>
        <v>N.A.</v>
      </c>
      <c r="BP365" s="108" t="str">
        <f t="shared" si="76"/>
        <v>N.A.</v>
      </c>
      <c r="BQ365" s="108" t="str">
        <f t="shared" si="77"/>
        <v>N.A.</v>
      </c>
      <c r="BR365" s="109" t="str">
        <f t="shared" si="78"/>
        <v>N.A.</v>
      </c>
      <c r="BS365" s="108">
        <f t="shared" si="79"/>
        <v>1</v>
      </c>
      <c r="BT365" s="108">
        <f t="shared" si="80"/>
        <v>0</v>
      </c>
      <c r="BU365" s="108">
        <f t="shared" si="72"/>
        <v>0</v>
      </c>
      <c r="BV365" s="62" t="str">
        <f t="shared" si="81"/>
        <v>OK</v>
      </c>
      <c r="BW365" s="251"/>
    </row>
    <row r="366" spans="1:75" ht="37.9" customHeight="1">
      <c r="A366" s="89" t="s">
        <v>2027</v>
      </c>
      <c r="B366" s="43">
        <v>1906</v>
      </c>
      <c r="C366" s="90" t="s">
        <v>1558</v>
      </c>
      <c r="D366" s="90" t="s">
        <v>1601</v>
      </c>
      <c r="E366" s="92"/>
      <c r="F366" s="90" t="s">
        <v>24</v>
      </c>
      <c r="G366" s="93" t="s">
        <v>2028</v>
      </c>
      <c r="H366" s="90" t="s">
        <v>38</v>
      </c>
      <c r="I366" s="92">
        <v>45301</v>
      </c>
      <c r="J366" s="94"/>
      <c r="K366" s="90"/>
      <c r="L366" s="90"/>
      <c r="M366" s="90"/>
      <c r="N366" s="90"/>
      <c r="O366" s="92"/>
      <c r="P366" s="92"/>
      <c r="Q366" s="188">
        <v>2832</v>
      </c>
      <c r="R366" s="95">
        <f t="array" ref="R366">SUM(IF($AA366=Reformulaciones!$B$2:$B$1354,Reformulaciones!$J$2:$J$994,0))</f>
        <v>0</v>
      </c>
      <c r="S366" s="93" t="s">
        <v>2029</v>
      </c>
      <c r="T366" s="93" t="s">
        <v>2030</v>
      </c>
      <c r="U366" s="96" t="s">
        <v>2031</v>
      </c>
      <c r="V366" s="94">
        <v>1</v>
      </c>
      <c r="W366" s="90" t="s">
        <v>2032</v>
      </c>
      <c r="X366" s="92">
        <v>45534</v>
      </c>
      <c r="Y366" s="92">
        <v>45657</v>
      </c>
      <c r="Z366" s="90" t="s">
        <v>2033</v>
      </c>
      <c r="AA366" s="44" t="s">
        <v>2034</v>
      </c>
      <c r="AB366" s="97" t="s">
        <v>46</v>
      </c>
      <c r="AC366" s="98" t="str">
        <f t="shared" si="85"/>
        <v>A</v>
      </c>
      <c r="AD366" s="99" t="s">
        <v>550</v>
      </c>
      <c r="AE366" s="100">
        <v>0</v>
      </c>
      <c r="AF366" s="99" t="s">
        <v>550</v>
      </c>
      <c r="AG366" s="110">
        <v>45404</v>
      </c>
      <c r="AH366" s="104" t="s">
        <v>551</v>
      </c>
      <c r="AI366" s="104" t="s">
        <v>552</v>
      </c>
      <c r="AJ366" s="105" t="s">
        <v>120</v>
      </c>
      <c r="AK366" s="97" t="s">
        <v>46</v>
      </c>
      <c r="AL366" s="98" t="str">
        <f t="shared" si="84"/>
        <v>A</v>
      </c>
      <c r="AM366" s="99" t="s">
        <v>2035</v>
      </c>
      <c r="AN366" s="100">
        <v>0</v>
      </c>
      <c r="AO366" s="99" t="s">
        <v>2035</v>
      </c>
      <c r="AP366" s="110">
        <v>45484</v>
      </c>
      <c r="AQ366" s="104" t="s">
        <v>551</v>
      </c>
      <c r="AR366" s="104" t="s">
        <v>552</v>
      </c>
      <c r="AS366" s="105"/>
      <c r="AT366" s="97" t="s">
        <v>46</v>
      </c>
      <c r="AU366" s="98" t="str">
        <f>IF($AW366="N.A.","A",(IF($AW366&lt;100%,"A",(IF($AW366=100%,"C")))))</f>
        <v>A</v>
      </c>
      <c r="AV366" s="197" t="s">
        <v>2036</v>
      </c>
      <c r="AW366" s="198">
        <v>0</v>
      </c>
      <c r="AX366" s="197" t="s">
        <v>2036</v>
      </c>
      <c r="AY366" s="203">
        <v>45582</v>
      </c>
      <c r="AZ366" s="201" t="s">
        <v>551</v>
      </c>
      <c r="BA366" s="201" t="s">
        <v>552</v>
      </c>
      <c r="BB366" s="202"/>
      <c r="BC366" s="97" t="s">
        <v>46</v>
      </c>
      <c r="BD366" s="98" t="str">
        <f t="shared" si="83"/>
        <v>A</v>
      </c>
      <c r="BE366" s="99"/>
      <c r="BF366" s="106"/>
      <c r="BG366" s="101"/>
      <c r="BH366" s="200"/>
      <c r="BI366" s="205"/>
      <c r="BJ366" s="201"/>
      <c r="BK366" s="202"/>
      <c r="BL366" s="107" t="s">
        <v>126</v>
      </c>
      <c r="BM366" s="108">
        <f t="shared" si="73"/>
        <v>1</v>
      </c>
      <c r="BN366" s="108">
        <f t="shared" si="74"/>
        <v>1</v>
      </c>
      <c r="BO366" s="108">
        <f t="shared" si="75"/>
        <v>0</v>
      </c>
      <c r="BP366" s="108">
        <f t="shared" si="76"/>
        <v>1</v>
      </c>
      <c r="BQ366" s="108">
        <f t="shared" si="77"/>
        <v>1</v>
      </c>
      <c r="BR366" s="109">
        <f t="shared" si="78"/>
        <v>0</v>
      </c>
      <c r="BS366" s="108">
        <f t="shared" si="79"/>
        <v>1</v>
      </c>
      <c r="BT366" s="108">
        <f t="shared" si="80"/>
        <v>0</v>
      </c>
      <c r="BU366" s="108">
        <f t="shared" si="72"/>
        <v>1</v>
      </c>
      <c r="BV366" s="62" t="str">
        <f t="shared" si="81"/>
        <v>IGUAL</v>
      </c>
      <c r="BW366" s="251"/>
    </row>
    <row r="367" spans="1:75" ht="37.9" hidden="1" customHeight="1">
      <c r="A367" s="89" t="s">
        <v>229</v>
      </c>
      <c r="B367" s="43">
        <v>1907</v>
      </c>
      <c r="C367" s="90" t="s">
        <v>10</v>
      </c>
      <c r="D367" s="90" t="s">
        <v>2037</v>
      </c>
      <c r="E367" s="92">
        <v>45290</v>
      </c>
      <c r="F367" s="90" t="s">
        <v>22</v>
      </c>
      <c r="G367" s="93" t="s">
        <v>2038</v>
      </c>
      <c r="H367" s="90" t="s">
        <v>26</v>
      </c>
      <c r="I367" s="92">
        <v>45362</v>
      </c>
      <c r="J367" s="94"/>
      <c r="K367" s="90"/>
      <c r="L367" s="90"/>
      <c r="M367" s="90"/>
      <c r="N367" s="90"/>
      <c r="O367" s="92"/>
      <c r="P367" s="92" t="s">
        <v>1945</v>
      </c>
      <c r="Q367" s="188">
        <v>2784</v>
      </c>
      <c r="R367" s="95">
        <f t="array" ref="R367">SUM(IF($AA367=Reformulaciones!$B$2:$B$1354,Reformulaciones!$J$2:$J$994,0))</f>
        <v>0</v>
      </c>
      <c r="S367" s="93" t="s">
        <v>2039</v>
      </c>
      <c r="T367" s="93" t="s">
        <v>2040</v>
      </c>
      <c r="U367" s="96" t="s">
        <v>759</v>
      </c>
      <c r="V367" s="94">
        <v>1</v>
      </c>
      <c r="W367" s="90" t="s">
        <v>748</v>
      </c>
      <c r="X367" s="92">
        <v>45293</v>
      </c>
      <c r="Y367" s="92">
        <v>45473</v>
      </c>
      <c r="Z367" s="90" t="s">
        <v>753</v>
      </c>
      <c r="AA367" s="44" t="s">
        <v>2041</v>
      </c>
      <c r="AB367" s="97" t="s">
        <v>50</v>
      </c>
      <c r="AC367" s="98" t="str">
        <f t="shared" si="85"/>
        <v>A</v>
      </c>
      <c r="AD367" s="99" t="s">
        <v>1035</v>
      </c>
      <c r="AE367" s="100">
        <v>0</v>
      </c>
      <c r="AF367" s="99" t="s">
        <v>1036</v>
      </c>
      <c r="AG367" s="110"/>
      <c r="AH367" s="104"/>
      <c r="AI367" s="104"/>
      <c r="AJ367" s="105" t="s">
        <v>120</v>
      </c>
      <c r="AK367" s="97" t="s">
        <v>50</v>
      </c>
      <c r="AL367" s="98" t="str">
        <f t="shared" si="84"/>
        <v>C</v>
      </c>
      <c r="AM367" s="99" t="s">
        <v>1046</v>
      </c>
      <c r="AN367" s="106">
        <v>1</v>
      </c>
      <c r="AO367" s="99" t="s">
        <v>1047</v>
      </c>
      <c r="AP367" s="110">
        <v>45491</v>
      </c>
      <c r="AQ367" s="103" t="s">
        <v>1048</v>
      </c>
      <c r="AR367" s="104" t="s">
        <v>395</v>
      </c>
      <c r="AS367" s="105"/>
      <c r="AT367" s="97" t="s">
        <v>55</v>
      </c>
      <c r="AU367" s="98" t="s">
        <v>55</v>
      </c>
      <c r="AV367" s="97" t="s">
        <v>55</v>
      </c>
      <c r="AW367" s="100" t="s">
        <v>55</v>
      </c>
      <c r="AX367" s="97" t="s">
        <v>55</v>
      </c>
      <c r="AY367" s="110" t="s">
        <v>55</v>
      </c>
      <c r="AZ367" s="97" t="s">
        <v>55</v>
      </c>
      <c r="BA367" s="97" t="s">
        <v>55</v>
      </c>
      <c r="BB367" s="122" t="s">
        <v>55</v>
      </c>
      <c r="BC367" s="97" t="s">
        <v>55</v>
      </c>
      <c r="BD367" s="98" t="s">
        <v>55</v>
      </c>
      <c r="BE367" s="97" t="s">
        <v>55</v>
      </c>
      <c r="BF367" s="100" t="s">
        <v>55</v>
      </c>
      <c r="BG367" s="97" t="s">
        <v>55</v>
      </c>
      <c r="BH367" s="110" t="s">
        <v>55</v>
      </c>
      <c r="BI367" s="97" t="s">
        <v>55</v>
      </c>
      <c r="BJ367" s="97" t="s">
        <v>55</v>
      </c>
      <c r="BK367" s="122" t="s">
        <v>55</v>
      </c>
      <c r="BL367" s="107" t="s">
        <v>126</v>
      </c>
      <c r="BM367" s="108" t="str">
        <f t="shared" si="73"/>
        <v>N.A.</v>
      </c>
      <c r="BN367" s="108" t="str">
        <f t="shared" si="74"/>
        <v>N.A.</v>
      </c>
      <c r="BO367" s="108" t="str">
        <f t="shared" si="75"/>
        <v>N.A.</v>
      </c>
      <c r="BP367" s="108" t="str">
        <f t="shared" si="76"/>
        <v>N.A.</v>
      </c>
      <c r="BQ367" s="108" t="str">
        <f t="shared" si="77"/>
        <v>N.A.</v>
      </c>
      <c r="BR367" s="109" t="str">
        <f t="shared" si="78"/>
        <v>N.A.</v>
      </c>
      <c r="BS367" s="108">
        <f t="shared" si="79"/>
        <v>0</v>
      </c>
      <c r="BT367" s="108">
        <f t="shared" si="80"/>
        <v>0</v>
      </c>
      <c r="BU367" s="108">
        <f t="shared" si="72"/>
        <v>0</v>
      </c>
      <c r="BV367" s="62" t="str">
        <f t="shared" si="81"/>
        <v>IGUAL</v>
      </c>
      <c r="BW367" s="251"/>
    </row>
    <row r="368" spans="1:75" ht="37.9" hidden="1" customHeight="1">
      <c r="A368" s="89" t="s">
        <v>229</v>
      </c>
      <c r="B368" s="43">
        <v>1907</v>
      </c>
      <c r="C368" s="90" t="s">
        <v>10</v>
      </c>
      <c r="D368" s="90" t="s">
        <v>2037</v>
      </c>
      <c r="E368" s="92">
        <v>45290</v>
      </c>
      <c r="F368" s="90" t="s">
        <v>22</v>
      </c>
      <c r="G368" s="93" t="s">
        <v>2038</v>
      </c>
      <c r="H368" s="90" t="s">
        <v>26</v>
      </c>
      <c r="I368" s="92">
        <v>45362</v>
      </c>
      <c r="J368" s="94"/>
      <c r="K368" s="90"/>
      <c r="L368" s="90"/>
      <c r="M368" s="90"/>
      <c r="N368" s="90"/>
      <c r="O368" s="92"/>
      <c r="P368" s="92" t="s">
        <v>55</v>
      </c>
      <c r="Q368" s="188">
        <v>2786</v>
      </c>
      <c r="R368" s="95">
        <f t="array" ref="R368">SUM(IF($AA368=Reformulaciones!$B$2:$B$1354,Reformulaciones!$J$2:$J$994,0))</f>
        <v>0</v>
      </c>
      <c r="S368" s="93" t="s">
        <v>2039</v>
      </c>
      <c r="T368" s="93" t="s">
        <v>2042</v>
      </c>
      <c r="U368" s="96" t="s">
        <v>1950</v>
      </c>
      <c r="V368" s="94">
        <v>1</v>
      </c>
      <c r="W368" s="90" t="s">
        <v>748</v>
      </c>
      <c r="X368" s="92">
        <v>45293</v>
      </c>
      <c r="Y368" s="92">
        <v>45473</v>
      </c>
      <c r="Z368" s="90" t="s">
        <v>753</v>
      </c>
      <c r="AA368" s="44" t="s">
        <v>2043</v>
      </c>
      <c r="AB368" s="97" t="s">
        <v>50</v>
      </c>
      <c r="AC368" s="98" t="str">
        <f t="shared" si="85"/>
        <v>A</v>
      </c>
      <c r="AD368" s="99" t="s">
        <v>1035</v>
      </c>
      <c r="AE368" s="100">
        <v>0</v>
      </c>
      <c r="AF368" s="99" t="s">
        <v>1036</v>
      </c>
      <c r="AG368" s="110"/>
      <c r="AH368" s="104"/>
      <c r="AI368" s="104"/>
      <c r="AJ368" s="105" t="s">
        <v>120</v>
      </c>
      <c r="AK368" s="97" t="s">
        <v>50</v>
      </c>
      <c r="AL368" s="98" t="str">
        <f t="shared" si="84"/>
        <v>C</v>
      </c>
      <c r="AM368" s="99" t="s">
        <v>2044</v>
      </c>
      <c r="AN368" s="106">
        <v>1</v>
      </c>
      <c r="AO368" s="99" t="s">
        <v>2045</v>
      </c>
      <c r="AP368" s="102">
        <v>45490</v>
      </c>
      <c r="AQ368" s="103" t="s">
        <v>2046</v>
      </c>
      <c r="AR368" s="104" t="s">
        <v>395</v>
      </c>
      <c r="AS368" s="105"/>
      <c r="AT368" s="97" t="s">
        <v>55</v>
      </c>
      <c r="AU368" s="98" t="s">
        <v>55</v>
      </c>
      <c r="AV368" s="97" t="s">
        <v>55</v>
      </c>
      <c r="AW368" s="100" t="s">
        <v>55</v>
      </c>
      <c r="AX368" s="97" t="s">
        <v>55</v>
      </c>
      <c r="AY368" s="110" t="s">
        <v>55</v>
      </c>
      <c r="AZ368" s="97" t="s">
        <v>55</v>
      </c>
      <c r="BA368" s="97" t="s">
        <v>55</v>
      </c>
      <c r="BB368" s="122" t="s">
        <v>55</v>
      </c>
      <c r="BC368" s="97" t="s">
        <v>55</v>
      </c>
      <c r="BD368" s="98" t="s">
        <v>55</v>
      </c>
      <c r="BE368" s="97" t="s">
        <v>55</v>
      </c>
      <c r="BF368" s="100" t="s">
        <v>55</v>
      </c>
      <c r="BG368" s="97" t="s">
        <v>55</v>
      </c>
      <c r="BH368" s="110" t="s">
        <v>55</v>
      </c>
      <c r="BI368" s="97" t="s">
        <v>55</v>
      </c>
      <c r="BJ368" s="97" t="s">
        <v>55</v>
      </c>
      <c r="BK368" s="122" t="s">
        <v>55</v>
      </c>
      <c r="BL368" s="107" t="s">
        <v>126</v>
      </c>
      <c r="BM368" s="108" t="str">
        <f t="shared" si="73"/>
        <v>N.A.</v>
      </c>
      <c r="BN368" s="108" t="str">
        <f t="shared" si="74"/>
        <v>N.A.</v>
      </c>
      <c r="BO368" s="108" t="str">
        <f t="shared" si="75"/>
        <v>N.A.</v>
      </c>
      <c r="BP368" s="108" t="str">
        <f t="shared" si="76"/>
        <v>N.A.</v>
      </c>
      <c r="BQ368" s="108" t="str">
        <f t="shared" si="77"/>
        <v>N.A.</v>
      </c>
      <c r="BR368" s="109" t="str">
        <f t="shared" si="78"/>
        <v>N.A.</v>
      </c>
      <c r="BS368" s="108">
        <f t="shared" si="79"/>
        <v>0</v>
      </c>
      <c r="BT368" s="108">
        <f t="shared" si="80"/>
        <v>0</v>
      </c>
      <c r="BU368" s="108">
        <f t="shared" si="72"/>
        <v>0</v>
      </c>
      <c r="BV368" s="62" t="str">
        <f t="shared" si="81"/>
        <v>IGUAL</v>
      </c>
      <c r="BW368" s="251"/>
    </row>
    <row r="369" spans="1:75" ht="37.9" hidden="1" customHeight="1">
      <c r="A369" s="89" t="s">
        <v>229</v>
      </c>
      <c r="B369" s="43">
        <v>1908</v>
      </c>
      <c r="C369" s="90" t="s">
        <v>10</v>
      </c>
      <c r="D369" s="90" t="s">
        <v>2037</v>
      </c>
      <c r="E369" s="92">
        <v>45290</v>
      </c>
      <c r="F369" s="90" t="s">
        <v>22</v>
      </c>
      <c r="G369" s="93" t="s">
        <v>2047</v>
      </c>
      <c r="H369" s="90" t="s">
        <v>26</v>
      </c>
      <c r="I369" s="92">
        <v>45362</v>
      </c>
      <c r="J369" s="94"/>
      <c r="K369" s="90"/>
      <c r="L369" s="90"/>
      <c r="M369" s="90"/>
      <c r="N369" s="90"/>
      <c r="O369" s="92"/>
      <c r="P369" s="92" t="s">
        <v>1945</v>
      </c>
      <c r="Q369" s="188">
        <v>2788</v>
      </c>
      <c r="R369" s="95">
        <f t="array" ref="R369">SUM(IF($AA369=Reformulaciones!$B$2:$B$1354,Reformulaciones!$J$2:$J$994,0))</f>
        <v>0</v>
      </c>
      <c r="S369" s="93" t="s">
        <v>2048</v>
      </c>
      <c r="T369" s="93" t="s">
        <v>2042</v>
      </c>
      <c r="U369" s="96" t="s">
        <v>1950</v>
      </c>
      <c r="V369" s="94">
        <v>3</v>
      </c>
      <c r="W369" s="90" t="s">
        <v>748</v>
      </c>
      <c r="X369" s="92">
        <v>45323</v>
      </c>
      <c r="Y369" s="92">
        <v>45473</v>
      </c>
      <c r="Z369" s="90" t="s">
        <v>753</v>
      </c>
      <c r="AA369" s="44" t="s">
        <v>2049</v>
      </c>
      <c r="AB369" s="97" t="s">
        <v>50</v>
      </c>
      <c r="AC369" s="98" t="str">
        <f t="shared" si="85"/>
        <v>A</v>
      </c>
      <c r="AD369" s="99" t="s">
        <v>1035</v>
      </c>
      <c r="AE369" s="100">
        <v>0</v>
      </c>
      <c r="AF369" s="99" t="s">
        <v>1036</v>
      </c>
      <c r="AG369" s="110"/>
      <c r="AH369" s="104"/>
      <c r="AI369" s="104"/>
      <c r="AJ369" s="105" t="s">
        <v>120</v>
      </c>
      <c r="AK369" s="97" t="s">
        <v>50</v>
      </c>
      <c r="AL369" s="98" t="str">
        <f t="shared" si="84"/>
        <v>C</v>
      </c>
      <c r="AM369" s="99" t="s">
        <v>2050</v>
      </c>
      <c r="AN369" s="106">
        <v>1</v>
      </c>
      <c r="AO369" s="99" t="s">
        <v>2045</v>
      </c>
      <c r="AP369" s="102">
        <v>45490</v>
      </c>
      <c r="AQ369" s="103" t="s">
        <v>2046</v>
      </c>
      <c r="AR369" s="104" t="s">
        <v>395</v>
      </c>
      <c r="AS369" s="105"/>
      <c r="AT369" s="97" t="s">
        <v>55</v>
      </c>
      <c r="AU369" s="98" t="s">
        <v>55</v>
      </c>
      <c r="AV369" s="97" t="s">
        <v>55</v>
      </c>
      <c r="AW369" s="100" t="s">
        <v>55</v>
      </c>
      <c r="AX369" s="97" t="s">
        <v>55</v>
      </c>
      <c r="AY369" s="110" t="s">
        <v>55</v>
      </c>
      <c r="AZ369" s="97" t="s">
        <v>55</v>
      </c>
      <c r="BA369" s="97" t="s">
        <v>55</v>
      </c>
      <c r="BB369" s="122" t="s">
        <v>55</v>
      </c>
      <c r="BC369" s="97" t="s">
        <v>55</v>
      </c>
      <c r="BD369" s="98" t="s">
        <v>55</v>
      </c>
      <c r="BE369" s="97" t="s">
        <v>55</v>
      </c>
      <c r="BF369" s="100" t="s">
        <v>55</v>
      </c>
      <c r="BG369" s="97" t="s">
        <v>55</v>
      </c>
      <c r="BH369" s="110" t="s">
        <v>55</v>
      </c>
      <c r="BI369" s="97" t="s">
        <v>55</v>
      </c>
      <c r="BJ369" s="97" t="s">
        <v>55</v>
      </c>
      <c r="BK369" s="122" t="s">
        <v>55</v>
      </c>
      <c r="BL369" s="107" t="s">
        <v>126</v>
      </c>
      <c r="BM369" s="108" t="str">
        <f t="shared" si="73"/>
        <v>N.A.</v>
      </c>
      <c r="BN369" s="108" t="str">
        <f t="shared" si="74"/>
        <v>N.A.</v>
      </c>
      <c r="BO369" s="108" t="str">
        <f t="shared" si="75"/>
        <v>N.A.</v>
      </c>
      <c r="BP369" s="108" t="str">
        <f t="shared" si="76"/>
        <v>N.A.</v>
      </c>
      <c r="BQ369" s="108" t="str">
        <f t="shared" si="77"/>
        <v>N.A.</v>
      </c>
      <c r="BR369" s="109" t="str">
        <f t="shared" si="78"/>
        <v>N.A.</v>
      </c>
      <c r="BS369" s="108">
        <f t="shared" si="79"/>
        <v>0</v>
      </c>
      <c r="BT369" s="108">
        <f t="shared" si="80"/>
        <v>0</v>
      </c>
      <c r="BU369" s="108">
        <f t="shared" si="72"/>
        <v>0</v>
      </c>
      <c r="BV369" s="62" t="str">
        <f t="shared" si="81"/>
        <v>IGUAL</v>
      </c>
      <c r="BW369" s="251"/>
    </row>
    <row r="370" spans="1:75" ht="37.9" hidden="1" customHeight="1">
      <c r="A370" s="89" t="s">
        <v>229</v>
      </c>
      <c r="B370" s="43">
        <v>1908</v>
      </c>
      <c r="C370" s="90" t="s">
        <v>10</v>
      </c>
      <c r="D370" s="90" t="s">
        <v>2037</v>
      </c>
      <c r="E370" s="92">
        <v>45290</v>
      </c>
      <c r="F370" s="90" t="s">
        <v>22</v>
      </c>
      <c r="G370" s="93" t="s">
        <v>2047</v>
      </c>
      <c r="H370" s="90" t="s">
        <v>26</v>
      </c>
      <c r="I370" s="92">
        <v>45362</v>
      </c>
      <c r="J370" s="94"/>
      <c r="K370" s="90"/>
      <c r="L370" s="90"/>
      <c r="M370" s="90"/>
      <c r="N370" s="90"/>
      <c r="O370" s="92"/>
      <c r="P370" s="92" t="s">
        <v>55</v>
      </c>
      <c r="Q370" s="188">
        <v>2789</v>
      </c>
      <c r="R370" s="95">
        <f t="array" ref="R370">SUM(IF($AA370=Reformulaciones!$B$2:$B$1354,Reformulaciones!$J$2:$J$994,0))</f>
        <v>0</v>
      </c>
      <c r="S370" s="93" t="s">
        <v>2048</v>
      </c>
      <c r="T370" s="93" t="s">
        <v>2051</v>
      </c>
      <c r="U370" s="96" t="s">
        <v>2052</v>
      </c>
      <c r="V370" s="94">
        <v>1</v>
      </c>
      <c r="W370" s="90" t="s">
        <v>748</v>
      </c>
      <c r="X370" s="92">
        <v>45324</v>
      </c>
      <c r="Y370" s="92">
        <v>45473</v>
      </c>
      <c r="Z370" s="90" t="s">
        <v>753</v>
      </c>
      <c r="AA370" s="44" t="s">
        <v>2053</v>
      </c>
      <c r="AB370" s="97" t="s">
        <v>50</v>
      </c>
      <c r="AC370" s="98" t="str">
        <f t="shared" si="85"/>
        <v>A</v>
      </c>
      <c r="AD370" s="99" t="s">
        <v>1035</v>
      </c>
      <c r="AE370" s="100">
        <v>0</v>
      </c>
      <c r="AF370" s="99" t="s">
        <v>1036</v>
      </c>
      <c r="AG370" s="110"/>
      <c r="AH370" s="104"/>
      <c r="AI370" s="104"/>
      <c r="AJ370" s="105" t="s">
        <v>120</v>
      </c>
      <c r="AK370" s="97" t="s">
        <v>50</v>
      </c>
      <c r="AL370" s="98" t="str">
        <f t="shared" si="84"/>
        <v>C</v>
      </c>
      <c r="AM370" s="99" t="s">
        <v>2054</v>
      </c>
      <c r="AN370" s="106">
        <v>1</v>
      </c>
      <c r="AO370" s="99" t="s">
        <v>2055</v>
      </c>
      <c r="AP370" s="102">
        <v>45490</v>
      </c>
      <c r="AQ370" s="103" t="s">
        <v>2056</v>
      </c>
      <c r="AR370" s="104" t="s">
        <v>395</v>
      </c>
      <c r="AS370" s="105"/>
      <c r="AT370" s="97" t="s">
        <v>55</v>
      </c>
      <c r="AU370" s="98" t="s">
        <v>55</v>
      </c>
      <c r="AV370" s="97" t="s">
        <v>55</v>
      </c>
      <c r="AW370" s="100" t="s">
        <v>55</v>
      </c>
      <c r="AX370" s="97" t="s">
        <v>55</v>
      </c>
      <c r="AY370" s="110" t="s">
        <v>55</v>
      </c>
      <c r="AZ370" s="97" t="s">
        <v>55</v>
      </c>
      <c r="BA370" s="97" t="s">
        <v>55</v>
      </c>
      <c r="BB370" s="122" t="s">
        <v>55</v>
      </c>
      <c r="BC370" s="97" t="s">
        <v>55</v>
      </c>
      <c r="BD370" s="98" t="s">
        <v>55</v>
      </c>
      <c r="BE370" s="97" t="s">
        <v>55</v>
      </c>
      <c r="BF370" s="100" t="s">
        <v>55</v>
      </c>
      <c r="BG370" s="97" t="s">
        <v>55</v>
      </c>
      <c r="BH370" s="110" t="s">
        <v>55</v>
      </c>
      <c r="BI370" s="97" t="s">
        <v>55</v>
      </c>
      <c r="BJ370" s="97" t="s">
        <v>55</v>
      </c>
      <c r="BK370" s="122" t="s">
        <v>55</v>
      </c>
      <c r="BL370" s="107" t="s">
        <v>126</v>
      </c>
      <c r="BM370" s="108" t="str">
        <f t="shared" si="73"/>
        <v>N.A.</v>
      </c>
      <c r="BN370" s="108" t="str">
        <f t="shared" si="74"/>
        <v>N.A.</v>
      </c>
      <c r="BO370" s="108" t="str">
        <f t="shared" si="75"/>
        <v>N.A.</v>
      </c>
      <c r="BP370" s="108" t="str">
        <f t="shared" si="76"/>
        <v>N.A.</v>
      </c>
      <c r="BQ370" s="108" t="str">
        <f t="shared" si="77"/>
        <v>N.A.</v>
      </c>
      <c r="BR370" s="109" t="str">
        <f t="shared" si="78"/>
        <v>N.A.</v>
      </c>
      <c r="BS370" s="108">
        <f t="shared" si="79"/>
        <v>0</v>
      </c>
      <c r="BT370" s="108">
        <f t="shared" si="80"/>
        <v>0</v>
      </c>
      <c r="BU370" s="108">
        <f t="shared" si="72"/>
        <v>0</v>
      </c>
      <c r="BV370" s="62" t="str">
        <f t="shared" si="81"/>
        <v>IGUAL</v>
      </c>
      <c r="BW370" s="251"/>
    </row>
    <row r="371" spans="1:75" ht="37.9" hidden="1" customHeight="1">
      <c r="A371" s="89" t="s">
        <v>229</v>
      </c>
      <c r="B371" s="43">
        <v>1909</v>
      </c>
      <c r="C371" s="90" t="s">
        <v>10</v>
      </c>
      <c r="D371" s="90" t="s">
        <v>2037</v>
      </c>
      <c r="E371" s="92">
        <v>45290</v>
      </c>
      <c r="F371" s="90" t="s">
        <v>22</v>
      </c>
      <c r="G371" s="93" t="s">
        <v>2057</v>
      </c>
      <c r="H371" s="90" t="s">
        <v>26</v>
      </c>
      <c r="I371" s="92">
        <v>45362</v>
      </c>
      <c r="J371" s="94"/>
      <c r="K371" s="90"/>
      <c r="L371" s="90"/>
      <c r="M371" s="90"/>
      <c r="N371" s="90"/>
      <c r="O371" s="92"/>
      <c r="P371" s="92" t="s">
        <v>1945</v>
      </c>
      <c r="Q371" s="188">
        <v>2790</v>
      </c>
      <c r="R371" s="95">
        <f t="array" ref="R371">SUM(IF($AA371=Reformulaciones!$B$2:$B$1354,Reformulaciones!$J$2:$J$994,0))</f>
        <v>0</v>
      </c>
      <c r="S371" s="93" t="s">
        <v>2058</v>
      </c>
      <c r="T371" s="93" t="s">
        <v>2042</v>
      </c>
      <c r="U371" s="96" t="s">
        <v>835</v>
      </c>
      <c r="V371" s="94">
        <v>3</v>
      </c>
      <c r="W371" s="90" t="s">
        <v>748</v>
      </c>
      <c r="X371" s="92">
        <v>45323</v>
      </c>
      <c r="Y371" s="92">
        <v>45473</v>
      </c>
      <c r="Z371" s="90" t="s">
        <v>753</v>
      </c>
      <c r="AA371" s="44" t="s">
        <v>2059</v>
      </c>
      <c r="AB371" s="97" t="s">
        <v>50</v>
      </c>
      <c r="AC371" s="98" t="str">
        <f t="shared" si="85"/>
        <v>A</v>
      </c>
      <c r="AD371" s="99" t="s">
        <v>1035</v>
      </c>
      <c r="AE371" s="100">
        <v>0</v>
      </c>
      <c r="AF371" s="99" t="s">
        <v>1036</v>
      </c>
      <c r="AG371" s="110"/>
      <c r="AH371" s="104"/>
      <c r="AI371" s="104"/>
      <c r="AJ371" s="105" t="s">
        <v>120</v>
      </c>
      <c r="AK371" s="97" t="s">
        <v>50</v>
      </c>
      <c r="AL371" s="98" t="str">
        <f t="shared" si="84"/>
        <v>C</v>
      </c>
      <c r="AM371" s="99" t="s">
        <v>2044</v>
      </c>
      <c r="AN371" s="106">
        <v>1</v>
      </c>
      <c r="AO371" s="99" t="s">
        <v>2045</v>
      </c>
      <c r="AP371" s="102">
        <v>45490</v>
      </c>
      <c r="AQ371" s="103" t="s">
        <v>2046</v>
      </c>
      <c r="AR371" s="104" t="s">
        <v>395</v>
      </c>
      <c r="AS371" s="105"/>
      <c r="AT371" s="97" t="s">
        <v>55</v>
      </c>
      <c r="AU371" s="98" t="s">
        <v>55</v>
      </c>
      <c r="AV371" s="97" t="s">
        <v>55</v>
      </c>
      <c r="AW371" s="100" t="s">
        <v>55</v>
      </c>
      <c r="AX371" s="97" t="s">
        <v>55</v>
      </c>
      <c r="AY371" s="110" t="s">
        <v>55</v>
      </c>
      <c r="AZ371" s="97" t="s">
        <v>55</v>
      </c>
      <c r="BA371" s="97" t="s">
        <v>55</v>
      </c>
      <c r="BB371" s="122" t="s">
        <v>55</v>
      </c>
      <c r="BC371" s="97" t="s">
        <v>55</v>
      </c>
      <c r="BD371" s="98" t="s">
        <v>55</v>
      </c>
      <c r="BE371" s="97" t="s">
        <v>55</v>
      </c>
      <c r="BF371" s="100" t="s">
        <v>55</v>
      </c>
      <c r="BG371" s="97" t="s">
        <v>55</v>
      </c>
      <c r="BH371" s="110" t="s">
        <v>55</v>
      </c>
      <c r="BI371" s="97" t="s">
        <v>55</v>
      </c>
      <c r="BJ371" s="97" t="s">
        <v>55</v>
      </c>
      <c r="BK371" s="122" t="s">
        <v>55</v>
      </c>
      <c r="BL371" s="107" t="s">
        <v>126</v>
      </c>
      <c r="BM371" s="108" t="str">
        <f t="shared" si="73"/>
        <v>N.A.</v>
      </c>
      <c r="BN371" s="108" t="str">
        <f t="shared" si="74"/>
        <v>N.A.</v>
      </c>
      <c r="BO371" s="108" t="str">
        <f t="shared" si="75"/>
        <v>N.A.</v>
      </c>
      <c r="BP371" s="108" t="str">
        <f t="shared" si="76"/>
        <v>N.A.</v>
      </c>
      <c r="BQ371" s="108" t="str">
        <f t="shared" si="77"/>
        <v>N.A.</v>
      </c>
      <c r="BR371" s="109" t="str">
        <f t="shared" si="78"/>
        <v>N.A.</v>
      </c>
      <c r="BS371" s="108">
        <f t="shared" si="79"/>
        <v>0</v>
      </c>
      <c r="BT371" s="108">
        <f t="shared" si="80"/>
        <v>0</v>
      </c>
      <c r="BU371" s="108">
        <f t="shared" si="72"/>
        <v>0</v>
      </c>
      <c r="BV371" s="62" t="str">
        <f t="shared" si="81"/>
        <v>IGUAL</v>
      </c>
      <c r="BW371" s="251"/>
    </row>
    <row r="372" spans="1:75" ht="37.9" hidden="1" customHeight="1">
      <c r="A372" s="89" t="s">
        <v>229</v>
      </c>
      <c r="B372" s="43">
        <v>1910</v>
      </c>
      <c r="C372" s="90" t="s">
        <v>10</v>
      </c>
      <c r="D372" s="90" t="s">
        <v>2060</v>
      </c>
      <c r="E372" s="92">
        <v>45290</v>
      </c>
      <c r="F372" s="90" t="s">
        <v>22</v>
      </c>
      <c r="G372" s="93" t="s">
        <v>2061</v>
      </c>
      <c r="H372" s="90" t="s">
        <v>26</v>
      </c>
      <c r="I372" s="92">
        <v>45362</v>
      </c>
      <c r="J372" s="94"/>
      <c r="K372" s="90"/>
      <c r="L372" s="90"/>
      <c r="M372" s="90"/>
      <c r="N372" s="90"/>
      <c r="O372" s="92"/>
      <c r="P372" s="92" t="s">
        <v>1945</v>
      </c>
      <c r="Q372" s="188">
        <v>2791</v>
      </c>
      <c r="R372" s="95">
        <f t="array" ref="R372">SUM(IF($AA372=Reformulaciones!$B$2:$B$1354,Reformulaciones!$J$2:$J$994,0))</f>
        <v>0</v>
      </c>
      <c r="S372" s="93" t="s">
        <v>2062</v>
      </c>
      <c r="T372" s="93" t="s">
        <v>2042</v>
      </c>
      <c r="U372" s="96" t="s">
        <v>835</v>
      </c>
      <c r="V372" s="94">
        <v>3</v>
      </c>
      <c r="W372" s="90" t="s">
        <v>748</v>
      </c>
      <c r="X372" s="92">
        <v>45323</v>
      </c>
      <c r="Y372" s="92">
        <v>45473</v>
      </c>
      <c r="Z372" s="90" t="s">
        <v>753</v>
      </c>
      <c r="AA372" s="44" t="s">
        <v>2063</v>
      </c>
      <c r="AB372" s="97" t="s">
        <v>50</v>
      </c>
      <c r="AC372" s="98" t="str">
        <f t="shared" si="85"/>
        <v>A</v>
      </c>
      <c r="AD372" s="99" t="s">
        <v>1035</v>
      </c>
      <c r="AE372" s="100">
        <v>0</v>
      </c>
      <c r="AF372" s="99" t="s">
        <v>1036</v>
      </c>
      <c r="AG372" s="110"/>
      <c r="AH372" s="104"/>
      <c r="AI372" s="104"/>
      <c r="AJ372" s="105" t="s">
        <v>120</v>
      </c>
      <c r="AK372" s="97" t="s">
        <v>50</v>
      </c>
      <c r="AL372" s="98" t="str">
        <f t="shared" si="84"/>
        <v>C</v>
      </c>
      <c r="AM372" s="99" t="s">
        <v>2044</v>
      </c>
      <c r="AN372" s="106">
        <v>1</v>
      </c>
      <c r="AO372" s="99" t="s">
        <v>2045</v>
      </c>
      <c r="AP372" s="102">
        <v>45490</v>
      </c>
      <c r="AQ372" s="103" t="s">
        <v>2064</v>
      </c>
      <c r="AR372" s="104" t="s">
        <v>395</v>
      </c>
      <c r="AS372" s="105"/>
      <c r="AT372" s="97" t="s">
        <v>55</v>
      </c>
      <c r="AU372" s="98" t="s">
        <v>55</v>
      </c>
      <c r="AV372" s="97" t="s">
        <v>55</v>
      </c>
      <c r="AW372" s="100" t="s">
        <v>55</v>
      </c>
      <c r="AX372" s="97" t="s">
        <v>55</v>
      </c>
      <c r="AY372" s="110" t="s">
        <v>55</v>
      </c>
      <c r="AZ372" s="97" t="s">
        <v>55</v>
      </c>
      <c r="BA372" s="97" t="s">
        <v>55</v>
      </c>
      <c r="BB372" s="122" t="s">
        <v>55</v>
      </c>
      <c r="BC372" s="97" t="s">
        <v>55</v>
      </c>
      <c r="BD372" s="98" t="s">
        <v>55</v>
      </c>
      <c r="BE372" s="97" t="s">
        <v>55</v>
      </c>
      <c r="BF372" s="100" t="s">
        <v>55</v>
      </c>
      <c r="BG372" s="97" t="s">
        <v>55</v>
      </c>
      <c r="BH372" s="110" t="s">
        <v>55</v>
      </c>
      <c r="BI372" s="97" t="s">
        <v>55</v>
      </c>
      <c r="BJ372" s="97" t="s">
        <v>55</v>
      </c>
      <c r="BK372" s="122" t="s">
        <v>55</v>
      </c>
      <c r="BL372" s="107" t="s">
        <v>126</v>
      </c>
      <c r="BM372" s="108" t="str">
        <f t="shared" si="73"/>
        <v>N.A.</v>
      </c>
      <c r="BN372" s="108" t="str">
        <f t="shared" si="74"/>
        <v>N.A.</v>
      </c>
      <c r="BO372" s="108" t="str">
        <f t="shared" si="75"/>
        <v>N.A.</v>
      </c>
      <c r="BP372" s="108" t="str">
        <f t="shared" si="76"/>
        <v>N.A.</v>
      </c>
      <c r="BQ372" s="108" t="str">
        <f t="shared" si="77"/>
        <v>N.A.</v>
      </c>
      <c r="BR372" s="109" t="str">
        <f t="shared" si="78"/>
        <v>N.A.</v>
      </c>
      <c r="BS372" s="108">
        <f t="shared" si="79"/>
        <v>0</v>
      </c>
      <c r="BT372" s="108">
        <f t="shared" si="80"/>
        <v>0</v>
      </c>
      <c r="BU372" s="108">
        <f t="shared" si="72"/>
        <v>0</v>
      </c>
      <c r="BV372" s="62" t="str">
        <f t="shared" si="81"/>
        <v>IGUAL</v>
      </c>
      <c r="BW372" s="251"/>
    </row>
    <row r="373" spans="1:75" ht="37.9" hidden="1" customHeight="1">
      <c r="A373" s="89" t="s">
        <v>229</v>
      </c>
      <c r="B373" s="43">
        <v>1910</v>
      </c>
      <c r="C373" s="90" t="s">
        <v>10</v>
      </c>
      <c r="D373" s="90" t="s">
        <v>2060</v>
      </c>
      <c r="E373" s="92">
        <v>45290</v>
      </c>
      <c r="F373" s="90" t="s">
        <v>22</v>
      </c>
      <c r="G373" s="93" t="s">
        <v>2061</v>
      </c>
      <c r="H373" s="90" t="s">
        <v>26</v>
      </c>
      <c r="I373" s="92">
        <v>45362</v>
      </c>
      <c r="J373" s="94"/>
      <c r="K373" s="90"/>
      <c r="L373" s="90"/>
      <c r="M373" s="90"/>
      <c r="N373" s="90"/>
      <c r="O373" s="92"/>
      <c r="P373" s="92" t="s">
        <v>55</v>
      </c>
      <c r="Q373" s="188">
        <v>2792</v>
      </c>
      <c r="R373" s="95">
        <f t="array" ref="R373">SUM(IF($AA373=Reformulaciones!$B$2:$B$1354,Reformulaciones!$J$2:$J$994,0))</f>
        <v>0</v>
      </c>
      <c r="S373" s="93" t="s">
        <v>2062</v>
      </c>
      <c r="T373" s="93" t="s">
        <v>2065</v>
      </c>
      <c r="U373" s="96" t="s">
        <v>759</v>
      </c>
      <c r="V373" s="94">
        <v>1</v>
      </c>
      <c r="W373" s="90" t="s">
        <v>748</v>
      </c>
      <c r="X373" s="92">
        <v>45323</v>
      </c>
      <c r="Y373" s="92">
        <v>45473</v>
      </c>
      <c r="Z373" s="90" t="s">
        <v>753</v>
      </c>
      <c r="AA373" s="44" t="s">
        <v>2066</v>
      </c>
      <c r="AB373" s="97" t="s">
        <v>50</v>
      </c>
      <c r="AC373" s="98" t="str">
        <f t="shared" si="85"/>
        <v>A</v>
      </c>
      <c r="AD373" s="99" t="s">
        <v>1035</v>
      </c>
      <c r="AE373" s="100">
        <v>0</v>
      </c>
      <c r="AF373" s="99" t="s">
        <v>1036</v>
      </c>
      <c r="AG373" s="110"/>
      <c r="AH373" s="104"/>
      <c r="AI373" s="104"/>
      <c r="AJ373" s="105" t="s">
        <v>120</v>
      </c>
      <c r="AK373" s="97" t="s">
        <v>50</v>
      </c>
      <c r="AL373" s="98" t="str">
        <f t="shared" si="84"/>
        <v>C</v>
      </c>
      <c r="AM373" s="99" t="s">
        <v>1142</v>
      </c>
      <c r="AN373" s="106">
        <v>1</v>
      </c>
      <c r="AO373" s="99" t="s">
        <v>2067</v>
      </c>
      <c r="AP373" s="110">
        <v>45492</v>
      </c>
      <c r="AQ373" s="103" t="s">
        <v>2064</v>
      </c>
      <c r="AR373" s="104" t="s">
        <v>395</v>
      </c>
      <c r="AS373" s="105"/>
      <c r="AT373" s="97" t="s">
        <v>55</v>
      </c>
      <c r="AU373" s="98" t="s">
        <v>55</v>
      </c>
      <c r="AV373" s="97" t="s">
        <v>55</v>
      </c>
      <c r="AW373" s="100" t="s">
        <v>55</v>
      </c>
      <c r="AX373" s="97" t="s">
        <v>55</v>
      </c>
      <c r="AY373" s="110" t="s">
        <v>55</v>
      </c>
      <c r="AZ373" s="97" t="s">
        <v>55</v>
      </c>
      <c r="BA373" s="97" t="s">
        <v>55</v>
      </c>
      <c r="BB373" s="122" t="s">
        <v>55</v>
      </c>
      <c r="BC373" s="97" t="s">
        <v>55</v>
      </c>
      <c r="BD373" s="98" t="s">
        <v>55</v>
      </c>
      <c r="BE373" s="97" t="s">
        <v>55</v>
      </c>
      <c r="BF373" s="100" t="s">
        <v>55</v>
      </c>
      <c r="BG373" s="97" t="s">
        <v>55</v>
      </c>
      <c r="BH373" s="110" t="s">
        <v>55</v>
      </c>
      <c r="BI373" s="97" t="s">
        <v>55</v>
      </c>
      <c r="BJ373" s="97" t="s">
        <v>55</v>
      </c>
      <c r="BK373" s="122" t="s">
        <v>55</v>
      </c>
      <c r="BL373" s="107" t="s">
        <v>126</v>
      </c>
      <c r="BM373" s="108" t="str">
        <f t="shared" si="73"/>
        <v>N.A.</v>
      </c>
      <c r="BN373" s="108" t="str">
        <f t="shared" si="74"/>
        <v>N.A.</v>
      </c>
      <c r="BO373" s="108" t="str">
        <f t="shared" si="75"/>
        <v>N.A.</v>
      </c>
      <c r="BP373" s="108" t="str">
        <f t="shared" si="76"/>
        <v>N.A.</v>
      </c>
      <c r="BQ373" s="108" t="str">
        <f t="shared" si="77"/>
        <v>N.A.</v>
      </c>
      <c r="BR373" s="109" t="str">
        <f t="shared" si="78"/>
        <v>N.A.</v>
      </c>
      <c r="BS373" s="108">
        <f t="shared" si="79"/>
        <v>0</v>
      </c>
      <c r="BT373" s="108">
        <f t="shared" si="80"/>
        <v>0</v>
      </c>
      <c r="BU373" s="108">
        <f t="shared" si="72"/>
        <v>0</v>
      </c>
      <c r="BV373" s="62" t="str">
        <f t="shared" si="81"/>
        <v>IGUAL</v>
      </c>
      <c r="BW373" s="251"/>
    </row>
    <row r="374" spans="1:75" ht="37.9" hidden="1" customHeight="1">
      <c r="A374" s="89" t="s">
        <v>229</v>
      </c>
      <c r="B374" s="43">
        <v>1910</v>
      </c>
      <c r="C374" s="90" t="s">
        <v>10</v>
      </c>
      <c r="D374" s="90" t="s">
        <v>2060</v>
      </c>
      <c r="E374" s="92">
        <v>45290</v>
      </c>
      <c r="F374" s="90" t="s">
        <v>22</v>
      </c>
      <c r="G374" s="93" t="s">
        <v>2061</v>
      </c>
      <c r="H374" s="90" t="s">
        <v>26</v>
      </c>
      <c r="I374" s="92">
        <v>45362</v>
      </c>
      <c r="J374" s="94"/>
      <c r="K374" s="90"/>
      <c r="L374" s="90"/>
      <c r="M374" s="90"/>
      <c r="N374" s="90"/>
      <c r="O374" s="92"/>
      <c r="P374" s="92" t="s">
        <v>55</v>
      </c>
      <c r="Q374" s="188">
        <v>2793</v>
      </c>
      <c r="R374" s="95">
        <f t="array" ref="R374">SUM(IF($AA374=Reformulaciones!$B$2:$B$1354,Reformulaciones!$J$2:$J$994,0))</f>
        <v>0</v>
      </c>
      <c r="S374" s="93" t="s">
        <v>2062</v>
      </c>
      <c r="T374" s="93" t="s">
        <v>2068</v>
      </c>
      <c r="U374" s="96" t="s">
        <v>1950</v>
      </c>
      <c r="V374" s="94">
        <v>1</v>
      </c>
      <c r="W374" s="90" t="s">
        <v>748</v>
      </c>
      <c r="X374" s="92">
        <v>45323</v>
      </c>
      <c r="Y374" s="92">
        <v>45473</v>
      </c>
      <c r="Z374" s="90" t="s">
        <v>753</v>
      </c>
      <c r="AA374" s="44" t="s">
        <v>2069</v>
      </c>
      <c r="AB374" s="97" t="s">
        <v>50</v>
      </c>
      <c r="AC374" s="98" t="str">
        <f t="shared" si="85"/>
        <v>A</v>
      </c>
      <c r="AD374" s="99" t="s">
        <v>1035</v>
      </c>
      <c r="AE374" s="100">
        <v>0</v>
      </c>
      <c r="AF374" s="99" t="s">
        <v>1036</v>
      </c>
      <c r="AG374" s="110"/>
      <c r="AH374" s="104"/>
      <c r="AI374" s="104"/>
      <c r="AJ374" s="105" t="s">
        <v>120</v>
      </c>
      <c r="AK374" s="97" t="s">
        <v>50</v>
      </c>
      <c r="AL374" s="98" t="str">
        <f t="shared" si="84"/>
        <v>C</v>
      </c>
      <c r="AM374" s="99" t="s">
        <v>2070</v>
      </c>
      <c r="AN374" s="106">
        <v>1</v>
      </c>
      <c r="AO374" s="99" t="s">
        <v>1047</v>
      </c>
      <c r="AP374" s="110">
        <v>45491</v>
      </c>
      <c r="AQ374" s="103" t="s">
        <v>1048</v>
      </c>
      <c r="AR374" s="104" t="s">
        <v>395</v>
      </c>
      <c r="AS374" s="105"/>
      <c r="AT374" s="97" t="s">
        <v>55</v>
      </c>
      <c r="AU374" s="98" t="s">
        <v>55</v>
      </c>
      <c r="AV374" s="97" t="s">
        <v>55</v>
      </c>
      <c r="AW374" s="100" t="s">
        <v>55</v>
      </c>
      <c r="AX374" s="97" t="s">
        <v>55</v>
      </c>
      <c r="AY374" s="110" t="s">
        <v>55</v>
      </c>
      <c r="AZ374" s="97" t="s">
        <v>55</v>
      </c>
      <c r="BA374" s="97" t="s">
        <v>55</v>
      </c>
      <c r="BB374" s="122" t="s">
        <v>55</v>
      </c>
      <c r="BC374" s="97" t="s">
        <v>55</v>
      </c>
      <c r="BD374" s="98" t="s">
        <v>55</v>
      </c>
      <c r="BE374" s="97" t="s">
        <v>55</v>
      </c>
      <c r="BF374" s="100" t="s">
        <v>55</v>
      </c>
      <c r="BG374" s="97" t="s">
        <v>55</v>
      </c>
      <c r="BH374" s="110" t="s">
        <v>55</v>
      </c>
      <c r="BI374" s="97" t="s">
        <v>55</v>
      </c>
      <c r="BJ374" s="97" t="s">
        <v>55</v>
      </c>
      <c r="BK374" s="122" t="s">
        <v>55</v>
      </c>
      <c r="BL374" s="107" t="s">
        <v>126</v>
      </c>
      <c r="BM374" s="108" t="str">
        <f t="shared" si="73"/>
        <v>N.A.</v>
      </c>
      <c r="BN374" s="108" t="str">
        <f t="shared" si="74"/>
        <v>N.A.</v>
      </c>
      <c r="BO374" s="108" t="str">
        <f t="shared" si="75"/>
        <v>N.A.</v>
      </c>
      <c r="BP374" s="108" t="str">
        <f t="shared" si="76"/>
        <v>N.A.</v>
      </c>
      <c r="BQ374" s="108" t="str">
        <f t="shared" si="77"/>
        <v>N.A.</v>
      </c>
      <c r="BR374" s="109" t="str">
        <f t="shared" si="78"/>
        <v>N.A.</v>
      </c>
      <c r="BS374" s="108">
        <f t="shared" si="79"/>
        <v>0</v>
      </c>
      <c r="BT374" s="108">
        <f t="shared" si="80"/>
        <v>0</v>
      </c>
      <c r="BU374" s="108">
        <f t="shared" si="72"/>
        <v>0</v>
      </c>
      <c r="BV374" s="62" t="str">
        <f t="shared" si="81"/>
        <v>IGUAL</v>
      </c>
      <c r="BW374" s="251"/>
    </row>
    <row r="375" spans="1:75" ht="37.9" hidden="1" customHeight="1">
      <c r="A375" s="89" t="s">
        <v>229</v>
      </c>
      <c r="B375" s="43">
        <v>1911</v>
      </c>
      <c r="C375" s="90" t="s">
        <v>10</v>
      </c>
      <c r="D375" s="90" t="s">
        <v>2071</v>
      </c>
      <c r="E375" s="92">
        <v>45290</v>
      </c>
      <c r="F375" s="90" t="s">
        <v>22</v>
      </c>
      <c r="G375" s="93" t="s">
        <v>2072</v>
      </c>
      <c r="H375" s="90" t="s">
        <v>26</v>
      </c>
      <c r="I375" s="92">
        <v>45362</v>
      </c>
      <c r="J375" s="94"/>
      <c r="K375" s="90"/>
      <c r="L375" s="90"/>
      <c r="M375" s="90"/>
      <c r="N375" s="90"/>
      <c r="O375" s="92"/>
      <c r="P375" s="92" t="s">
        <v>1945</v>
      </c>
      <c r="Q375" s="188">
        <v>2794</v>
      </c>
      <c r="R375" s="95">
        <f t="array" ref="R375">SUM(IF($AA375=Reformulaciones!$B$2:$B$1354,Reformulaciones!$J$2:$J$994,0))</f>
        <v>0</v>
      </c>
      <c r="S375" s="93" t="s">
        <v>2073</v>
      </c>
      <c r="T375" s="93" t="s">
        <v>2074</v>
      </c>
      <c r="U375" s="96" t="s">
        <v>2052</v>
      </c>
      <c r="V375" s="94">
        <v>1</v>
      </c>
      <c r="W375" s="90" t="s">
        <v>748</v>
      </c>
      <c r="X375" s="92">
        <v>45323</v>
      </c>
      <c r="Y375" s="92">
        <v>45473</v>
      </c>
      <c r="Z375" s="90" t="s">
        <v>753</v>
      </c>
      <c r="AA375" s="44" t="s">
        <v>2075</v>
      </c>
      <c r="AB375" s="97" t="s">
        <v>46</v>
      </c>
      <c r="AC375" s="98" t="str">
        <f t="shared" si="85"/>
        <v>A</v>
      </c>
      <c r="AD375" s="99" t="s">
        <v>550</v>
      </c>
      <c r="AE375" s="100">
        <v>0</v>
      </c>
      <c r="AF375" s="99" t="s">
        <v>550</v>
      </c>
      <c r="AG375" s="110">
        <v>45404</v>
      </c>
      <c r="AH375" s="104" t="s">
        <v>551</v>
      </c>
      <c r="AI375" s="104" t="s">
        <v>552</v>
      </c>
      <c r="AJ375" s="105" t="s">
        <v>120</v>
      </c>
      <c r="AK375" s="97" t="s">
        <v>46</v>
      </c>
      <c r="AL375" s="98" t="str">
        <f t="shared" si="84"/>
        <v>C</v>
      </c>
      <c r="AM375" s="99" t="s">
        <v>2076</v>
      </c>
      <c r="AN375" s="100">
        <v>1</v>
      </c>
      <c r="AO375" s="99" t="s">
        <v>2077</v>
      </c>
      <c r="AP375" s="110">
        <v>45484</v>
      </c>
      <c r="AQ375" s="103" t="s">
        <v>2078</v>
      </c>
      <c r="AR375" s="97" t="s">
        <v>877</v>
      </c>
      <c r="AS375" s="105"/>
      <c r="AT375" s="97" t="s">
        <v>55</v>
      </c>
      <c r="AU375" s="98" t="s">
        <v>55</v>
      </c>
      <c r="AV375" s="97" t="s">
        <v>55</v>
      </c>
      <c r="AW375" s="100" t="s">
        <v>55</v>
      </c>
      <c r="AX375" s="97" t="s">
        <v>55</v>
      </c>
      <c r="AY375" s="110" t="s">
        <v>55</v>
      </c>
      <c r="AZ375" s="97" t="s">
        <v>55</v>
      </c>
      <c r="BA375" s="97" t="s">
        <v>55</v>
      </c>
      <c r="BB375" s="122" t="s">
        <v>55</v>
      </c>
      <c r="BC375" s="97" t="s">
        <v>55</v>
      </c>
      <c r="BD375" s="98" t="s">
        <v>55</v>
      </c>
      <c r="BE375" s="97" t="s">
        <v>55</v>
      </c>
      <c r="BF375" s="100" t="s">
        <v>55</v>
      </c>
      <c r="BG375" s="97" t="s">
        <v>55</v>
      </c>
      <c r="BH375" s="110" t="s">
        <v>55</v>
      </c>
      <c r="BI375" s="97" t="s">
        <v>55</v>
      </c>
      <c r="BJ375" s="97" t="s">
        <v>55</v>
      </c>
      <c r="BK375" s="122" t="s">
        <v>55</v>
      </c>
      <c r="BL375" s="107" t="s">
        <v>126</v>
      </c>
      <c r="BM375" s="108" t="str">
        <f t="shared" si="73"/>
        <v>N.A.</v>
      </c>
      <c r="BN375" s="108" t="str">
        <f t="shared" si="74"/>
        <v>N.A.</v>
      </c>
      <c r="BO375" s="108" t="str">
        <f t="shared" si="75"/>
        <v>N.A.</v>
      </c>
      <c r="BP375" s="108" t="str">
        <f t="shared" si="76"/>
        <v>N.A.</v>
      </c>
      <c r="BQ375" s="108" t="str">
        <f t="shared" si="77"/>
        <v>N.A.</v>
      </c>
      <c r="BR375" s="109" t="str">
        <f t="shared" si="78"/>
        <v>N.A.</v>
      </c>
      <c r="BS375" s="108">
        <f t="shared" si="79"/>
        <v>0</v>
      </c>
      <c r="BT375" s="108">
        <f t="shared" si="80"/>
        <v>0</v>
      </c>
      <c r="BU375" s="108">
        <f t="shared" si="72"/>
        <v>0</v>
      </c>
      <c r="BV375" s="62" t="str">
        <f t="shared" si="81"/>
        <v>IGUAL</v>
      </c>
      <c r="BW375" s="251"/>
    </row>
    <row r="376" spans="1:75" ht="37.9" hidden="1" customHeight="1">
      <c r="A376" s="89" t="s">
        <v>229</v>
      </c>
      <c r="B376" s="43">
        <v>1911</v>
      </c>
      <c r="C376" s="90" t="s">
        <v>10</v>
      </c>
      <c r="D376" s="90" t="s">
        <v>2071</v>
      </c>
      <c r="E376" s="92">
        <v>45290</v>
      </c>
      <c r="F376" s="90" t="s">
        <v>22</v>
      </c>
      <c r="G376" s="93" t="s">
        <v>2072</v>
      </c>
      <c r="H376" s="90" t="s">
        <v>26</v>
      </c>
      <c r="I376" s="92">
        <v>45362</v>
      </c>
      <c r="J376" s="94"/>
      <c r="K376" s="90"/>
      <c r="L376" s="90"/>
      <c r="M376" s="90"/>
      <c r="N376" s="90"/>
      <c r="O376" s="92"/>
      <c r="P376" s="92" t="s">
        <v>110</v>
      </c>
      <c r="Q376" s="188">
        <v>2795</v>
      </c>
      <c r="R376" s="95">
        <f t="array" ref="R376">SUM(IF($AA376=Reformulaciones!$B$2:$B$1354,Reformulaciones!$J$2:$J$994,0))</f>
        <v>0</v>
      </c>
      <c r="S376" s="93" t="s">
        <v>2073</v>
      </c>
      <c r="T376" s="93" t="s">
        <v>2079</v>
      </c>
      <c r="U376" s="96" t="s">
        <v>162</v>
      </c>
      <c r="V376" s="94">
        <v>1</v>
      </c>
      <c r="W376" s="90" t="s">
        <v>748</v>
      </c>
      <c r="X376" s="92">
        <v>45323</v>
      </c>
      <c r="Y376" s="92">
        <v>45473</v>
      </c>
      <c r="Z376" s="90" t="s">
        <v>753</v>
      </c>
      <c r="AA376" s="44" t="s">
        <v>2080</v>
      </c>
      <c r="AB376" s="97" t="s">
        <v>46</v>
      </c>
      <c r="AC376" s="98" t="str">
        <f t="shared" si="85"/>
        <v>A</v>
      </c>
      <c r="AD376" s="99" t="s">
        <v>550</v>
      </c>
      <c r="AE376" s="100">
        <v>0</v>
      </c>
      <c r="AF376" s="99" t="s">
        <v>550</v>
      </c>
      <c r="AG376" s="110">
        <v>45404</v>
      </c>
      <c r="AH376" s="104" t="s">
        <v>551</v>
      </c>
      <c r="AI376" s="104" t="s">
        <v>552</v>
      </c>
      <c r="AJ376" s="105" t="s">
        <v>120</v>
      </c>
      <c r="AK376" s="97" t="s">
        <v>46</v>
      </c>
      <c r="AL376" s="98" t="str">
        <f t="shared" si="84"/>
        <v>C</v>
      </c>
      <c r="AM376" s="99" t="s">
        <v>2081</v>
      </c>
      <c r="AN376" s="100">
        <v>1</v>
      </c>
      <c r="AO376" s="99" t="s">
        <v>2082</v>
      </c>
      <c r="AP376" s="110">
        <v>45484</v>
      </c>
      <c r="AQ376" s="103" t="s">
        <v>2083</v>
      </c>
      <c r="AR376" s="97" t="s">
        <v>877</v>
      </c>
      <c r="AS376" s="105"/>
      <c r="AT376" s="97" t="s">
        <v>55</v>
      </c>
      <c r="AU376" s="98" t="s">
        <v>55</v>
      </c>
      <c r="AV376" s="97" t="s">
        <v>55</v>
      </c>
      <c r="AW376" s="100" t="s">
        <v>55</v>
      </c>
      <c r="AX376" s="97" t="s">
        <v>55</v>
      </c>
      <c r="AY376" s="110" t="s">
        <v>55</v>
      </c>
      <c r="AZ376" s="97" t="s">
        <v>55</v>
      </c>
      <c r="BA376" s="97" t="s">
        <v>55</v>
      </c>
      <c r="BB376" s="122" t="s">
        <v>55</v>
      </c>
      <c r="BC376" s="97" t="s">
        <v>55</v>
      </c>
      <c r="BD376" s="98" t="s">
        <v>55</v>
      </c>
      <c r="BE376" s="97" t="s">
        <v>55</v>
      </c>
      <c r="BF376" s="100" t="s">
        <v>55</v>
      </c>
      <c r="BG376" s="97" t="s">
        <v>55</v>
      </c>
      <c r="BH376" s="110" t="s">
        <v>55</v>
      </c>
      <c r="BI376" s="97" t="s">
        <v>55</v>
      </c>
      <c r="BJ376" s="97" t="s">
        <v>55</v>
      </c>
      <c r="BK376" s="122" t="s">
        <v>55</v>
      </c>
      <c r="BL376" s="107" t="s">
        <v>126</v>
      </c>
      <c r="BM376" s="108" t="str">
        <f t="shared" si="73"/>
        <v>N.A.</v>
      </c>
      <c r="BN376" s="108" t="str">
        <f t="shared" si="74"/>
        <v>N.A.</v>
      </c>
      <c r="BO376" s="108" t="str">
        <f t="shared" si="75"/>
        <v>N.A.</v>
      </c>
      <c r="BP376" s="108" t="str">
        <f t="shared" si="76"/>
        <v>N.A.</v>
      </c>
      <c r="BQ376" s="108" t="str">
        <f t="shared" si="77"/>
        <v>N.A.</v>
      </c>
      <c r="BR376" s="109" t="str">
        <f t="shared" si="78"/>
        <v>N.A.</v>
      </c>
      <c r="BS376" s="108">
        <f t="shared" si="79"/>
        <v>0</v>
      </c>
      <c r="BT376" s="108">
        <f t="shared" si="80"/>
        <v>0</v>
      </c>
      <c r="BU376" s="108">
        <f t="shared" si="72"/>
        <v>0</v>
      </c>
      <c r="BV376" s="62" t="str">
        <f t="shared" si="81"/>
        <v>IGUAL</v>
      </c>
      <c r="BW376" s="251"/>
    </row>
    <row r="377" spans="1:75" ht="37.9" customHeight="1">
      <c r="A377" s="89" t="s">
        <v>229</v>
      </c>
      <c r="B377" s="43">
        <v>1911</v>
      </c>
      <c r="C377" s="90" t="s">
        <v>10</v>
      </c>
      <c r="D377" s="90" t="s">
        <v>2071</v>
      </c>
      <c r="E377" s="92">
        <v>45290</v>
      </c>
      <c r="F377" s="90" t="s">
        <v>22</v>
      </c>
      <c r="G377" s="93" t="s">
        <v>2072</v>
      </c>
      <c r="H377" s="90" t="s">
        <v>26</v>
      </c>
      <c r="I377" s="92">
        <v>45362</v>
      </c>
      <c r="J377" s="94"/>
      <c r="K377" s="90"/>
      <c r="L377" s="90"/>
      <c r="M377" s="90"/>
      <c r="N377" s="90"/>
      <c r="O377" s="92"/>
      <c r="P377" s="92" t="s">
        <v>110</v>
      </c>
      <c r="Q377" s="188">
        <v>2796</v>
      </c>
      <c r="R377" s="95">
        <f t="array" ref="R377">SUM(IF($AA377=Reformulaciones!$B$2:$B$1354,Reformulaciones!$J$2:$J$994,0))</f>
        <v>0</v>
      </c>
      <c r="S377" s="93" t="s">
        <v>2073</v>
      </c>
      <c r="T377" s="93" t="s">
        <v>1963</v>
      </c>
      <c r="U377" s="96" t="s">
        <v>759</v>
      </c>
      <c r="V377" s="94">
        <v>1</v>
      </c>
      <c r="W377" s="90" t="s">
        <v>748</v>
      </c>
      <c r="X377" s="92">
        <v>45323</v>
      </c>
      <c r="Y377" s="92">
        <v>45504</v>
      </c>
      <c r="Z377" s="90" t="s">
        <v>753</v>
      </c>
      <c r="AA377" s="44" t="s">
        <v>2084</v>
      </c>
      <c r="AB377" s="97" t="s">
        <v>46</v>
      </c>
      <c r="AC377" s="98" t="str">
        <f t="shared" si="85"/>
        <v>A</v>
      </c>
      <c r="AD377" s="99" t="s">
        <v>550</v>
      </c>
      <c r="AE377" s="100">
        <v>0</v>
      </c>
      <c r="AF377" s="99" t="s">
        <v>550</v>
      </c>
      <c r="AG377" s="110">
        <v>45404</v>
      </c>
      <c r="AH377" s="104" t="s">
        <v>551</v>
      </c>
      <c r="AI377" s="104" t="s">
        <v>552</v>
      </c>
      <c r="AJ377" s="105" t="s">
        <v>120</v>
      </c>
      <c r="AK377" s="97" t="s">
        <v>46</v>
      </c>
      <c r="AL377" s="98" t="str">
        <f t="shared" si="84"/>
        <v>C</v>
      </c>
      <c r="AM377" s="99" t="s">
        <v>2081</v>
      </c>
      <c r="AN377" s="100">
        <v>1</v>
      </c>
      <c r="AO377" s="99" t="s">
        <v>2082</v>
      </c>
      <c r="AP377" s="110">
        <v>45484</v>
      </c>
      <c r="AQ377" s="103" t="s">
        <v>2083</v>
      </c>
      <c r="AR377" s="97" t="s">
        <v>877</v>
      </c>
      <c r="AS377" s="105"/>
      <c r="AT377" s="97" t="s">
        <v>55</v>
      </c>
      <c r="AU377" s="98" t="s">
        <v>55</v>
      </c>
      <c r="AV377" s="97" t="s">
        <v>55</v>
      </c>
      <c r="AW377" s="100" t="s">
        <v>55</v>
      </c>
      <c r="AX377" s="97" t="s">
        <v>55</v>
      </c>
      <c r="AY377" s="110" t="s">
        <v>55</v>
      </c>
      <c r="AZ377" s="97" t="s">
        <v>55</v>
      </c>
      <c r="BA377" s="97" t="s">
        <v>55</v>
      </c>
      <c r="BB377" s="122" t="s">
        <v>55</v>
      </c>
      <c r="BC377" s="97" t="s">
        <v>55</v>
      </c>
      <c r="BD377" s="98" t="s">
        <v>55</v>
      </c>
      <c r="BE377" s="97" t="s">
        <v>55</v>
      </c>
      <c r="BF377" s="100" t="s">
        <v>55</v>
      </c>
      <c r="BG377" s="97" t="s">
        <v>55</v>
      </c>
      <c r="BH377" s="110" t="s">
        <v>55</v>
      </c>
      <c r="BI377" s="97" t="s">
        <v>55</v>
      </c>
      <c r="BJ377" s="97" t="s">
        <v>55</v>
      </c>
      <c r="BK377" s="122" t="s">
        <v>55</v>
      </c>
      <c r="BL377" s="107" t="s">
        <v>126</v>
      </c>
      <c r="BM377" s="108" t="str">
        <f t="shared" si="73"/>
        <v>N.A.</v>
      </c>
      <c r="BN377" s="108" t="str">
        <f t="shared" si="74"/>
        <v>N.A.</v>
      </c>
      <c r="BO377" s="108" t="str">
        <f t="shared" si="75"/>
        <v>N.A.</v>
      </c>
      <c r="BP377" s="108" t="str">
        <f t="shared" si="76"/>
        <v>N.A.</v>
      </c>
      <c r="BQ377" s="108" t="str">
        <f t="shared" si="77"/>
        <v>N.A.</v>
      </c>
      <c r="BR377" s="109" t="str">
        <f t="shared" si="78"/>
        <v>N.A.</v>
      </c>
      <c r="BS377" s="108">
        <f t="shared" si="79"/>
        <v>0</v>
      </c>
      <c r="BT377" s="108">
        <f t="shared" si="80"/>
        <v>0</v>
      </c>
      <c r="BU377" s="108">
        <f t="shared" si="72"/>
        <v>0</v>
      </c>
      <c r="BV377" s="62" t="str">
        <f t="shared" si="81"/>
        <v>IGUAL</v>
      </c>
      <c r="BW377" s="251"/>
    </row>
    <row r="378" spans="1:75" ht="37.9" hidden="1" customHeight="1">
      <c r="A378" s="89" t="s">
        <v>229</v>
      </c>
      <c r="B378" s="43">
        <v>1911</v>
      </c>
      <c r="C378" s="90" t="s">
        <v>10</v>
      </c>
      <c r="D378" s="90" t="s">
        <v>2071</v>
      </c>
      <c r="E378" s="92">
        <v>45290</v>
      </c>
      <c r="F378" s="90" t="s">
        <v>22</v>
      </c>
      <c r="G378" s="93" t="s">
        <v>2072</v>
      </c>
      <c r="H378" s="90" t="s">
        <v>26</v>
      </c>
      <c r="I378" s="92">
        <v>45362</v>
      </c>
      <c r="J378" s="94"/>
      <c r="K378" s="90"/>
      <c r="L378" s="90"/>
      <c r="M378" s="90"/>
      <c r="N378" s="90"/>
      <c r="O378" s="92"/>
      <c r="P378" s="92" t="s">
        <v>110</v>
      </c>
      <c r="Q378" s="188">
        <v>2797</v>
      </c>
      <c r="R378" s="95">
        <f t="array" ref="R378">SUM(IF($AA378=Reformulaciones!$B$2:$B$1354,Reformulaciones!$J$2:$J$994,0))</f>
        <v>0</v>
      </c>
      <c r="S378" s="93" t="s">
        <v>2073</v>
      </c>
      <c r="T378" s="93" t="s">
        <v>2085</v>
      </c>
      <c r="U378" s="96" t="s">
        <v>162</v>
      </c>
      <c r="V378" s="94">
        <v>1</v>
      </c>
      <c r="W378" s="90" t="s">
        <v>748</v>
      </c>
      <c r="X378" s="92">
        <v>45323</v>
      </c>
      <c r="Y378" s="92">
        <v>45473</v>
      </c>
      <c r="Z378" s="90" t="s">
        <v>753</v>
      </c>
      <c r="AA378" s="44" t="s">
        <v>2086</v>
      </c>
      <c r="AB378" s="97" t="s">
        <v>46</v>
      </c>
      <c r="AC378" s="98" t="str">
        <f t="shared" si="85"/>
        <v>A</v>
      </c>
      <c r="AD378" s="99" t="s">
        <v>550</v>
      </c>
      <c r="AE378" s="100">
        <v>0</v>
      </c>
      <c r="AF378" s="99" t="s">
        <v>550</v>
      </c>
      <c r="AG378" s="110">
        <v>45404</v>
      </c>
      <c r="AH378" s="104" t="s">
        <v>551</v>
      </c>
      <c r="AI378" s="104" t="s">
        <v>552</v>
      </c>
      <c r="AJ378" s="105" t="s">
        <v>120</v>
      </c>
      <c r="AK378" s="97" t="s">
        <v>46</v>
      </c>
      <c r="AL378" s="98" t="str">
        <f t="shared" si="84"/>
        <v>C</v>
      </c>
      <c r="AM378" s="99" t="s">
        <v>2087</v>
      </c>
      <c r="AN378" s="100">
        <v>1</v>
      </c>
      <c r="AO378" s="99" t="s">
        <v>2088</v>
      </c>
      <c r="AP378" s="110">
        <v>45484</v>
      </c>
      <c r="AQ378" s="103" t="s">
        <v>2089</v>
      </c>
      <c r="AR378" s="97" t="s">
        <v>877</v>
      </c>
      <c r="AS378" s="105"/>
      <c r="AT378" s="97" t="s">
        <v>55</v>
      </c>
      <c r="AU378" s="98" t="s">
        <v>55</v>
      </c>
      <c r="AV378" s="97" t="s">
        <v>55</v>
      </c>
      <c r="AW378" s="100" t="s">
        <v>55</v>
      </c>
      <c r="AX378" s="97" t="s">
        <v>55</v>
      </c>
      <c r="AY378" s="110" t="s">
        <v>55</v>
      </c>
      <c r="AZ378" s="97" t="s">
        <v>55</v>
      </c>
      <c r="BA378" s="97" t="s">
        <v>55</v>
      </c>
      <c r="BB378" s="122" t="s">
        <v>55</v>
      </c>
      <c r="BC378" s="97" t="s">
        <v>55</v>
      </c>
      <c r="BD378" s="98" t="s">
        <v>55</v>
      </c>
      <c r="BE378" s="97" t="s">
        <v>55</v>
      </c>
      <c r="BF378" s="100" t="s">
        <v>55</v>
      </c>
      <c r="BG378" s="97" t="s">
        <v>55</v>
      </c>
      <c r="BH378" s="110" t="s">
        <v>55</v>
      </c>
      <c r="BI378" s="97" t="s">
        <v>55</v>
      </c>
      <c r="BJ378" s="97" t="s">
        <v>55</v>
      </c>
      <c r="BK378" s="122" t="s">
        <v>55</v>
      </c>
      <c r="BL378" s="107" t="s">
        <v>126</v>
      </c>
      <c r="BM378" s="108" t="str">
        <f t="shared" si="73"/>
        <v>N.A.</v>
      </c>
      <c r="BN378" s="108" t="str">
        <f t="shared" si="74"/>
        <v>N.A.</v>
      </c>
      <c r="BO378" s="108" t="str">
        <f t="shared" si="75"/>
        <v>N.A.</v>
      </c>
      <c r="BP378" s="108" t="str">
        <f t="shared" si="76"/>
        <v>N.A.</v>
      </c>
      <c r="BQ378" s="108" t="str">
        <f t="shared" si="77"/>
        <v>N.A.</v>
      </c>
      <c r="BR378" s="109" t="str">
        <f t="shared" si="78"/>
        <v>N.A.</v>
      </c>
      <c r="BS378" s="108">
        <f t="shared" si="79"/>
        <v>0</v>
      </c>
      <c r="BT378" s="108">
        <f t="shared" si="80"/>
        <v>0</v>
      </c>
      <c r="BU378" s="108">
        <f t="shared" si="72"/>
        <v>0</v>
      </c>
      <c r="BV378" s="62" t="str">
        <f t="shared" si="81"/>
        <v>IGUAL</v>
      </c>
      <c r="BW378" s="251"/>
    </row>
    <row r="379" spans="1:75" ht="37.9" customHeight="1">
      <c r="A379" s="89" t="s">
        <v>229</v>
      </c>
      <c r="B379" s="43">
        <v>1911</v>
      </c>
      <c r="C379" s="90" t="s">
        <v>10</v>
      </c>
      <c r="D379" s="90" t="s">
        <v>2071</v>
      </c>
      <c r="E379" s="92">
        <v>45290</v>
      </c>
      <c r="F379" s="90" t="s">
        <v>22</v>
      </c>
      <c r="G379" s="93" t="s">
        <v>2072</v>
      </c>
      <c r="H379" s="90" t="s">
        <v>26</v>
      </c>
      <c r="I379" s="92">
        <v>45362</v>
      </c>
      <c r="J379" s="94"/>
      <c r="K379" s="90"/>
      <c r="L379" s="90"/>
      <c r="M379" s="90"/>
      <c r="N379" s="90"/>
      <c r="O379" s="92"/>
      <c r="P379" s="92" t="s">
        <v>110</v>
      </c>
      <c r="Q379" s="188">
        <v>2798</v>
      </c>
      <c r="R379" s="95">
        <f t="array" ref="R379">SUM(IF($AA379=Reformulaciones!$B$2:$B$1354,Reformulaciones!$J$2:$J$994,0))</f>
        <v>0</v>
      </c>
      <c r="S379" s="93" t="s">
        <v>2073</v>
      </c>
      <c r="T379" s="93" t="s">
        <v>2090</v>
      </c>
      <c r="U379" s="96" t="s">
        <v>759</v>
      </c>
      <c r="V379" s="94">
        <v>1</v>
      </c>
      <c r="W379" s="90" t="s">
        <v>748</v>
      </c>
      <c r="X379" s="92">
        <v>45323</v>
      </c>
      <c r="Y379" s="92">
        <v>45504</v>
      </c>
      <c r="Z379" s="90" t="s">
        <v>753</v>
      </c>
      <c r="AA379" s="44" t="s">
        <v>2091</v>
      </c>
      <c r="AB379" s="97" t="s">
        <v>46</v>
      </c>
      <c r="AC379" s="98" t="str">
        <f t="shared" si="85"/>
        <v>A</v>
      </c>
      <c r="AD379" s="99" t="s">
        <v>550</v>
      </c>
      <c r="AE379" s="100">
        <v>0</v>
      </c>
      <c r="AF379" s="99" t="s">
        <v>550</v>
      </c>
      <c r="AG379" s="110">
        <v>45404</v>
      </c>
      <c r="AH379" s="104" t="s">
        <v>551</v>
      </c>
      <c r="AI379" s="104" t="s">
        <v>552</v>
      </c>
      <c r="AJ379" s="105" t="s">
        <v>120</v>
      </c>
      <c r="AK379" s="97" t="s">
        <v>46</v>
      </c>
      <c r="AL379" s="98" t="str">
        <f t="shared" si="84"/>
        <v>C</v>
      </c>
      <c r="AM379" s="99" t="s">
        <v>2087</v>
      </c>
      <c r="AN379" s="100">
        <v>1</v>
      </c>
      <c r="AO379" s="99" t="s">
        <v>2088</v>
      </c>
      <c r="AP379" s="110">
        <v>45484</v>
      </c>
      <c r="AQ379" s="103" t="s">
        <v>2089</v>
      </c>
      <c r="AR379" s="97" t="s">
        <v>877</v>
      </c>
      <c r="AS379" s="105"/>
      <c r="AT379" s="97" t="s">
        <v>55</v>
      </c>
      <c r="AU379" s="98" t="s">
        <v>55</v>
      </c>
      <c r="AV379" s="97" t="s">
        <v>55</v>
      </c>
      <c r="AW379" s="100" t="s">
        <v>55</v>
      </c>
      <c r="AX379" s="97" t="s">
        <v>55</v>
      </c>
      <c r="AY379" s="110" t="s">
        <v>55</v>
      </c>
      <c r="AZ379" s="97" t="s">
        <v>55</v>
      </c>
      <c r="BA379" s="97" t="s">
        <v>55</v>
      </c>
      <c r="BB379" s="122" t="s">
        <v>55</v>
      </c>
      <c r="BC379" s="97" t="s">
        <v>55</v>
      </c>
      <c r="BD379" s="98" t="s">
        <v>55</v>
      </c>
      <c r="BE379" s="97" t="s">
        <v>55</v>
      </c>
      <c r="BF379" s="100" t="s">
        <v>55</v>
      </c>
      <c r="BG379" s="97" t="s">
        <v>55</v>
      </c>
      <c r="BH379" s="110" t="s">
        <v>55</v>
      </c>
      <c r="BI379" s="97" t="s">
        <v>55</v>
      </c>
      <c r="BJ379" s="97" t="s">
        <v>55</v>
      </c>
      <c r="BK379" s="122" t="s">
        <v>55</v>
      </c>
      <c r="BL379" s="107" t="s">
        <v>126</v>
      </c>
      <c r="BM379" s="108" t="str">
        <f t="shared" si="73"/>
        <v>N.A.</v>
      </c>
      <c r="BN379" s="108" t="str">
        <f t="shared" si="74"/>
        <v>N.A.</v>
      </c>
      <c r="BO379" s="108" t="str">
        <f t="shared" si="75"/>
        <v>N.A.</v>
      </c>
      <c r="BP379" s="108" t="str">
        <f t="shared" si="76"/>
        <v>N.A.</v>
      </c>
      <c r="BQ379" s="108" t="str">
        <f t="shared" si="77"/>
        <v>N.A.</v>
      </c>
      <c r="BR379" s="109" t="str">
        <f t="shared" si="78"/>
        <v>N.A.</v>
      </c>
      <c r="BS379" s="108">
        <f t="shared" si="79"/>
        <v>0</v>
      </c>
      <c r="BT379" s="108">
        <f t="shared" si="80"/>
        <v>0</v>
      </c>
      <c r="BU379" s="108">
        <f t="shared" si="72"/>
        <v>0</v>
      </c>
      <c r="BV379" s="62" t="str">
        <f t="shared" si="81"/>
        <v>IGUAL</v>
      </c>
      <c r="BW379" s="251"/>
    </row>
    <row r="380" spans="1:75" ht="37.9" hidden="1" customHeight="1">
      <c r="A380" s="89" t="s">
        <v>229</v>
      </c>
      <c r="B380" s="43">
        <v>1912</v>
      </c>
      <c r="C380" s="90" t="s">
        <v>10</v>
      </c>
      <c r="D380" s="90" t="s">
        <v>2071</v>
      </c>
      <c r="E380" s="92">
        <v>45290</v>
      </c>
      <c r="F380" s="90" t="s">
        <v>22</v>
      </c>
      <c r="G380" s="93" t="s">
        <v>2092</v>
      </c>
      <c r="H380" s="90" t="s">
        <v>26</v>
      </c>
      <c r="I380" s="92">
        <v>45362</v>
      </c>
      <c r="J380" s="94"/>
      <c r="K380" s="90"/>
      <c r="L380" s="90"/>
      <c r="M380" s="90"/>
      <c r="N380" s="90"/>
      <c r="O380" s="92"/>
      <c r="P380" s="92" t="s">
        <v>1945</v>
      </c>
      <c r="Q380" s="188">
        <v>2799</v>
      </c>
      <c r="R380" s="95">
        <f t="array" ref="R380">SUM(IF($AA380=Reformulaciones!$B$2:$B$1354,Reformulaciones!$J$2:$J$994,0))</f>
        <v>0</v>
      </c>
      <c r="S380" s="93" t="s">
        <v>2093</v>
      </c>
      <c r="T380" s="93" t="s">
        <v>2042</v>
      </c>
      <c r="U380" s="96" t="s">
        <v>835</v>
      </c>
      <c r="V380" s="94">
        <v>3</v>
      </c>
      <c r="W380" s="90" t="s">
        <v>748</v>
      </c>
      <c r="X380" s="92">
        <v>45323</v>
      </c>
      <c r="Y380" s="92">
        <v>45473</v>
      </c>
      <c r="Z380" s="90" t="s">
        <v>753</v>
      </c>
      <c r="AA380" s="44" t="s">
        <v>2094</v>
      </c>
      <c r="AB380" s="97" t="s">
        <v>46</v>
      </c>
      <c r="AC380" s="98" t="str">
        <f t="shared" si="85"/>
        <v>A</v>
      </c>
      <c r="AD380" s="99" t="s">
        <v>550</v>
      </c>
      <c r="AE380" s="100">
        <v>0</v>
      </c>
      <c r="AF380" s="99" t="s">
        <v>550</v>
      </c>
      <c r="AG380" s="110">
        <v>45404</v>
      </c>
      <c r="AH380" s="104" t="s">
        <v>551</v>
      </c>
      <c r="AI380" s="104" t="s">
        <v>552</v>
      </c>
      <c r="AJ380" s="105" t="s">
        <v>120</v>
      </c>
      <c r="AK380" s="97" t="s">
        <v>46</v>
      </c>
      <c r="AL380" s="98" t="str">
        <f t="shared" si="84"/>
        <v>C</v>
      </c>
      <c r="AM380" s="99" t="s">
        <v>2095</v>
      </c>
      <c r="AN380" s="100">
        <v>1</v>
      </c>
      <c r="AO380" s="99" t="s">
        <v>1069</v>
      </c>
      <c r="AP380" s="110">
        <v>45484</v>
      </c>
      <c r="AQ380" s="103" t="s">
        <v>1070</v>
      </c>
      <c r="AR380" s="97" t="s">
        <v>877</v>
      </c>
      <c r="AS380" s="105"/>
      <c r="AT380" s="97" t="s">
        <v>55</v>
      </c>
      <c r="AU380" s="98" t="s">
        <v>55</v>
      </c>
      <c r="AV380" s="97" t="s">
        <v>55</v>
      </c>
      <c r="AW380" s="100" t="s">
        <v>55</v>
      </c>
      <c r="AX380" s="97" t="s">
        <v>55</v>
      </c>
      <c r="AY380" s="110" t="s">
        <v>55</v>
      </c>
      <c r="AZ380" s="97" t="s">
        <v>55</v>
      </c>
      <c r="BA380" s="97" t="s">
        <v>55</v>
      </c>
      <c r="BB380" s="122" t="s">
        <v>55</v>
      </c>
      <c r="BC380" s="97" t="s">
        <v>55</v>
      </c>
      <c r="BD380" s="98" t="s">
        <v>55</v>
      </c>
      <c r="BE380" s="97" t="s">
        <v>55</v>
      </c>
      <c r="BF380" s="100" t="s">
        <v>55</v>
      </c>
      <c r="BG380" s="97" t="s">
        <v>55</v>
      </c>
      <c r="BH380" s="110" t="s">
        <v>55</v>
      </c>
      <c r="BI380" s="97" t="s">
        <v>55</v>
      </c>
      <c r="BJ380" s="97" t="s">
        <v>55</v>
      </c>
      <c r="BK380" s="122" t="s">
        <v>55</v>
      </c>
      <c r="BL380" s="107" t="s">
        <v>126</v>
      </c>
      <c r="BM380" s="108" t="str">
        <f t="shared" si="73"/>
        <v>N.A.</v>
      </c>
      <c r="BN380" s="108" t="str">
        <f t="shared" si="74"/>
        <v>N.A.</v>
      </c>
      <c r="BO380" s="108" t="str">
        <f t="shared" si="75"/>
        <v>N.A.</v>
      </c>
      <c r="BP380" s="108" t="str">
        <f t="shared" si="76"/>
        <v>N.A.</v>
      </c>
      <c r="BQ380" s="108" t="str">
        <f t="shared" si="77"/>
        <v>N.A.</v>
      </c>
      <c r="BR380" s="109" t="str">
        <f t="shared" si="78"/>
        <v>N.A.</v>
      </c>
      <c r="BS380" s="108">
        <f t="shared" si="79"/>
        <v>0</v>
      </c>
      <c r="BT380" s="108">
        <f t="shared" si="80"/>
        <v>0</v>
      </c>
      <c r="BU380" s="108">
        <f t="shared" si="72"/>
        <v>0</v>
      </c>
      <c r="BV380" s="62" t="str">
        <f t="shared" si="81"/>
        <v>IGUAL</v>
      </c>
      <c r="BW380" s="251"/>
    </row>
    <row r="381" spans="1:75" ht="37.9" hidden="1" customHeight="1">
      <c r="A381" s="89" t="s">
        <v>229</v>
      </c>
      <c r="B381" s="43">
        <v>1912</v>
      </c>
      <c r="C381" s="90" t="s">
        <v>10</v>
      </c>
      <c r="D381" s="90" t="s">
        <v>2071</v>
      </c>
      <c r="E381" s="92">
        <v>45290</v>
      </c>
      <c r="F381" s="90" t="s">
        <v>22</v>
      </c>
      <c r="G381" s="93" t="s">
        <v>2092</v>
      </c>
      <c r="H381" s="90" t="s">
        <v>26</v>
      </c>
      <c r="I381" s="92">
        <v>45362</v>
      </c>
      <c r="J381" s="94"/>
      <c r="K381" s="90"/>
      <c r="L381" s="90"/>
      <c r="M381" s="90"/>
      <c r="N381" s="90"/>
      <c r="O381" s="92"/>
      <c r="P381" s="92" t="s">
        <v>110</v>
      </c>
      <c r="Q381" s="188">
        <v>2800</v>
      </c>
      <c r="R381" s="95">
        <f t="array" ref="R381">SUM(IF($AA381=Reformulaciones!$B$2:$B$1354,Reformulaciones!$J$2:$J$994,0))</f>
        <v>0</v>
      </c>
      <c r="S381" s="93" t="s">
        <v>2093</v>
      </c>
      <c r="T381" s="93" t="s">
        <v>2096</v>
      </c>
      <c r="U381" s="96" t="s">
        <v>2097</v>
      </c>
      <c r="V381" s="94">
        <v>1</v>
      </c>
      <c r="W381" s="90" t="s">
        <v>748</v>
      </c>
      <c r="X381" s="92">
        <v>45323</v>
      </c>
      <c r="Y381" s="92">
        <v>45473</v>
      </c>
      <c r="Z381" s="90" t="s">
        <v>753</v>
      </c>
      <c r="AA381" s="44" t="s">
        <v>2098</v>
      </c>
      <c r="AB381" s="97" t="s">
        <v>46</v>
      </c>
      <c r="AC381" s="98" t="str">
        <f t="shared" si="85"/>
        <v>A</v>
      </c>
      <c r="AD381" s="99" t="s">
        <v>550</v>
      </c>
      <c r="AE381" s="100">
        <v>0</v>
      </c>
      <c r="AF381" s="99" t="s">
        <v>550</v>
      </c>
      <c r="AG381" s="110">
        <v>45404</v>
      </c>
      <c r="AH381" s="104" t="s">
        <v>551</v>
      </c>
      <c r="AI381" s="104" t="s">
        <v>552</v>
      </c>
      <c r="AJ381" s="105" t="s">
        <v>120</v>
      </c>
      <c r="AK381" s="97" t="s">
        <v>46</v>
      </c>
      <c r="AL381" s="98" t="str">
        <f t="shared" si="84"/>
        <v>C</v>
      </c>
      <c r="AM381" s="99" t="s">
        <v>2099</v>
      </c>
      <c r="AN381" s="100">
        <v>1</v>
      </c>
      <c r="AO381" s="99" t="s">
        <v>2100</v>
      </c>
      <c r="AP381" s="110">
        <v>45484</v>
      </c>
      <c r="AQ381" s="103" t="s">
        <v>2101</v>
      </c>
      <c r="AR381" s="97" t="s">
        <v>877</v>
      </c>
      <c r="AS381" s="105"/>
      <c r="AT381" s="97" t="s">
        <v>55</v>
      </c>
      <c r="AU381" s="98" t="s">
        <v>55</v>
      </c>
      <c r="AV381" s="97" t="s">
        <v>55</v>
      </c>
      <c r="AW381" s="100" t="s">
        <v>55</v>
      </c>
      <c r="AX381" s="97" t="s">
        <v>55</v>
      </c>
      <c r="AY381" s="110" t="s">
        <v>55</v>
      </c>
      <c r="AZ381" s="97" t="s">
        <v>55</v>
      </c>
      <c r="BA381" s="97" t="s">
        <v>55</v>
      </c>
      <c r="BB381" s="122" t="s">
        <v>55</v>
      </c>
      <c r="BC381" s="97" t="s">
        <v>55</v>
      </c>
      <c r="BD381" s="98" t="s">
        <v>55</v>
      </c>
      <c r="BE381" s="97" t="s">
        <v>55</v>
      </c>
      <c r="BF381" s="100" t="s">
        <v>55</v>
      </c>
      <c r="BG381" s="97" t="s">
        <v>55</v>
      </c>
      <c r="BH381" s="110" t="s">
        <v>55</v>
      </c>
      <c r="BI381" s="97" t="s">
        <v>55</v>
      </c>
      <c r="BJ381" s="97" t="s">
        <v>55</v>
      </c>
      <c r="BK381" s="122" t="s">
        <v>55</v>
      </c>
      <c r="BL381" s="107" t="s">
        <v>126</v>
      </c>
      <c r="BM381" s="108" t="str">
        <f t="shared" si="73"/>
        <v>N.A.</v>
      </c>
      <c r="BN381" s="108" t="str">
        <f t="shared" si="74"/>
        <v>N.A.</v>
      </c>
      <c r="BO381" s="108" t="str">
        <f t="shared" si="75"/>
        <v>N.A.</v>
      </c>
      <c r="BP381" s="108" t="str">
        <f t="shared" si="76"/>
        <v>N.A.</v>
      </c>
      <c r="BQ381" s="108" t="str">
        <f t="shared" si="77"/>
        <v>N.A.</v>
      </c>
      <c r="BR381" s="109" t="str">
        <f t="shared" si="78"/>
        <v>N.A.</v>
      </c>
      <c r="BS381" s="108">
        <f t="shared" si="79"/>
        <v>0</v>
      </c>
      <c r="BT381" s="108">
        <f t="shared" si="80"/>
        <v>0</v>
      </c>
      <c r="BU381" s="108">
        <f t="shared" si="72"/>
        <v>0</v>
      </c>
      <c r="BV381" s="62" t="str">
        <f t="shared" si="81"/>
        <v>IGUAL</v>
      </c>
      <c r="BW381" s="251"/>
    </row>
    <row r="382" spans="1:75" ht="37.9" hidden="1" customHeight="1">
      <c r="A382" s="89" t="s">
        <v>229</v>
      </c>
      <c r="B382" s="43">
        <v>1913</v>
      </c>
      <c r="C382" s="90" t="s">
        <v>10</v>
      </c>
      <c r="D382" s="90" t="s">
        <v>2071</v>
      </c>
      <c r="E382" s="92">
        <v>45290</v>
      </c>
      <c r="F382" s="90" t="s">
        <v>22</v>
      </c>
      <c r="G382" s="93" t="s">
        <v>2102</v>
      </c>
      <c r="H382" s="90" t="s">
        <v>26</v>
      </c>
      <c r="I382" s="92">
        <v>45362</v>
      </c>
      <c r="J382" s="94"/>
      <c r="K382" s="90"/>
      <c r="L382" s="90"/>
      <c r="M382" s="90"/>
      <c r="N382" s="90"/>
      <c r="O382" s="92"/>
      <c r="P382" s="92" t="s">
        <v>1945</v>
      </c>
      <c r="Q382" s="188">
        <v>2801</v>
      </c>
      <c r="R382" s="95">
        <f t="array" ref="R382">SUM(IF($AA382=Reformulaciones!$B$2:$B$1354,Reformulaciones!$J$2:$J$994,0))</f>
        <v>0</v>
      </c>
      <c r="S382" s="93" t="s">
        <v>2103</v>
      </c>
      <c r="T382" s="93" t="s">
        <v>2042</v>
      </c>
      <c r="U382" s="96" t="s">
        <v>835</v>
      </c>
      <c r="V382" s="94">
        <v>3</v>
      </c>
      <c r="W382" s="90" t="s">
        <v>748</v>
      </c>
      <c r="X382" s="92">
        <v>45323</v>
      </c>
      <c r="Y382" s="92">
        <v>45473</v>
      </c>
      <c r="Z382" s="90" t="s">
        <v>753</v>
      </c>
      <c r="AA382" s="44" t="s">
        <v>2104</v>
      </c>
      <c r="AB382" s="97" t="s">
        <v>46</v>
      </c>
      <c r="AC382" s="98" t="str">
        <f t="shared" si="85"/>
        <v>A</v>
      </c>
      <c r="AD382" s="99" t="s">
        <v>550</v>
      </c>
      <c r="AE382" s="100">
        <v>0</v>
      </c>
      <c r="AF382" s="99" t="s">
        <v>550</v>
      </c>
      <c r="AG382" s="110">
        <v>45404</v>
      </c>
      <c r="AH382" s="104" t="s">
        <v>551</v>
      </c>
      <c r="AI382" s="104" t="s">
        <v>552</v>
      </c>
      <c r="AJ382" s="105" t="s">
        <v>120</v>
      </c>
      <c r="AK382" s="97" t="s">
        <v>46</v>
      </c>
      <c r="AL382" s="98" t="str">
        <f t="shared" si="84"/>
        <v>C</v>
      </c>
      <c r="AM382" s="99" t="s">
        <v>2105</v>
      </c>
      <c r="AN382" s="100">
        <v>1</v>
      </c>
      <c r="AO382" s="99" t="s">
        <v>1069</v>
      </c>
      <c r="AP382" s="110">
        <v>45484</v>
      </c>
      <c r="AQ382" s="103" t="s">
        <v>1070</v>
      </c>
      <c r="AR382" s="97" t="s">
        <v>877</v>
      </c>
      <c r="AS382" s="105"/>
      <c r="AT382" s="97" t="s">
        <v>55</v>
      </c>
      <c r="AU382" s="98" t="s">
        <v>55</v>
      </c>
      <c r="AV382" s="97" t="s">
        <v>55</v>
      </c>
      <c r="AW382" s="100" t="s">
        <v>55</v>
      </c>
      <c r="AX382" s="97" t="s">
        <v>55</v>
      </c>
      <c r="AY382" s="110" t="s">
        <v>55</v>
      </c>
      <c r="AZ382" s="97" t="s">
        <v>55</v>
      </c>
      <c r="BA382" s="97" t="s">
        <v>55</v>
      </c>
      <c r="BB382" s="122" t="s">
        <v>55</v>
      </c>
      <c r="BC382" s="97" t="s">
        <v>55</v>
      </c>
      <c r="BD382" s="98" t="s">
        <v>55</v>
      </c>
      <c r="BE382" s="97" t="s">
        <v>55</v>
      </c>
      <c r="BF382" s="100" t="s">
        <v>55</v>
      </c>
      <c r="BG382" s="97" t="s">
        <v>55</v>
      </c>
      <c r="BH382" s="110" t="s">
        <v>55</v>
      </c>
      <c r="BI382" s="97" t="s">
        <v>55</v>
      </c>
      <c r="BJ382" s="97" t="s">
        <v>55</v>
      </c>
      <c r="BK382" s="122" t="s">
        <v>55</v>
      </c>
      <c r="BL382" s="107" t="s">
        <v>126</v>
      </c>
      <c r="BM382" s="108" t="str">
        <f t="shared" si="73"/>
        <v>N.A.</v>
      </c>
      <c r="BN382" s="108" t="str">
        <f t="shared" si="74"/>
        <v>N.A.</v>
      </c>
      <c r="BO382" s="108" t="str">
        <f t="shared" si="75"/>
        <v>N.A.</v>
      </c>
      <c r="BP382" s="108" t="str">
        <f t="shared" si="76"/>
        <v>N.A.</v>
      </c>
      <c r="BQ382" s="108" t="str">
        <f t="shared" si="77"/>
        <v>N.A.</v>
      </c>
      <c r="BR382" s="109" t="str">
        <f t="shared" si="78"/>
        <v>N.A.</v>
      </c>
      <c r="BS382" s="108">
        <f t="shared" si="79"/>
        <v>0</v>
      </c>
      <c r="BT382" s="108">
        <f t="shared" si="80"/>
        <v>0</v>
      </c>
      <c r="BU382" s="108">
        <f t="shared" si="72"/>
        <v>0</v>
      </c>
      <c r="BV382" s="62" t="str">
        <f t="shared" si="81"/>
        <v>IGUAL</v>
      </c>
      <c r="BW382" s="251"/>
    </row>
    <row r="383" spans="1:75" ht="37.9" hidden="1" customHeight="1">
      <c r="A383" s="89" t="s">
        <v>229</v>
      </c>
      <c r="B383" s="43">
        <v>1913</v>
      </c>
      <c r="C383" s="90" t="s">
        <v>10</v>
      </c>
      <c r="D383" s="90" t="s">
        <v>2071</v>
      </c>
      <c r="E383" s="92">
        <v>45290</v>
      </c>
      <c r="F383" s="90" t="s">
        <v>22</v>
      </c>
      <c r="G383" s="93" t="s">
        <v>2102</v>
      </c>
      <c r="H383" s="90" t="s">
        <v>26</v>
      </c>
      <c r="I383" s="92">
        <v>45362</v>
      </c>
      <c r="J383" s="94"/>
      <c r="K383" s="90"/>
      <c r="L383" s="90"/>
      <c r="M383" s="90"/>
      <c r="N383" s="90"/>
      <c r="O383" s="92"/>
      <c r="P383" s="92" t="s">
        <v>110</v>
      </c>
      <c r="Q383" s="188">
        <v>2802</v>
      </c>
      <c r="R383" s="95">
        <f t="array" ref="R383">SUM(IF($AA383=Reformulaciones!$B$2:$B$1354,Reformulaciones!$J$2:$J$994,0))</f>
        <v>0</v>
      </c>
      <c r="S383" s="93" t="s">
        <v>2103</v>
      </c>
      <c r="T383" s="93" t="s">
        <v>2096</v>
      </c>
      <c r="U383" s="96" t="s">
        <v>162</v>
      </c>
      <c r="V383" s="94">
        <v>1</v>
      </c>
      <c r="W383" s="90" t="s">
        <v>748</v>
      </c>
      <c r="X383" s="92">
        <v>45323</v>
      </c>
      <c r="Y383" s="92">
        <v>45473</v>
      </c>
      <c r="Z383" s="90" t="s">
        <v>753</v>
      </c>
      <c r="AA383" s="44" t="s">
        <v>2106</v>
      </c>
      <c r="AB383" s="97" t="s">
        <v>46</v>
      </c>
      <c r="AC383" s="98" t="str">
        <f t="shared" si="85"/>
        <v>A</v>
      </c>
      <c r="AD383" s="99" t="s">
        <v>550</v>
      </c>
      <c r="AE383" s="100">
        <v>0</v>
      </c>
      <c r="AF383" s="99" t="s">
        <v>550</v>
      </c>
      <c r="AG383" s="110">
        <v>45404</v>
      </c>
      <c r="AH383" s="104" t="s">
        <v>551</v>
      </c>
      <c r="AI383" s="104" t="s">
        <v>552</v>
      </c>
      <c r="AJ383" s="105" t="s">
        <v>120</v>
      </c>
      <c r="AK383" s="97" t="s">
        <v>46</v>
      </c>
      <c r="AL383" s="98" t="str">
        <f t="shared" si="84"/>
        <v>C</v>
      </c>
      <c r="AM383" s="99" t="s">
        <v>2099</v>
      </c>
      <c r="AN383" s="100">
        <v>1</v>
      </c>
      <c r="AO383" s="99" t="s">
        <v>2100</v>
      </c>
      <c r="AP383" s="110">
        <v>45484</v>
      </c>
      <c r="AQ383" s="103" t="s">
        <v>2101</v>
      </c>
      <c r="AR383" s="97" t="s">
        <v>877</v>
      </c>
      <c r="AS383" s="105"/>
      <c r="AT383" s="97" t="s">
        <v>55</v>
      </c>
      <c r="AU383" s="98" t="s">
        <v>55</v>
      </c>
      <c r="AV383" s="97" t="s">
        <v>55</v>
      </c>
      <c r="AW383" s="100" t="s">
        <v>55</v>
      </c>
      <c r="AX383" s="97" t="s">
        <v>55</v>
      </c>
      <c r="AY383" s="110" t="s">
        <v>55</v>
      </c>
      <c r="AZ383" s="97" t="s">
        <v>55</v>
      </c>
      <c r="BA383" s="97" t="s">
        <v>55</v>
      </c>
      <c r="BB383" s="122" t="s">
        <v>55</v>
      </c>
      <c r="BC383" s="97" t="s">
        <v>55</v>
      </c>
      <c r="BD383" s="98" t="s">
        <v>55</v>
      </c>
      <c r="BE383" s="97" t="s">
        <v>55</v>
      </c>
      <c r="BF383" s="100" t="s">
        <v>55</v>
      </c>
      <c r="BG383" s="97" t="s">
        <v>55</v>
      </c>
      <c r="BH383" s="110" t="s">
        <v>55</v>
      </c>
      <c r="BI383" s="97" t="s">
        <v>55</v>
      </c>
      <c r="BJ383" s="97" t="s">
        <v>55</v>
      </c>
      <c r="BK383" s="122" t="s">
        <v>55</v>
      </c>
      <c r="BL383" s="107" t="s">
        <v>126</v>
      </c>
      <c r="BM383" s="108" t="str">
        <f t="shared" si="73"/>
        <v>N.A.</v>
      </c>
      <c r="BN383" s="108" t="str">
        <f t="shared" si="74"/>
        <v>N.A.</v>
      </c>
      <c r="BO383" s="108" t="str">
        <f t="shared" si="75"/>
        <v>N.A.</v>
      </c>
      <c r="BP383" s="108" t="str">
        <f t="shared" si="76"/>
        <v>N.A.</v>
      </c>
      <c r="BQ383" s="108" t="str">
        <f t="shared" si="77"/>
        <v>N.A.</v>
      </c>
      <c r="BR383" s="109" t="str">
        <f t="shared" si="78"/>
        <v>N.A.</v>
      </c>
      <c r="BS383" s="108">
        <f t="shared" si="79"/>
        <v>0</v>
      </c>
      <c r="BT383" s="108">
        <f t="shared" si="80"/>
        <v>0</v>
      </c>
      <c r="BU383" s="108">
        <f t="shared" ref="BU383:BU446" si="86">IF($BS383=1,IF(BP383=1,1,0),0)</f>
        <v>0</v>
      </c>
      <c r="BV383" s="62" t="str">
        <f t="shared" si="81"/>
        <v>IGUAL</v>
      </c>
      <c r="BW383" s="251"/>
    </row>
    <row r="384" spans="1:75" ht="37.9" hidden="1" customHeight="1">
      <c r="A384" s="89" t="s">
        <v>229</v>
      </c>
      <c r="B384" s="43">
        <v>1914</v>
      </c>
      <c r="C384" s="90" t="s">
        <v>10</v>
      </c>
      <c r="D384" s="90" t="s">
        <v>2071</v>
      </c>
      <c r="E384" s="92">
        <v>45290</v>
      </c>
      <c r="F384" s="90" t="s">
        <v>22</v>
      </c>
      <c r="G384" s="93" t="s">
        <v>2107</v>
      </c>
      <c r="H384" s="90" t="s">
        <v>26</v>
      </c>
      <c r="I384" s="92">
        <v>45362</v>
      </c>
      <c r="J384" s="94"/>
      <c r="K384" s="90"/>
      <c r="L384" s="90"/>
      <c r="M384" s="90"/>
      <c r="N384" s="90"/>
      <c r="O384" s="92"/>
      <c r="P384" s="92" t="s">
        <v>1945</v>
      </c>
      <c r="Q384" s="188">
        <v>2803</v>
      </c>
      <c r="R384" s="95">
        <f t="array" ref="R384">SUM(IF($AA384=Reformulaciones!$B$2:$B$1354,Reformulaciones!$J$2:$J$994,0))</f>
        <v>0</v>
      </c>
      <c r="S384" s="93" t="s">
        <v>2108</v>
      </c>
      <c r="T384" s="93" t="s">
        <v>2079</v>
      </c>
      <c r="U384" s="96" t="s">
        <v>162</v>
      </c>
      <c r="V384" s="94">
        <v>1</v>
      </c>
      <c r="W384" s="90" t="s">
        <v>748</v>
      </c>
      <c r="X384" s="92">
        <v>45323</v>
      </c>
      <c r="Y384" s="92">
        <v>45473</v>
      </c>
      <c r="Z384" s="90" t="s">
        <v>753</v>
      </c>
      <c r="AA384" s="44" t="s">
        <v>2109</v>
      </c>
      <c r="AB384" s="97" t="s">
        <v>46</v>
      </c>
      <c r="AC384" s="98" t="str">
        <f t="shared" si="85"/>
        <v>A</v>
      </c>
      <c r="AD384" s="99" t="s">
        <v>550</v>
      </c>
      <c r="AE384" s="100">
        <v>0</v>
      </c>
      <c r="AF384" s="99" t="s">
        <v>550</v>
      </c>
      <c r="AG384" s="110">
        <v>45404</v>
      </c>
      <c r="AH384" s="104" t="s">
        <v>551</v>
      </c>
      <c r="AI384" s="104" t="s">
        <v>552</v>
      </c>
      <c r="AJ384" s="105" t="s">
        <v>120</v>
      </c>
      <c r="AK384" s="97" t="s">
        <v>46</v>
      </c>
      <c r="AL384" s="98" t="str">
        <f t="shared" si="84"/>
        <v>C</v>
      </c>
      <c r="AM384" s="99" t="s">
        <v>2110</v>
      </c>
      <c r="AN384" s="100">
        <v>1</v>
      </c>
      <c r="AO384" s="99" t="s">
        <v>2111</v>
      </c>
      <c r="AP384" s="110">
        <v>45484</v>
      </c>
      <c r="AQ384" s="103" t="s">
        <v>2112</v>
      </c>
      <c r="AR384" s="97" t="s">
        <v>877</v>
      </c>
      <c r="AS384" s="105"/>
      <c r="AT384" s="97" t="s">
        <v>55</v>
      </c>
      <c r="AU384" s="98" t="s">
        <v>55</v>
      </c>
      <c r="AV384" s="97" t="s">
        <v>55</v>
      </c>
      <c r="AW384" s="100" t="s">
        <v>55</v>
      </c>
      <c r="AX384" s="97" t="s">
        <v>55</v>
      </c>
      <c r="AY384" s="110" t="s">
        <v>55</v>
      </c>
      <c r="AZ384" s="97" t="s">
        <v>55</v>
      </c>
      <c r="BA384" s="97" t="s">
        <v>55</v>
      </c>
      <c r="BB384" s="122" t="s">
        <v>55</v>
      </c>
      <c r="BC384" s="97" t="s">
        <v>55</v>
      </c>
      <c r="BD384" s="98" t="s">
        <v>55</v>
      </c>
      <c r="BE384" s="97" t="s">
        <v>55</v>
      </c>
      <c r="BF384" s="100" t="s">
        <v>55</v>
      </c>
      <c r="BG384" s="97" t="s">
        <v>55</v>
      </c>
      <c r="BH384" s="110" t="s">
        <v>55</v>
      </c>
      <c r="BI384" s="97" t="s">
        <v>55</v>
      </c>
      <c r="BJ384" s="97" t="s">
        <v>55</v>
      </c>
      <c r="BK384" s="122" t="s">
        <v>55</v>
      </c>
      <c r="BL384" s="107" t="s">
        <v>126</v>
      </c>
      <c r="BM384" s="108" t="str">
        <f t="shared" si="73"/>
        <v>N.A.</v>
      </c>
      <c r="BN384" s="108" t="str">
        <f t="shared" si="74"/>
        <v>N.A.</v>
      </c>
      <c r="BO384" s="108" t="str">
        <f t="shared" si="75"/>
        <v>N.A.</v>
      </c>
      <c r="BP384" s="108" t="str">
        <f t="shared" si="76"/>
        <v>N.A.</v>
      </c>
      <c r="BQ384" s="108" t="str">
        <f t="shared" si="77"/>
        <v>N.A.</v>
      </c>
      <c r="BR384" s="109" t="str">
        <f t="shared" si="78"/>
        <v>N.A.</v>
      </c>
      <c r="BS384" s="108">
        <f t="shared" si="79"/>
        <v>0</v>
      </c>
      <c r="BT384" s="108">
        <f t="shared" si="80"/>
        <v>0</v>
      </c>
      <c r="BU384" s="108">
        <f t="shared" si="86"/>
        <v>0</v>
      </c>
      <c r="BV384" s="62" t="str">
        <f t="shared" si="81"/>
        <v>IGUAL</v>
      </c>
      <c r="BW384" s="251"/>
    </row>
    <row r="385" spans="1:75" ht="37.9" customHeight="1">
      <c r="A385" s="89" t="s">
        <v>229</v>
      </c>
      <c r="B385" s="43">
        <v>1914</v>
      </c>
      <c r="C385" s="90" t="s">
        <v>10</v>
      </c>
      <c r="D385" s="90" t="s">
        <v>2071</v>
      </c>
      <c r="E385" s="92">
        <v>45290</v>
      </c>
      <c r="F385" s="90" t="s">
        <v>22</v>
      </c>
      <c r="G385" s="93" t="s">
        <v>2107</v>
      </c>
      <c r="H385" s="90" t="s">
        <v>26</v>
      </c>
      <c r="I385" s="92">
        <v>45362</v>
      </c>
      <c r="J385" s="94"/>
      <c r="K385" s="90"/>
      <c r="L385" s="90"/>
      <c r="M385" s="90"/>
      <c r="N385" s="90"/>
      <c r="O385" s="92"/>
      <c r="P385" s="92"/>
      <c r="Q385" s="188">
        <v>2804</v>
      </c>
      <c r="R385" s="95">
        <f t="array" ref="R385">SUM(IF($AA385=Reformulaciones!$B$2:$B$1354,Reformulaciones!$J$2:$J$994,0))</f>
        <v>0</v>
      </c>
      <c r="S385" s="93" t="s">
        <v>2108</v>
      </c>
      <c r="T385" s="93" t="s">
        <v>1963</v>
      </c>
      <c r="U385" s="96" t="s">
        <v>759</v>
      </c>
      <c r="V385" s="94">
        <v>1</v>
      </c>
      <c r="W385" s="90" t="s">
        <v>748</v>
      </c>
      <c r="X385" s="92">
        <v>45323</v>
      </c>
      <c r="Y385" s="92">
        <v>45504</v>
      </c>
      <c r="Z385" s="90" t="s">
        <v>753</v>
      </c>
      <c r="AA385" s="44" t="s">
        <v>2113</v>
      </c>
      <c r="AB385" s="97" t="s">
        <v>46</v>
      </c>
      <c r="AC385" s="98" t="str">
        <f t="shared" si="85"/>
        <v>A</v>
      </c>
      <c r="AD385" s="99" t="s">
        <v>550</v>
      </c>
      <c r="AE385" s="100">
        <v>0</v>
      </c>
      <c r="AF385" s="99" t="s">
        <v>550</v>
      </c>
      <c r="AG385" s="110">
        <v>45404</v>
      </c>
      <c r="AH385" s="104" t="s">
        <v>551</v>
      </c>
      <c r="AI385" s="104" t="s">
        <v>552</v>
      </c>
      <c r="AJ385" s="105" t="s">
        <v>120</v>
      </c>
      <c r="AK385" s="97" t="s">
        <v>46</v>
      </c>
      <c r="AL385" s="98" t="str">
        <f t="shared" si="84"/>
        <v>C</v>
      </c>
      <c r="AM385" s="99" t="s">
        <v>2110</v>
      </c>
      <c r="AN385" s="100">
        <v>1</v>
      </c>
      <c r="AO385" s="99" t="s">
        <v>2111</v>
      </c>
      <c r="AP385" s="110">
        <v>45484</v>
      </c>
      <c r="AQ385" s="103" t="s">
        <v>2114</v>
      </c>
      <c r="AR385" s="97" t="s">
        <v>877</v>
      </c>
      <c r="AS385" s="105"/>
      <c r="AT385" s="97" t="s">
        <v>55</v>
      </c>
      <c r="AU385" s="98" t="s">
        <v>55</v>
      </c>
      <c r="AV385" s="97" t="s">
        <v>55</v>
      </c>
      <c r="AW385" s="100" t="s">
        <v>55</v>
      </c>
      <c r="AX385" s="97" t="s">
        <v>55</v>
      </c>
      <c r="AY385" s="110" t="s">
        <v>55</v>
      </c>
      <c r="AZ385" s="97" t="s">
        <v>55</v>
      </c>
      <c r="BA385" s="97" t="s">
        <v>55</v>
      </c>
      <c r="BB385" s="122" t="s">
        <v>55</v>
      </c>
      <c r="BC385" s="97" t="s">
        <v>55</v>
      </c>
      <c r="BD385" s="98" t="s">
        <v>55</v>
      </c>
      <c r="BE385" s="97" t="s">
        <v>55</v>
      </c>
      <c r="BF385" s="100" t="s">
        <v>55</v>
      </c>
      <c r="BG385" s="97" t="s">
        <v>55</v>
      </c>
      <c r="BH385" s="110" t="s">
        <v>55</v>
      </c>
      <c r="BI385" s="97" t="s">
        <v>55</v>
      </c>
      <c r="BJ385" s="97" t="s">
        <v>55</v>
      </c>
      <c r="BK385" s="122" t="s">
        <v>55</v>
      </c>
      <c r="BL385" s="107" t="s">
        <v>126</v>
      </c>
      <c r="BM385" s="108" t="str">
        <f t="shared" si="73"/>
        <v>N.A.</v>
      </c>
      <c r="BN385" s="108" t="str">
        <f t="shared" si="74"/>
        <v>N.A.</v>
      </c>
      <c r="BO385" s="108" t="str">
        <f t="shared" si="75"/>
        <v>N.A.</v>
      </c>
      <c r="BP385" s="108" t="str">
        <f t="shared" si="76"/>
        <v>N.A.</v>
      </c>
      <c r="BQ385" s="108" t="str">
        <f t="shared" si="77"/>
        <v>N.A.</v>
      </c>
      <c r="BR385" s="109" t="str">
        <f t="shared" si="78"/>
        <v>N.A.</v>
      </c>
      <c r="BS385" s="108">
        <f t="shared" si="79"/>
        <v>0</v>
      </c>
      <c r="BT385" s="108">
        <f t="shared" si="80"/>
        <v>0</v>
      </c>
      <c r="BU385" s="108">
        <f t="shared" si="86"/>
        <v>0</v>
      </c>
      <c r="BV385" s="62" t="str">
        <f t="shared" si="81"/>
        <v>IGUAL</v>
      </c>
      <c r="BW385" s="251"/>
    </row>
    <row r="386" spans="1:75" ht="37.9" customHeight="1">
      <c r="A386" s="89" t="s">
        <v>229</v>
      </c>
      <c r="B386" s="43">
        <v>1914</v>
      </c>
      <c r="C386" s="90" t="s">
        <v>10</v>
      </c>
      <c r="D386" s="90" t="s">
        <v>2071</v>
      </c>
      <c r="E386" s="92">
        <v>45290</v>
      </c>
      <c r="F386" s="90" t="s">
        <v>22</v>
      </c>
      <c r="G386" s="93" t="s">
        <v>2107</v>
      </c>
      <c r="H386" s="90" t="s">
        <v>26</v>
      </c>
      <c r="I386" s="92">
        <v>45362</v>
      </c>
      <c r="J386" s="94"/>
      <c r="K386" s="90"/>
      <c r="L386" s="90"/>
      <c r="M386" s="90"/>
      <c r="N386" s="90"/>
      <c r="O386" s="92"/>
      <c r="P386" s="92"/>
      <c r="Q386" s="188">
        <v>2805</v>
      </c>
      <c r="R386" s="95">
        <f t="array" ref="R386">SUM(IF($AA386=Reformulaciones!$B$2:$B$1354,Reformulaciones!$J$2:$J$994,0))</f>
        <v>0</v>
      </c>
      <c r="S386" s="93" t="s">
        <v>2108</v>
      </c>
      <c r="T386" s="93" t="s">
        <v>2090</v>
      </c>
      <c r="U386" s="96" t="s">
        <v>759</v>
      </c>
      <c r="V386" s="94">
        <v>1</v>
      </c>
      <c r="W386" s="90" t="s">
        <v>748</v>
      </c>
      <c r="X386" s="92">
        <v>45323</v>
      </c>
      <c r="Y386" s="92">
        <v>45504</v>
      </c>
      <c r="Z386" s="90" t="s">
        <v>753</v>
      </c>
      <c r="AA386" s="44" t="s">
        <v>2115</v>
      </c>
      <c r="AB386" s="97" t="s">
        <v>46</v>
      </c>
      <c r="AC386" s="98" t="str">
        <f t="shared" si="85"/>
        <v>A</v>
      </c>
      <c r="AD386" s="99" t="s">
        <v>550</v>
      </c>
      <c r="AE386" s="100">
        <v>0</v>
      </c>
      <c r="AF386" s="99" t="s">
        <v>550</v>
      </c>
      <c r="AG386" s="110">
        <v>45404</v>
      </c>
      <c r="AH386" s="104" t="s">
        <v>551</v>
      </c>
      <c r="AI386" s="104" t="s">
        <v>552</v>
      </c>
      <c r="AJ386" s="105" t="s">
        <v>120</v>
      </c>
      <c r="AK386" s="97" t="s">
        <v>46</v>
      </c>
      <c r="AL386" s="98" t="str">
        <f t="shared" si="84"/>
        <v>A</v>
      </c>
      <c r="AM386" s="99" t="s">
        <v>2116</v>
      </c>
      <c r="AN386" s="100">
        <v>0</v>
      </c>
      <c r="AO386" s="99" t="s">
        <v>2116</v>
      </c>
      <c r="AP386" s="110">
        <v>45484</v>
      </c>
      <c r="AQ386" s="104" t="s">
        <v>551</v>
      </c>
      <c r="AR386" s="104" t="s">
        <v>552</v>
      </c>
      <c r="AS386" s="105"/>
      <c r="AT386" s="97" t="s">
        <v>46</v>
      </c>
      <c r="AU386" s="98" t="str">
        <f>IF($AW386="N.A.","A",(IF($AW386&lt;100%,"A",(IF($AW386=100%,"C")))))</f>
        <v>C</v>
      </c>
      <c r="AV386" s="197" t="s">
        <v>2117</v>
      </c>
      <c r="AW386" s="198">
        <v>1</v>
      </c>
      <c r="AX386" s="197" t="s">
        <v>2118</v>
      </c>
      <c r="AY386" s="203">
        <v>45582</v>
      </c>
      <c r="AZ386" s="201" t="s">
        <v>2119</v>
      </c>
      <c r="BA386" s="201" t="s">
        <v>2120</v>
      </c>
      <c r="BB386" s="202"/>
      <c r="BC386" s="97" t="s">
        <v>55</v>
      </c>
      <c r="BD386" s="98" t="s">
        <v>55</v>
      </c>
      <c r="BE386" s="97" t="s">
        <v>55</v>
      </c>
      <c r="BF386" s="100" t="s">
        <v>55</v>
      </c>
      <c r="BG386" s="97" t="s">
        <v>55</v>
      </c>
      <c r="BH386" s="110" t="s">
        <v>55</v>
      </c>
      <c r="BI386" s="97" t="s">
        <v>55</v>
      </c>
      <c r="BJ386" s="97" t="s">
        <v>55</v>
      </c>
      <c r="BK386" s="122" t="s">
        <v>55</v>
      </c>
      <c r="BL386" s="107" t="s">
        <v>126</v>
      </c>
      <c r="BM386" s="108">
        <f t="shared" si="73"/>
        <v>1</v>
      </c>
      <c r="BN386" s="108" t="str">
        <f t="shared" si="74"/>
        <v>N.A.</v>
      </c>
      <c r="BO386" s="108" t="str">
        <f t="shared" si="75"/>
        <v>N.A.</v>
      </c>
      <c r="BP386" s="108" t="str">
        <f t="shared" si="76"/>
        <v>N.A.</v>
      </c>
      <c r="BQ386" s="108" t="str">
        <f t="shared" si="77"/>
        <v>N.A.</v>
      </c>
      <c r="BR386" s="109" t="str">
        <f t="shared" si="78"/>
        <v>N.A.</v>
      </c>
      <c r="BS386" s="108">
        <f t="shared" si="79"/>
        <v>1</v>
      </c>
      <c r="BT386" s="108">
        <f t="shared" si="80"/>
        <v>0</v>
      </c>
      <c r="BU386" s="108">
        <f t="shared" si="86"/>
        <v>0</v>
      </c>
      <c r="BV386" s="62" t="str">
        <f t="shared" si="81"/>
        <v>OK</v>
      </c>
      <c r="BW386" s="251"/>
    </row>
    <row r="387" spans="1:75" ht="37.9" hidden="1" customHeight="1">
      <c r="A387" s="89" t="s">
        <v>229</v>
      </c>
      <c r="B387" s="43">
        <v>1914</v>
      </c>
      <c r="C387" s="90" t="s">
        <v>10</v>
      </c>
      <c r="D387" s="90" t="s">
        <v>2071</v>
      </c>
      <c r="E387" s="92">
        <v>45290</v>
      </c>
      <c r="F387" s="90" t="s">
        <v>22</v>
      </c>
      <c r="G387" s="93" t="s">
        <v>2107</v>
      </c>
      <c r="H387" s="90" t="s">
        <v>26</v>
      </c>
      <c r="I387" s="92">
        <v>45362</v>
      </c>
      <c r="J387" s="94"/>
      <c r="K387" s="90"/>
      <c r="L387" s="90"/>
      <c r="M387" s="90"/>
      <c r="N387" s="90"/>
      <c r="O387" s="92"/>
      <c r="P387" s="92"/>
      <c r="Q387" s="188">
        <v>2806</v>
      </c>
      <c r="R387" s="95">
        <f t="array" ref="R387">SUM(IF($AA387=Reformulaciones!$B$2:$B$1354,Reformulaciones!$J$2:$J$994,0))</f>
        <v>0</v>
      </c>
      <c r="S387" s="93" t="s">
        <v>2108</v>
      </c>
      <c r="T387" s="93" t="s">
        <v>2121</v>
      </c>
      <c r="U387" s="96" t="s">
        <v>162</v>
      </c>
      <c r="V387" s="94">
        <v>1</v>
      </c>
      <c r="W387" s="90" t="s">
        <v>748</v>
      </c>
      <c r="X387" s="92">
        <v>45323</v>
      </c>
      <c r="Y387" s="92">
        <v>45473</v>
      </c>
      <c r="Z387" s="90" t="s">
        <v>753</v>
      </c>
      <c r="AA387" s="44" t="s">
        <v>2122</v>
      </c>
      <c r="AB387" s="97" t="s">
        <v>46</v>
      </c>
      <c r="AC387" s="98" t="str">
        <f t="shared" si="85"/>
        <v>A</v>
      </c>
      <c r="AD387" s="99" t="s">
        <v>550</v>
      </c>
      <c r="AE387" s="100">
        <v>0</v>
      </c>
      <c r="AF387" s="99" t="s">
        <v>550</v>
      </c>
      <c r="AG387" s="110">
        <v>45404</v>
      </c>
      <c r="AH387" s="104" t="s">
        <v>551</v>
      </c>
      <c r="AI387" s="104" t="s">
        <v>552</v>
      </c>
      <c r="AJ387" s="105" t="s">
        <v>120</v>
      </c>
      <c r="AK387" s="97" t="s">
        <v>46</v>
      </c>
      <c r="AL387" s="98" t="str">
        <f t="shared" si="84"/>
        <v>C</v>
      </c>
      <c r="AM387" s="99" t="s">
        <v>2087</v>
      </c>
      <c r="AN387" s="100">
        <v>1</v>
      </c>
      <c r="AO387" s="99" t="s">
        <v>2123</v>
      </c>
      <c r="AP387" s="110">
        <v>45484</v>
      </c>
      <c r="AQ387" s="103" t="s">
        <v>2124</v>
      </c>
      <c r="AR387" s="97" t="s">
        <v>877</v>
      </c>
      <c r="AS387" s="105"/>
      <c r="AT387" s="97" t="s">
        <v>55</v>
      </c>
      <c r="AU387" s="98" t="s">
        <v>55</v>
      </c>
      <c r="AV387" s="97" t="s">
        <v>55</v>
      </c>
      <c r="AW387" s="100" t="s">
        <v>55</v>
      </c>
      <c r="AX387" s="97" t="s">
        <v>55</v>
      </c>
      <c r="AY387" s="110" t="s">
        <v>55</v>
      </c>
      <c r="AZ387" s="97" t="s">
        <v>55</v>
      </c>
      <c r="BA387" s="97" t="s">
        <v>55</v>
      </c>
      <c r="BB387" s="122" t="s">
        <v>55</v>
      </c>
      <c r="BC387" s="97" t="s">
        <v>55</v>
      </c>
      <c r="BD387" s="98" t="s">
        <v>55</v>
      </c>
      <c r="BE387" s="97" t="s">
        <v>55</v>
      </c>
      <c r="BF387" s="100" t="s">
        <v>55</v>
      </c>
      <c r="BG387" s="97" t="s">
        <v>55</v>
      </c>
      <c r="BH387" s="110" t="s">
        <v>55</v>
      </c>
      <c r="BI387" s="97" t="s">
        <v>55</v>
      </c>
      <c r="BJ387" s="97" t="s">
        <v>55</v>
      </c>
      <c r="BK387" s="122" t="s">
        <v>55</v>
      </c>
      <c r="BL387" s="107" t="s">
        <v>126</v>
      </c>
      <c r="BM387" s="108" t="str">
        <f t="shared" si="73"/>
        <v>N.A.</v>
      </c>
      <c r="BN387" s="108" t="str">
        <f t="shared" si="74"/>
        <v>N.A.</v>
      </c>
      <c r="BO387" s="108" t="str">
        <f t="shared" si="75"/>
        <v>N.A.</v>
      </c>
      <c r="BP387" s="108" t="str">
        <f t="shared" si="76"/>
        <v>N.A.</v>
      </c>
      <c r="BQ387" s="108" t="str">
        <f t="shared" si="77"/>
        <v>N.A.</v>
      </c>
      <c r="BR387" s="109" t="str">
        <f t="shared" si="78"/>
        <v>N.A.</v>
      </c>
      <c r="BS387" s="108">
        <f t="shared" si="79"/>
        <v>0</v>
      </c>
      <c r="BT387" s="108">
        <f t="shared" si="80"/>
        <v>0</v>
      </c>
      <c r="BU387" s="108">
        <f t="shared" si="86"/>
        <v>0</v>
      </c>
      <c r="BV387" s="62" t="str">
        <f t="shared" si="81"/>
        <v>IGUAL</v>
      </c>
      <c r="BW387" s="251"/>
    </row>
    <row r="388" spans="1:75" ht="37.9" hidden="1" customHeight="1">
      <c r="A388" s="89" t="s">
        <v>229</v>
      </c>
      <c r="B388" s="43">
        <v>1915</v>
      </c>
      <c r="C388" s="90" t="s">
        <v>10</v>
      </c>
      <c r="D388" s="90" t="s">
        <v>2125</v>
      </c>
      <c r="E388" s="92">
        <v>45290</v>
      </c>
      <c r="F388" s="90" t="s">
        <v>22</v>
      </c>
      <c r="G388" s="93" t="s">
        <v>2126</v>
      </c>
      <c r="H388" s="90" t="s">
        <v>26</v>
      </c>
      <c r="I388" s="92">
        <v>45362</v>
      </c>
      <c r="J388" s="94"/>
      <c r="K388" s="90"/>
      <c r="L388" s="90"/>
      <c r="M388" s="90"/>
      <c r="N388" s="90"/>
      <c r="O388" s="92"/>
      <c r="P388" s="92" t="s">
        <v>1945</v>
      </c>
      <c r="Q388" s="188">
        <v>2807</v>
      </c>
      <c r="R388" s="95">
        <f t="array" ref="R388">SUM(IF($AA388=Reformulaciones!$B$2:$B$1354,Reformulaciones!$J$2:$J$994,0))</f>
        <v>0</v>
      </c>
      <c r="S388" s="93" t="s">
        <v>2127</v>
      </c>
      <c r="T388" s="93" t="s">
        <v>2042</v>
      </c>
      <c r="U388" s="96" t="s">
        <v>835</v>
      </c>
      <c r="V388" s="94">
        <v>3</v>
      </c>
      <c r="W388" s="90" t="s">
        <v>748</v>
      </c>
      <c r="X388" s="92">
        <v>45324</v>
      </c>
      <c r="Y388" s="92">
        <v>45473</v>
      </c>
      <c r="Z388" s="90" t="s">
        <v>753</v>
      </c>
      <c r="AA388" s="44" t="s">
        <v>2128</v>
      </c>
      <c r="AB388" s="97" t="s">
        <v>47</v>
      </c>
      <c r="AC388" s="98" t="str">
        <f t="shared" si="85"/>
        <v>A</v>
      </c>
      <c r="AD388" s="99" t="s">
        <v>871</v>
      </c>
      <c r="AE388" s="100">
        <v>0</v>
      </c>
      <c r="AF388" s="99" t="s">
        <v>872</v>
      </c>
      <c r="AG388" s="110">
        <v>45405</v>
      </c>
      <c r="AH388" s="104" t="s">
        <v>551</v>
      </c>
      <c r="AI388" s="104" t="s">
        <v>552</v>
      </c>
      <c r="AJ388" s="105" t="s">
        <v>120</v>
      </c>
      <c r="AK388" s="97" t="s">
        <v>47</v>
      </c>
      <c r="AL388" s="98" t="str">
        <f t="shared" si="84"/>
        <v>C</v>
      </c>
      <c r="AM388" s="161" t="s">
        <v>2129</v>
      </c>
      <c r="AN388" s="100">
        <v>1</v>
      </c>
      <c r="AO388" s="160" t="s">
        <v>921</v>
      </c>
      <c r="AP388" s="110">
        <v>45492</v>
      </c>
      <c r="AQ388" s="117" t="s">
        <v>922</v>
      </c>
      <c r="AR388" s="158" t="s">
        <v>877</v>
      </c>
      <c r="AS388" s="105"/>
      <c r="AT388" s="97" t="s">
        <v>55</v>
      </c>
      <c r="AU388" s="98" t="s">
        <v>55</v>
      </c>
      <c r="AV388" s="97" t="s">
        <v>55</v>
      </c>
      <c r="AW388" s="100" t="s">
        <v>55</v>
      </c>
      <c r="AX388" s="97" t="s">
        <v>55</v>
      </c>
      <c r="AY388" s="110" t="s">
        <v>55</v>
      </c>
      <c r="AZ388" s="97" t="s">
        <v>55</v>
      </c>
      <c r="BA388" s="97" t="s">
        <v>55</v>
      </c>
      <c r="BB388" s="122" t="s">
        <v>55</v>
      </c>
      <c r="BC388" s="97" t="s">
        <v>55</v>
      </c>
      <c r="BD388" s="98" t="s">
        <v>55</v>
      </c>
      <c r="BE388" s="97" t="s">
        <v>55</v>
      </c>
      <c r="BF388" s="100" t="s">
        <v>55</v>
      </c>
      <c r="BG388" s="97" t="s">
        <v>55</v>
      </c>
      <c r="BH388" s="110" t="s">
        <v>55</v>
      </c>
      <c r="BI388" s="97" t="s">
        <v>55</v>
      </c>
      <c r="BJ388" s="97" t="s">
        <v>55</v>
      </c>
      <c r="BK388" s="122" t="s">
        <v>55</v>
      </c>
      <c r="BL388" s="107" t="s">
        <v>126</v>
      </c>
      <c r="BM388" s="108" t="str">
        <f t="shared" si="73"/>
        <v>N.A.</v>
      </c>
      <c r="BN388" s="108" t="str">
        <f t="shared" si="74"/>
        <v>N.A.</v>
      </c>
      <c r="BO388" s="108" t="str">
        <f t="shared" si="75"/>
        <v>N.A.</v>
      </c>
      <c r="BP388" s="108" t="str">
        <f t="shared" si="76"/>
        <v>N.A.</v>
      </c>
      <c r="BQ388" s="108" t="str">
        <f t="shared" si="77"/>
        <v>N.A.</v>
      </c>
      <c r="BR388" s="109" t="str">
        <f t="shared" si="78"/>
        <v>N.A.</v>
      </c>
      <c r="BS388" s="108">
        <f t="shared" si="79"/>
        <v>0</v>
      </c>
      <c r="BT388" s="108">
        <f t="shared" si="80"/>
        <v>0</v>
      </c>
      <c r="BU388" s="108">
        <f t="shared" si="86"/>
        <v>0</v>
      </c>
      <c r="BV388" s="62" t="str">
        <f t="shared" si="81"/>
        <v>IGUAL</v>
      </c>
      <c r="BW388" s="251"/>
    </row>
    <row r="389" spans="1:75" ht="37.9" hidden="1" customHeight="1">
      <c r="A389" s="89" t="s">
        <v>229</v>
      </c>
      <c r="B389" s="43">
        <v>1916</v>
      </c>
      <c r="C389" s="90" t="s">
        <v>10</v>
      </c>
      <c r="D389" s="90" t="s">
        <v>2130</v>
      </c>
      <c r="E389" s="92">
        <v>45290</v>
      </c>
      <c r="F389" s="90" t="s">
        <v>22</v>
      </c>
      <c r="G389" s="93" t="s">
        <v>2131</v>
      </c>
      <c r="H389" s="90" t="s">
        <v>26</v>
      </c>
      <c r="I389" s="92">
        <v>45362</v>
      </c>
      <c r="J389" s="94"/>
      <c r="K389" s="90"/>
      <c r="L389" s="90"/>
      <c r="M389" s="90"/>
      <c r="N389" s="90"/>
      <c r="O389" s="92"/>
      <c r="P389" s="92" t="s">
        <v>1945</v>
      </c>
      <c r="Q389" s="188">
        <v>2808</v>
      </c>
      <c r="R389" s="95">
        <f t="array" ref="R389">SUM(IF($AA389=Reformulaciones!$B$2:$B$1354,Reformulaciones!$J$2:$J$994,0))</f>
        <v>0</v>
      </c>
      <c r="S389" s="93" t="s">
        <v>2132</v>
      </c>
      <c r="T389" s="93" t="s">
        <v>2042</v>
      </c>
      <c r="U389" s="96" t="s">
        <v>835</v>
      </c>
      <c r="V389" s="94">
        <v>3</v>
      </c>
      <c r="W389" s="90" t="s">
        <v>748</v>
      </c>
      <c r="X389" s="92">
        <v>45323</v>
      </c>
      <c r="Y389" s="92">
        <v>45473</v>
      </c>
      <c r="Z389" s="90" t="s">
        <v>753</v>
      </c>
      <c r="AA389" s="44" t="s">
        <v>2133</v>
      </c>
      <c r="AB389" s="97" t="s">
        <v>47</v>
      </c>
      <c r="AC389" s="98" t="str">
        <f t="shared" si="85"/>
        <v>A</v>
      </c>
      <c r="AD389" s="99" t="s">
        <v>871</v>
      </c>
      <c r="AE389" s="100">
        <v>0</v>
      </c>
      <c r="AF389" s="99" t="s">
        <v>872</v>
      </c>
      <c r="AG389" s="110">
        <v>45405</v>
      </c>
      <c r="AH389" s="104" t="s">
        <v>551</v>
      </c>
      <c r="AI389" s="104" t="s">
        <v>552</v>
      </c>
      <c r="AJ389" s="105" t="s">
        <v>120</v>
      </c>
      <c r="AK389" s="97" t="s">
        <v>47</v>
      </c>
      <c r="AL389" s="98" t="str">
        <f t="shared" si="84"/>
        <v>C</v>
      </c>
      <c r="AM389" s="161" t="s">
        <v>2129</v>
      </c>
      <c r="AN389" s="100">
        <v>1</v>
      </c>
      <c r="AO389" s="160" t="s">
        <v>921</v>
      </c>
      <c r="AP389" s="110">
        <v>45492</v>
      </c>
      <c r="AQ389" s="117" t="s">
        <v>922</v>
      </c>
      <c r="AR389" s="158" t="s">
        <v>877</v>
      </c>
      <c r="AS389" s="105"/>
      <c r="AT389" s="97" t="s">
        <v>55</v>
      </c>
      <c r="AU389" s="98" t="s">
        <v>55</v>
      </c>
      <c r="AV389" s="97" t="s">
        <v>55</v>
      </c>
      <c r="AW389" s="100" t="s">
        <v>55</v>
      </c>
      <c r="AX389" s="97" t="s">
        <v>55</v>
      </c>
      <c r="AY389" s="110" t="s">
        <v>55</v>
      </c>
      <c r="AZ389" s="97" t="s">
        <v>55</v>
      </c>
      <c r="BA389" s="97" t="s">
        <v>55</v>
      </c>
      <c r="BB389" s="122" t="s">
        <v>55</v>
      </c>
      <c r="BC389" s="97" t="s">
        <v>55</v>
      </c>
      <c r="BD389" s="98" t="s">
        <v>55</v>
      </c>
      <c r="BE389" s="97" t="s">
        <v>55</v>
      </c>
      <c r="BF389" s="100" t="s">
        <v>55</v>
      </c>
      <c r="BG389" s="97" t="s">
        <v>55</v>
      </c>
      <c r="BH389" s="110" t="s">
        <v>55</v>
      </c>
      <c r="BI389" s="97" t="s">
        <v>55</v>
      </c>
      <c r="BJ389" s="97" t="s">
        <v>55</v>
      </c>
      <c r="BK389" s="122" t="s">
        <v>55</v>
      </c>
      <c r="BL389" s="107" t="s">
        <v>126</v>
      </c>
      <c r="BM389" s="108" t="str">
        <f t="shared" ref="BM389:BM452" si="87">IF($AU389="N.A.","N.A.",IF($X389="",0,(IF($X389&lt;=$BO$2,IF($Y389&lt;=$BO$2,1,0),0))))</f>
        <v>N.A.</v>
      </c>
      <c r="BN389" s="108" t="str">
        <f t="shared" ref="BN389:BN452" si="88">IF($BD389="A",1,IF($BD389="N.A.","N.A.",IF($BD389="C",0,0)))</f>
        <v>N.A.</v>
      </c>
      <c r="BO389" s="108" t="str">
        <f t="shared" ref="BO389:BO452" si="89">IF($BD389="C",1,IF($BD389="N.A.","N.A.",IF($BD389="A",0,0)))</f>
        <v>N.A.</v>
      </c>
      <c r="BP389" s="108" t="str">
        <f t="shared" ref="BP389:BP452" si="90">IF($BD389="N.A.","N.A.", IF($Y389="",0,(IF($BD389="A",IF($Y389&lt;=$BO$2,1,0),0))))</f>
        <v>N.A.</v>
      </c>
      <c r="BQ389" s="108" t="str">
        <f t="shared" ref="BQ389:BQ452" si="91">IF($BD389="N.A.","N.A.",(IF(AND($BM389=1,$BO389=1),1,IF(AND($BM389=0,$BO389=1),1,IF(AND($BM389=1,$BO389=0),1,0)))))</f>
        <v>N.A.</v>
      </c>
      <c r="BR389" s="109" t="str">
        <f t="shared" ref="BR389:BR452" si="92">IF($BD389="N.A.","N.A.",IF($Y389="",1,0))</f>
        <v>N.A.</v>
      </c>
      <c r="BS389" s="108">
        <f t="shared" ref="BS389:BS452" si="93">(IF($BM389=1,1,(IF(AND($Y389&gt;=$BN$2,$Y389&lt;=$BO$2),1,0))))+(IF($X389="",0,(IF(BM389=1,0,(IF($BP389=1,1,0))))))</f>
        <v>0</v>
      </c>
      <c r="BT389" s="108">
        <f t="shared" ref="BT389:BT452" si="94">(IF($BS389=0,0,IF(OR($AC389="C",$AL389="C",$BD389="C"),1,0)))</f>
        <v>0</v>
      </c>
      <c r="BU389" s="108">
        <f t="shared" si="86"/>
        <v>0</v>
      </c>
      <c r="BV389" s="62" t="str">
        <f t="shared" si="81"/>
        <v>IGUAL</v>
      </c>
      <c r="BW389" s="251"/>
    </row>
    <row r="390" spans="1:75" ht="37.9" hidden="1" customHeight="1">
      <c r="A390" s="89" t="s">
        <v>229</v>
      </c>
      <c r="B390" s="43">
        <v>1917</v>
      </c>
      <c r="C390" s="90" t="s">
        <v>10</v>
      </c>
      <c r="D390" s="90" t="s">
        <v>2130</v>
      </c>
      <c r="E390" s="92">
        <v>45290</v>
      </c>
      <c r="F390" s="90" t="s">
        <v>22</v>
      </c>
      <c r="G390" s="93" t="s">
        <v>2134</v>
      </c>
      <c r="H390" s="90" t="s">
        <v>26</v>
      </c>
      <c r="I390" s="92">
        <v>45362</v>
      </c>
      <c r="J390" s="94"/>
      <c r="K390" s="90"/>
      <c r="L390" s="90"/>
      <c r="M390" s="90"/>
      <c r="N390" s="90"/>
      <c r="O390" s="92"/>
      <c r="P390" s="92" t="s">
        <v>1945</v>
      </c>
      <c r="Q390" s="188">
        <v>2809</v>
      </c>
      <c r="R390" s="95">
        <f t="array" ref="R390">SUM(IF($AA390=Reformulaciones!$B$2:$B$1354,Reformulaciones!$J$2:$J$994,0))</f>
        <v>0</v>
      </c>
      <c r="S390" s="93" t="s">
        <v>2135</v>
      </c>
      <c r="T390" s="93" t="s">
        <v>2042</v>
      </c>
      <c r="U390" s="96" t="s">
        <v>835</v>
      </c>
      <c r="V390" s="94">
        <v>3</v>
      </c>
      <c r="W390" s="90" t="s">
        <v>748</v>
      </c>
      <c r="X390" s="92">
        <v>45323</v>
      </c>
      <c r="Y390" s="92">
        <v>45473</v>
      </c>
      <c r="Z390" s="90" t="s">
        <v>753</v>
      </c>
      <c r="AA390" s="44" t="s">
        <v>2136</v>
      </c>
      <c r="AB390" s="97" t="s">
        <v>47</v>
      </c>
      <c r="AC390" s="98" t="str">
        <f t="shared" si="85"/>
        <v>A</v>
      </c>
      <c r="AD390" s="99" t="s">
        <v>871</v>
      </c>
      <c r="AE390" s="100">
        <v>0</v>
      </c>
      <c r="AF390" s="99" t="s">
        <v>872</v>
      </c>
      <c r="AG390" s="110">
        <v>45405</v>
      </c>
      <c r="AH390" s="104" t="s">
        <v>551</v>
      </c>
      <c r="AI390" s="104" t="s">
        <v>552</v>
      </c>
      <c r="AJ390" s="105" t="s">
        <v>120</v>
      </c>
      <c r="AK390" s="97" t="s">
        <v>47</v>
      </c>
      <c r="AL390" s="98" t="str">
        <f t="shared" si="84"/>
        <v>C</v>
      </c>
      <c r="AM390" s="161" t="s">
        <v>2129</v>
      </c>
      <c r="AN390" s="100">
        <v>1</v>
      </c>
      <c r="AO390" s="160" t="s">
        <v>921</v>
      </c>
      <c r="AP390" s="110">
        <v>45492</v>
      </c>
      <c r="AQ390" s="117" t="s">
        <v>922</v>
      </c>
      <c r="AR390" s="158" t="s">
        <v>877</v>
      </c>
      <c r="AS390" s="105"/>
      <c r="AT390" s="97" t="s">
        <v>55</v>
      </c>
      <c r="AU390" s="98" t="s">
        <v>55</v>
      </c>
      <c r="AV390" s="97" t="s">
        <v>55</v>
      </c>
      <c r="AW390" s="100" t="s">
        <v>55</v>
      </c>
      <c r="AX390" s="97" t="s">
        <v>55</v>
      </c>
      <c r="AY390" s="110" t="s">
        <v>55</v>
      </c>
      <c r="AZ390" s="97" t="s">
        <v>55</v>
      </c>
      <c r="BA390" s="97" t="s">
        <v>55</v>
      </c>
      <c r="BB390" s="122" t="s">
        <v>55</v>
      </c>
      <c r="BC390" s="97" t="s">
        <v>55</v>
      </c>
      <c r="BD390" s="98" t="s">
        <v>55</v>
      </c>
      <c r="BE390" s="97" t="s">
        <v>55</v>
      </c>
      <c r="BF390" s="100" t="s">
        <v>55</v>
      </c>
      <c r="BG390" s="97" t="s">
        <v>55</v>
      </c>
      <c r="BH390" s="110" t="s">
        <v>55</v>
      </c>
      <c r="BI390" s="97" t="s">
        <v>55</v>
      </c>
      <c r="BJ390" s="97" t="s">
        <v>55</v>
      </c>
      <c r="BK390" s="122" t="s">
        <v>55</v>
      </c>
      <c r="BL390" s="107" t="s">
        <v>126</v>
      </c>
      <c r="BM390" s="108" t="str">
        <f t="shared" si="87"/>
        <v>N.A.</v>
      </c>
      <c r="BN390" s="108" t="str">
        <f t="shared" si="88"/>
        <v>N.A.</v>
      </c>
      <c r="BO390" s="108" t="str">
        <f t="shared" si="89"/>
        <v>N.A.</v>
      </c>
      <c r="BP390" s="108" t="str">
        <f t="shared" si="90"/>
        <v>N.A.</v>
      </c>
      <c r="BQ390" s="108" t="str">
        <f t="shared" si="91"/>
        <v>N.A.</v>
      </c>
      <c r="BR390" s="109" t="str">
        <f t="shared" si="92"/>
        <v>N.A.</v>
      </c>
      <c r="BS390" s="108">
        <f t="shared" si="93"/>
        <v>0</v>
      </c>
      <c r="BT390" s="108">
        <f t="shared" si="94"/>
        <v>0</v>
      </c>
      <c r="BU390" s="108">
        <f t="shared" si="86"/>
        <v>0</v>
      </c>
      <c r="BV390" s="62" t="str">
        <f t="shared" ref="BV390:BV453" si="95">IF($BF390&lt;$AW390,"MENOR",IF($BF390=$AW390,"IGUAL","OK"))</f>
        <v>IGUAL</v>
      </c>
      <c r="BW390" s="251"/>
    </row>
    <row r="391" spans="1:75" ht="37.9" hidden="1" customHeight="1">
      <c r="A391" s="89" t="s">
        <v>229</v>
      </c>
      <c r="B391" s="43">
        <v>1918</v>
      </c>
      <c r="C391" s="90" t="s">
        <v>10</v>
      </c>
      <c r="D391" s="90" t="s">
        <v>2130</v>
      </c>
      <c r="E391" s="92">
        <v>45290</v>
      </c>
      <c r="F391" s="90" t="s">
        <v>22</v>
      </c>
      <c r="G391" s="93" t="s">
        <v>2137</v>
      </c>
      <c r="H391" s="90" t="s">
        <v>26</v>
      </c>
      <c r="I391" s="92">
        <v>45362</v>
      </c>
      <c r="J391" s="94"/>
      <c r="K391" s="90"/>
      <c r="L391" s="90"/>
      <c r="M391" s="90"/>
      <c r="N391" s="90"/>
      <c r="O391" s="92"/>
      <c r="P391" s="92" t="s">
        <v>1945</v>
      </c>
      <c r="Q391" s="188">
        <v>2810</v>
      </c>
      <c r="R391" s="95">
        <f t="array" ref="R391">SUM(IF($AA391=Reformulaciones!$B$2:$B$1354,Reformulaciones!$J$2:$J$994,0))</f>
        <v>0</v>
      </c>
      <c r="S391" s="93" t="s">
        <v>2135</v>
      </c>
      <c r="T391" s="93" t="s">
        <v>2042</v>
      </c>
      <c r="U391" s="96" t="s">
        <v>835</v>
      </c>
      <c r="V391" s="94">
        <v>3</v>
      </c>
      <c r="W391" s="90" t="s">
        <v>748</v>
      </c>
      <c r="X391" s="92">
        <v>45323</v>
      </c>
      <c r="Y391" s="92">
        <v>45473</v>
      </c>
      <c r="Z391" s="90" t="s">
        <v>753</v>
      </c>
      <c r="AA391" s="44" t="s">
        <v>2138</v>
      </c>
      <c r="AB391" s="97" t="s">
        <v>47</v>
      </c>
      <c r="AC391" s="98" t="str">
        <f t="shared" si="85"/>
        <v>A</v>
      </c>
      <c r="AD391" s="99" t="s">
        <v>871</v>
      </c>
      <c r="AE391" s="100">
        <v>0</v>
      </c>
      <c r="AF391" s="99" t="s">
        <v>872</v>
      </c>
      <c r="AG391" s="110">
        <v>45405</v>
      </c>
      <c r="AH391" s="104" t="s">
        <v>551</v>
      </c>
      <c r="AI391" s="104" t="s">
        <v>552</v>
      </c>
      <c r="AJ391" s="105" t="s">
        <v>120</v>
      </c>
      <c r="AK391" s="97" t="s">
        <v>47</v>
      </c>
      <c r="AL391" s="98" t="str">
        <f t="shared" si="84"/>
        <v>C</v>
      </c>
      <c r="AM391" s="161" t="s">
        <v>2129</v>
      </c>
      <c r="AN391" s="100">
        <v>1</v>
      </c>
      <c r="AO391" s="160" t="s">
        <v>921</v>
      </c>
      <c r="AP391" s="110">
        <v>45492</v>
      </c>
      <c r="AQ391" s="117" t="s">
        <v>922</v>
      </c>
      <c r="AR391" s="158" t="s">
        <v>877</v>
      </c>
      <c r="AS391" s="105"/>
      <c r="AT391" s="97" t="s">
        <v>55</v>
      </c>
      <c r="AU391" s="98" t="s">
        <v>55</v>
      </c>
      <c r="AV391" s="97" t="s">
        <v>55</v>
      </c>
      <c r="AW391" s="100" t="s">
        <v>55</v>
      </c>
      <c r="AX391" s="97" t="s">
        <v>55</v>
      </c>
      <c r="AY391" s="110" t="s">
        <v>55</v>
      </c>
      <c r="AZ391" s="97" t="s">
        <v>55</v>
      </c>
      <c r="BA391" s="97" t="s">
        <v>55</v>
      </c>
      <c r="BB391" s="122" t="s">
        <v>55</v>
      </c>
      <c r="BC391" s="97" t="s">
        <v>55</v>
      </c>
      <c r="BD391" s="98" t="s">
        <v>55</v>
      </c>
      <c r="BE391" s="97" t="s">
        <v>55</v>
      </c>
      <c r="BF391" s="100" t="s">
        <v>55</v>
      </c>
      <c r="BG391" s="97" t="s">
        <v>55</v>
      </c>
      <c r="BH391" s="110" t="s">
        <v>55</v>
      </c>
      <c r="BI391" s="97" t="s">
        <v>55</v>
      </c>
      <c r="BJ391" s="97" t="s">
        <v>55</v>
      </c>
      <c r="BK391" s="122" t="s">
        <v>55</v>
      </c>
      <c r="BL391" s="107" t="s">
        <v>126</v>
      </c>
      <c r="BM391" s="108" t="str">
        <f t="shared" si="87"/>
        <v>N.A.</v>
      </c>
      <c r="BN391" s="108" t="str">
        <f t="shared" si="88"/>
        <v>N.A.</v>
      </c>
      <c r="BO391" s="108" t="str">
        <f t="shared" si="89"/>
        <v>N.A.</v>
      </c>
      <c r="BP391" s="108" t="str">
        <f t="shared" si="90"/>
        <v>N.A.</v>
      </c>
      <c r="BQ391" s="108" t="str">
        <f t="shared" si="91"/>
        <v>N.A.</v>
      </c>
      <c r="BR391" s="109" t="str">
        <f t="shared" si="92"/>
        <v>N.A.</v>
      </c>
      <c r="BS391" s="108">
        <f t="shared" si="93"/>
        <v>0</v>
      </c>
      <c r="BT391" s="108">
        <f t="shared" si="94"/>
        <v>0</v>
      </c>
      <c r="BU391" s="108">
        <f t="shared" si="86"/>
        <v>0</v>
      </c>
      <c r="BV391" s="62" t="str">
        <f t="shared" si="95"/>
        <v>IGUAL</v>
      </c>
      <c r="BW391" s="251"/>
    </row>
    <row r="392" spans="1:75" ht="37.9" hidden="1" customHeight="1">
      <c r="A392" s="89" t="s">
        <v>229</v>
      </c>
      <c r="B392" s="43">
        <v>1919</v>
      </c>
      <c r="C392" s="90" t="s">
        <v>10</v>
      </c>
      <c r="D392" s="90" t="s">
        <v>2130</v>
      </c>
      <c r="E392" s="92">
        <v>45290</v>
      </c>
      <c r="F392" s="90" t="s">
        <v>22</v>
      </c>
      <c r="G392" s="93" t="s">
        <v>2139</v>
      </c>
      <c r="H392" s="90" t="s">
        <v>26</v>
      </c>
      <c r="I392" s="92">
        <v>45362</v>
      </c>
      <c r="J392" s="94"/>
      <c r="K392" s="90"/>
      <c r="L392" s="90"/>
      <c r="M392" s="90"/>
      <c r="N392" s="90"/>
      <c r="O392" s="92"/>
      <c r="P392" s="92" t="s">
        <v>1945</v>
      </c>
      <c r="Q392" s="188">
        <v>2811</v>
      </c>
      <c r="R392" s="95">
        <f t="array" ref="R392">SUM(IF($AA392=Reformulaciones!$B$2:$B$1354,Reformulaciones!$J$2:$J$994,0))</f>
        <v>0</v>
      </c>
      <c r="S392" s="93" t="s">
        <v>2135</v>
      </c>
      <c r="T392" s="93" t="s">
        <v>2042</v>
      </c>
      <c r="U392" s="96" t="s">
        <v>835</v>
      </c>
      <c r="V392" s="94">
        <v>3</v>
      </c>
      <c r="W392" s="90" t="s">
        <v>748</v>
      </c>
      <c r="X392" s="92">
        <v>45323</v>
      </c>
      <c r="Y392" s="92">
        <v>45473</v>
      </c>
      <c r="Z392" s="90" t="s">
        <v>753</v>
      </c>
      <c r="AA392" s="44" t="s">
        <v>2140</v>
      </c>
      <c r="AB392" s="97" t="s">
        <v>47</v>
      </c>
      <c r="AC392" s="98" t="str">
        <f t="shared" si="85"/>
        <v>A</v>
      </c>
      <c r="AD392" s="99" t="s">
        <v>871</v>
      </c>
      <c r="AE392" s="100">
        <v>0</v>
      </c>
      <c r="AF392" s="99" t="s">
        <v>872</v>
      </c>
      <c r="AG392" s="110">
        <v>45405</v>
      </c>
      <c r="AH392" s="104" t="s">
        <v>551</v>
      </c>
      <c r="AI392" s="104" t="s">
        <v>552</v>
      </c>
      <c r="AJ392" s="105" t="s">
        <v>120</v>
      </c>
      <c r="AK392" s="97" t="s">
        <v>47</v>
      </c>
      <c r="AL392" s="98" t="str">
        <f t="shared" si="84"/>
        <v>C</v>
      </c>
      <c r="AM392" s="161" t="s">
        <v>2129</v>
      </c>
      <c r="AN392" s="100">
        <v>1</v>
      </c>
      <c r="AO392" s="160" t="s">
        <v>921</v>
      </c>
      <c r="AP392" s="110">
        <v>45492</v>
      </c>
      <c r="AQ392" s="117" t="s">
        <v>922</v>
      </c>
      <c r="AR392" s="158" t="s">
        <v>877</v>
      </c>
      <c r="AS392" s="105"/>
      <c r="AT392" s="97" t="s">
        <v>55</v>
      </c>
      <c r="AU392" s="98" t="s">
        <v>55</v>
      </c>
      <c r="AV392" s="97" t="s">
        <v>55</v>
      </c>
      <c r="AW392" s="100" t="s">
        <v>55</v>
      </c>
      <c r="AX392" s="97" t="s">
        <v>55</v>
      </c>
      <c r="AY392" s="110" t="s">
        <v>55</v>
      </c>
      <c r="AZ392" s="97" t="s">
        <v>55</v>
      </c>
      <c r="BA392" s="97" t="s">
        <v>55</v>
      </c>
      <c r="BB392" s="122" t="s">
        <v>55</v>
      </c>
      <c r="BC392" s="97" t="s">
        <v>55</v>
      </c>
      <c r="BD392" s="98" t="s">
        <v>55</v>
      </c>
      <c r="BE392" s="97" t="s">
        <v>55</v>
      </c>
      <c r="BF392" s="100" t="s">
        <v>55</v>
      </c>
      <c r="BG392" s="97" t="s">
        <v>55</v>
      </c>
      <c r="BH392" s="110" t="s">
        <v>55</v>
      </c>
      <c r="BI392" s="97" t="s">
        <v>55</v>
      </c>
      <c r="BJ392" s="97" t="s">
        <v>55</v>
      </c>
      <c r="BK392" s="122" t="s">
        <v>55</v>
      </c>
      <c r="BL392" s="107" t="s">
        <v>126</v>
      </c>
      <c r="BM392" s="108" t="str">
        <f t="shared" si="87"/>
        <v>N.A.</v>
      </c>
      <c r="BN392" s="108" t="str">
        <f t="shared" si="88"/>
        <v>N.A.</v>
      </c>
      <c r="BO392" s="108" t="str">
        <f t="shared" si="89"/>
        <v>N.A.</v>
      </c>
      <c r="BP392" s="108" t="str">
        <f t="shared" si="90"/>
        <v>N.A.</v>
      </c>
      <c r="BQ392" s="108" t="str">
        <f t="shared" si="91"/>
        <v>N.A.</v>
      </c>
      <c r="BR392" s="109" t="str">
        <f t="shared" si="92"/>
        <v>N.A.</v>
      </c>
      <c r="BS392" s="108">
        <f t="shared" si="93"/>
        <v>0</v>
      </c>
      <c r="BT392" s="108">
        <f t="shared" si="94"/>
        <v>0</v>
      </c>
      <c r="BU392" s="108">
        <f t="shared" si="86"/>
        <v>0</v>
      </c>
      <c r="BV392" s="62" t="str">
        <f t="shared" si="95"/>
        <v>IGUAL</v>
      </c>
      <c r="BW392" s="251"/>
    </row>
    <row r="393" spans="1:75" ht="37.9" hidden="1" customHeight="1">
      <c r="A393" s="89" t="s">
        <v>229</v>
      </c>
      <c r="B393" s="43">
        <v>1920</v>
      </c>
      <c r="C393" s="90" t="s">
        <v>10</v>
      </c>
      <c r="D393" s="90" t="s">
        <v>2130</v>
      </c>
      <c r="E393" s="92">
        <v>45290</v>
      </c>
      <c r="F393" s="90" t="s">
        <v>22</v>
      </c>
      <c r="G393" s="93" t="s">
        <v>2141</v>
      </c>
      <c r="H393" s="90" t="s">
        <v>26</v>
      </c>
      <c r="I393" s="92">
        <v>45362</v>
      </c>
      <c r="J393" s="94"/>
      <c r="K393" s="90"/>
      <c r="L393" s="90"/>
      <c r="M393" s="90"/>
      <c r="N393" s="90"/>
      <c r="O393" s="92"/>
      <c r="P393" s="92" t="s">
        <v>1945</v>
      </c>
      <c r="Q393" s="188">
        <v>2812</v>
      </c>
      <c r="R393" s="95">
        <f t="array" ref="R393">SUM(IF($AA393=Reformulaciones!$B$2:$B$1354,Reformulaciones!$J$2:$J$994,0))</f>
        <v>0</v>
      </c>
      <c r="S393" s="93" t="s">
        <v>2135</v>
      </c>
      <c r="T393" s="93" t="s">
        <v>2042</v>
      </c>
      <c r="U393" s="96" t="s">
        <v>835</v>
      </c>
      <c r="V393" s="94">
        <v>3</v>
      </c>
      <c r="W393" s="90" t="s">
        <v>748</v>
      </c>
      <c r="X393" s="92">
        <v>45323</v>
      </c>
      <c r="Y393" s="92">
        <v>45473</v>
      </c>
      <c r="Z393" s="90" t="s">
        <v>753</v>
      </c>
      <c r="AA393" s="44" t="s">
        <v>2142</v>
      </c>
      <c r="AB393" s="97" t="s">
        <v>47</v>
      </c>
      <c r="AC393" s="98" t="str">
        <f t="shared" si="85"/>
        <v>A</v>
      </c>
      <c r="AD393" s="99" t="s">
        <v>871</v>
      </c>
      <c r="AE393" s="100">
        <v>0</v>
      </c>
      <c r="AF393" s="99" t="s">
        <v>872</v>
      </c>
      <c r="AG393" s="110">
        <v>45405</v>
      </c>
      <c r="AH393" s="104" t="s">
        <v>551</v>
      </c>
      <c r="AI393" s="104" t="s">
        <v>552</v>
      </c>
      <c r="AJ393" s="105" t="s">
        <v>120</v>
      </c>
      <c r="AK393" s="97" t="s">
        <v>47</v>
      </c>
      <c r="AL393" s="98" t="str">
        <f t="shared" si="84"/>
        <v>C</v>
      </c>
      <c r="AM393" s="161" t="s">
        <v>2129</v>
      </c>
      <c r="AN393" s="100">
        <v>1</v>
      </c>
      <c r="AO393" s="160" t="s">
        <v>921</v>
      </c>
      <c r="AP393" s="110">
        <v>45492</v>
      </c>
      <c r="AQ393" s="117" t="s">
        <v>922</v>
      </c>
      <c r="AR393" s="158" t="s">
        <v>877</v>
      </c>
      <c r="AS393" s="105"/>
      <c r="AT393" s="97" t="s">
        <v>55</v>
      </c>
      <c r="AU393" s="98" t="s">
        <v>55</v>
      </c>
      <c r="AV393" s="97" t="s">
        <v>55</v>
      </c>
      <c r="AW393" s="100" t="s">
        <v>55</v>
      </c>
      <c r="AX393" s="97" t="s">
        <v>55</v>
      </c>
      <c r="AY393" s="110" t="s">
        <v>55</v>
      </c>
      <c r="AZ393" s="97" t="s">
        <v>55</v>
      </c>
      <c r="BA393" s="97" t="s">
        <v>55</v>
      </c>
      <c r="BB393" s="122" t="s">
        <v>55</v>
      </c>
      <c r="BC393" s="97" t="s">
        <v>55</v>
      </c>
      <c r="BD393" s="98" t="s">
        <v>55</v>
      </c>
      <c r="BE393" s="97" t="s">
        <v>55</v>
      </c>
      <c r="BF393" s="100" t="s">
        <v>55</v>
      </c>
      <c r="BG393" s="97" t="s">
        <v>55</v>
      </c>
      <c r="BH393" s="110" t="s">
        <v>55</v>
      </c>
      <c r="BI393" s="97" t="s">
        <v>55</v>
      </c>
      <c r="BJ393" s="97" t="s">
        <v>55</v>
      </c>
      <c r="BK393" s="122" t="s">
        <v>55</v>
      </c>
      <c r="BL393" s="107" t="s">
        <v>126</v>
      </c>
      <c r="BM393" s="108" t="str">
        <f t="shared" si="87"/>
        <v>N.A.</v>
      </c>
      <c r="BN393" s="108" t="str">
        <f t="shared" si="88"/>
        <v>N.A.</v>
      </c>
      <c r="BO393" s="108" t="str">
        <f t="shared" si="89"/>
        <v>N.A.</v>
      </c>
      <c r="BP393" s="108" t="str">
        <f t="shared" si="90"/>
        <v>N.A.</v>
      </c>
      <c r="BQ393" s="108" t="str">
        <f t="shared" si="91"/>
        <v>N.A.</v>
      </c>
      <c r="BR393" s="109" t="str">
        <f t="shared" si="92"/>
        <v>N.A.</v>
      </c>
      <c r="BS393" s="108">
        <f t="shared" si="93"/>
        <v>0</v>
      </c>
      <c r="BT393" s="108">
        <f t="shared" si="94"/>
        <v>0</v>
      </c>
      <c r="BU393" s="108">
        <f t="shared" si="86"/>
        <v>0</v>
      </c>
      <c r="BV393" s="62" t="str">
        <f t="shared" si="95"/>
        <v>IGUAL</v>
      </c>
      <c r="BW393" s="251"/>
    </row>
    <row r="394" spans="1:75" ht="37.9" hidden="1" customHeight="1">
      <c r="A394" s="89" t="s">
        <v>229</v>
      </c>
      <c r="B394" s="43">
        <v>1921</v>
      </c>
      <c r="C394" s="90" t="s">
        <v>10</v>
      </c>
      <c r="D394" s="90" t="s">
        <v>2143</v>
      </c>
      <c r="E394" s="92">
        <v>45290</v>
      </c>
      <c r="F394" s="90" t="s">
        <v>22</v>
      </c>
      <c r="G394" s="93" t="s">
        <v>2144</v>
      </c>
      <c r="H394" s="90" t="s">
        <v>26</v>
      </c>
      <c r="I394" s="92">
        <v>45365</v>
      </c>
      <c r="J394" s="94"/>
      <c r="K394" s="90"/>
      <c r="L394" s="90"/>
      <c r="M394" s="90"/>
      <c r="N394" s="90"/>
      <c r="O394" s="92"/>
      <c r="P394" s="92" t="s">
        <v>2145</v>
      </c>
      <c r="Q394" s="188">
        <v>2814</v>
      </c>
      <c r="R394" s="95">
        <f t="array" ref="R394">SUM(IF($AA394=Reformulaciones!$B$2:$B$1354,Reformulaciones!$J$2:$J$994,0))</f>
        <v>0</v>
      </c>
      <c r="S394" s="93" t="s">
        <v>2146</v>
      </c>
      <c r="T394" s="93" t="s">
        <v>2042</v>
      </c>
      <c r="U394" s="96" t="s">
        <v>835</v>
      </c>
      <c r="V394" s="94">
        <v>3</v>
      </c>
      <c r="W394" s="90" t="s">
        <v>748</v>
      </c>
      <c r="X394" s="92">
        <v>45323</v>
      </c>
      <c r="Y394" s="92">
        <v>45473</v>
      </c>
      <c r="Z394" s="90" t="s">
        <v>753</v>
      </c>
      <c r="AA394" s="44" t="s">
        <v>2147</v>
      </c>
      <c r="AB394" s="97" t="s">
        <v>47</v>
      </c>
      <c r="AC394" s="98" t="str">
        <f t="shared" si="85"/>
        <v>A</v>
      </c>
      <c r="AD394" s="99" t="s">
        <v>871</v>
      </c>
      <c r="AE394" s="100">
        <v>0</v>
      </c>
      <c r="AF394" s="99" t="s">
        <v>872</v>
      </c>
      <c r="AG394" s="110">
        <v>45405</v>
      </c>
      <c r="AH394" s="104" t="s">
        <v>551</v>
      </c>
      <c r="AI394" s="104" t="s">
        <v>552</v>
      </c>
      <c r="AJ394" s="105" t="s">
        <v>120</v>
      </c>
      <c r="AK394" s="97" t="s">
        <v>47</v>
      </c>
      <c r="AL394" s="98" t="str">
        <f t="shared" si="84"/>
        <v>C</v>
      </c>
      <c r="AM394" s="161" t="s">
        <v>2129</v>
      </c>
      <c r="AN394" s="100">
        <v>1</v>
      </c>
      <c r="AO394" s="160" t="s">
        <v>921</v>
      </c>
      <c r="AP394" s="110">
        <v>45492</v>
      </c>
      <c r="AQ394" s="117" t="s">
        <v>922</v>
      </c>
      <c r="AR394" s="158" t="s">
        <v>877</v>
      </c>
      <c r="AS394" s="105"/>
      <c r="AT394" s="97" t="s">
        <v>55</v>
      </c>
      <c r="AU394" s="98" t="s">
        <v>55</v>
      </c>
      <c r="AV394" s="97" t="s">
        <v>55</v>
      </c>
      <c r="AW394" s="100" t="s">
        <v>55</v>
      </c>
      <c r="AX394" s="97" t="s">
        <v>55</v>
      </c>
      <c r="AY394" s="110" t="s">
        <v>55</v>
      </c>
      <c r="AZ394" s="97" t="s">
        <v>55</v>
      </c>
      <c r="BA394" s="97" t="s">
        <v>55</v>
      </c>
      <c r="BB394" s="122" t="s">
        <v>55</v>
      </c>
      <c r="BC394" s="97" t="s">
        <v>55</v>
      </c>
      <c r="BD394" s="98" t="s">
        <v>55</v>
      </c>
      <c r="BE394" s="97" t="s">
        <v>55</v>
      </c>
      <c r="BF394" s="100" t="s">
        <v>55</v>
      </c>
      <c r="BG394" s="97" t="s">
        <v>55</v>
      </c>
      <c r="BH394" s="110" t="s">
        <v>55</v>
      </c>
      <c r="BI394" s="97" t="s">
        <v>55</v>
      </c>
      <c r="BJ394" s="97" t="s">
        <v>55</v>
      </c>
      <c r="BK394" s="122" t="s">
        <v>55</v>
      </c>
      <c r="BL394" s="107" t="s">
        <v>126</v>
      </c>
      <c r="BM394" s="108" t="str">
        <f t="shared" si="87"/>
        <v>N.A.</v>
      </c>
      <c r="BN394" s="108" t="str">
        <f t="shared" si="88"/>
        <v>N.A.</v>
      </c>
      <c r="BO394" s="108" t="str">
        <f t="shared" si="89"/>
        <v>N.A.</v>
      </c>
      <c r="BP394" s="108" t="str">
        <f t="shared" si="90"/>
        <v>N.A.</v>
      </c>
      <c r="BQ394" s="108" t="str">
        <f t="shared" si="91"/>
        <v>N.A.</v>
      </c>
      <c r="BR394" s="109" t="str">
        <f t="shared" si="92"/>
        <v>N.A.</v>
      </c>
      <c r="BS394" s="108">
        <f t="shared" si="93"/>
        <v>0</v>
      </c>
      <c r="BT394" s="108">
        <f t="shared" si="94"/>
        <v>0</v>
      </c>
      <c r="BU394" s="108">
        <f t="shared" si="86"/>
        <v>0</v>
      </c>
      <c r="BV394" s="62" t="str">
        <f t="shared" si="95"/>
        <v>IGUAL</v>
      </c>
      <c r="BW394" s="251"/>
    </row>
    <row r="395" spans="1:75" ht="37.9" hidden="1" customHeight="1">
      <c r="A395" s="89" t="s">
        <v>229</v>
      </c>
      <c r="B395" s="43">
        <v>1922</v>
      </c>
      <c r="C395" s="90" t="s">
        <v>10</v>
      </c>
      <c r="D395" s="90" t="s">
        <v>2143</v>
      </c>
      <c r="E395" s="92">
        <v>45290</v>
      </c>
      <c r="F395" s="90" t="s">
        <v>22</v>
      </c>
      <c r="G395" s="93" t="s">
        <v>2148</v>
      </c>
      <c r="H395" s="90" t="s">
        <v>26</v>
      </c>
      <c r="I395" s="92">
        <v>45365</v>
      </c>
      <c r="J395" s="94"/>
      <c r="K395" s="90"/>
      <c r="L395" s="90"/>
      <c r="M395" s="90"/>
      <c r="N395" s="90"/>
      <c r="O395" s="92"/>
      <c r="P395" s="92" t="s">
        <v>2149</v>
      </c>
      <c r="Q395" s="188">
        <v>2815</v>
      </c>
      <c r="R395" s="95">
        <f t="array" ref="R395">SUM(IF($AA395=Reformulaciones!$B$2:$B$1354,Reformulaciones!$J$2:$J$994,0))</f>
        <v>0</v>
      </c>
      <c r="S395" s="93" t="s">
        <v>2146</v>
      </c>
      <c r="T395" s="93" t="s">
        <v>2042</v>
      </c>
      <c r="U395" s="96" t="s">
        <v>835</v>
      </c>
      <c r="V395" s="94">
        <v>3</v>
      </c>
      <c r="W395" s="90" t="s">
        <v>748</v>
      </c>
      <c r="X395" s="92">
        <v>45323</v>
      </c>
      <c r="Y395" s="92">
        <v>45473</v>
      </c>
      <c r="Z395" s="90" t="s">
        <v>753</v>
      </c>
      <c r="AA395" s="44" t="s">
        <v>2150</v>
      </c>
      <c r="AB395" s="97" t="s">
        <v>47</v>
      </c>
      <c r="AC395" s="98" t="str">
        <f t="shared" si="85"/>
        <v>A</v>
      </c>
      <c r="AD395" s="99" t="s">
        <v>871</v>
      </c>
      <c r="AE395" s="100">
        <v>0</v>
      </c>
      <c r="AF395" s="99" t="s">
        <v>872</v>
      </c>
      <c r="AG395" s="110">
        <v>45405</v>
      </c>
      <c r="AH395" s="104" t="s">
        <v>551</v>
      </c>
      <c r="AI395" s="104" t="s">
        <v>552</v>
      </c>
      <c r="AJ395" s="105" t="s">
        <v>120</v>
      </c>
      <c r="AK395" s="97" t="s">
        <v>47</v>
      </c>
      <c r="AL395" s="98" t="str">
        <f t="shared" si="84"/>
        <v>C</v>
      </c>
      <c r="AM395" s="161" t="s">
        <v>2129</v>
      </c>
      <c r="AN395" s="100">
        <v>1</v>
      </c>
      <c r="AO395" s="160" t="s">
        <v>921</v>
      </c>
      <c r="AP395" s="110">
        <v>45492</v>
      </c>
      <c r="AQ395" s="117" t="s">
        <v>922</v>
      </c>
      <c r="AR395" s="158" t="s">
        <v>877</v>
      </c>
      <c r="AS395" s="105"/>
      <c r="AT395" s="97" t="s">
        <v>55</v>
      </c>
      <c r="AU395" s="98" t="s">
        <v>55</v>
      </c>
      <c r="AV395" s="97" t="s">
        <v>55</v>
      </c>
      <c r="AW395" s="100" t="s">
        <v>55</v>
      </c>
      <c r="AX395" s="97" t="s">
        <v>55</v>
      </c>
      <c r="AY395" s="110" t="s">
        <v>55</v>
      </c>
      <c r="AZ395" s="97" t="s">
        <v>55</v>
      </c>
      <c r="BA395" s="97" t="s">
        <v>55</v>
      </c>
      <c r="BB395" s="122" t="s">
        <v>55</v>
      </c>
      <c r="BC395" s="97" t="s">
        <v>55</v>
      </c>
      <c r="BD395" s="98" t="s">
        <v>55</v>
      </c>
      <c r="BE395" s="97" t="s">
        <v>55</v>
      </c>
      <c r="BF395" s="100" t="s">
        <v>55</v>
      </c>
      <c r="BG395" s="97" t="s">
        <v>55</v>
      </c>
      <c r="BH395" s="110" t="s">
        <v>55</v>
      </c>
      <c r="BI395" s="97" t="s">
        <v>55</v>
      </c>
      <c r="BJ395" s="97" t="s">
        <v>55</v>
      </c>
      <c r="BK395" s="122" t="s">
        <v>55</v>
      </c>
      <c r="BL395" s="107" t="s">
        <v>126</v>
      </c>
      <c r="BM395" s="108" t="str">
        <f t="shared" si="87"/>
        <v>N.A.</v>
      </c>
      <c r="BN395" s="108" t="str">
        <f t="shared" si="88"/>
        <v>N.A.</v>
      </c>
      <c r="BO395" s="108" t="str">
        <f t="shared" si="89"/>
        <v>N.A.</v>
      </c>
      <c r="BP395" s="108" t="str">
        <f t="shared" si="90"/>
        <v>N.A.</v>
      </c>
      <c r="BQ395" s="108" t="str">
        <f t="shared" si="91"/>
        <v>N.A.</v>
      </c>
      <c r="BR395" s="109" t="str">
        <f t="shared" si="92"/>
        <v>N.A.</v>
      </c>
      <c r="BS395" s="108">
        <f t="shared" si="93"/>
        <v>0</v>
      </c>
      <c r="BT395" s="108">
        <f t="shared" si="94"/>
        <v>0</v>
      </c>
      <c r="BU395" s="108">
        <f t="shared" si="86"/>
        <v>0</v>
      </c>
      <c r="BV395" s="62" t="str">
        <f t="shared" si="95"/>
        <v>IGUAL</v>
      </c>
      <c r="BW395" s="251"/>
    </row>
    <row r="396" spans="1:75" ht="37.9" customHeight="1">
      <c r="A396" s="89" t="s">
        <v>2151</v>
      </c>
      <c r="B396" s="43">
        <v>1923</v>
      </c>
      <c r="C396" s="90" t="s">
        <v>1558</v>
      </c>
      <c r="D396" s="90" t="s">
        <v>2152</v>
      </c>
      <c r="E396" s="92">
        <v>45329</v>
      </c>
      <c r="F396" s="90" t="s">
        <v>1615</v>
      </c>
      <c r="G396" s="93" t="s">
        <v>2153</v>
      </c>
      <c r="H396" s="90"/>
      <c r="I396" s="92">
        <v>45373</v>
      </c>
      <c r="J396" s="94"/>
      <c r="K396" s="90"/>
      <c r="L396" s="90"/>
      <c r="M396" s="90"/>
      <c r="N396" s="90"/>
      <c r="O396" s="92"/>
      <c r="P396" s="92" t="s">
        <v>2154</v>
      </c>
      <c r="Q396" s="188">
        <v>2824</v>
      </c>
      <c r="R396" s="95">
        <f t="array" ref="R396">SUM(IF($AA396=Reformulaciones!$B$2:$B$1354,Reformulaciones!$J$2:$J$994,0))</f>
        <v>0</v>
      </c>
      <c r="S396" s="93" t="s">
        <v>2155</v>
      </c>
      <c r="T396" s="93" t="s">
        <v>2156</v>
      </c>
      <c r="U396" s="96" t="s">
        <v>1642</v>
      </c>
      <c r="V396" s="94">
        <v>1</v>
      </c>
      <c r="W396" s="90" t="s">
        <v>106</v>
      </c>
      <c r="X396" s="92">
        <v>45413</v>
      </c>
      <c r="Y396" s="92">
        <v>45504</v>
      </c>
      <c r="Z396" s="90" t="s">
        <v>2157</v>
      </c>
      <c r="AA396" s="44" t="s">
        <v>2158</v>
      </c>
      <c r="AB396" s="97" t="s">
        <v>47</v>
      </c>
      <c r="AC396" s="98" t="str">
        <f t="shared" si="85"/>
        <v>A</v>
      </c>
      <c r="AD396" s="99" t="s">
        <v>2159</v>
      </c>
      <c r="AE396" s="100">
        <v>0</v>
      </c>
      <c r="AF396" s="101" t="s">
        <v>2159</v>
      </c>
      <c r="AG396" s="102">
        <v>45412</v>
      </c>
      <c r="AH396" s="158"/>
      <c r="AI396" s="104"/>
      <c r="AJ396" s="105" t="s">
        <v>120</v>
      </c>
      <c r="AK396" s="97" t="s">
        <v>47</v>
      </c>
      <c r="AL396" s="98" t="str">
        <f t="shared" ref="AL396:AL461" si="96">IF($AN396="N.A.","A",(IF($AN396&lt;100%,"A",(IF($AN396=100%,"C")))))</f>
        <v>A</v>
      </c>
      <c r="AM396" s="161" t="s">
        <v>2160</v>
      </c>
      <c r="AN396" s="100">
        <v>0.6</v>
      </c>
      <c r="AO396" s="160" t="s">
        <v>2161</v>
      </c>
      <c r="AP396" s="110">
        <v>45495</v>
      </c>
      <c r="AQ396" s="112" t="s">
        <v>55</v>
      </c>
      <c r="AR396" s="97" t="s">
        <v>55</v>
      </c>
      <c r="AS396" s="105"/>
      <c r="AT396" s="97" t="s">
        <v>47</v>
      </c>
      <c r="AU396" s="98" t="str">
        <f>IF($AW396="N.A.","A",(IF($AW396&lt;100%,"A",(IF($AW396=100%,"C")))))</f>
        <v>C</v>
      </c>
      <c r="AV396" s="197" t="s">
        <v>2162</v>
      </c>
      <c r="AW396" s="198">
        <v>1</v>
      </c>
      <c r="AX396" s="199" t="s">
        <v>2163</v>
      </c>
      <c r="AY396" s="200">
        <v>45587</v>
      </c>
      <c r="AZ396" s="220"/>
      <c r="BA396" s="201"/>
      <c r="BB396" s="202"/>
      <c r="BC396" s="97" t="s">
        <v>55</v>
      </c>
      <c r="BD396" s="98" t="s">
        <v>55</v>
      </c>
      <c r="BE396" s="97" t="s">
        <v>55</v>
      </c>
      <c r="BF396" s="100" t="s">
        <v>55</v>
      </c>
      <c r="BG396" s="97" t="s">
        <v>55</v>
      </c>
      <c r="BH396" s="110" t="s">
        <v>55</v>
      </c>
      <c r="BI396" s="97" t="s">
        <v>55</v>
      </c>
      <c r="BJ396" s="97" t="s">
        <v>55</v>
      </c>
      <c r="BK396" s="122" t="s">
        <v>55</v>
      </c>
      <c r="BL396" s="107" t="s">
        <v>126</v>
      </c>
      <c r="BM396" s="108">
        <f t="shared" si="87"/>
        <v>1</v>
      </c>
      <c r="BN396" s="108" t="str">
        <f t="shared" si="88"/>
        <v>N.A.</v>
      </c>
      <c r="BO396" s="108" t="str">
        <f t="shared" si="89"/>
        <v>N.A.</v>
      </c>
      <c r="BP396" s="108" t="str">
        <f t="shared" si="90"/>
        <v>N.A.</v>
      </c>
      <c r="BQ396" s="108" t="str">
        <f t="shared" si="91"/>
        <v>N.A.</v>
      </c>
      <c r="BR396" s="109" t="str">
        <f t="shared" si="92"/>
        <v>N.A.</v>
      </c>
      <c r="BS396" s="108">
        <f t="shared" si="93"/>
        <v>1</v>
      </c>
      <c r="BT396" s="108">
        <f t="shared" si="94"/>
        <v>0</v>
      </c>
      <c r="BU396" s="108">
        <f t="shared" si="86"/>
        <v>0</v>
      </c>
      <c r="BV396" s="62" t="str">
        <f t="shared" si="95"/>
        <v>OK</v>
      </c>
      <c r="BW396" s="251"/>
    </row>
    <row r="397" spans="1:75" ht="37.9" hidden="1" customHeight="1">
      <c r="A397" s="89" t="s">
        <v>2151</v>
      </c>
      <c r="B397" s="43">
        <v>1923</v>
      </c>
      <c r="C397" s="90" t="s">
        <v>1558</v>
      </c>
      <c r="D397" s="90" t="s">
        <v>2152</v>
      </c>
      <c r="E397" s="92">
        <v>45329</v>
      </c>
      <c r="F397" s="90" t="s">
        <v>1615</v>
      </c>
      <c r="G397" s="93" t="s">
        <v>2153</v>
      </c>
      <c r="H397" s="90"/>
      <c r="I397" s="92">
        <v>45373</v>
      </c>
      <c r="J397" s="94"/>
      <c r="K397" s="90"/>
      <c r="L397" s="90"/>
      <c r="M397" s="90"/>
      <c r="N397" s="90"/>
      <c r="O397" s="92"/>
      <c r="P397" s="92"/>
      <c r="Q397" s="188">
        <v>2825</v>
      </c>
      <c r="R397" s="95">
        <f t="array" ref="R397">SUM(IF($AA397=Reformulaciones!$B$2:$B$1354,Reformulaciones!$J$2:$J$994,0))</f>
        <v>0</v>
      </c>
      <c r="S397" s="93" t="s">
        <v>2155</v>
      </c>
      <c r="T397" s="93" t="s">
        <v>2164</v>
      </c>
      <c r="U397" s="96" t="s">
        <v>171</v>
      </c>
      <c r="V397" s="94">
        <v>1</v>
      </c>
      <c r="W397" s="90" t="s">
        <v>106</v>
      </c>
      <c r="X397" s="92">
        <v>45505</v>
      </c>
      <c r="Y397" s="92">
        <v>45535</v>
      </c>
      <c r="Z397" s="90" t="s">
        <v>2157</v>
      </c>
      <c r="AA397" s="44" t="s">
        <v>2165</v>
      </c>
      <c r="AB397" s="97" t="s">
        <v>47</v>
      </c>
      <c r="AC397" s="98" t="str">
        <f t="shared" ref="AC397:AC441" si="97">IF($AE397="N.A.","A",(IF($AE397&lt;100%,"A",(IF($AE397=100%,"C")))))</f>
        <v>A</v>
      </c>
      <c r="AD397" s="99" t="s">
        <v>2166</v>
      </c>
      <c r="AE397" s="100">
        <v>0</v>
      </c>
      <c r="AF397" s="101" t="s">
        <v>2166</v>
      </c>
      <c r="AG397" s="102">
        <v>45412</v>
      </c>
      <c r="AH397" s="186"/>
      <c r="AI397" s="104"/>
      <c r="AJ397" s="105" t="s">
        <v>120</v>
      </c>
      <c r="AK397" s="97" t="s">
        <v>47</v>
      </c>
      <c r="AL397" s="98" t="str">
        <f t="shared" si="96"/>
        <v>A</v>
      </c>
      <c r="AM397" s="161" t="s">
        <v>2167</v>
      </c>
      <c r="AN397" s="100">
        <v>0</v>
      </c>
      <c r="AO397" s="160" t="s">
        <v>2168</v>
      </c>
      <c r="AP397" s="110">
        <v>45495</v>
      </c>
      <c r="AQ397" s="112" t="s">
        <v>55</v>
      </c>
      <c r="AR397" s="97" t="s">
        <v>55</v>
      </c>
      <c r="AS397" s="105"/>
      <c r="AT397" s="97" t="s">
        <v>47</v>
      </c>
      <c r="AU397" s="98" t="str">
        <f>IF($AW397="N.A.","A",(IF($AW397&lt;100%,"A",(IF($AW397=100%,"C")))))</f>
        <v>C</v>
      </c>
      <c r="AV397" s="197" t="s">
        <v>2162</v>
      </c>
      <c r="AW397" s="198">
        <v>1</v>
      </c>
      <c r="AX397" s="199" t="s">
        <v>2169</v>
      </c>
      <c r="AY397" s="200">
        <v>45587</v>
      </c>
      <c r="AZ397" s="221"/>
      <c r="BA397" s="201"/>
      <c r="BB397" s="202"/>
      <c r="BC397" s="97" t="s">
        <v>55</v>
      </c>
      <c r="BD397" s="98" t="s">
        <v>55</v>
      </c>
      <c r="BE397" s="97" t="s">
        <v>55</v>
      </c>
      <c r="BF397" s="100" t="s">
        <v>55</v>
      </c>
      <c r="BG397" s="97" t="s">
        <v>55</v>
      </c>
      <c r="BH397" s="110" t="s">
        <v>55</v>
      </c>
      <c r="BI397" s="97" t="s">
        <v>55</v>
      </c>
      <c r="BJ397" s="97" t="s">
        <v>55</v>
      </c>
      <c r="BK397" s="122" t="s">
        <v>55</v>
      </c>
      <c r="BL397" s="107" t="s">
        <v>126</v>
      </c>
      <c r="BM397" s="108">
        <f t="shared" si="87"/>
        <v>1</v>
      </c>
      <c r="BN397" s="108" t="str">
        <f t="shared" si="88"/>
        <v>N.A.</v>
      </c>
      <c r="BO397" s="108" t="str">
        <f t="shared" si="89"/>
        <v>N.A.</v>
      </c>
      <c r="BP397" s="108" t="str">
        <f t="shared" si="90"/>
        <v>N.A.</v>
      </c>
      <c r="BQ397" s="108" t="str">
        <f t="shared" si="91"/>
        <v>N.A.</v>
      </c>
      <c r="BR397" s="109" t="str">
        <f t="shared" si="92"/>
        <v>N.A.</v>
      </c>
      <c r="BS397" s="108">
        <f t="shared" si="93"/>
        <v>1</v>
      </c>
      <c r="BT397" s="108">
        <f t="shared" si="94"/>
        <v>0</v>
      </c>
      <c r="BU397" s="108">
        <f t="shared" si="86"/>
        <v>0</v>
      </c>
      <c r="BV397" s="62" t="str">
        <f t="shared" si="95"/>
        <v>OK</v>
      </c>
      <c r="BW397" s="251"/>
    </row>
    <row r="398" spans="1:75" ht="37.9" hidden="1" customHeight="1">
      <c r="A398" s="89" t="s">
        <v>2151</v>
      </c>
      <c r="B398" s="43">
        <v>1924</v>
      </c>
      <c r="C398" s="90" t="s">
        <v>1558</v>
      </c>
      <c r="D398" s="90" t="s">
        <v>2152</v>
      </c>
      <c r="E398" s="92">
        <v>45329</v>
      </c>
      <c r="F398" s="90" t="s">
        <v>1615</v>
      </c>
      <c r="G398" s="93" t="s">
        <v>2170</v>
      </c>
      <c r="H398" s="90"/>
      <c r="I398" s="92">
        <v>45373</v>
      </c>
      <c r="J398" s="94"/>
      <c r="K398" s="90"/>
      <c r="L398" s="90"/>
      <c r="M398" s="90"/>
      <c r="N398" s="90"/>
      <c r="O398" s="92"/>
      <c r="P398" s="92" t="s">
        <v>2154</v>
      </c>
      <c r="Q398" s="188">
        <v>2828</v>
      </c>
      <c r="R398" s="95">
        <f t="array" ref="R398">SUM(IF($AA398=Reformulaciones!$B$2:$B$1354,Reformulaciones!$J$2:$J$994,0))</f>
        <v>0</v>
      </c>
      <c r="S398" s="93" t="s">
        <v>2171</v>
      </c>
      <c r="T398" s="93" t="s">
        <v>2172</v>
      </c>
      <c r="U398" s="96" t="s">
        <v>2173</v>
      </c>
      <c r="V398" s="94">
        <v>2</v>
      </c>
      <c r="W398" s="90" t="s">
        <v>106</v>
      </c>
      <c r="X398" s="92">
        <v>45383</v>
      </c>
      <c r="Y398" s="92">
        <v>45443</v>
      </c>
      <c r="Z398" s="90" t="s">
        <v>2157</v>
      </c>
      <c r="AA398" s="44" t="s">
        <v>2174</v>
      </c>
      <c r="AB398" s="97" t="s">
        <v>50</v>
      </c>
      <c r="AC398" s="98" t="str">
        <f t="shared" si="97"/>
        <v>A</v>
      </c>
      <c r="AD398" s="99" t="s">
        <v>1035</v>
      </c>
      <c r="AE398" s="100">
        <v>0</v>
      </c>
      <c r="AF398" s="99" t="s">
        <v>1036</v>
      </c>
      <c r="AG398" s="110"/>
      <c r="AH398" s="186" t="s">
        <v>2175</v>
      </c>
      <c r="AI398" s="104"/>
      <c r="AJ398" s="105" t="s">
        <v>120</v>
      </c>
      <c r="AK398" s="97" t="s">
        <v>50</v>
      </c>
      <c r="AL398" s="98" t="str">
        <f t="shared" si="96"/>
        <v>C</v>
      </c>
      <c r="AM398" s="99" t="s">
        <v>2176</v>
      </c>
      <c r="AN398" s="106">
        <v>1</v>
      </c>
      <c r="AO398" s="99" t="s">
        <v>2177</v>
      </c>
      <c r="AP398" s="110">
        <v>45495</v>
      </c>
      <c r="AQ398" s="97" t="s">
        <v>2178</v>
      </c>
      <c r="AR398" s="104" t="s">
        <v>395</v>
      </c>
      <c r="AS398" s="105"/>
      <c r="AT398" s="97" t="s">
        <v>55</v>
      </c>
      <c r="AU398" s="98" t="s">
        <v>55</v>
      </c>
      <c r="AV398" s="97" t="s">
        <v>55</v>
      </c>
      <c r="AW398" s="100" t="s">
        <v>55</v>
      </c>
      <c r="AX398" s="97" t="s">
        <v>55</v>
      </c>
      <c r="AY398" s="110" t="s">
        <v>55</v>
      </c>
      <c r="AZ398" s="97" t="s">
        <v>55</v>
      </c>
      <c r="BA398" s="97" t="s">
        <v>55</v>
      </c>
      <c r="BB398" s="122" t="s">
        <v>55</v>
      </c>
      <c r="BC398" s="97" t="s">
        <v>55</v>
      </c>
      <c r="BD398" s="98" t="s">
        <v>55</v>
      </c>
      <c r="BE398" s="97" t="s">
        <v>55</v>
      </c>
      <c r="BF398" s="100" t="s">
        <v>55</v>
      </c>
      <c r="BG398" s="97" t="s">
        <v>55</v>
      </c>
      <c r="BH398" s="110" t="s">
        <v>55</v>
      </c>
      <c r="BI398" s="97" t="s">
        <v>55</v>
      </c>
      <c r="BJ398" s="97" t="s">
        <v>55</v>
      </c>
      <c r="BK398" s="122" t="s">
        <v>55</v>
      </c>
      <c r="BL398" s="107" t="s">
        <v>126</v>
      </c>
      <c r="BM398" s="108" t="str">
        <f t="shared" si="87"/>
        <v>N.A.</v>
      </c>
      <c r="BN398" s="108" t="str">
        <f t="shared" si="88"/>
        <v>N.A.</v>
      </c>
      <c r="BO398" s="108" t="str">
        <f t="shared" si="89"/>
        <v>N.A.</v>
      </c>
      <c r="BP398" s="108" t="str">
        <f t="shared" si="90"/>
        <v>N.A.</v>
      </c>
      <c r="BQ398" s="108" t="str">
        <f t="shared" si="91"/>
        <v>N.A.</v>
      </c>
      <c r="BR398" s="109" t="str">
        <f t="shared" si="92"/>
        <v>N.A.</v>
      </c>
      <c r="BS398" s="108">
        <f t="shared" si="93"/>
        <v>0</v>
      </c>
      <c r="BT398" s="108">
        <f t="shared" si="94"/>
        <v>0</v>
      </c>
      <c r="BU398" s="108">
        <f t="shared" si="86"/>
        <v>0</v>
      </c>
      <c r="BV398" s="62" t="str">
        <f t="shared" si="95"/>
        <v>IGUAL</v>
      </c>
      <c r="BW398" s="251"/>
    </row>
    <row r="399" spans="1:75" ht="37.9" customHeight="1">
      <c r="A399" s="89" t="s">
        <v>2151</v>
      </c>
      <c r="B399" s="43">
        <v>1924</v>
      </c>
      <c r="C399" s="90" t="s">
        <v>1558</v>
      </c>
      <c r="D399" s="90" t="s">
        <v>2152</v>
      </c>
      <c r="E399" s="92">
        <v>45329</v>
      </c>
      <c r="F399" s="90" t="s">
        <v>1615</v>
      </c>
      <c r="G399" s="93" t="s">
        <v>2170</v>
      </c>
      <c r="H399" s="90"/>
      <c r="I399" s="92">
        <v>45373</v>
      </c>
      <c r="J399" s="94"/>
      <c r="K399" s="90"/>
      <c r="L399" s="90"/>
      <c r="M399" s="90"/>
      <c r="N399" s="90"/>
      <c r="O399" s="92"/>
      <c r="P399" s="92" t="s">
        <v>110</v>
      </c>
      <c r="Q399" s="188">
        <v>2829</v>
      </c>
      <c r="R399" s="95">
        <f t="array" ref="R399">SUM(IF($AA399=Reformulaciones!$B$2:$B$1354,Reformulaciones!$J$2:$J$994,0))</f>
        <v>0</v>
      </c>
      <c r="S399" s="93" t="s">
        <v>2171</v>
      </c>
      <c r="T399" s="93" t="s">
        <v>2179</v>
      </c>
      <c r="U399" s="96" t="s">
        <v>2180</v>
      </c>
      <c r="V399" s="94">
        <v>1</v>
      </c>
      <c r="W399" s="90" t="s">
        <v>106</v>
      </c>
      <c r="X399" s="92">
        <v>45444</v>
      </c>
      <c r="Y399" s="92">
        <v>45657</v>
      </c>
      <c r="Z399" s="90" t="s">
        <v>2157</v>
      </c>
      <c r="AA399" s="44" t="s">
        <v>2181</v>
      </c>
      <c r="AB399" s="97" t="s">
        <v>50</v>
      </c>
      <c r="AC399" s="98" t="str">
        <f t="shared" si="97"/>
        <v>A</v>
      </c>
      <c r="AD399" s="99" t="s">
        <v>1035</v>
      </c>
      <c r="AE399" s="100">
        <v>0</v>
      </c>
      <c r="AF399" s="99" t="s">
        <v>1036</v>
      </c>
      <c r="AG399" s="110"/>
      <c r="AH399" s="104"/>
      <c r="AI399" s="104"/>
      <c r="AJ399" s="105" t="s">
        <v>120</v>
      </c>
      <c r="AK399" s="97" t="s">
        <v>50</v>
      </c>
      <c r="AL399" s="98" t="str">
        <f t="shared" si="96"/>
        <v>A</v>
      </c>
      <c r="AM399" s="99" t="s">
        <v>2182</v>
      </c>
      <c r="AN399" s="106">
        <v>0.16</v>
      </c>
      <c r="AO399" s="99" t="s">
        <v>2183</v>
      </c>
      <c r="AP399" s="110">
        <v>45495</v>
      </c>
      <c r="AQ399" s="97" t="s">
        <v>2184</v>
      </c>
      <c r="AR399" s="104" t="s">
        <v>2185</v>
      </c>
      <c r="AS399" s="105"/>
      <c r="AT399" s="97" t="s">
        <v>50</v>
      </c>
      <c r="AU399" s="98" t="s">
        <v>1596</v>
      </c>
      <c r="AV399" s="197" t="s">
        <v>2193</v>
      </c>
      <c r="AW399" s="198">
        <v>0.41</v>
      </c>
      <c r="AX399" s="197" t="s">
        <v>2194</v>
      </c>
      <c r="AY399" s="203">
        <v>45588</v>
      </c>
      <c r="AZ399" s="201" t="s">
        <v>171</v>
      </c>
      <c r="BA399" s="201" t="s">
        <v>55</v>
      </c>
      <c r="BB399" s="246" t="s">
        <v>55</v>
      </c>
      <c r="BC399" s="97" t="s">
        <v>50</v>
      </c>
      <c r="BD399" s="98" t="str">
        <f t="shared" ref="BD399:BD453" si="98">IF($BF399="N.A.","A",(IF($BF399&lt;100%,"A",(IF($BF399=100%,"C")))))</f>
        <v>A</v>
      </c>
      <c r="BE399" s="99"/>
      <c r="BF399" s="106"/>
      <c r="BG399" s="101"/>
      <c r="BH399" s="200"/>
      <c r="BI399" s="205"/>
      <c r="BJ399" s="201"/>
      <c r="BK399" s="202"/>
      <c r="BL399" s="107" t="s">
        <v>126</v>
      </c>
      <c r="BM399" s="108">
        <f t="shared" si="87"/>
        <v>1</v>
      </c>
      <c r="BN399" s="108">
        <f t="shared" si="88"/>
        <v>1</v>
      </c>
      <c r="BO399" s="108">
        <f t="shared" si="89"/>
        <v>0</v>
      </c>
      <c r="BP399" s="108">
        <f t="shared" si="90"/>
        <v>1</v>
      </c>
      <c r="BQ399" s="108">
        <f t="shared" si="91"/>
        <v>1</v>
      </c>
      <c r="BR399" s="109">
        <f t="shared" si="92"/>
        <v>0</v>
      </c>
      <c r="BS399" s="108">
        <f t="shared" si="93"/>
        <v>1</v>
      </c>
      <c r="BT399" s="108">
        <f t="shared" si="94"/>
        <v>0</v>
      </c>
      <c r="BU399" s="108">
        <f t="shared" si="86"/>
        <v>1</v>
      </c>
      <c r="BV399" s="62" t="str">
        <f t="shared" si="95"/>
        <v>MENOR</v>
      </c>
      <c r="BW399" s="251"/>
    </row>
    <row r="400" spans="1:75" ht="37.9" hidden="1" customHeight="1">
      <c r="A400" s="89" t="s">
        <v>2151</v>
      </c>
      <c r="B400" s="43">
        <v>1925</v>
      </c>
      <c r="C400" s="90" t="s">
        <v>1558</v>
      </c>
      <c r="D400" s="90" t="s">
        <v>2152</v>
      </c>
      <c r="E400" s="92">
        <v>45329</v>
      </c>
      <c r="F400" s="90" t="s">
        <v>1615</v>
      </c>
      <c r="G400" s="93" t="s">
        <v>2186</v>
      </c>
      <c r="H400" s="90"/>
      <c r="I400" s="92">
        <v>45373</v>
      </c>
      <c r="J400" s="94"/>
      <c r="K400" s="90"/>
      <c r="L400" s="90"/>
      <c r="M400" s="90"/>
      <c r="N400" s="90"/>
      <c r="O400" s="92"/>
      <c r="P400" s="92" t="s">
        <v>2154</v>
      </c>
      <c r="Q400" s="188">
        <v>2827</v>
      </c>
      <c r="R400" s="95">
        <f t="array" ref="R400">SUM(IF($AA400=Reformulaciones!$B$2:$B$1354,Reformulaciones!$J$2:$J$994,0))</f>
        <v>0</v>
      </c>
      <c r="S400" s="93" t="s">
        <v>2187</v>
      </c>
      <c r="T400" s="93" t="s">
        <v>2188</v>
      </c>
      <c r="U400" s="96" t="s">
        <v>2189</v>
      </c>
      <c r="V400" s="94">
        <v>1</v>
      </c>
      <c r="W400" s="90" t="s">
        <v>106</v>
      </c>
      <c r="X400" s="92">
        <v>45505</v>
      </c>
      <c r="Y400" s="92">
        <v>45626</v>
      </c>
      <c r="Z400" s="90" t="s">
        <v>2157</v>
      </c>
      <c r="AA400" s="44" t="s">
        <v>2190</v>
      </c>
      <c r="AB400" s="97" t="s">
        <v>47</v>
      </c>
      <c r="AC400" s="98" t="str">
        <f t="shared" si="97"/>
        <v>A</v>
      </c>
      <c r="AD400" s="99" t="s">
        <v>2191</v>
      </c>
      <c r="AE400" s="100">
        <v>0</v>
      </c>
      <c r="AF400" s="101" t="s">
        <v>2191</v>
      </c>
      <c r="AG400" s="102">
        <v>45412</v>
      </c>
      <c r="AH400" s="104"/>
      <c r="AI400" s="104"/>
      <c r="AJ400" s="105" t="s">
        <v>120</v>
      </c>
      <c r="AK400" s="97" t="s">
        <v>47</v>
      </c>
      <c r="AL400" s="98" t="str">
        <f t="shared" si="96"/>
        <v>A</v>
      </c>
      <c r="AM400" s="123" t="s">
        <v>2192</v>
      </c>
      <c r="AN400" s="100">
        <v>0</v>
      </c>
      <c r="AO400" s="123" t="s">
        <v>2192</v>
      </c>
      <c r="AP400" s="102">
        <v>45495</v>
      </c>
      <c r="AQ400" s="97" t="s">
        <v>55</v>
      </c>
      <c r="AR400" s="97" t="s">
        <v>55</v>
      </c>
      <c r="AS400" s="105"/>
      <c r="AT400" s="97" t="s">
        <v>47</v>
      </c>
      <c r="AU400" s="98" t="s">
        <v>1596</v>
      </c>
      <c r="AV400" s="197" t="s">
        <v>3086</v>
      </c>
      <c r="AW400" s="198">
        <v>0.8</v>
      </c>
      <c r="AX400" s="199" t="s">
        <v>3087</v>
      </c>
      <c r="AY400" s="200">
        <v>45587</v>
      </c>
      <c r="AZ400" s="201"/>
      <c r="BA400" s="201"/>
      <c r="BB400" s="202"/>
      <c r="BC400" s="97" t="s">
        <v>47</v>
      </c>
      <c r="BD400" s="98" t="str">
        <f t="shared" si="98"/>
        <v>A</v>
      </c>
      <c r="BE400" s="99"/>
      <c r="BF400" s="106"/>
      <c r="BG400" s="101"/>
      <c r="BH400" s="200"/>
      <c r="BI400" s="205"/>
      <c r="BJ400" s="201"/>
      <c r="BK400" s="202"/>
      <c r="BL400" s="107" t="s">
        <v>126</v>
      </c>
      <c r="BM400" s="108">
        <f t="shared" si="87"/>
        <v>1</v>
      </c>
      <c r="BN400" s="108">
        <f t="shared" si="88"/>
        <v>1</v>
      </c>
      <c r="BO400" s="108">
        <f t="shared" si="89"/>
        <v>0</v>
      </c>
      <c r="BP400" s="108">
        <f t="shared" si="90"/>
        <v>1</v>
      </c>
      <c r="BQ400" s="108">
        <f t="shared" si="91"/>
        <v>1</v>
      </c>
      <c r="BR400" s="109">
        <f t="shared" si="92"/>
        <v>0</v>
      </c>
      <c r="BS400" s="108">
        <f t="shared" si="93"/>
        <v>1</v>
      </c>
      <c r="BT400" s="108">
        <f t="shared" si="94"/>
        <v>0</v>
      </c>
      <c r="BU400" s="108">
        <f t="shared" si="86"/>
        <v>1</v>
      </c>
      <c r="BV400" s="62" t="str">
        <f t="shared" si="95"/>
        <v>MENOR</v>
      </c>
      <c r="BW400" s="251"/>
    </row>
    <row r="401" spans="1:75" ht="37.9" hidden="1" customHeight="1">
      <c r="A401" s="89" t="s">
        <v>2151</v>
      </c>
      <c r="B401" s="43">
        <v>1926</v>
      </c>
      <c r="C401" s="90" t="s">
        <v>1558</v>
      </c>
      <c r="D401" s="90" t="s">
        <v>2152</v>
      </c>
      <c r="E401" s="92">
        <v>45329</v>
      </c>
      <c r="F401" s="90" t="s">
        <v>1615</v>
      </c>
      <c r="G401" s="93" t="s">
        <v>2195</v>
      </c>
      <c r="H401" s="90"/>
      <c r="I401" s="92">
        <v>45373</v>
      </c>
      <c r="J401" s="94"/>
      <c r="K401" s="90"/>
      <c r="L401" s="90"/>
      <c r="M401" s="90"/>
      <c r="N401" s="90"/>
      <c r="O401" s="92"/>
      <c r="P401" s="92" t="s">
        <v>2154</v>
      </c>
      <c r="Q401" s="188">
        <v>2826</v>
      </c>
      <c r="R401" s="95">
        <f t="array" ref="R401">SUM(IF($AA401=Reformulaciones!$B$2:$B$1354,Reformulaciones!$J$2:$J$994,0))</f>
        <v>0</v>
      </c>
      <c r="S401" s="93" t="s">
        <v>2196</v>
      </c>
      <c r="T401" s="93" t="s">
        <v>2197</v>
      </c>
      <c r="U401" s="96" t="s">
        <v>2198</v>
      </c>
      <c r="V401" s="94">
        <v>1</v>
      </c>
      <c r="W401" s="90" t="s">
        <v>106</v>
      </c>
      <c r="X401" s="92">
        <v>45383</v>
      </c>
      <c r="Y401" s="92">
        <v>45443</v>
      </c>
      <c r="Z401" s="90" t="s">
        <v>2157</v>
      </c>
      <c r="AA401" s="44" t="s">
        <v>2199</v>
      </c>
      <c r="AB401" s="97" t="s">
        <v>50</v>
      </c>
      <c r="AC401" s="98" t="str">
        <f t="shared" si="97"/>
        <v>A</v>
      </c>
      <c r="AD401" s="99" t="s">
        <v>1035</v>
      </c>
      <c r="AE401" s="100">
        <v>0</v>
      </c>
      <c r="AF401" s="99" t="s">
        <v>1036</v>
      </c>
      <c r="AG401" s="110"/>
      <c r="AH401" s="104"/>
      <c r="AI401" s="104"/>
      <c r="AJ401" s="105" t="s">
        <v>120</v>
      </c>
      <c r="AK401" s="97" t="s">
        <v>50</v>
      </c>
      <c r="AL401" s="98" t="str">
        <f t="shared" si="96"/>
        <v>C</v>
      </c>
      <c r="AM401" s="99" t="s">
        <v>2200</v>
      </c>
      <c r="AN401" s="106">
        <v>1</v>
      </c>
      <c r="AO401" s="99" t="s">
        <v>2201</v>
      </c>
      <c r="AP401" s="110">
        <v>45495</v>
      </c>
      <c r="AQ401" s="97" t="s">
        <v>2202</v>
      </c>
      <c r="AR401" s="104" t="s">
        <v>395</v>
      </c>
      <c r="AS401" s="105"/>
      <c r="AT401" s="97" t="s">
        <v>55</v>
      </c>
      <c r="AU401" s="98" t="s">
        <v>55</v>
      </c>
      <c r="AV401" s="97" t="s">
        <v>55</v>
      </c>
      <c r="AW401" s="100" t="s">
        <v>55</v>
      </c>
      <c r="AX401" s="97" t="s">
        <v>55</v>
      </c>
      <c r="AY401" s="110" t="s">
        <v>55</v>
      </c>
      <c r="AZ401" s="97" t="s">
        <v>55</v>
      </c>
      <c r="BA401" s="97" t="s">
        <v>55</v>
      </c>
      <c r="BB401" s="122" t="s">
        <v>55</v>
      </c>
      <c r="BC401" s="97" t="s">
        <v>55</v>
      </c>
      <c r="BD401" s="98" t="s">
        <v>55</v>
      </c>
      <c r="BE401" s="97" t="s">
        <v>55</v>
      </c>
      <c r="BF401" s="100" t="s">
        <v>55</v>
      </c>
      <c r="BG401" s="97" t="s">
        <v>55</v>
      </c>
      <c r="BH401" s="110" t="s">
        <v>55</v>
      </c>
      <c r="BI401" s="97" t="s">
        <v>55</v>
      </c>
      <c r="BJ401" s="97" t="s">
        <v>55</v>
      </c>
      <c r="BK401" s="122" t="s">
        <v>55</v>
      </c>
      <c r="BL401" s="107" t="s">
        <v>126</v>
      </c>
      <c r="BM401" s="108" t="str">
        <f t="shared" si="87"/>
        <v>N.A.</v>
      </c>
      <c r="BN401" s="108" t="str">
        <f t="shared" si="88"/>
        <v>N.A.</v>
      </c>
      <c r="BO401" s="108" t="str">
        <f t="shared" si="89"/>
        <v>N.A.</v>
      </c>
      <c r="BP401" s="108" t="str">
        <f t="shared" si="90"/>
        <v>N.A.</v>
      </c>
      <c r="BQ401" s="108" t="str">
        <f t="shared" si="91"/>
        <v>N.A.</v>
      </c>
      <c r="BR401" s="109" t="str">
        <f t="shared" si="92"/>
        <v>N.A.</v>
      </c>
      <c r="BS401" s="108">
        <f t="shared" si="93"/>
        <v>0</v>
      </c>
      <c r="BT401" s="108">
        <f t="shared" si="94"/>
        <v>0</v>
      </c>
      <c r="BU401" s="108">
        <f t="shared" si="86"/>
        <v>0</v>
      </c>
      <c r="BV401" s="62" t="str">
        <f t="shared" si="95"/>
        <v>IGUAL</v>
      </c>
      <c r="BW401" s="251"/>
    </row>
    <row r="402" spans="1:75" ht="37.9" hidden="1" customHeight="1">
      <c r="A402" s="89" t="s">
        <v>229</v>
      </c>
      <c r="B402" s="43">
        <v>1927</v>
      </c>
      <c r="C402" s="90" t="s">
        <v>10</v>
      </c>
      <c r="D402" s="90" t="s">
        <v>2203</v>
      </c>
      <c r="E402" s="92">
        <v>45290</v>
      </c>
      <c r="F402" s="90" t="s">
        <v>22</v>
      </c>
      <c r="G402" s="93" t="s">
        <v>2204</v>
      </c>
      <c r="H402" s="90" t="s">
        <v>26</v>
      </c>
      <c r="I402" s="92">
        <v>45381</v>
      </c>
      <c r="J402" s="94"/>
      <c r="K402" s="90"/>
      <c r="L402" s="90"/>
      <c r="M402" s="90"/>
      <c r="N402" s="90"/>
      <c r="O402" s="92"/>
      <c r="P402" s="92" t="s">
        <v>1945</v>
      </c>
      <c r="Q402" s="188">
        <v>2927</v>
      </c>
      <c r="R402" s="95">
        <f t="array" ref="R402">SUM(IF($AA402=Reformulaciones!$B$2:$B$1354,Reformulaciones!$J$2:$J$994,0))</f>
        <v>0</v>
      </c>
      <c r="S402" s="93" t="s">
        <v>2205</v>
      </c>
      <c r="T402" s="93" t="s">
        <v>2206</v>
      </c>
      <c r="U402" s="96" t="s">
        <v>2207</v>
      </c>
      <c r="V402" s="94">
        <v>1</v>
      </c>
      <c r="W402" s="90" t="s">
        <v>748</v>
      </c>
      <c r="X402" s="92">
        <v>45323</v>
      </c>
      <c r="Y402" s="92">
        <v>45473</v>
      </c>
      <c r="Z402" s="90" t="s">
        <v>753</v>
      </c>
      <c r="AA402" s="44" t="s">
        <v>2208</v>
      </c>
      <c r="AB402" s="97" t="s">
        <v>47</v>
      </c>
      <c r="AC402" s="98" t="str">
        <f t="shared" si="97"/>
        <v>A</v>
      </c>
      <c r="AD402" s="99" t="s">
        <v>871</v>
      </c>
      <c r="AE402" s="100">
        <v>0</v>
      </c>
      <c r="AF402" s="99" t="s">
        <v>872</v>
      </c>
      <c r="AG402" s="110">
        <v>45405</v>
      </c>
      <c r="AH402" s="104" t="s">
        <v>551</v>
      </c>
      <c r="AI402" s="104" t="s">
        <v>552</v>
      </c>
      <c r="AJ402" s="105" t="s">
        <v>120</v>
      </c>
      <c r="AK402" s="97" t="s">
        <v>47</v>
      </c>
      <c r="AL402" s="98" t="str">
        <f t="shared" si="96"/>
        <v>C</v>
      </c>
      <c r="AM402" s="99" t="s">
        <v>2209</v>
      </c>
      <c r="AN402" s="100">
        <v>1</v>
      </c>
      <c r="AO402" s="99" t="s">
        <v>2210</v>
      </c>
      <c r="AP402" s="110">
        <v>45492</v>
      </c>
      <c r="AQ402" s="103" t="s">
        <v>2211</v>
      </c>
      <c r="AR402" s="104"/>
      <c r="AS402" s="105"/>
      <c r="AT402" s="97" t="s">
        <v>55</v>
      </c>
      <c r="AU402" s="98" t="s">
        <v>55</v>
      </c>
      <c r="AV402" s="97" t="s">
        <v>55</v>
      </c>
      <c r="AW402" s="100" t="s">
        <v>55</v>
      </c>
      <c r="AX402" s="97" t="s">
        <v>55</v>
      </c>
      <c r="AY402" s="110" t="s">
        <v>55</v>
      </c>
      <c r="AZ402" s="97" t="s">
        <v>55</v>
      </c>
      <c r="BA402" s="97" t="s">
        <v>55</v>
      </c>
      <c r="BB402" s="122" t="s">
        <v>55</v>
      </c>
      <c r="BC402" s="97" t="s">
        <v>55</v>
      </c>
      <c r="BD402" s="98" t="s">
        <v>55</v>
      </c>
      <c r="BE402" s="97" t="s">
        <v>55</v>
      </c>
      <c r="BF402" s="100" t="s">
        <v>55</v>
      </c>
      <c r="BG402" s="97" t="s">
        <v>55</v>
      </c>
      <c r="BH402" s="110" t="s">
        <v>55</v>
      </c>
      <c r="BI402" s="97" t="s">
        <v>55</v>
      </c>
      <c r="BJ402" s="97" t="s">
        <v>55</v>
      </c>
      <c r="BK402" s="122" t="s">
        <v>55</v>
      </c>
      <c r="BL402" s="107" t="s">
        <v>126</v>
      </c>
      <c r="BM402" s="108" t="str">
        <f t="shared" si="87"/>
        <v>N.A.</v>
      </c>
      <c r="BN402" s="108" t="str">
        <f t="shared" si="88"/>
        <v>N.A.</v>
      </c>
      <c r="BO402" s="108" t="str">
        <f t="shared" si="89"/>
        <v>N.A.</v>
      </c>
      <c r="BP402" s="108" t="str">
        <f t="shared" si="90"/>
        <v>N.A.</v>
      </c>
      <c r="BQ402" s="108" t="str">
        <f t="shared" si="91"/>
        <v>N.A.</v>
      </c>
      <c r="BR402" s="109" t="str">
        <f t="shared" si="92"/>
        <v>N.A.</v>
      </c>
      <c r="BS402" s="108">
        <f t="shared" si="93"/>
        <v>0</v>
      </c>
      <c r="BT402" s="108">
        <f t="shared" si="94"/>
        <v>0</v>
      </c>
      <c r="BU402" s="108">
        <f t="shared" si="86"/>
        <v>0</v>
      </c>
      <c r="BV402" s="62" t="str">
        <f t="shared" si="95"/>
        <v>IGUAL</v>
      </c>
      <c r="BW402" s="251"/>
    </row>
    <row r="403" spans="1:75" ht="37.9" hidden="1" customHeight="1">
      <c r="A403" s="89" t="s">
        <v>229</v>
      </c>
      <c r="B403" s="43">
        <v>1927</v>
      </c>
      <c r="C403" s="90" t="s">
        <v>10</v>
      </c>
      <c r="D403" s="90" t="s">
        <v>2203</v>
      </c>
      <c r="E403" s="92">
        <v>45290</v>
      </c>
      <c r="F403" s="90" t="s">
        <v>22</v>
      </c>
      <c r="G403" s="93" t="s">
        <v>2204</v>
      </c>
      <c r="H403" s="90" t="s">
        <v>26</v>
      </c>
      <c r="I403" s="92">
        <v>45381</v>
      </c>
      <c r="J403" s="94"/>
      <c r="K403" s="90"/>
      <c r="L403" s="90"/>
      <c r="M403" s="90"/>
      <c r="N403" s="90"/>
      <c r="O403" s="92"/>
      <c r="P403" s="92" t="s">
        <v>110</v>
      </c>
      <c r="Q403" s="188">
        <v>2928</v>
      </c>
      <c r="R403" s="95">
        <f t="array" ref="R403">SUM(IF($AA403=Reformulaciones!$B$2:$B$1354,Reformulaciones!$J$2:$J$994,0))</f>
        <v>0</v>
      </c>
      <c r="S403" s="93" t="s">
        <v>2205</v>
      </c>
      <c r="T403" s="93" t="s">
        <v>2212</v>
      </c>
      <c r="U403" s="96" t="s">
        <v>162</v>
      </c>
      <c r="V403" s="94">
        <v>1</v>
      </c>
      <c r="W403" s="90" t="s">
        <v>748</v>
      </c>
      <c r="X403" s="92">
        <v>45323</v>
      </c>
      <c r="Y403" s="92">
        <v>45473</v>
      </c>
      <c r="Z403" s="90" t="s">
        <v>753</v>
      </c>
      <c r="AA403" s="44" t="s">
        <v>2213</v>
      </c>
      <c r="AB403" s="97" t="s">
        <v>47</v>
      </c>
      <c r="AC403" s="98" t="str">
        <f t="shared" si="97"/>
        <v>A</v>
      </c>
      <c r="AD403" s="99" t="s">
        <v>871</v>
      </c>
      <c r="AE403" s="100">
        <v>0</v>
      </c>
      <c r="AF403" s="99" t="s">
        <v>872</v>
      </c>
      <c r="AG403" s="110">
        <v>45405</v>
      </c>
      <c r="AH403" s="104" t="s">
        <v>551</v>
      </c>
      <c r="AI403" s="104" t="s">
        <v>552</v>
      </c>
      <c r="AJ403" s="105" t="s">
        <v>120</v>
      </c>
      <c r="AK403" s="97" t="s">
        <v>47</v>
      </c>
      <c r="AL403" s="98" t="str">
        <f t="shared" si="96"/>
        <v>C</v>
      </c>
      <c r="AM403" s="99" t="s">
        <v>2087</v>
      </c>
      <c r="AN403" s="100">
        <v>1</v>
      </c>
      <c r="AO403" s="99" t="s">
        <v>2088</v>
      </c>
      <c r="AP403" s="110">
        <v>45492</v>
      </c>
      <c r="AQ403" s="103" t="s">
        <v>2214</v>
      </c>
      <c r="AR403" s="158" t="s">
        <v>877</v>
      </c>
      <c r="AS403" s="105"/>
      <c r="AT403" s="97" t="s">
        <v>55</v>
      </c>
      <c r="AU403" s="98" t="s">
        <v>55</v>
      </c>
      <c r="AV403" s="97" t="s">
        <v>55</v>
      </c>
      <c r="AW403" s="100" t="s">
        <v>55</v>
      </c>
      <c r="AX403" s="97" t="s">
        <v>55</v>
      </c>
      <c r="AY403" s="110" t="s">
        <v>55</v>
      </c>
      <c r="AZ403" s="97" t="s">
        <v>55</v>
      </c>
      <c r="BA403" s="97" t="s">
        <v>55</v>
      </c>
      <c r="BB403" s="122" t="s">
        <v>55</v>
      </c>
      <c r="BC403" s="97" t="s">
        <v>55</v>
      </c>
      <c r="BD403" s="98" t="s">
        <v>55</v>
      </c>
      <c r="BE403" s="97" t="s">
        <v>55</v>
      </c>
      <c r="BF403" s="100" t="s">
        <v>55</v>
      </c>
      <c r="BG403" s="97" t="s">
        <v>55</v>
      </c>
      <c r="BH403" s="110" t="s">
        <v>55</v>
      </c>
      <c r="BI403" s="97" t="s">
        <v>55</v>
      </c>
      <c r="BJ403" s="97" t="s">
        <v>55</v>
      </c>
      <c r="BK403" s="122" t="s">
        <v>55</v>
      </c>
      <c r="BL403" s="107" t="s">
        <v>126</v>
      </c>
      <c r="BM403" s="108" t="str">
        <f t="shared" si="87"/>
        <v>N.A.</v>
      </c>
      <c r="BN403" s="108" t="str">
        <f t="shared" si="88"/>
        <v>N.A.</v>
      </c>
      <c r="BO403" s="108" t="str">
        <f t="shared" si="89"/>
        <v>N.A.</v>
      </c>
      <c r="BP403" s="108" t="str">
        <f t="shared" si="90"/>
        <v>N.A.</v>
      </c>
      <c r="BQ403" s="108" t="str">
        <f t="shared" si="91"/>
        <v>N.A.</v>
      </c>
      <c r="BR403" s="109" t="str">
        <f t="shared" si="92"/>
        <v>N.A.</v>
      </c>
      <c r="BS403" s="108">
        <f t="shared" si="93"/>
        <v>0</v>
      </c>
      <c r="BT403" s="108">
        <f t="shared" si="94"/>
        <v>0</v>
      </c>
      <c r="BU403" s="108">
        <f t="shared" si="86"/>
        <v>0</v>
      </c>
      <c r="BV403" s="62" t="str">
        <f t="shared" si="95"/>
        <v>IGUAL</v>
      </c>
      <c r="BW403" s="251"/>
    </row>
    <row r="404" spans="1:75" ht="37.9" customHeight="1">
      <c r="A404" s="89" t="s">
        <v>229</v>
      </c>
      <c r="B404" s="43">
        <v>1927</v>
      </c>
      <c r="C404" s="90" t="s">
        <v>10</v>
      </c>
      <c r="D404" s="90" t="s">
        <v>2203</v>
      </c>
      <c r="E404" s="92">
        <v>45290</v>
      </c>
      <c r="F404" s="90" t="s">
        <v>22</v>
      </c>
      <c r="G404" s="93" t="s">
        <v>2204</v>
      </c>
      <c r="H404" s="90" t="s">
        <v>26</v>
      </c>
      <c r="I404" s="92">
        <v>45381</v>
      </c>
      <c r="J404" s="94"/>
      <c r="K404" s="90"/>
      <c r="L404" s="90"/>
      <c r="M404" s="90"/>
      <c r="N404" s="90"/>
      <c r="O404" s="92"/>
      <c r="P404" s="92" t="s">
        <v>110</v>
      </c>
      <c r="Q404" s="188">
        <v>2929</v>
      </c>
      <c r="R404" s="95">
        <f t="array" ref="R404">SUM(IF($AA404=Reformulaciones!$B$2:$B$1354,Reformulaciones!$J$2:$J$994,0))</f>
        <v>0</v>
      </c>
      <c r="S404" s="93" t="s">
        <v>2205</v>
      </c>
      <c r="T404" s="93" t="s">
        <v>2090</v>
      </c>
      <c r="U404" s="96" t="s">
        <v>759</v>
      </c>
      <c r="V404" s="94">
        <v>1</v>
      </c>
      <c r="W404" s="90" t="s">
        <v>748</v>
      </c>
      <c r="X404" s="92">
        <v>45323</v>
      </c>
      <c r="Y404" s="92">
        <v>45504</v>
      </c>
      <c r="Z404" s="90" t="s">
        <v>753</v>
      </c>
      <c r="AA404" s="44" t="s">
        <v>2215</v>
      </c>
      <c r="AB404" s="97" t="s">
        <v>47</v>
      </c>
      <c r="AC404" s="98" t="str">
        <f t="shared" si="97"/>
        <v>A</v>
      </c>
      <c r="AD404" s="99" t="s">
        <v>871</v>
      </c>
      <c r="AE404" s="100">
        <v>0</v>
      </c>
      <c r="AF404" s="99" t="s">
        <v>872</v>
      </c>
      <c r="AG404" s="110">
        <v>45405</v>
      </c>
      <c r="AH404" s="104" t="s">
        <v>551</v>
      </c>
      <c r="AI404" s="104" t="s">
        <v>552</v>
      </c>
      <c r="AJ404" s="105" t="s">
        <v>120</v>
      </c>
      <c r="AK404" s="97" t="s">
        <v>47</v>
      </c>
      <c r="AL404" s="98" t="str">
        <f t="shared" si="96"/>
        <v>A</v>
      </c>
      <c r="AM404" s="113" t="s">
        <v>2116</v>
      </c>
      <c r="AN404" s="131">
        <v>0</v>
      </c>
      <c r="AO404" s="103" t="s">
        <v>2116</v>
      </c>
      <c r="AP404" s="110">
        <v>45492</v>
      </c>
      <c r="AQ404" s="117" t="s">
        <v>551</v>
      </c>
      <c r="AR404" s="117" t="s">
        <v>552</v>
      </c>
      <c r="AS404" s="105"/>
      <c r="AT404" s="97" t="s">
        <v>47</v>
      </c>
      <c r="AU404" s="98" t="str">
        <f>IF($AW404="N.A.","A",(IF($AW404&lt;100%,"A",(IF($AW404=100%,"C")))))</f>
        <v>C</v>
      </c>
      <c r="AV404" s="197" t="s">
        <v>2216</v>
      </c>
      <c r="AW404" s="198">
        <v>1</v>
      </c>
      <c r="AX404" s="197" t="s">
        <v>2217</v>
      </c>
      <c r="AY404" s="203">
        <v>45587</v>
      </c>
      <c r="AZ404" s="201" t="s">
        <v>2218</v>
      </c>
      <c r="BA404" s="201" t="s">
        <v>877</v>
      </c>
      <c r="BB404" s="202"/>
      <c r="BC404" s="97" t="s">
        <v>55</v>
      </c>
      <c r="BD404" s="98" t="s">
        <v>55</v>
      </c>
      <c r="BE404" s="97" t="s">
        <v>55</v>
      </c>
      <c r="BF404" s="100" t="s">
        <v>55</v>
      </c>
      <c r="BG404" s="97" t="s">
        <v>55</v>
      </c>
      <c r="BH404" s="110" t="s">
        <v>55</v>
      </c>
      <c r="BI404" s="97" t="s">
        <v>55</v>
      </c>
      <c r="BJ404" s="97" t="s">
        <v>55</v>
      </c>
      <c r="BK404" s="122" t="s">
        <v>55</v>
      </c>
      <c r="BL404" s="107" t="s">
        <v>126</v>
      </c>
      <c r="BM404" s="108">
        <f t="shared" si="87"/>
        <v>1</v>
      </c>
      <c r="BN404" s="108" t="str">
        <f t="shared" si="88"/>
        <v>N.A.</v>
      </c>
      <c r="BO404" s="108" t="str">
        <f t="shared" si="89"/>
        <v>N.A.</v>
      </c>
      <c r="BP404" s="108" t="str">
        <f t="shared" si="90"/>
        <v>N.A.</v>
      </c>
      <c r="BQ404" s="108" t="str">
        <f t="shared" si="91"/>
        <v>N.A.</v>
      </c>
      <c r="BR404" s="109" t="str">
        <f t="shared" si="92"/>
        <v>N.A.</v>
      </c>
      <c r="BS404" s="108">
        <f t="shared" si="93"/>
        <v>1</v>
      </c>
      <c r="BT404" s="108">
        <f t="shared" si="94"/>
        <v>0</v>
      </c>
      <c r="BU404" s="108">
        <f t="shared" si="86"/>
        <v>0</v>
      </c>
      <c r="BV404" s="62" t="str">
        <f t="shared" si="95"/>
        <v>OK</v>
      </c>
      <c r="BW404" s="251"/>
    </row>
    <row r="405" spans="1:75" ht="37.9" hidden="1" customHeight="1">
      <c r="A405" s="89" t="s">
        <v>229</v>
      </c>
      <c r="B405" s="43">
        <v>1928</v>
      </c>
      <c r="C405" s="90" t="s">
        <v>10</v>
      </c>
      <c r="D405" s="90" t="s">
        <v>2203</v>
      </c>
      <c r="E405" s="92">
        <v>45290</v>
      </c>
      <c r="F405" s="90" t="s">
        <v>22</v>
      </c>
      <c r="G405" s="93" t="s">
        <v>2219</v>
      </c>
      <c r="H405" s="90" t="s">
        <v>26</v>
      </c>
      <c r="I405" s="92">
        <v>45381</v>
      </c>
      <c r="J405" s="94"/>
      <c r="K405" s="90"/>
      <c r="L405" s="90"/>
      <c r="M405" s="90"/>
      <c r="N405" s="90"/>
      <c r="O405" s="92"/>
      <c r="P405" s="92" t="s">
        <v>2220</v>
      </c>
      <c r="Q405" s="188">
        <v>2947</v>
      </c>
      <c r="R405" s="95">
        <f t="array" ref="R405">SUM(IF($AA405=Reformulaciones!$B$2:$B$1354,Reformulaciones!$J$2:$J$994,0))</f>
        <v>0</v>
      </c>
      <c r="S405" s="93" t="s">
        <v>2221</v>
      </c>
      <c r="T405" s="93" t="s">
        <v>2222</v>
      </c>
      <c r="U405" s="96" t="s">
        <v>2223</v>
      </c>
      <c r="V405" s="94">
        <v>1</v>
      </c>
      <c r="W405" s="90" t="s">
        <v>748</v>
      </c>
      <c r="X405" s="92">
        <v>45323</v>
      </c>
      <c r="Y405" s="92">
        <v>45473</v>
      </c>
      <c r="Z405" s="90" t="s">
        <v>753</v>
      </c>
      <c r="AA405" s="44" t="s">
        <v>2224</v>
      </c>
      <c r="AB405" s="97" t="s">
        <v>47</v>
      </c>
      <c r="AC405" s="98" t="str">
        <f t="shared" si="97"/>
        <v>A</v>
      </c>
      <c r="AD405" s="99" t="s">
        <v>871</v>
      </c>
      <c r="AE405" s="100">
        <v>0</v>
      </c>
      <c r="AF405" s="99" t="s">
        <v>872</v>
      </c>
      <c r="AG405" s="110">
        <v>45405</v>
      </c>
      <c r="AH405" s="104" t="s">
        <v>551</v>
      </c>
      <c r="AI405" s="104" t="s">
        <v>552</v>
      </c>
      <c r="AJ405" s="105" t="s">
        <v>120</v>
      </c>
      <c r="AK405" s="97" t="s">
        <v>47</v>
      </c>
      <c r="AL405" s="98" t="str">
        <f t="shared" si="96"/>
        <v>C</v>
      </c>
      <c r="AM405" s="99" t="s">
        <v>2087</v>
      </c>
      <c r="AN405" s="100">
        <v>1</v>
      </c>
      <c r="AO405" s="99" t="s">
        <v>2225</v>
      </c>
      <c r="AP405" s="110">
        <v>45492</v>
      </c>
      <c r="AQ405" s="103" t="s">
        <v>2214</v>
      </c>
      <c r="AR405" s="158" t="s">
        <v>877</v>
      </c>
      <c r="AS405" s="105"/>
      <c r="AT405" s="97" t="s">
        <v>55</v>
      </c>
      <c r="AU405" s="98" t="s">
        <v>55</v>
      </c>
      <c r="AV405" s="97" t="s">
        <v>55</v>
      </c>
      <c r="AW405" s="100" t="s">
        <v>55</v>
      </c>
      <c r="AX405" s="97" t="s">
        <v>55</v>
      </c>
      <c r="AY405" s="110" t="s">
        <v>55</v>
      </c>
      <c r="AZ405" s="97" t="s">
        <v>55</v>
      </c>
      <c r="BA405" s="97" t="s">
        <v>55</v>
      </c>
      <c r="BB405" s="122" t="s">
        <v>55</v>
      </c>
      <c r="BC405" s="97" t="s">
        <v>55</v>
      </c>
      <c r="BD405" s="98" t="s">
        <v>55</v>
      </c>
      <c r="BE405" s="97" t="s">
        <v>55</v>
      </c>
      <c r="BF405" s="100" t="s">
        <v>55</v>
      </c>
      <c r="BG405" s="97" t="s">
        <v>55</v>
      </c>
      <c r="BH405" s="110" t="s">
        <v>55</v>
      </c>
      <c r="BI405" s="97" t="s">
        <v>55</v>
      </c>
      <c r="BJ405" s="97" t="s">
        <v>55</v>
      </c>
      <c r="BK405" s="122" t="s">
        <v>55</v>
      </c>
      <c r="BL405" s="107" t="s">
        <v>126</v>
      </c>
      <c r="BM405" s="108" t="str">
        <f t="shared" si="87"/>
        <v>N.A.</v>
      </c>
      <c r="BN405" s="108" t="str">
        <f t="shared" si="88"/>
        <v>N.A.</v>
      </c>
      <c r="BO405" s="108" t="str">
        <f t="shared" si="89"/>
        <v>N.A.</v>
      </c>
      <c r="BP405" s="108" t="str">
        <f t="shared" si="90"/>
        <v>N.A.</v>
      </c>
      <c r="BQ405" s="108" t="str">
        <f t="shared" si="91"/>
        <v>N.A.</v>
      </c>
      <c r="BR405" s="109" t="str">
        <f t="shared" si="92"/>
        <v>N.A.</v>
      </c>
      <c r="BS405" s="108">
        <f t="shared" si="93"/>
        <v>0</v>
      </c>
      <c r="BT405" s="108">
        <f t="shared" si="94"/>
        <v>0</v>
      </c>
      <c r="BU405" s="108">
        <f t="shared" si="86"/>
        <v>0</v>
      </c>
      <c r="BV405" s="62" t="str">
        <f t="shared" si="95"/>
        <v>IGUAL</v>
      </c>
      <c r="BW405" s="251"/>
    </row>
    <row r="406" spans="1:75" ht="37.9" hidden="1" customHeight="1">
      <c r="A406" s="89" t="s">
        <v>229</v>
      </c>
      <c r="B406" s="43">
        <v>1928</v>
      </c>
      <c r="C406" s="90" t="s">
        <v>10</v>
      </c>
      <c r="D406" s="90" t="s">
        <v>2203</v>
      </c>
      <c r="E406" s="92">
        <v>45290</v>
      </c>
      <c r="F406" s="90" t="s">
        <v>22</v>
      </c>
      <c r="G406" s="93" t="s">
        <v>2219</v>
      </c>
      <c r="H406" s="90" t="s">
        <v>26</v>
      </c>
      <c r="I406" s="92">
        <v>45381</v>
      </c>
      <c r="J406" s="94"/>
      <c r="K406" s="90"/>
      <c r="L406" s="90"/>
      <c r="M406" s="90"/>
      <c r="N406" s="90"/>
      <c r="O406" s="92"/>
      <c r="P406" s="92" t="s">
        <v>110</v>
      </c>
      <c r="Q406" s="188">
        <v>2948</v>
      </c>
      <c r="R406" s="95">
        <f t="array" ref="R406">SUM(IF($AA406=Reformulaciones!$B$2:$B$1354,Reformulaciones!$J$2:$J$994,0))</f>
        <v>0</v>
      </c>
      <c r="S406" s="93" t="s">
        <v>2221</v>
      </c>
      <c r="T406" s="93" t="s">
        <v>2121</v>
      </c>
      <c r="U406" s="96" t="s">
        <v>162</v>
      </c>
      <c r="V406" s="94">
        <v>1</v>
      </c>
      <c r="W406" s="90" t="s">
        <v>748</v>
      </c>
      <c r="X406" s="92">
        <v>45323</v>
      </c>
      <c r="Y406" s="92">
        <v>45473</v>
      </c>
      <c r="Z406" s="90" t="s">
        <v>753</v>
      </c>
      <c r="AA406" s="44" t="s">
        <v>2226</v>
      </c>
      <c r="AB406" s="97" t="s">
        <v>47</v>
      </c>
      <c r="AC406" s="98" t="str">
        <f t="shared" si="97"/>
        <v>A</v>
      </c>
      <c r="AD406" s="99" t="s">
        <v>871</v>
      </c>
      <c r="AE406" s="100">
        <v>0</v>
      </c>
      <c r="AF406" s="99" t="s">
        <v>872</v>
      </c>
      <c r="AG406" s="110">
        <v>45405</v>
      </c>
      <c r="AH406" s="104" t="s">
        <v>551</v>
      </c>
      <c r="AI406" s="104" t="s">
        <v>552</v>
      </c>
      <c r="AJ406" s="105" t="s">
        <v>120</v>
      </c>
      <c r="AK406" s="97" t="s">
        <v>47</v>
      </c>
      <c r="AL406" s="98" t="str">
        <f t="shared" si="96"/>
        <v>C</v>
      </c>
      <c r="AM406" s="113" t="s">
        <v>2087</v>
      </c>
      <c r="AN406" s="100">
        <v>1</v>
      </c>
      <c r="AO406" s="103" t="s">
        <v>2088</v>
      </c>
      <c r="AP406" s="110">
        <v>45492</v>
      </c>
      <c r="AQ406" s="103" t="s">
        <v>2214</v>
      </c>
      <c r="AR406" s="158" t="s">
        <v>877</v>
      </c>
      <c r="AS406" s="105"/>
      <c r="AT406" s="97" t="s">
        <v>55</v>
      </c>
      <c r="AU406" s="98" t="s">
        <v>55</v>
      </c>
      <c r="AV406" s="97" t="s">
        <v>55</v>
      </c>
      <c r="AW406" s="100" t="s">
        <v>55</v>
      </c>
      <c r="AX406" s="97" t="s">
        <v>55</v>
      </c>
      <c r="AY406" s="110" t="s">
        <v>55</v>
      </c>
      <c r="AZ406" s="97" t="s">
        <v>55</v>
      </c>
      <c r="BA406" s="97" t="s">
        <v>55</v>
      </c>
      <c r="BB406" s="122" t="s">
        <v>55</v>
      </c>
      <c r="BC406" s="97" t="s">
        <v>55</v>
      </c>
      <c r="BD406" s="98" t="s">
        <v>55</v>
      </c>
      <c r="BE406" s="97" t="s">
        <v>55</v>
      </c>
      <c r="BF406" s="100" t="s">
        <v>55</v>
      </c>
      <c r="BG406" s="97" t="s">
        <v>55</v>
      </c>
      <c r="BH406" s="110" t="s">
        <v>55</v>
      </c>
      <c r="BI406" s="97" t="s">
        <v>55</v>
      </c>
      <c r="BJ406" s="97" t="s">
        <v>55</v>
      </c>
      <c r="BK406" s="122" t="s">
        <v>55</v>
      </c>
      <c r="BL406" s="107" t="s">
        <v>126</v>
      </c>
      <c r="BM406" s="108" t="str">
        <f t="shared" si="87"/>
        <v>N.A.</v>
      </c>
      <c r="BN406" s="108" t="str">
        <f t="shared" si="88"/>
        <v>N.A.</v>
      </c>
      <c r="BO406" s="108" t="str">
        <f t="shared" si="89"/>
        <v>N.A.</v>
      </c>
      <c r="BP406" s="108" t="str">
        <f t="shared" si="90"/>
        <v>N.A.</v>
      </c>
      <c r="BQ406" s="108" t="str">
        <f t="shared" si="91"/>
        <v>N.A.</v>
      </c>
      <c r="BR406" s="109" t="str">
        <f t="shared" si="92"/>
        <v>N.A.</v>
      </c>
      <c r="BS406" s="108">
        <f t="shared" si="93"/>
        <v>0</v>
      </c>
      <c r="BT406" s="108">
        <f t="shared" si="94"/>
        <v>0</v>
      </c>
      <c r="BU406" s="108">
        <f t="shared" si="86"/>
        <v>0</v>
      </c>
      <c r="BV406" s="62" t="str">
        <f t="shared" si="95"/>
        <v>IGUAL</v>
      </c>
      <c r="BW406" s="251"/>
    </row>
    <row r="407" spans="1:75" ht="37.9" customHeight="1">
      <c r="A407" s="89" t="s">
        <v>229</v>
      </c>
      <c r="B407" s="43">
        <v>1928</v>
      </c>
      <c r="C407" s="90" t="s">
        <v>10</v>
      </c>
      <c r="D407" s="90" t="s">
        <v>2203</v>
      </c>
      <c r="E407" s="92">
        <v>45290</v>
      </c>
      <c r="F407" s="90" t="s">
        <v>22</v>
      </c>
      <c r="G407" s="93" t="s">
        <v>2219</v>
      </c>
      <c r="H407" s="90" t="s">
        <v>26</v>
      </c>
      <c r="I407" s="92">
        <v>45381</v>
      </c>
      <c r="J407" s="94"/>
      <c r="K407" s="90"/>
      <c r="L407" s="90"/>
      <c r="M407" s="90"/>
      <c r="N407" s="90"/>
      <c r="O407" s="92"/>
      <c r="P407" s="92" t="s">
        <v>110</v>
      </c>
      <c r="Q407" s="188">
        <v>2949</v>
      </c>
      <c r="R407" s="95">
        <f t="array" ref="R407">SUM(IF($AA407=Reformulaciones!$B$2:$B$1354,Reformulaciones!$J$2:$J$994,0))</f>
        <v>0</v>
      </c>
      <c r="S407" s="93" t="s">
        <v>2221</v>
      </c>
      <c r="T407" s="93" t="s">
        <v>2090</v>
      </c>
      <c r="U407" s="96" t="s">
        <v>2227</v>
      </c>
      <c r="V407" s="94">
        <v>1</v>
      </c>
      <c r="W407" s="90" t="s">
        <v>748</v>
      </c>
      <c r="X407" s="92">
        <v>45323</v>
      </c>
      <c r="Y407" s="92">
        <v>45504</v>
      </c>
      <c r="Z407" s="90" t="s">
        <v>753</v>
      </c>
      <c r="AA407" s="44" t="s">
        <v>2228</v>
      </c>
      <c r="AB407" s="97" t="s">
        <v>47</v>
      </c>
      <c r="AC407" s="98" t="str">
        <f t="shared" si="97"/>
        <v>A</v>
      </c>
      <c r="AD407" s="99" t="s">
        <v>871</v>
      </c>
      <c r="AE407" s="100">
        <v>0</v>
      </c>
      <c r="AF407" s="99" t="s">
        <v>872</v>
      </c>
      <c r="AG407" s="110">
        <v>45405</v>
      </c>
      <c r="AH407" s="104" t="s">
        <v>551</v>
      </c>
      <c r="AI407" s="104" t="s">
        <v>552</v>
      </c>
      <c r="AJ407" s="105" t="s">
        <v>120</v>
      </c>
      <c r="AK407" s="97" t="s">
        <v>47</v>
      </c>
      <c r="AL407" s="98" t="str">
        <f t="shared" si="96"/>
        <v>C</v>
      </c>
      <c r="AM407" s="99" t="s">
        <v>2087</v>
      </c>
      <c r="AN407" s="100">
        <v>1</v>
      </c>
      <c r="AO407" s="99" t="s">
        <v>2229</v>
      </c>
      <c r="AP407" s="110">
        <v>45492</v>
      </c>
      <c r="AQ407" s="103" t="s">
        <v>2230</v>
      </c>
      <c r="AR407" s="158" t="s">
        <v>877</v>
      </c>
      <c r="AS407" s="105"/>
      <c r="AT407" s="97" t="s">
        <v>55</v>
      </c>
      <c r="AU407" s="98" t="s">
        <v>55</v>
      </c>
      <c r="AV407" s="97" t="s">
        <v>55</v>
      </c>
      <c r="AW407" s="100" t="s">
        <v>55</v>
      </c>
      <c r="AX407" s="97" t="s">
        <v>55</v>
      </c>
      <c r="AY407" s="110" t="s">
        <v>55</v>
      </c>
      <c r="AZ407" s="97" t="s">
        <v>55</v>
      </c>
      <c r="BA407" s="97" t="s">
        <v>55</v>
      </c>
      <c r="BB407" s="122" t="s">
        <v>55</v>
      </c>
      <c r="BC407" s="97" t="s">
        <v>55</v>
      </c>
      <c r="BD407" s="98" t="s">
        <v>55</v>
      </c>
      <c r="BE407" s="97" t="s">
        <v>55</v>
      </c>
      <c r="BF407" s="100" t="s">
        <v>55</v>
      </c>
      <c r="BG407" s="97" t="s">
        <v>55</v>
      </c>
      <c r="BH407" s="110" t="s">
        <v>55</v>
      </c>
      <c r="BI407" s="97" t="s">
        <v>55</v>
      </c>
      <c r="BJ407" s="97" t="s">
        <v>55</v>
      </c>
      <c r="BK407" s="122" t="s">
        <v>55</v>
      </c>
      <c r="BL407" s="107" t="s">
        <v>126</v>
      </c>
      <c r="BM407" s="108" t="str">
        <f t="shared" si="87"/>
        <v>N.A.</v>
      </c>
      <c r="BN407" s="108" t="str">
        <f t="shared" si="88"/>
        <v>N.A.</v>
      </c>
      <c r="BO407" s="108" t="str">
        <f t="shared" si="89"/>
        <v>N.A.</v>
      </c>
      <c r="BP407" s="108" t="str">
        <f t="shared" si="90"/>
        <v>N.A.</v>
      </c>
      <c r="BQ407" s="108" t="str">
        <f t="shared" si="91"/>
        <v>N.A.</v>
      </c>
      <c r="BR407" s="109" t="str">
        <f t="shared" si="92"/>
        <v>N.A.</v>
      </c>
      <c r="BS407" s="108">
        <f t="shared" si="93"/>
        <v>0</v>
      </c>
      <c r="BT407" s="108">
        <f t="shared" si="94"/>
        <v>0</v>
      </c>
      <c r="BU407" s="108">
        <f t="shared" si="86"/>
        <v>0</v>
      </c>
      <c r="BV407" s="62" t="str">
        <f t="shared" si="95"/>
        <v>IGUAL</v>
      </c>
      <c r="BW407" s="251"/>
    </row>
    <row r="408" spans="1:75" ht="37.9" hidden="1" customHeight="1">
      <c r="A408" s="89" t="s">
        <v>229</v>
      </c>
      <c r="B408" s="43">
        <v>1929</v>
      </c>
      <c r="C408" s="90" t="s">
        <v>10</v>
      </c>
      <c r="D408" s="90" t="s">
        <v>2203</v>
      </c>
      <c r="E408" s="92">
        <v>45290</v>
      </c>
      <c r="F408" s="90" t="s">
        <v>22</v>
      </c>
      <c r="G408" s="93" t="s">
        <v>2231</v>
      </c>
      <c r="H408" s="90" t="s">
        <v>26</v>
      </c>
      <c r="I408" s="92">
        <v>45381</v>
      </c>
      <c r="J408" s="94"/>
      <c r="K408" s="90"/>
      <c r="L408" s="90"/>
      <c r="M408" s="90"/>
      <c r="N408" s="90"/>
      <c r="O408" s="92"/>
      <c r="P408" s="92" t="s">
        <v>2220</v>
      </c>
      <c r="Q408" s="188">
        <v>2950</v>
      </c>
      <c r="R408" s="95">
        <f t="array" ref="R408">SUM(IF($AA408=Reformulaciones!$B$2:$B$1354,Reformulaciones!$J$2:$J$994,0))</f>
        <v>0</v>
      </c>
      <c r="S408" s="93" t="s">
        <v>2232</v>
      </c>
      <c r="T408" s="93" t="s">
        <v>2212</v>
      </c>
      <c r="U408" s="96" t="s">
        <v>162</v>
      </c>
      <c r="V408" s="94">
        <v>1</v>
      </c>
      <c r="W408" s="90" t="s">
        <v>748</v>
      </c>
      <c r="X408" s="92">
        <v>45323</v>
      </c>
      <c r="Y408" s="92">
        <v>45473</v>
      </c>
      <c r="Z408" s="90" t="s">
        <v>753</v>
      </c>
      <c r="AA408" s="44" t="s">
        <v>2233</v>
      </c>
      <c r="AB408" s="97" t="s">
        <v>43</v>
      </c>
      <c r="AC408" s="98" t="str">
        <f t="shared" si="97"/>
        <v>A</v>
      </c>
      <c r="AD408" s="93" t="s">
        <v>237</v>
      </c>
      <c r="AE408" s="100">
        <v>0</v>
      </c>
      <c r="AF408" s="93" t="s">
        <v>1036</v>
      </c>
      <c r="AG408" s="119">
        <v>45401</v>
      </c>
      <c r="AH408" s="104"/>
      <c r="AI408" s="104"/>
      <c r="AJ408" s="105" t="s">
        <v>120</v>
      </c>
      <c r="AK408" s="97" t="s">
        <v>43</v>
      </c>
      <c r="AL408" s="98" t="str">
        <f t="shared" si="96"/>
        <v>C</v>
      </c>
      <c r="AM408" s="93" t="s">
        <v>2234</v>
      </c>
      <c r="AN408" s="100">
        <v>1</v>
      </c>
      <c r="AO408" s="93" t="s">
        <v>2235</v>
      </c>
      <c r="AP408" s="110">
        <v>45445</v>
      </c>
      <c r="AQ408" s="103" t="s">
        <v>2236</v>
      </c>
      <c r="AR408" s="93" t="s">
        <v>2237</v>
      </c>
      <c r="AS408" s="105"/>
      <c r="AT408" s="97" t="s">
        <v>55</v>
      </c>
      <c r="AU408" s="98" t="s">
        <v>55</v>
      </c>
      <c r="AV408" s="97" t="s">
        <v>55</v>
      </c>
      <c r="AW408" s="100" t="s">
        <v>55</v>
      </c>
      <c r="AX408" s="97" t="s">
        <v>55</v>
      </c>
      <c r="AY408" s="110" t="s">
        <v>55</v>
      </c>
      <c r="AZ408" s="97" t="s">
        <v>55</v>
      </c>
      <c r="BA408" s="97" t="s">
        <v>55</v>
      </c>
      <c r="BB408" s="122" t="s">
        <v>55</v>
      </c>
      <c r="BC408" s="97" t="s">
        <v>55</v>
      </c>
      <c r="BD408" s="98" t="s">
        <v>55</v>
      </c>
      <c r="BE408" s="97" t="s">
        <v>55</v>
      </c>
      <c r="BF408" s="100" t="s">
        <v>55</v>
      </c>
      <c r="BG408" s="97" t="s">
        <v>55</v>
      </c>
      <c r="BH408" s="110" t="s">
        <v>55</v>
      </c>
      <c r="BI408" s="97" t="s">
        <v>55</v>
      </c>
      <c r="BJ408" s="97" t="s">
        <v>55</v>
      </c>
      <c r="BK408" s="122" t="s">
        <v>55</v>
      </c>
      <c r="BL408" s="107" t="s">
        <v>126</v>
      </c>
      <c r="BM408" s="108" t="str">
        <f t="shared" si="87"/>
        <v>N.A.</v>
      </c>
      <c r="BN408" s="108" t="str">
        <f t="shared" si="88"/>
        <v>N.A.</v>
      </c>
      <c r="BO408" s="108" t="str">
        <f t="shared" si="89"/>
        <v>N.A.</v>
      </c>
      <c r="BP408" s="108" t="str">
        <f t="shared" si="90"/>
        <v>N.A.</v>
      </c>
      <c r="BQ408" s="108" t="str">
        <f t="shared" si="91"/>
        <v>N.A.</v>
      </c>
      <c r="BR408" s="109" t="str">
        <f t="shared" si="92"/>
        <v>N.A.</v>
      </c>
      <c r="BS408" s="108">
        <f t="shared" si="93"/>
        <v>0</v>
      </c>
      <c r="BT408" s="108">
        <f t="shared" si="94"/>
        <v>0</v>
      </c>
      <c r="BU408" s="108">
        <f t="shared" si="86"/>
        <v>0</v>
      </c>
      <c r="BV408" s="62" t="str">
        <f t="shared" si="95"/>
        <v>IGUAL</v>
      </c>
      <c r="BW408" s="251"/>
    </row>
    <row r="409" spans="1:75" ht="37.9" customHeight="1">
      <c r="A409" s="89" t="s">
        <v>229</v>
      </c>
      <c r="B409" s="43">
        <v>1929</v>
      </c>
      <c r="C409" s="90" t="s">
        <v>10</v>
      </c>
      <c r="D409" s="90" t="s">
        <v>2203</v>
      </c>
      <c r="E409" s="92">
        <v>45290</v>
      </c>
      <c r="F409" s="90" t="s">
        <v>22</v>
      </c>
      <c r="G409" s="93" t="s">
        <v>2231</v>
      </c>
      <c r="H409" s="90" t="s">
        <v>26</v>
      </c>
      <c r="I409" s="92">
        <v>45381</v>
      </c>
      <c r="J409" s="94"/>
      <c r="K409" s="90"/>
      <c r="L409" s="90"/>
      <c r="M409" s="90"/>
      <c r="N409" s="90"/>
      <c r="O409" s="92"/>
      <c r="P409" s="92" t="s">
        <v>110</v>
      </c>
      <c r="Q409" s="188">
        <v>2951</v>
      </c>
      <c r="R409" s="95">
        <f t="array" ref="R409">SUM(IF($AA409=Reformulaciones!$B$2:$B$1354,Reformulaciones!$J$2:$J$994,0))</f>
        <v>0</v>
      </c>
      <c r="S409" s="93" t="s">
        <v>2232</v>
      </c>
      <c r="T409" s="93" t="s">
        <v>2090</v>
      </c>
      <c r="U409" s="96" t="s">
        <v>2227</v>
      </c>
      <c r="V409" s="94">
        <v>1</v>
      </c>
      <c r="W409" s="90" t="s">
        <v>748</v>
      </c>
      <c r="X409" s="92">
        <v>45323</v>
      </c>
      <c r="Y409" s="92">
        <v>45504</v>
      </c>
      <c r="Z409" s="90" t="s">
        <v>753</v>
      </c>
      <c r="AA409" s="44" t="s">
        <v>2238</v>
      </c>
      <c r="AB409" s="97" t="s">
        <v>43</v>
      </c>
      <c r="AC409" s="98" t="str">
        <f t="shared" si="97"/>
        <v>A</v>
      </c>
      <c r="AD409" s="93" t="s">
        <v>237</v>
      </c>
      <c r="AE409" s="100">
        <v>0</v>
      </c>
      <c r="AF409" s="93" t="s">
        <v>1036</v>
      </c>
      <c r="AG409" s="119">
        <v>45401</v>
      </c>
      <c r="AH409" s="104"/>
      <c r="AI409" s="104"/>
      <c r="AJ409" s="105" t="s">
        <v>120</v>
      </c>
      <c r="AK409" s="97" t="s">
        <v>43</v>
      </c>
      <c r="AL409" s="98" t="str">
        <f t="shared" si="96"/>
        <v>C</v>
      </c>
      <c r="AM409" s="93" t="s">
        <v>2239</v>
      </c>
      <c r="AN409" s="100">
        <v>1</v>
      </c>
      <c r="AO409" s="93" t="s">
        <v>2240</v>
      </c>
      <c r="AP409" s="110">
        <v>45445</v>
      </c>
      <c r="AQ409" s="103" t="s">
        <v>2241</v>
      </c>
      <c r="AR409" s="93" t="s">
        <v>2242</v>
      </c>
      <c r="AS409" s="105"/>
      <c r="AT409" s="97" t="s">
        <v>55</v>
      </c>
      <c r="AU409" s="98" t="s">
        <v>55</v>
      </c>
      <c r="AV409" s="97" t="s">
        <v>55</v>
      </c>
      <c r="AW409" s="100" t="s">
        <v>55</v>
      </c>
      <c r="AX409" s="97" t="s">
        <v>55</v>
      </c>
      <c r="AY409" s="110" t="s">
        <v>55</v>
      </c>
      <c r="AZ409" s="97" t="s">
        <v>55</v>
      </c>
      <c r="BA409" s="97" t="s">
        <v>55</v>
      </c>
      <c r="BB409" s="122" t="s">
        <v>55</v>
      </c>
      <c r="BC409" s="97" t="s">
        <v>55</v>
      </c>
      <c r="BD409" s="98" t="s">
        <v>55</v>
      </c>
      <c r="BE409" s="97" t="s">
        <v>55</v>
      </c>
      <c r="BF409" s="100" t="s">
        <v>55</v>
      </c>
      <c r="BG409" s="97" t="s">
        <v>55</v>
      </c>
      <c r="BH409" s="110" t="s">
        <v>55</v>
      </c>
      <c r="BI409" s="97" t="s">
        <v>55</v>
      </c>
      <c r="BJ409" s="97" t="s">
        <v>55</v>
      </c>
      <c r="BK409" s="122" t="s">
        <v>55</v>
      </c>
      <c r="BL409" s="107" t="s">
        <v>126</v>
      </c>
      <c r="BM409" s="108" t="str">
        <f t="shared" si="87"/>
        <v>N.A.</v>
      </c>
      <c r="BN409" s="108" t="str">
        <f t="shared" si="88"/>
        <v>N.A.</v>
      </c>
      <c r="BO409" s="108" t="str">
        <f t="shared" si="89"/>
        <v>N.A.</v>
      </c>
      <c r="BP409" s="108" t="str">
        <f t="shared" si="90"/>
        <v>N.A.</v>
      </c>
      <c r="BQ409" s="108" t="str">
        <f t="shared" si="91"/>
        <v>N.A.</v>
      </c>
      <c r="BR409" s="109" t="str">
        <f t="shared" si="92"/>
        <v>N.A.</v>
      </c>
      <c r="BS409" s="108">
        <f t="shared" si="93"/>
        <v>0</v>
      </c>
      <c r="BT409" s="108">
        <f t="shared" si="94"/>
        <v>0</v>
      </c>
      <c r="BU409" s="108">
        <f t="shared" si="86"/>
        <v>0</v>
      </c>
      <c r="BV409" s="62" t="str">
        <f t="shared" si="95"/>
        <v>IGUAL</v>
      </c>
      <c r="BW409" s="251"/>
    </row>
    <row r="410" spans="1:75" ht="37.9" hidden="1" customHeight="1">
      <c r="A410" s="89" t="s">
        <v>229</v>
      </c>
      <c r="B410" s="43">
        <v>1929</v>
      </c>
      <c r="C410" s="90" t="s">
        <v>10</v>
      </c>
      <c r="D410" s="90" t="s">
        <v>2203</v>
      </c>
      <c r="E410" s="92">
        <v>45290</v>
      </c>
      <c r="F410" s="90" t="s">
        <v>22</v>
      </c>
      <c r="G410" s="93" t="s">
        <v>2231</v>
      </c>
      <c r="H410" s="90" t="s">
        <v>26</v>
      </c>
      <c r="I410" s="92">
        <v>45381</v>
      </c>
      <c r="J410" s="94"/>
      <c r="K410" s="90"/>
      <c r="L410" s="90"/>
      <c r="M410" s="90"/>
      <c r="N410" s="90"/>
      <c r="O410" s="92"/>
      <c r="P410" s="92" t="s">
        <v>110</v>
      </c>
      <c r="Q410" s="188">
        <v>2952</v>
      </c>
      <c r="R410" s="95">
        <f t="array" ref="R410">SUM(IF($AA410=Reformulaciones!$B$2:$B$1354,Reformulaciones!$J$2:$J$994,0))</f>
        <v>0</v>
      </c>
      <c r="S410" s="93" t="s">
        <v>2232</v>
      </c>
      <c r="T410" s="93" t="s">
        <v>2042</v>
      </c>
      <c r="U410" s="96" t="s">
        <v>2243</v>
      </c>
      <c r="V410" s="94">
        <v>3</v>
      </c>
      <c r="W410" s="90" t="s">
        <v>748</v>
      </c>
      <c r="X410" s="92">
        <v>45323</v>
      </c>
      <c r="Y410" s="92">
        <v>45473</v>
      </c>
      <c r="Z410" s="90" t="s">
        <v>753</v>
      </c>
      <c r="AA410" s="44" t="s">
        <v>2244</v>
      </c>
      <c r="AB410" s="97" t="s">
        <v>43</v>
      </c>
      <c r="AC410" s="98" t="str">
        <f t="shared" si="97"/>
        <v>A</v>
      </c>
      <c r="AD410" s="93" t="s">
        <v>237</v>
      </c>
      <c r="AE410" s="100">
        <v>0</v>
      </c>
      <c r="AF410" s="93" t="s">
        <v>1036</v>
      </c>
      <c r="AG410" s="119">
        <v>45401</v>
      </c>
      <c r="AH410" s="104"/>
      <c r="AI410" s="104"/>
      <c r="AJ410" s="105" t="s">
        <v>120</v>
      </c>
      <c r="AK410" s="97" t="s">
        <v>43</v>
      </c>
      <c r="AL410" s="98" t="str">
        <f t="shared" si="96"/>
        <v>C</v>
      </c>
      <c r="AM410" s="93" t="s">
        <v>1052</v>
      </c>
      <c r="AN410" s="100">
        <v>1</v>
      </c>
      <c r="AO410" s="93" t="s">
        <v>2245</v>
      </c>
      <c r="AP410" s="110">
        <v>45445</v>
      </c>
      <c r="AQ410" s="103" t="s">
        <v>2246</v>
      </c>
      <c r="AR410" s="93" t="s">
        <v>2247</v>
      </c>
      <c r="AS410" s="105"/>
      <c r="AT410" s="97" t="s">
        <v>55</v>
      </c>
      <c r="AU410" s="98" t="s">
        <v>55</v>
      </c>
      <c r="AV410" s="97" t="s">
        <v>55</v>
      </c>
      <c r="AW410" s="100" t="s">
        <v>55</v>
      </c>
      <c r="AX410" s="97" t="s">
        <v>55</v>
      </c>
      <c r="AY410" s="110" t="s">
        <v>55</v>
      </c>
      <c r="AZ410" s="97" t="s">
        <v>55</v>
      </c>
      <c r="BA410" s="97" t="s">
        <v>55</v>
      </c>
      <c r="BB410" s="122" t="s">
        <v>55</v>
      </c>
      <c r="BC410" s="97" t="s">
        <v>55</v>
      </c>
      <c r="BD410" s="98" t="s">
        <v>55</v>
      </c>
      <c r="BE410" s="97" t="s">
        <v>55</v>
      </c>
      <c r="BF410" s="100" t="s">
        <v>55</v>
      </c>
      <c r="BG410" s="97" t="s">
        <v>55</v>
      </c>
      <c r="BH410" s="110" t="s">
        <v>55</v>
      </c>
      <c r="BI410" s="97" t="s">
        <v>55</v>
      </c>
      <c r="BJ410" s="97" t="s">
        <v>55</v>
      </c>
      <c r="BK410" s="122" t="s">
        <v>55</v>
      </c>
      <c r="BL410" s="107" t="s">
        <v>126</v>
      </c>
      <c r="BM410" s="108" t="str">
        <f t="shared" si="87"/>
        <v>N.A.</v>
      </c>
      <c r="BN410" s="108" t="str">
        <f t="shared" si="88"/>
        <v>N.A.</v>
      </c>
      <c r="BO410" s="108" t="str">
        <f t="shared" si="89"/>
        <v>N.A.</v>
      </c>
      <c r="BP410" s="108" t="str">
        <f t="shared" si="90"/>
        <v>N.A.</v>
      </c>
      <c r="BQ410" s="108" t="str">
        <f t="shared" si="91"/>
        <v>N.A.</v>
      </c>
      <c r="BR410" s="109" t="str">
        <f t="shared" si="92"/>
        <v>N.A.</v>
      </c>
      <c r="BS410" s="108">
        <f t="shared" si="93"/>
        <v>0</v>
      </c>
      <c r="BT410" s="108">
        <f t="shared" si="94"/>
        <v>0</v>
      </c>
      <c r="BU410" s="108">
        <f t="shared" si="86"/>
        <v>0</v>
      </c>
      <c r="BV410" s="62" t="str">
        <f t="shared" si="95"/>
        <v>IGUAL</v>
      </c>
      <c r="BW410" s="251"/>
    </row>
    <row r="411" spans="1:75" ht="37.9" hidden="1" customHeight="1">
      <c r="A411" s="89" t="s">
        <v>229</v>
      </c>
      <c r="B411" s="43">
        <v>1930</v>
      </c>
      <c r="C411" s="90" t="s">
        <v>10</v>
      </c>
      <c r="D411" s="90" t="s">
        <v>2203</v>
      </c>
      <c r="E411" s="92">
        <v>45290</v>
      </c>
      <c r="F411" s="90" t="s">
        <v>22</v>
      </c>
      <c r="G411" s="93" t="s">
        <v>2248</v>
      </c>
      <c r="H411" s="90" t="s">
        <v>26</v>
      </c>
      <c r="I411" s="92">
        <v>45381</v>
      </c>
      <c r="J411" s="94"/>
      <c r="K411" s="90"/>
      <c r="L411" s="90"/>
      <c r="M411" s="90"/>
      <c r="N411" s="90"/>
      <c r="O411" s="92"/>
      <c r="P411" s="92" t="s">
        <v>2220</v>
      </c>
      <c r="Q411" s="188">
        <v>2953</v>
      </c>
      <c r="R411" s="95">
        <f t="array" ref="R411">SUM(IF($AA411=Reformulaciones!$B$2:$B$1354,Reformulaciones!$J$2:$J$994,0))</f>
        <v>0</v>
      </c>
      <c r="S411" s="93" t="s">
        <v>2249</v>
      </c>
      <c r="T411" s="93" t="s">
        <v>2042</v>
      </c>
      <c r="U411" s="96" t="s">
        <v>2243</v>
      </c>
      <c r="V411" s="94">
        <v>3</v>
      </c>
      <c r="W411" s="90" t="s">
        <v>748</v>
      </c>
      <c r="X411" s="92">
        <v>45323</v>
      </c>
      <c r="Y411" s="92">
        <v>45473</v>
      </c>
      <c r="Z411" s="90" t="s">
        <v>753</v>
      </c>
      <c r="AA411" s="44" t="s">
        <v>2250</v>
      </c>
      <c r="AB411" s="97" t="s">
        <v>52</v>
      </c>
      <c r="AC411" s="98" t="str">
        <f t="shared" si="97"/>
        <v>A</v>
      </c>
      <c r="AD411" s="99" t="s">
        <v>2251</v>
      </c>
      <c r="AE411" s="100">
        <v>0</v>
      </c>
      <c r="AF411" s="99" t="s">
        <v>2251</v>
      </c>
      <c r="AG411" s="110">
        <v>45407</v>
      </c>
      <c r="AH411" s="104" t="s">
        <v>551</v>
      </c>
      <c r="AI411" s="104" t="s">
        <v>1103</v>
      </c>
      <c r="AJ411" s="104" t="s">
        <v>1104</v>
      </c>
      <c r="AK411" s="97" t="s">
        <v>52</v>
      </c>
      <c r="AL411" s="98" t="str">
        <f t="shared" si="96"/>
        <v>C</v>
      </c>
      <c r="AM411" s="99" t="s">
        <v>1118</v>
      </c>
      <c r="AN411" s="100">
        <v>1</v>
      </c>
      <c r="AO411" s="99" t="s">
        <v>1119</v>
      </c>
      <c r="AP411" s="110">
        <v>45491</v>
      </c>
      <c r="AQ411" s="103" t="s">
        <v>1120</v>
      </c>
      <c r="AR411" s="99" t="s">
        <v>1119</v>
      </c>
      <c r="AS411" s="105" t="s">
        <v>26</v>
      </c>
      <c r="AT411" s="97" t="s">
        <v>55</v>
      </c>
      <c r="AU411" s="98" t="s">
        <v>55</v>
      </c>
      <c r="AV411" s="97" t="s">
        <v>55</v>
      </c>
      <c r="AW411" s="100" t="s">
        <v>55</v>
      </c>
      <c r="AX411" s="97" t="s">
        <v>55</v>
      </c>
      <c r="AY411" s="110" t="s">
        <v>55</v>
      </c>
      <c r="AZ411" s="97" t="s">
        <v>55</v>
      </c>
      <c r="BA411" s="97" t="s">
        <v>55</v>
      </c>
      <c r="BB411" s="122" t="s">
        <v>55</v>
      </c>
      <c r="BC411" s="97" t="s">
        <v>55</v>
      </c>
      <c r="BD411" s="98" t="s">
        <v>55</v>
      </c>
      <c r="BE411" s="97" t="s">
        <v>55</v>
      </c>
      <c r="BF411" s="100" t="s">
        <v>55</v>
      </c>
      <c r="BG411" s="97" t="s">
        <v>55</v>
      </c>
      <c r="BH411" s="110" t="s">
        <v>55</v>
      </c>
      <c r="BI411" s="97" t="s">
        <v>55</v>
      </c>
      <c r="BJ411" s="97" t="s">
        <v>55</v>
      </c>
      <c r="BK411" s="122" t="s">
        <v>55</v>
      </c>
      <c r="BL411" s="107" t="s">
        <v>126</v>
      </c>
      <c r="BM411" s="108" t="str">
        <f t="shared" si="87"/>
        <v>N.A.</v>
      </c>
      <c r="BN411" s="108" t="str">
        <f t="shared" si="88"/>
        <v>N.A.</v>
      </c>
      <c r="BO411" s="108" t="str">
        <f t="shared" si="89"/>
        <v>N.A.</v>
      </c>
      <c r="BP411" s="108" t="str">
        <f t="shared" si="90"/>
        <v>N.A.</v>
      </c>
      <c r="BQ411" s="108" t="str">
        <f t="shared" si="91"/>
        <v>N.A.</v>
      </c>
      <c r="BR411" s="109" t="str">
        <f t="shared" si="92"/>
        <v>N.A.</v>
      </c>
      <c r="BS411" s="108">
        <f t="shared" si="93"/>
        <v>0</v>
      </c>
      <c r="BT411" s="108">
        <f t="shared" si="94"/>
        <v>0</v>
      </c>
      <c r="BU411" s="108">
        <f t="shared" si="86"/>
        <v>0</v>
      </c>
      <c r="BV411" s="62" t="str">
        <f t="shared" si="95"/>
        <v>IGUAL</v>
      </c>
      <c r="BW411" s="251"/>
    </row>
    <row r="412" spans="1:75" ht="37.9" hidden="1" customHeight="1">
      <c r="A412" s="89" t="s">
        <v>229</v>
      </c>
      <c r="B412" s="43">
        <v>1931</v>
      </c>
      <c r="C412" s="90" t="s">
        <v>10</v>
      </c>
      <c r="D412" s="90" t="s">
        <v>2252</v>
      </c>
      <c r="E412" s="92">
        <v>45290</v>
      </c>
      <c r="F412" s="90" t="s">
        <v>22</v>
      </c>
      <c r="G412" s="93" t="s">
        <v>2253</v>
      </c>
      <c r="H412" s="90" t="s">
        <v>26</v>
      </c>
      <c r="I412" s="92">
        <v>45381</v>
      </c>
      <c r="J412" s="94"/>
      <c r="K412" s="90"/>
      <c r="L412" s="90"/>
      <c r="M412" s="90"/>
      <c r="N412" s="90"/>
      <c r="O412" s="92"/>
      <c r="P412" s="92" t="s">
        <v>2220</v>
      </c>
      <c r="Q412" s="188">
        <v>2954</v>
      </c>
      <c r="R412" s="95">
        <f t="array" ref="R412">SUM(IF($AA412=Reformulaciones!$B$2:$B$1354,Reformulaciones!$J$2:$J$994,0))</f>
        <v>0</v>
      </c>
      <c r="S412" s="93" t="s">
        <v>2254</v>
      </c>
      <c r="T412" s="93" t="s">
        <v>2042</v>
      </c>
      <c r="U412" s="96" t="s">
        <v>835</v>
      </c>
      <c r="V412" s="94">
        <v>3</v>
      </c>
      <c r="W412" s="90" t="s">
        <v>748</v>
      </c>
      <c r="X412" s="92">
        <v>45293</v>
      </c>
      <c r="Y412" s="92">
        <v>45473</v>
      </c>
      <c r="Z412" s="90" t="s">
        <v>753</v>
      </c>
      <c r="AA412" s="44" t="s">
        <v>2255</v>
      </c>
      <c r="AB412" s="97" t="s">
        <v>52</v>
      </c>
      <c r="AC412" s="98" t="str">
        <f t="shared" si="97"/>
        <v>A</v>
      </c>
      <c r="AD412" s="99" t="s">
        <v>2251</v>
      </c>
      <c r="AE412" s="100">
        <v>0</v>
      </c>
      <c r="AF412" s="99" t="s">
        <v>2251</v>
      </c>
      <c r="AG412" s="110">
        <v>45407</v>
      </c>
      <c r="AH412" s="104" t="s">
        <v>551</v>
      </c>
      <c r="AI412" s="104" t="s">
        <v>1103</v>
      </c>
      <c r="AJ412" s="104" t="s">
        <v>1104</v>
      </c>
      <c r="AK412" s="97" t="s">
        <v>52</v>
      </c>
      <c r="AL412" s="98" t="str">
        <f t="shared" si="96"/>
        <v>C</v>
      </c>
      <c r="AM412" s="99" t="s">
        <v>1118</v>
      </c>
      <c r="AN412" s="100">
        <v>1</v>
      </c>
      <c r="AO412" s="99" t="s">
        <v>1119</v>
      </c>
      <c r="AP412" s="110">
        <v>45491</v>
      </c>
      <c r="AQ412" s="103" t="s">
        <v>1120</v>
      </c>
      <c r="AR412" s="99" t="s">
        <v>1119</v>
      </c>
      <c r="AS412" s="105" t="s">
        <v>26</v>
      </c>
      <c r="AT412" s="97" t="s">
        <v>55</v>
      </c>
      <c r="AU412" s="98" t="s">
        <v>55</v>
      </c>
      <c r="AV412" s="97" t="s">
        <v>55</v>
      </c>
      <c r="AW412" s="100" t="s">
        <v>55</v>
      </c>
      <c r="AX412" s="97" t="s">
        <v>55</v>
      </c>
      <c r="AY412" s="110" t="s">
        <v>55</v>
      </c>
      <c r="AZ412" s="97" t="s">
        <v>55</v>
      </c>
      <c r="BA412" s="97" t="s">
        <v>55</v>
      </c>
      <c r="BB412" s="122" t="s">
        <v>55</v>
      </c>
      <c r="BC412" s="97" t="s">
        <v>55</v>
      </c>
      <c r="BD412" s="98" t="s">
        <v>55</v>
      </c>
      <c r="BE412" s="97" t="s">
        <v>55</v>
      </c>
      <c r="BF412" s="100" t="s">
        <v>55</v>
      </c>
      <c r="BG412" s="97" t="s">
        <v>55</v>
      </c>
      <c r="BH412" s="110" t="s">
        <v>55</v>
      </c>
      <c r="BI412" s="97" t="s">
        <v>55</v>
      </c>
      <c r="BJ412" s="97" t="s">
        <v>55</v>
      </c>
      <c r="BK412" s="122" t="s">
        <v>55</v>
      </c>
      <c r="BL412" s="107" t="s">
        <v>126</v>
      </c>
      <c r="BM412" s="108" t="str">
        <f t="shared" si="87"/>
        <v>N.A.</v>
      </c>
      <c r="BN412" s="108" t="str">
        <f t="shared" si="88"/>
        <v>N.A.</v>
      </c>
      <c r="BO412" s="108" t="str">
        <f t="shared" si="89"/>
        <v>N.A.</v>
      </c>
      <c r="BP412" s="108" t="str">
        <f t="shared" si="90"/>
        <v>N.A.</v>
      </c>
      <c r="BQ412" s="108" t="str">
        <f t="shared" si="91"/>
        <v>N.A.</v>
      </c>
      <c r="BR412" s="109" t="str">
        <f t="shared" si="92"/>
        <v>N.A.</v>
      </c>
      <c r="BS412" s="108">
        <f t="shared" si="93"/>
        <v>0</v>
      </c>
      <c r="BT412" s="108">
        <f t="shared" si="94"/>
        <v>0</v>
      </c>
      <c r="BU412" s="108">
        <f t="shared" si="86"/>
        <v>0</v>
      </c>
      <c r="BV412" s="62" t="str">
        <f t="shared" si="95"/>
        <v>IGUAL</v>
      </c>
      <c r="BW412" s="251"/>
    </row>
    <row r="413" spans="1:75" ht="37.9" hidden="1" customHeight="1">
      <c r="A413" s="89" t="s">
        <v>229</v>
      </c>
      <c r="B413" s="43">
        <v>1932</v>
      </c>
      <c r="C413" s="90" t="s">
        <v>10</v>
      </c>
      <c r="D413" s="90" t="s">
        <v>2256</v>
      </c>
      <c r="E413" s="92">
        <v>45290</v>
      </c>
      <c r="F413" s="90" t="s">
        <v>22</v>
      </c>
      <c r="G413" s="93" t="s">
        <v>2257</v>
      </c>
      <c r="H413" s="90" t="s">
        <v>26</v>
      </c>
      <c r="I413" s="92">
        <v>45381</v>
      </c>
      <c r="J413" s="94"/>
      <c r="K413" s="90"/>
      <c r="L413" s="90"/>
      <c r="M413" s="90"/>
      <c r="N413" s="90"/>
      <c r="O413" s="92"/>
      <c r="P413" s="92" t="s">
        <v>1945</v>
      </c>
      <c r="Q413" s="188">
        <v>2955</v>
      </c>
      <c r="R413" s="95">
        <f t="array" ref="R413">SUM(IF($AA413=Reformulaciones!$B$2:$B$1354,Reformulaciones!$J$2:$J$994,0))</f>
        <v>0</v>
      </c>
      <c r="S413" s="93" t="s">
        <v>2258</v>
      </c>
      <c r="T413" s="93" t="s">
        <v>2065</v>
      </c>
      <c r="U413" s="96" t="s">
        <v>759</v>
      </c>
      <c r="V413" s="94">
        <v>1</v>
      </c>
      <c r="W413" s="90" t="s">
        <v>748</v>
      </c>
      <c r="X413" s="92">
        <v>45323</v>
      </c>
      <c r="Y413" s="92">
        <v>45473</v>
      </c>
      <c r="Z413" s="90" t="s">
        <v>753</v>
      </c>
      <c r="AA413" s="44" t="s">
        <v>2259</v>
      </c>
      <c r="AB413" s="97" t="s">
        <v>48</v>
      </c>
      <c r="AC413" s="98" t="str">
        <f t="shared" si="97"/>
        <v>A</v>
      </c>
      <c r="AD413" s="111" t="s">
        <v>174</v>
      </c>
      <c r="AE413" s="100">
        <v>0</v>
      </c>
      <c r="AF413" s="101" t="s">
        <v>2260</v>
      </c>
      <c r="AG413" s="102">
        <v>45406</v>
      </c>
      <c r="AH413" s="112" t="s">
        <v>382</v>
      </c>
      <c r="AI413" s="104"/>
      <c r="AJ413" s="105" t="s">
        <v>120</v>
      </c>
      <c r="AK413" s="97" t="s">
        <v>48</v>
      </c>
      <c r="AL413" s="98" t="str">
        <f t="shared" si="96"/>
        <v>C</v>
      </c>
      <c r="AM413" s="113" t="s">
        <v>2261</v>
      </c>
      <c r="AN413" s="100">
        <v>1</v>
      </c>
      <c r="AO413" s="103" t="s">
        <v>2262</v>
      </c>
      <c r="AP413" s="102">
        <v>45491</v>
      </c>
      <c r="AQ413" s="103" t="s">
        <v>2263</v>
      </c>
      <c r="AR413" s="99" t="s">
        <v>2264</v>
      </c>
      <c r="AS413" s="122" t="s">
        <v>382</v>
      </c>
      <c r="AT413" s="97" t="s">
        <v>55</v>
      </c>
      <c r="AU413" s="98" t="s">
        <v>55</v>
      </c>
      <c r="AV413" s="97" t="s">
        <v>55</v>
      </c>
      <c r="AW413" s="100" t="s">
        <v>55</v>
      </c>
      <c r="AX413" s="97" t="s">
        <v>55</v>
      </c>
      <c r="AY413" s="110" t="s">
        <v>55</v>
      </c>
      <c r="AZ413" s="97" t="s">
        <v>55</v>
      </c>
      <c r="BA413" s="97" t="s">
        <v>55</v>
      </c>
      <c r="BB413" s="122" t="s">
        <v>55</v>
      </c>
      <c r="BC413" s="97" t="s">
        <v>55</v>
      </c>
      <c r="BD413" s="98" t="s">
        <v>55</v>
      </c>
      <c r="BE413" s="97" t="s">
        <v>55</v>
      </c>
      <c r="BF413" s="100" t="s">
        <v>55</v>
      </c>
      <c r="BG413" s="97" t="s">
        <v>55</v>
      </c>
      <c r="BH413" s="110" t="s">
        <v>55</v>
      </c>
      <c r="BI413" s="97" t="s">
        <v>55</v>
      </c>
      <c r="BJ413" s="97" t="s">
        <v>55</v>
      </c>
      <c r="BK413" s="122" t="s">
        <v>55</v>
      </c>
      <c r="BL413" s="107" t="s">
        <v>126</v>
      </c>
      <c r="BM413" s="108" t="str">
        <f t="shared" si="87"/>
        <v>N.A.</v>
      </c>
      <c r="BN413" s="108" t="str">
        <f t="shared" si="88"/>
        <v>N.A.</v>
      </c>
      <c r="BO413" s="108" t="str">
        <f t="shared" si="89"/>
        <v>N.A.</v>
      </c>
      <c r="BP413" s="108" t="str">
        <f t="shared" si="90"/>
        <v>N.A.</v>
      </c>
      <c r="BQ413" s="108" t="str">
        <f t="shared" si="91"/>
        <v>N.A.</v>
      </c>
      <c r="BR413" s="109" t="str">
        <f t="shared" si="92"/>
        <v>N.A.</v>
      </c>
      <c r="BS413" s="108">
        <f t="shared" si="93"/>
        <v>0</v>
      </c>
      <c r="BT413" s="108">
        <f t="shared" si="94"/>
        <v>0</v>
      </c>
      <c r="BU413" s="108">
        <f t="shared" si="86"/>
        <v>0</v>
      </c>
      <c r="BV413" s="62" t="str">
        <f t="shared" si="95"/>
        <v>IGUAL</v>
      </c>
      <c r="BW413" s="251"/>
    </row>
    <row r="414" spans="1:75" ht="37.9" hidden="1" customHeight="1">
      <c r="A414" s="89" t="s">
        <v>229</v>
      </c>
      <c r="B414" s="43">
        <v>1932</v>
      </c>
      <c r="C414" s="90" t="s">
        <v>10</v>
      </c>
      <c r="D414" s="90" t="s">
        <v>2256</v>
      </c>
      <c r="E414" s="92">
        <v>45290</v>
      </c>
      <c r="F414" s="90" t="s">
        <v>22</v>
      </c>
      <c r="G414" s="93" t="s">
        <v>2257</v>
      </c>
      <c r="H414" s="90" t="s">
        <v>26</v>
      </c>
      <c r="I414" s="92">
        <v>45381</v>
      </c>
      <c r="J414" s="94"/>
      <c r="K414" s="90"/>
      <c r="L414" s="90"/>
      <c r="M414" s="90"/>
      <c r="N414" s="90"/>
      <c r="O414" s="92"/>
      <c r="P414" s="92" t="s">
        <v>110</v>
      </c>
      <c r="Q414" s="188">
        <v>2956</v>
      </c>
      <c r="R414" s="95">
        <f t="array" ref="R414">SUM(IF($AA414=Reformulaciones!$B$2:$B$1354,Reformulaciones!$J$2:$J$994,0))</f>
        <v>0</v>
      </c>
      <c r="S414" s="93" t="s">
        <v>2258</v>
      </c>
      <c r="T414" s="93" t="s">
        <v>2068</v>
      </c>
      <c r="U414" s="96" t="s">
        <v>1950</v>
      </c>
      <c r="V414" s="94">
        <v>1</v>
      </c>
      <c r="W414" s="90" t="s">
        <v>748</v>
      </c>
      <c r="X414" s="92">
        <v>45323</v>
      </c>
      <c r="Y414" s="92">
        <v>45473</v>
      </c>
      <c r="Z414" s="90" t="s">
        <v>753</v>
      </c>
      <c r="AA414" s="44" t="s">
        <v>2265</v>
      </c>
      <c r="AB414" s="97" t="s">
        <v>48</v>
      </c>
      <c r="AC414" s="98" t="str">
        <f t="shared" si="97"/>
        <v>A</v>
      </c>
      <c r="AD414" s="111" t="s">
        <v>174</v>
      </c>
      <c r="AE414" s="100">
        <v>0</v>
      </c>
      <c r="AF414" s="101" t="s">
        <v>2260</v>
      </c>
      <c r="AG414" s="102">
        <v>45406</v>
      </c>
      <c r="AH414" s="112" t="s">
        <v>382</v>
      </c>
      <c r="AI414" s="104"/>
      <c r="AJ414" s="105" t="s">
        <v>120</v>
      </c>
      <c r="AK414" s="97" t="s">
        <v>48</v>
      </c>
      <c r="AL414" s="98" t="str">
        <f t="shared" si="96"/>
        <v>C</v>
      </c>
      <c r="AM414" s="99" t="s">
        <v>2266</v>
      </c>
      <c r="AN414" s="100">
        <v>1</v>
      </c>
      <c r="AO414" s="103" t="s">
        <v>2267</v>
      </c>
      <c r="AP414" s="102">
        <v>45491</v>
      </c>
      <c r="AQ414" s="103" t="s">
        <v>2263</v>
      </c>
      <c r="AR414" s="99" t="s">
        <v>2264</v>
      </c>
      <c r="AS414" s="122" t="s">
        <v>382</v>
      </c>
      <c r="AT414" s="97" t="s">
        <v>55</v>
      </c>
      <c r="AU414" s="98" t="s">
        <v>55</v>
      </c>
      <c r="AV414" s="97" t="s">
        <v>55</v>
      </c>
      <c r="AW414" s="100" t="s">
        <v>55</v>
      </c>
      <c r="AX414" s="97" t="s">
        <v>55</v>
      </c>
      <c r="AY414" s="110" t="s">
        <v>55</v>
      </c>
      <c r="AZ414" s="97" t="s">
        <v>55</v>
      </c>
      <c r="BA414" s="97" t="s">
        <v>55</v>
      </c>
      <c r="BB414" s="122" t="s">
        <v>55</v>
      </c>
      <c r="BC414" s="97" t="s">
        <v>55</v>
      </c>
      <c r="BD414" s="98" t="s">
        <v>55</v>
      </c>
      <c r="BE414" s="97" t="s">
        <v>55</v>
      </c>
      <c r="BF414" s="100" t="s">
        <v>55</v>
      </c>
      <c r="BG414" s="97" t="s">
        <v>55</v>
      </c>
      <c r="BH414" s="110" t="s">
        <v>55</v>
      </c>
      <c r="BI414" s="97" t="s">
        <v>55</v>
      </c>
      <c r="BJ414" s="97" t="s">
        <v>55</v>
      </c>
      <c r="BK414" s="122" t="s">
        <v>55</v>
      </c>
      <c r="BL414" s="107" t="s">
        <v>126</v>
      </c>
      <c r="BM414" s="108" t="str">
        <f t="shared" si="87"/>
        <v>N.A.</v>
      </c>
      <c r="BN414" s="108" t="str">
        <f t="shared" si="88"/>
        <v>N.A.</v>
      </c>
      <c r="BO414" s="108" t="str">
        <f t="shared" si="89"/>
        <v>N.A.</v>
      </c>
      <c r="BP414" s="108" t="str">
        <f t="shared" si="90"/>
        <v>N.A.</v>
      </c>
      <c r="BQ414" s="108" t="str">
        <f t="shared" si="91"/>
        <v>N.A.</v>
      </c>
      <c r="BR414" s="109" t="str">
        <f t="shared" si="92"/>
        <v>N.A.</v>
      </c>
      <c r="BS414" s="108">
        <f t="shared" si="93"/>
        <v>0</v>
      </c>
      <c r="BT414" s="108">
        <f t="shared" si="94"/>
        <v>0</v>
      </c>
      <c r="BU414" s="108">
        <f t="shared" si="86"/>
        <v>0</v>
      </c>
      <c r="BV414" s="62" t="str">
        <f t="shared" si="95"/>
        <v>IGUAL</v>
      </c>
      <c r="BW414" s="251"/>
    </row>
    <row r="415" spans="1:75" ht="37.9" hidden="1" customHeight="1">
      <c r="A415" s="89" t="s">
        <v>229</v>
      </c>
      <c r="B415" s="43">
        <v>1933</v>
      </c>
      <c r="C415" s="90" t="s">
        <v>10</v>
      </c>
      <c r="D415" s="90" t="s">
        <v>2256</v>
      </c>
      <c r="E415" s="92">
        <v>45290</v>
      </c>
      <c r="F415" s="90" t="s">
        <v>22</v>
      </c>
      <c r="G415" s="93" t="s">
        <v>2268</v>
      </c>
      <c r="H415" s="90" t="s">
        <v>26</v>
      </c>
      <c r="I415" s="92">
        <v>45381</v>
      </c>
      <c r="J415" s="94"/>
      <c r="K415" s="90"/>
      <c r="L415" s="90"/>
      <c r="M415" s="90"/>
      <c r="N415" s="90"/>
      <c r="O415" s="92"/>
      <c r="P415" s="92" t="s">
        <v>1945</v>
      </c>
      <c r="Q415" s="188">
        <v>2958</v>
      </c>
      <c r="R415" s="95">
        <f t="array" ref="R415">SUM(IF($AA415=Reformulaciones!$B$2:$B$1354,Reformulaciones!$J$2:$J$994,0))</f>
        <v>0</v>
      </c>
      <c r="S415" s="93" t="s">
        <v>2269</v>
      </c>
      <c r="T415" s="93" t="s">
        <v>2042</v>
      </c>
      <c r="U415" s="96" t="s">
        <v>835</v>
      </c>
      <c r="V415" s="94">
        <v>3</v>
      </c>
      <c r="W415" s="90" t="s">
        <v>748</v>
      </c>
      <c r="X415" s="92">
        <v>45323</v>
      </c>
      <c r="Y415" s="92">
        <v>45473</v>
      </c>
      <c r="Z415" s="90" t="s">
        <v>753</v>
      </c>
      <c r="AA415" s="44" t="s">
        <v>2270</v>
      </c>
      <c r="AB415" s="97" t="s">
        <v>48</v>
      </c>
      <c r="AC415" s="98" t="str">
        <f t="shared" si="97"/>
        <v>A</v>
      </c>
      <c r="AD415" s="111" t="s">
        <v>174</v>
      </c>
      <c r="AE415" s="100">
        <v>0</v>
      </c>
      <c r="AF415" s="101" t="s">
        <v>2260</v>
      </c>
      <c r="AG415" s="102">
        <v>45406</v>
      </c>
      <c r="AH415" s="112" t="s">
        <v>382</v>
      </c>
      <c r="AI415" s="104"/>
      <c r="AJ415" s="105" t="s">
        <v>120</v>
      </c>
      <c r="AK415" s="97" t="s">
        <v>48</v>
      </c>
      <c r="AL415" s="98" t="str">
        <f t="shared" si="96"/>
        <v>C</v>
      </c>
      <c r="AM415" s="163" t="s">
        <v>1052</v>
      </c>
      <c r="AN415" s="100">
        <v>1</v>
      </c>
      <c r="AO415" s="103" t="s">
        <v>2271</v>
      </c>
      <c r="AP415" s="102">
        <v>45491</v>
      </c>
      <c r="AQ415" s="117" t="s">
        <v>2272</v>
      </c>
      <c r="AR415" s="117" t="s">
        <v>2264</v>
      </c>
      <c r="AS415" s="122" t="s">
        <v>382</v>
      </c>
      <c r="AT415" s="97" t="s">
        <v>55</v>
      </c>
      <c r="AU415" s="98" t="s">
        <v>55</v>
      </c>
      <c r="AV415" s="97" t="s">
        <v>55</v>
      </c>
      <c r="AW415" s="100" t="s">
        <v>55</v>
      </c>
      <c r="AX415" s="97" t="s">
        <v>55</v>
      </c>
      <c r="AY415" s="110" t="s">
        <v>55</v>
      </c>
      <c r="AZ415" s="97" t="s">
        <v>55</v>
      </c>
      <c r="BA415" s="97" t="s">
        <v>55</v>
      </c>
      <c r="BB415" s="122" t="s">
        <v>55</v>
      </c>
      <c r="BC415" s="97" t="s">
        <v>55</v>
      </c>
      <c r="BD415" s="98" t="s">
        <v>55</v>
      </c>
      <c r="BE415" s="97" t="s">
        <v>55</v>
      </c>
      <c r="BF415" s="100" t="s">
        <v>55</v>
      </c>
      <c r="BG415" s="97" t="s">
        <v>55</v>
      </c>
      <c r="BH415" s="110" t="s">
        <v>55</v>
      </c>
      <c r="BI415" s="97" t="s">
        <v>55</v>
      </c>
      <c r="BJ415" s="97" t="s">
        <v>55</v>
      </c>
      <c r="BK415" s="122" t="s">
        <v>55</v>
      </c>
      <c r="BL415" s="107" t="s">
        <v>126</v>
      </c>
      <c r="BM415" s="108" t="str">
        <f t="shared" si="87"/>
        <v>N.A.</v>
      </c>
      <c r="BN415" s="108" t="str">
        <f t="shared" si="88"/>
        <v>N.A.</v>
      </c>
      <c r="BO415" s="108" t="str">
        <f t="shared" si="89"/>
        <v>N.A.</v>
      </c>
      <c r="BP415" s="108" t="str">
        <f t="shared" si="90"/>
        <v>N.A.</v>
      </c>
      <c r="BQ415" s="108" t="str">
        <f t="shared" si="91"/>
        <v>N.A.</v>
      </c>
      <c r="BR415" s="109" t="str">
        <f t="shared" si="92"/>
        <v>N.A.</v>
      </c>
      <c r="BS415" s="108">
        <f t="shared" si="93"/>
        <v>0</v>
      </c>
      <c r="BT415" s="108">
        <f t="shared" si="94"/>
        <v>0</v>
      </c>
      <c r="BU415" s="108">
        <f t="shared" si="86"/>
        <v>0</v>
      </c>
      <c r="BV415" s="62" t="str">
        <f t="shared" si="95"/>
        <v>IGUAL</v>
      </c>
      <c r="BW415" s="251"/>
    </row>
    <row r="416" spans="1:75" ht="37.9" hidden="1" customHeight="1">
      <c r="A416" s="89" t="s">
        <v>229</v>
      </c>
      <c r="B416" s="43">
        <v>1934</v>
      </c>
      <c r="C416" s="90" t="s">
        <v>10</v>
      </c>
      <c r="D416" s="90" t="s">
        <v>2256</v>
      </c>
      <c r="E416" s="92">
        <v>45290</v>
      </c>
      <c r="F416" s="90" t="s">
        <v>22</v>
      </c>
      <c r="G416" s="93" t="s">
        <v>2273</v>
      </c>
      <c r="H416" s="90" t="s">
        <v>26</v>
      </c>
      <c r="I416" s="92">
        <v>45381</v>
      </c>
      <c r="J416" s="94"/>
      <c r="K416" s="90"/>
      <c r="L416" s="90"/>
      <c r="M416" s="90"/>
      <c r="N416" s="90"/>
      <c r="O416" s="92"/>
      <c r="P416" s="92" t="s">
        <v>1945</v>
      </c>
      <c r="Q416" s="188">
        <v>2961</v>
      </c>
      <c r="R416" s="95">
        <f t="array" ref="R416">SUM(IF($AA416=Reformulaciones!$B$2:$B$1354,Reformulaciones!$J$2:$J$994,0))</f>
        <v>0</v>
      </c>
      <c r="S416" s="93" t="s">
        <v>2274</v>
      </c>
      <c r="T416" s="93" t="s">
        <v>2042</v>
      </c>
      <c r="U416" s="96" t="s">
        <v>835</v>
      </c>
      <c r="V416" s="94">
        <v>3</v>
      </c>
      <c r="W416" s="90" t="s">
        <v>748</v>
      </c>
      <c r="X416" s="92">
        <v>45323</v>
      </c>
      <c r="Y416" s="92">
        <v>45473</v>
      </c>
      <c r="Z416" s="90" t="s">
        <v>753</v>
      </c>
      <c r="AA416" s="44" t="s">
        <v>2275</v>
      </c>
      <c r="AB416" s="97" t="s">
        <v>49</v>
      </c>
      <c r="AC416" s="98" t="str">
        <f t="shared" si="97"/>
        <v>A</v>
      </c>
      <c r="AD416" s="99" t="s">
        <v>1182</v>
      </c>
      <c r="AE416" s="100">
        <v>0</v>
      </c>
      <c r="AF416" s="99" t="s">
        <v>811</v>
      </c>
      <c r="AG416" s="110">
        <v>45405</v>
      </c>
      <c r="AH416" s="104"/>
      <c r="AI416" s="104"/>
      <c r="AJ416" s="105" t="s">
        <v>120</v>
      </c>
      <c r="AK416" s="97" t="s">
        <v>49</v>
      </c>
      <c r="AL416" s="98" t="str">
        <f t="shared" si="96"/>
        <v>C</v>
      </c>
      <c r="AM416" s="99" t="s">
        <v>1052</v>
      </c>
      <c r="AN416" s="100">
        <v>1</v>
      </c>
      <c r="AO416" s="99" t="s">
        <v>2276</v>
      </c>
      <c r="AP416" s="110">
        <v>45475</v>
      </c>
      <c r="AQ416" s="103" t="s">
        <v>2277</v>
      </c>
      <c r="AR416" s="104" t="s">
        <v>792</v>
      </c>
      <c r="AS416" s="105"/>
      <c r="AT416" s="97" t="s">
        <v>55</v>
      </c>
      <c r="AU416" s="98" t="s">
        <v>55</v>
      </c>
      <c r="AV416" s="97" t="s">
        <v>55</v>
      </c>
      <c r="AW416" s="100" t="s">
        <v>55</v>
      </c>
      <c r="AX416" s="97" t="s">
        <v>55</v>
      </c>
      <c r="AY416" s="110" t="s">
        <v>55</v>
      </c>
      <c r="AZ416" s="97" t="s">
        <v>55</v>
      </c>
      <c r="BA416" s="97" t="s">
        <v>55</v>
      </c>
      <c r="BB416" s="122" t="s">
        <v>55</v>
      </c>
      <c r="BC416" s="97" t="s">
        <v>55</v>
      </c>
      <c r="BD416" s="98" t="s">
        <v>55</v>
      </c>
      <c r="BE416" s="97" t="s">
        <v>55</v>
      </c>
      <c r="BF416" s="100" t="s">
        <v>55</v>
      </c>
      <c r="BG416" s="97" t="s">
        <v>55</v>
      </c>
      <c r="BH416" s="110" t="s">
        <v>55</v>
      </c>
      <c r="BI416" s="97" t="s">
        <v>55</v>
      </c>
      <c r="BJ416" s="97" t="s">
        <v>55</v>
      </c>
      <c r="BK416" s="122" t="s">
        <v>55</v>
      </c>
      <c r="BL416" s="107" t="s">
        <v>126</v>
      </c>
      <c r="BM416" s="108" t="str">
        <f t="shared" si="87"/>
        <v>N.A.</v>
      </c>
      <c r="BN416" s="108" t="str">
        <f t="shared" si="88"/>
        <v>N.A.</v>
      </c>
      <c r="BO416" s="108" t="str">
        <f t="shared" si="89"/>
        <v>N.A.</v>
      </c>
      <c r="BP416" s="108" t="str">
        <f t="shared" si="90"/>
        <v>N.A.</v>
      </c>
      <c r="BQ416" s="108" t="str">
        <f t="shared" si="91"/>
        <v>N.A.</v>
      </c>
      <c r="BR416" s="109" t="str">
        <f t="shared" si="92"/>
        <v>N.A.</v>
      </c>
      <c r="BS416" s="108">
        <f t="shared" si="93"/>
        <v>0</v>
      </c>
      <c r="BT416" s="108">
        <f t="shared" si="94"/>
        <v>0</v>
      </c>
      <c r="BU416" s="108">
        <f t="shared" si="86"/>
        <v>0</v>
      </c>
      <c r="BV416" s="62" t="str">
        <f t="shared" si="95"/>
        <v>IGUAL</v>
      </c>
      <c r="BW416" s="251"/>
    </row>
    <row r="417" spans="1:75" ht="37.9" hidden="1" customHeight="1">
      <c r="A417" s="89" t="s">
        <v>229</v>
      </c>
      <c r="B417" s="43">
        <v>1935</v>
      </c>
      <c r="C417" s="90" t="s">
        <v>10</v>
      </c>
      <c r="D417" s="90" t="s">
        <v>2278</v>
      </c>
      <c r="E417" s="92">
        <v>45290</v>
      </c>
      <c r="F417" s="90" t="s">
        <v>22</v>
      </c>
      <c r="G417" s="93" t="s">
        <v>2279</v>
      </c>
      <c r="H417" s="90" t="s">
        <v>26</v>
      </c>
      <c r="I417" s="92">
        <v>45381</v>
      </c>
      <c r="J417" s="94"/>
      <c r="K417" s="90"/>
      <c r="L417" s="90"/>
      <c r="M417" s="90"/>
      <c r="N417" s="90"/>
      <c r="O417" s="92"/>
      <c r="P417" s="92" t="s">
        <v>2280</v>
      </c>
      <c r="Q417" s="188">
        <v>2967</v>
      </c>
      <c r="R417" s="95">
        <f t="array" ref="R417">SUM(IF($AA417=Reformulaciones!$B$2:$B$1354,Reformulaciones!$J$2:$J$994,0))</f>
        <v>0</v>
      </c>
      <c r="S417" s="93" t="s">
        <v>2281</v>
      </c>
      <c r="T417" s="93" t="s">
        <v>2042</v>
      </c>
      <c r="U417" s="96" t="s">
        <v>835</v>
      </c>
      <c r="V417" s="94">
        <v>3</v>
      </c>
      <c r="W417" s="90" t="s">
        <v>748</v>
      </c>
      <c r="X417" s="92">
        <v>45323</v>
      </c>
      <c r="Y417" s="92">
        <v>45473</v>
      </c>
      <c r="Z417" s="90" t="s">
        <v>753</v>
      </c>
      <c r="AA417" s="44" t="s">
        <v>2282</v>
      </c>
      <c r="AB417" s="97" t="s">
        <v>49</v>
      </c>
      <c r="AC417" s="98" t="str">
        <f t="shared" si="97"/>
        <v>A</v>
      </c>
      <c r="AD417" s="99" t="s">
        <v>1182</v>
      </c>
      <c r="AE417" s="100">
        <v>0</v>
      </c>
      <c r="AF417" s="99" t="s">
        <v>811</v>
      </c>
      <c r="AG417" s="110">
        <v>45405</v>
      </c>
      <c r="AH417" s="104"/>
      <c r="AI417" s="104"/>
      <c r="AJ417" s="105" t="s">
        <v>120</v>
      </c>
      <c r="AK417" s="97" t="s">
        <v>49</v>
      </c>
      <c r="AL417" s="98" t="str">
        <f t="shared" si="96"/>
        <v>C</v>
      </c>
      <c r="AM417" s="99" t="s">
        <v>842</v>
      </c>
      <c r="AN417" s="100">
        <v>1</v>
      </c>
      <c r="AO417" s="99" t="s">
        <v>2283</v>
      </c>
      <c r="AP417" s="110">
        <v>45475</v>
      </c>
      <c r="AQ417" s="103" t="s">
        <v>2277</v>
      </c>
      <c r="AR417" s="104" t="s">
        <v>792</v>
      </c>
      <c r="AS417" s="105"/>
      <c r="AT417" s="97" t="s">
        <v>55</v>
      </c>
      <c r="AU417" s="98" t="s">
        <v>55</v>
      </c>
      <c r="AV417" s="97" t="s">
        <v>55</v>
      </c>
      <c r="AW417" s="100" t="s">
        <v>55</v>
      </c>
      <c r="AX417" s="97" t="s">
        <v>55</v>
      </c>
      <c r="AY417" s="110" t="s">
        <v>55</v>
      </c>
      <c r="AZ417" s="97" t="s">
        <v>55</v>
      </c>
      <c r="BA417" s="97" t="s">
        <v>55</v>
      </c>
      <c r="BB417" s="122" t="s">
        <v>55</v>
      </c>
      <c r="BC417" s="97" t="s">
        <v>55</v>
      </c>
      <c r="BD417" s="98" t="s">
        <v>55</v>
      </c>
      <c r="BE417" s="97" t="s">
        <v>55</v>
      </c>
      <c r="BF417" s="100" t="s">
        <v>55</v>
      </c>
      <c r="BG417" s="97" t="s">
        <v>55</v>
      </c>
      <c r="BH417" s="110" t="s">
        <v>55</v>
      </c>
      <c r="BI417" s="97" t="s">
        <v>55</v>
      </c>
      <c r="BJ417" s="97" t="s">
        <v>55</v>
      </c>
      <c r="BK417" s="122" t="s">
        <v>55</v>
      </c>
      <c r="BL417" s="107" t="s">
        <v>126</v>
      </c>
      <c r="BM417" s="108" t="str">
        <f t="shared" si="87"/>
        <v>N.A.</v>
      </c>
      <c r="BN417" s="108" t="str">
        <f t="shared" si="88"/>
        <v>N.A.</v>
      </c>
      <c r="BO417" s="108" t="str">
        <f t="shared" si="89"/>
        <v>N.A.</v>
      </c>
      <c r="BP417" s="108" t="str">
        <f t="shared" si="90"/>
        <v>N.A.</v>
      </c>
      <c r="BQ417" s="108" t="str">
        <f t="shared" si="91"/>
        <v>N.A.</v>
      </c>
      <c r="BR417" s="109" t="str">
        <f t="shared" si="92"/>
        <v>N.A.</v>
      </c>
      <c r="BS417" s="108">
        <f t="shared" si="93"/>
        <v>0</v>
      </c>
      <c r="BT417" s="108">
        <f t="shared" si="94"/>
        <v>0</v>
      </c>
      <c r="BU417" s="108">
        <f t="shared" si="86"/>
        <v>0</v>
      </c>
      <c r="BV417" s="62" t="str">
        <f t="shared" si="95"/>
        <v>IGUAL</v>
      </c>
      <c r="BW417" s="251"/>
    </row>
    <row r="418" spans="1:75" ht="37.9" hidden="1" customHeight="1">
      <c r="A418" s="89" t="s">
        <v>229</v>
      </c>
      <c r="B418" s="43">
        <v>1935</v>
      </c>
      <c r="C418" s="90" t="s">
        <v>10</v>
      </c>
      <c r="D418" s="90" t="s">
        <v>2278</v>
      </c>
      <c r="E418" s="92">
        <v>45290</v>
      </c>
      <c r="F418" s="90" t="s">
        <v>22</v>
      </c>
      <c r="G418" s="93" t="s">
        <v>2279</v>
      </c>
      <c r="H418" s="90" t="s">
        <v>26</v>
      </c>
      <c r="I418" s="92">
        <v>45381</v>
      </c>
      <c r="J418" s="94"/>
      <c r="K418" s="90"/>
      <c r="L418" s="90"/>
      <c r="M418" s="90"/>
      <c r="N418" s="90"/>
      <c r="O418" s="92"/>
      <c r="P418" s="92" t="s">
        <v>110</v>
      </c>
      <c r="Q418" s="188">
        <v>2968</v>
      </c>
      <c r="R418" s="95">
        <f t="array" ref="R418">SUM(IF($AA418=Reformulaciones!$B$2:$B$1354,Reformulaciones!$J$2:$J$994,0))</f>
        <v>0</v>
      </c>
      <c r="S418" s="93" t="s">
        <v>2281</v>
      </c>
      <c r="T418" s="93" t="s">
        <v>2096</v>
      </c>
      <c r="U418" s="96" t="s">
        <v>162</v>
      </c>
      <c r="V418" s="94">
        <v>1</v>
      </c>
      <c r="W418" s="90" t="s">
        <v>748</v>
      </c>
      <c r="X418" s="92">
        <v>45323</v>
      </c>
      <c r="Y418" s="92">
        <v>45473</v>
      </c>
      <c r="Z418" s="90" t="s">
        <v>753</v>
      </c>
      <c r="AA418" s="44" t="s">
        <v>2284</v>
      </c>
      <c r="AB418" s="97" t="s">
        <v>49</v>
      </c>
      <c r="AC418" s="98" t="str">
        <f t="shared" si="97"/>
        <v>A</v>
      </c>
      <c r="AD418" s="99" t="s">
        <v>1182</v>
      </c>
      <c r="AE418" s="100">
        <v>0</v>
      </c>
      <c r="AF418" s="99" t="s">
        <v>811</v>
      </c>
      <c r="AG418" s="110">
        <v>45405</v>
      </c>
      <c r="AH418" s="104"/>
      <c r="AI418" s="104"/>
      <c r="AJ418" s="105" t="s">
        <v>120</v>
      </c>
      <c r="AK418" s="97" t="s">
        <v>49</v>
      </c>
      <c r="AL418" s="98" t="str">
        <f t="shared" si="96"/>
        <v>C</v>
      </c>
      <c r="AM418" s="99" t="s">
        <v>2285</v>
      </c>
      <c r="AN418" s="100">
        <v>1</v>
      </c>
      <c r="AO418" s="99" t="s">
        <v>2286</v>
      </c>
      <c r="AP418" s="110">
        <v>45475</v>
      </c>
      <c r="AQ418" s="103" t="s">
        <v>2287</v>
      </c>
      <c r="AR418" s="104" t="s">
        <v>792</v>
      </c>
      <c r="AS418" s="105"/>
      <c r="AT418" s="97" t="s">
        <v>55</v>
      </c>
      <c r="AU418" s="98" t="s">
        <v>55</v>
      </c>
      <c r="AV418" s="97" t="s">
        <v>55</v>
      </c>
      <c r="AW418" s="100" t="s">
        <v>55</v>
      </c>
      <c r="AX418" s="97" t="s">
        <v>55</v>
      </c>
      <c r="AY418" s="110" t="s">
        <v>55</v>
      </c>
      <c r="AZ418" s="97" t="s">
        <v>55</v>
      </c>
      <c r="BA418" s="97" t="s">
        <v>55</v>
      </c>
      <c r="BB418" s="122" t="s">
        <v>55</v>
      </c>
      <c r="BC418" s="97" t="s">
        <v>55</v>
      </c>
      <c r="BD418" s="98" t="s">
        <v>55</v>
      </c>
      <c r="BE418" s="97" t="s">
        <v>55</v>
      </c>
      <c r="BF418" s="100" t="s">
        <v>55</v>
      </c>
      <c r="BG418" s="97" t="s">
        <v>55</v>
      </c>
      <c r="BH418" s="110" t="s">
        <v>55</v>
      </c>
      <c r="BI418" s="97" t="s">
        <v>55</v>
      </c>
      <c r="BJ418" s="97" t="s">
        <v>55</v>
      </c>
      <c r="BK418" s="122" t="s">
        <v>55</v>
      </c>
      <c r="BL418" s="107" t="s">
        <v>126</v>
      </c>
      <c r="BM418" s="108" t="str">
        <f t="shared" si="87"/>
        <v>N.A.</v>
      </c>
      <c r="BN418" s="108" t="str">
        <f t="shared" si="88"/>
        <v>N.A.</v>
      </c>
      <c r="BO418" s="108" t="str">
        <f t="shared" si="89"/>
        <v>N.A.</v>
      </c>
      <c r="BP418" s="108" t="str">
        <f t="shared" si="90"/>
        <v>N.A.</v>
      </c>
      <c r="BQ418" s="108" t="str">
        <f t="shared" si="91"/>
        <v>N.A.</v>
      </c>
      <c r="BR418" s="109" t="str">
        <f t="shared" si="92"/>
        <v>N.A.</v>
      </c>
      <c r="BS418" s="108">
        <f t="shared" si="93"/>
        <v>0</v>
      </c>
      <c r="BT418" s="108">
        <f t="shared" si="94"/>
        <v>0</v>
      </c>
      <c r="BU418" s="108">
        <f t="shared" si="86"/>
        <v>0</v>
      </c>
      <c r="BV418" s="62" t="str">
        <f t="shared" si="95"/>
        <v>IGUAL</v>
      </c>
      <c r="BW418" s="251"/>
    </row>
    <row r="419" spans="1:75" ht="37.9" hidden="1" customHeight="1">
      <c r="A419" s="89" t="s">
        <v>229</v>
      </c>
      <c r="B419" s="43">
        <v>1936</v>
      </c>
      <c r="C419" s="90" t="s">
        <v>10</v>
      </c>
      <c r="D419" s="90" t="s">
        <v>2278</v>
      </c>
      <c r="E419" s="92">
        <v>45290</v>
      </c>
      <c r="F419" s="90" t="s">
        <v>22</v>
      </c>
      <c r="G419" s="93" t="s">
        <v>2288</v>
      </c>
      <c r="H419" s="90" t="s">
        <v>26</v>
      </c>
      <c r="I419" s="92">
        <v>45381</v>
      </c>
      <c r="J419" s="94"/>
      <c r="K419" s="90"/>
      <c r="L419" s="90"/>
      <c r="M419" s="90"/>
      <c r="N419" s="90"/>
      <c r="O419" s="92"/>
      <c r="P419" s="92" t="s">
        <v>2220</v>
      </c>
      <c r="Q419" s="188">
        <v>2966</v>
      </c>
      <c r="R419" s="95">
        <f t="array" ref="R419">SUM(IF($AA419=Reformulaciones!$B$2:$B$1354,Reformulaciones!$J$2:$J$994,0))</f>
        <v>0</v>
      </c>
      <c r="S419" s="93" t="s">
        <v>2289</v>
      </c>
      <c r="T419" s="93" t="s">
        <v>2290</v>
      </c>
      <c r="U419" s="96" t="s">
        <v>162</v>
      </c>
      <c r="V419" s="94">
        <v>1</v>
      </c>
      <c r="W419" s="90" t="s">
        <v>748</v>
      </c>
      <c r="X419" s="92">
        <v>45323</v>
      </c>
      <c r="Y419" s="92">
        <v>45473</v>
      </c>
      <c r="Z419" s="90" t="s">
        <v>753</v>
      </c>
      <c r="AA419" s="44" t="s">
        <v>2291</v>
      </c>
      <c r="AB419" s="97" t="s">
        <v>46</v>
      </c>
      <c r="AC419" s="98" t="str">
        <f t="shared" si="97"/>
        <v>A</v>
      </c>
      <c r="AD419" s="99" t="s">
        <v>550</v>
      </c>
      <c r="AE419" s="100">
        <v>0</v>
      </c>
      <c r="AF419" s="99" t="s">
        <v>550</v>
      </c>
      <c r="AG419" s="110">
        <v>45404</v>
      </c>
      <c r="AH419" s="104" t="s">
        <v>551</v>
      </c>
      <c r="AI419" s="104" t="s">
        <v>552</v>
      </c>
      <c r="AJ419" s="105" t="s">
        <v>120</v>
      </c>
      <c r="AK419" s="97" t="s">
        <v>46</v>
      </c>
      <c r="AL419" s="98" t="str">
        <f t="shared" si="96"/>
        <v>C</v>
      </c>
      <c r="AM419" s="99" t="s">
        <v>2292</v>
      </c>
      <c r="AN419" s="100">
        <v>1</v>
      </c>
      <c r="AO419" s="99" t="s">
        <v>2293</v>
      </c>
      <c r="AP419" s="110">
        <v>45484</v>
      </c>
      <c r="AQ419" s="103" t="s">
        <v>2294</v>
      </c>
      <c r="AR419" s="97" t="s">
        <v>877</v>
      </c>
      <c r="AS419" s="105"/>
      <c r="AT419" s="97" t="s">
        <v>55</v>
      </c>
      <c r="AU419" s="98" t="s">
        <v>55</v>
      </c>
      <c r="AV419" s="97" t="s">
        <v>55</v>
      </c>
      <c r="AW419" s="100" t="s">
        <v>55</v>
      </c>
      <c r="AX419" s="97" t="s">
        <v>55</v>
      </c>
      <c r="AY419" s="110" t="s">
        <v>55</v>
      </c>
      <c r="AZ419" s="97" t="s">
        <v>55</v>
      </c>
      <c r="BA419" s="97" t="s">
        <v>55</v>
      </c>
      <c r="BB419" s="122" t="s">
        <v>55</v>
      </c>
      <c r="BC419" s="97" t="s">
        <v>55</v>
      </c>
      <c r="BD419" s="98" t="s">
        <v>55</v>
      </c>
      <c r="BE419" s="97" t="s">
        <v>55</v>
      </c>
      <c r="BF419" s="100" t="s">
        <v>55</v>
      </c>
      <c r="BG419" s="97" t="s">
        <v>55</v>
      </c>
      <c r="BH419" s="110" t="s">
        <v>55</v>
      </c>
      <c r="BI419" s="97" t="s">
        <v>55</v>
      </c>
      <c r="BJ419" s="97" t="s">
        <v>55</v>
      </c>
      <c r="BK419" s="122" t="s">
        <v>55</v>
      </c>
      <c r="BL419" s="107" t="s">
        <v>126</v>
      </c>
      <c r="BM419" s="108" t="str">
        <f t="shared" si="87"/>
        <v>N.A.</v>
      </c>
      <c r="BN419" s="108" t="str">
        <f t="shared" si="88"/>
        <v>N.A.</v>
      </c>
      <c r="BO419" s="108" t="str">
        <f t="shared" si="89"/>
        <v>N.A.</v>
      </c>
      <c r="BP419" s="108" t="str">
        <f t="shared" si="90"/>
        <v>N.A.</v>
      </c>
      <c r="BQ419" s="108" t="str">
        <f t="shared" si="91"/>
        <v>N.A.</v>
      </c>
      <c r="BR419" s="109" t="str">
        <f t="shared" si="92"/>
        <v>N.A.</v>
      </c>
      <c r="BS419" s="108">
        <f t="shared" si="93"/>
        <v>0</v>
      </c>
      <c r="BT419" s="108">
        <f t="shared" si="94"/>
        <v>0</v>
      </c>
      <c r="BU419" s="108">
        <f t="shared" si="86"/>
        <v>0</v>
      </c>
      <c r="BV419" s="62" t="str">
        <f t="shared" si="95"/>
        <v>IGUAL</v>
      </c>
      <c r="BW419" s="251"/>
    </row>
    <row r="420" spans="1:75" ht="37.9" hidden="1" customHeight="1">
      <c r="A420" s="89" t="s">
        <v>229</v>
      </c>
      <c r="B420" s="43">
        <v>1937</v>
      </c>
      <c r="C420" s="90" t="s">
        <v>10</v>
      </c>
      <c r="D420" s="90" t="s">
        <v>2295</v>
      </c>
      <c r="E420" s="92">
        <v>45290</v>
      </c>
      <c r="F420" s="90" t="s">
        <v>22</v>
      </c>
      <c r="G420" s="93" t="s">
        <v>2296</v>
      </c>
      <c r="H420" s="90" t="s">
        <v>26</v>
      </c>
      <c r="I420" s="92">
        <v>45381</v>
      </c>
      <c r="J420" s="94"/>
      <c r="K420" s="90"/>
      <c r="L420" s="90"/>
      <c r="M420" s="90"/>
      <c r="N420" s="90"/>
      <c r="O420" s="92"/>
      <c r="P420" s="92" t="s">
        <v>2280</v>
      </c>
      <c r="Q420" s="188">
        <v>2969</v>
      </c>
      <c r="R420" s="95">
        <f t="array" ref="R420">SUM(IF($AA420=Reformulaciones!$B$2:$B$1354,Reformulaciones!$J$2:$J$994,0))</f>
        <v>0</v>
      </c>
      <c r="S420" s="93" t="s">
        <v>2297</v>
      </c>
      <c r="T420" s="93" t="s">
        <v>1947</v>
      </c>
      <c r="U420" s="96" t="s">
        <v>2227</v>
      </c>
      <c r="V420" s="94">
        <v>1</v>
      </c>
      <c r="W420" s="90" t="s">
        <v>748</v>
      </c>
      <c r="X420" s="92">
        <v>45293</v>
      </c>
      <c r="Y420" s="92">
        <v>45473</v>
      </c>
      <c r="Z420" s="90" t="s">
        <v>753</v>
      </c>
      <c r="AA420" s="44" t="s">
        <v>2298</v>
      </c>
      <c r="AB420" s="97" t="s">
        <v>46</v>
      </c>
      <c r="AC420" s="98" t="str">
        <f t="shared" si="97"/>
        <v>A</v>
      </c>
      <c r="AD420" s="99" t="s">
        <v>550</v>
      </c>
      <c r="AE420" s="100">
        <v>0</v>
      </c>
      <c r="AF420" s="99" t="s">
        <v>550</v>
      </c>
      <c r="AG420" s="110">
        <v>45404</v>
      </c>
      <c r="AH420" s="104" t="s">
        <v>551</v>
      </c>
      <c r="AI420" s="104" t="s">
        <v>552</v>
      </c>
      <c r="AJ420" s="105" t="s">
        <v>120</v>
      </c>
      <c r="AK420" s="97" t="s">
        <v>46</v>
      </c>
      <c r="AL420" s="98" t="str">
        <f t="shared" si="96"/>
        <v>C</v>
      </c>
      <c r="AM420" s="99" t="s">
        <v>2299</v>
      </c>
      <c r="AN420" s="100">
        <v>1</v>
      </c>
      <c r="AO420" s="99" t="s">
        <v>2300</v>
      </c>
      <c r="AP420" s="110">
        <v>45485</v>
      </c>
      <c r="AQ420" s="103" t="s">
        <v>2301</v>
      </c>
      <c r="AR420" s="97" t="s">
        <v>877</v>
      </c>
      <c r="AS420" s="105"/>
      <c r="AT420" s="97" t="s">
        <v>55</v>
      </c>
      <c r="AU420" s="98" t="s">
        <v>55</v>
      </c>
      <c r="AV420" s="97" t="s">
        <v>55</v>
      </c>
      <c r="AW420" s="100" t="s">
        <v>55</v>
      </c>
      <c r="AX420" s="97" t="s">
        <v>55</v>
      </c>
      <c r="AY420" s="110" t="s">
        <v>55</v>
      </c>
      <c r="AZ420" s="97" t="s">
        <v>55</v>
      </c>
      <c r="BA420" s="97" t="s">
        <v>55</v>
      </c>
      <c r="BB420" s="122" t="s">
        <v>55</v>
      </c>
      <c r="BC420" s="97" t="s">
        <v>55</v>
      </c>
      <c r="BD420" s="98" t="s">
        <v>55</v>
      </c>
      <c r="BE420" s="97" t="s">
        <v>55</v>
      </c>
      <c r="BF420" s="100" t="s">
        <v>55</v>
      </c>
      <c r="BG420" s="97" t="s">
        <v>55</v>
      </c>
      <c r="BH420" s="110" t="s">
        <v>55</v>
      </c>
      <c r="BI420" s="97" t="s">
        <v>55</v>
      </c>
      <c r="BJ420" s="97" t="s">
        <v>55</v>
      </c>
      <c r="BK420" s="122" t="s">
        <v>55</v>
      </c>
      <c r="BL420" s="107" t="s">
        <v>126</v>
      </c>
      <c r="BM420" s="108" t="str">
        <f t="shared" si="87"/>
        <v>N.A.</v>
      </c>
      <c r="BN420" s="108" t="str">
        <f t="shared" si="88"/>
        <v>N.A.</v>
      </c>
      <c r="BO420" s="108" t="str">
        <f t="shared" si="89"/>
        <v>N.A.</v>
      </c>
      <c r="BP420" s="108" t="str">
        <f t="shared" si="90"/>
        <v>N.A.</v>
      </c>
      <c r="BQ420" s="108" t="str">
        <f t="shared" si="91"/>
        <v>N.A.</v>
      </c>
      <c r="BR420" s="109" t="str">
        <f t="shared" si="92"/>
        <v>N.A.</v>
      </c>
      <c r="BS420" s="108">
        <f t="shared" si="93"/>
        <v>0</v>
      </c>
      <c r="BT420" s="108">
        <f t="shared" si="94"/>
        <v>0</v>
      </c>
      <c r="BU420" s="108">
        <f t="shared" si="86"/>
        <v>0</v>
      </c>
      <c r="BV420" s="62" t="str">
        <f t="shared" si="95"/>
        <v>IGUAL</v>
      </c>
      <c r="BW420" s="251"/>
    </row>
    <row r="421" spans="1:75" ht="37.9" hidden="1" customHeight="1">
      <c r="A421" s="89" t="s">
        <v>229</v>
      </c>
      <c r="B421" s="43">
        <v>1937</v>
      </c>
      <c r="C421" s="90" t="s">
        <v>10</v>
      </c>
      <c r="D421" s="96" t="s">
        <v>2295</v>
      </c>
      <c r="E421" s="92">
        <v>45290</v>
      </c>
      <c r="F421" s="90" t="s">
        <v>22</v>
      </c>
      <c r="G421" s="93" t="s">
        <v>2296</v>
      </c>
      <c r="H421" s="90" t="s">
        <v>26</v>
      </c>
      <c r="I421" s="92">
        <v>45381</v>
      </c>
      <c r="J421" s="94"/>
      <c r="K421" s="90"/>
      <c r="L421" s="90"/>
      <c r="M421" s="90"/>
      <c r="N421" s="90"/>
      <c r="O421" s="92"/>
      <c r="P421" s="92" t="s">
        <v>110</v>
      </c>
      <c r="Q421" s="188">
        <v>2970</v>
      </c>
      <c r="R421" s="95">
        <f t="array" ref="R421">SUM(IF($AA421=Reformulaciones!$B$2:$B$1354,Reformulaciones!$J$2:$J$994,0))</f>
        <v>0</v>
      </c>
      <c r="S421" s="93" t="s">
        <v>2297</v>
      </c>
      <c r="T421" s="93" t="s">
        <v>1949</v>
      </c>
      <c r="U421" s="96" t="s">
        <v>2302</v>
      </c>
      <c r="V421" s="94">
        <v>1</v>
      </c>
      <c r="W421" s="90" t="s">
        <v>748</v>
      </c>
      <c r="X421" s="92">
        <v>45293</v>
      </c>
      <c r="Y421" s="92">
        <v>45473</v>
      </c>
      <c r="Z421" s="90" t="s">
        <v>753</v>
      </c>
      <c r="AA421" s="44" t="s">
        <v>2303</v>
      </c>
      <c r="AB421" s="97" t="s">
        <v>46</v>
      </c>
      <c r="AC421" s="98" t="str">
        <f t="shared" si="97"/>
        <v>A</v>
      </c>
      <c r="AD421" s="99" t="s">
        <v>550</v>
      </c>
      <c r="AE421" s="100">
        <v>0</v>
      </c>
      <c r="AF421" s="99" t="s">
        <v>550</v>
      </c>
      <c r="AG421" s="110">
        <v>45404</v>
      </c>
      <c r="AH421" s="104" t="s">
        <v>551</v>
      </c>
      <c r="AI421" s="104" t="s">
        <v>552</v>
      </c>
      <c r="AJ421" s="105" t="s">
        <v>120</v>
      </c>
      <c r="AK421" s="97" t="s">
        <v>46</v>
      </c>
      <c r="AL421" s="98" t="str">
        <f t="shared" si="96"/>
        <v>C</v>
      </c>
      <c r="AM421" s="99" t="s">
        <v>2299</v>
      </c>
      <c r="AN421" s="100">
        <v>1</v>
      </c>
      <c r="AO421" s="99" t="s">
        <v>2300</v>
      </c>
      <c r="AP421" s="110">
        <v>45485</v>
      </c>
      <c r="AQ421" s="103" t="s">
        <v>2301</v>
      </c>
      <c r="AR421" s="97" t="s">
        <v>877</v>
      </c>
      <c r="AS421" s="105"/>
      <c r="AT421" s="97" t="s">
        <v>55</v>
      </c>
      <c r="AU421" s="98" t="s">
        <v>55</v>
      </c>
      <c r="AV421" s="97" t="s">
        <v>55</v>
      </c>
      <c r="AW421" s="100" t="s">
        <v>55</v>
      </c>
      <c r="AX421" s="97" t="s">
        <v>55</v>
      </c>
      <c r="AY421" s="110" t="s">
        <v>55</v>
      </c>
      <c r="AZ421" s="97" t="s">
        <v>55</v>
      </c>
      <c r="BA421" s="97" t="s">
        <v>55</v>
      </c>
      <c r="BB421" s="122" t="s">
        <v>55</v>
      </c>
      <c r="BC421" s="97" t="s">
        <v>55</v>
      </c>
      <c r="BD421" s="98" t="s">
        <v>55</v>
      </c>
      <c r="BE421" s="97" t="s">
        <v>55</v>
      </c>
      <c r="BF421" s="100" t="s">
        <v>55</v>
      </c>
      <c r="BG421" s="97" t="s">
        <v>55</v>
      </c>
      <c r="BH421" s="110" t="s">
        <v>55</v>
      </c>
      <c r="BI421" s="97" t="s">
        <v>55</v>
      </c>
      <c r="BJ421" s="97" t="s">
        <v>55</v>
      </c>
      <c r="BK421" s="122" t="s">
        <v>55</v>
      </c>
      <c r="BL421" s="107" t="s">
        <v>126</v>
      </c>
      <c r="BM421" s="108" t="str">
        <f t="shared" si="87"/>
        <v>N.A.</v>
      </c>
      <c r="BN421" s="108" t="str">
        <f t="shared" si="88"/>
        <v>N.A.</v>
      </c>
      <c r="BO421" s="108" t="str">
        <f t="shared" si="89"/>
        <v>N.A.</v>
      </c>
      <c r="BP421" s="108" t="str">
        <f t="shared" si="90"/>
        <v>N.A.</v>
      </c>
      <c r="BQ421" s="108" t="str">
        <f t="shared" si="91"/>
        <v>N.A.</v>
      </c>
      <c r="BR421" s="109" t="str">
        <f t="shared" si="92"/>
        <v>N.A.</v>
      </c>
      <c r="BS421" s="108">
        <f t="shared" si="93"/>
        <v>0</v>
      </c>
      <c r="BT421" s="108">
        <f t="shared" si="94"/>
        <v>0</v>
      </c>
      <c r="BU421" s="108">
        <f t="shared" si="86"/>
        <v>0</v>
      </c>
      <c r="BV421" s="62" t="str">
        <f t="shared" si="95"/>
        <v>IGUAL</v>
      </c>
      <c r="BW421" s="251"/>
    </row>
    <row r="422" spans="1:75" ht="37.9" hidden="1" customHeight="1">
      <c r="A422" s="89" t="s">
        <v>229</v>
      </c>
      <c r="B422" s="43">
        <v>1938</v>
      </c>
      <c r="C422" s="90" t="s">
        <v>10</v>
      </c>
      <c r="D422" s="96" t="s">
        <v>2304</v>
      </c>
      <c r="E422" s="92">
        <v>45290</v>
      </c>
      <c r="F422" s="90" t="s">
        <v>22</v>
      </c>
      <c r="G422" s="93" t="s">
        <v>2305</v>
      </c>
      <c r="H422" s="90" t="s">
        <v>26</v>
      </c>
      <c r="I422" s="92">
        <v>45381</v>
      </c>
      <c r="J422" s="94"/>
      <c r="K422" s="90"/>
      <c r="L422" s="90"/>
      <c r="M422" s="90"/>
      <c r="N422" s="90"/>
      <c r="O422" s="92"/>
      <c r="P422" s="92" t="s">
        <v>2306</v>
      </c>
      <c r="Q422" s="188">
        <v>2957</v>
      </c>
      <c r="R422" s="95">
        <f t="array" ref="R422">SUM(IF($AA422=Reformulaciones!$B$2:$B$1354,Reformulaciones!$J$2:$J$994,0))</f>
        <v>0</v>
      </c>
      <c r="S422" s="93" t="s">
        <v>2307</v>
      </c>
      <c r="T422" s="93" t="s">
        <v>2042</v>
      </c>
      <c r="U422" s="96" t="s">
        <v>835</v>
      </c>
      <c r="V422" s="94">
        <v>3</v>
      </c>
      <c r="W422" s="90" t="s">
        <v>748</v>
      </c>
      <c r="X422" s="92">
        <v>45293</v>
      </c>
      <c r="Y422" s="92">
        <v>45473</v>
      </c>
      <c r="Z422" s="90" t="s">
        <v>753</v>
      </c>
      <c r="AA422" s="44" t="s">
        <v>2308</v>
      </c>
      <c r="AB422" s="97" t="s">
        <v>44</v>
      </c>
      <c r="AC422" s="98" t="str">
        <f t="shared" si="97"/>
        <v>A</v>
      </c>
      <c r="AD422" s="99" t="s">
        <v>2309</v>
      </c>
      <c r="AE422" s="100">
        <v>0</v>
      </c>
      <c r="AF422" s="99" t="s">
        <v>2310</v>
      </c>
      <c r="AG422" s="110">
        <v>45405</v>
      </c>
      <c r="AH422" s="104"/>
      <c r="AI422" s="104"/>
      <c r="AJ422" s="105" t="s">
        <v>120</v>
      </c>
      <c r="AK422" s="97" t="s">
        <v>44</v>
      </c>
      <c r="AL422" s="98" t="str">
        <f t="shared" si="96"/>
        <v>C</v>
      </c>
      <c r="AM422" s="99" t="s">
        <v>1052</v>
      </c>
      <c r="AN422" s="100">
        <v>1</v>
      </c>
      <c r="AO422" s="99" t="s">
        <v>2311</v>
      </c>
      <c r="AP422" s="110">
        <v>45492</v>
      </c>
      <c r="AQ422" s="103" t="s">
        <v>2312</v>
      </c>
      <c r="AR422" s="104" t="s">
        <v>2313</v>
      </c>
      <c r="AS422" s="105"/>
      <c r="AT422" s="97" t="s">
        <v>55</v>
      </c>
      <c r="AU422" s="98" t="s">
        <v>55</v>
      </c>
      <c r="AV422" s="97" t="s">
        <v>55</v>
      </c>
      <c r="AW422" s="100" t="s">
        <v>55</v>
      </c>
      <c r="AX422" s="97" t="s">
        <v>55</v>
      </c>
      <c r="AY422" s="110" t="s">
        <v>55</v>
      </c>
      <c r="AZ422" s="97" t="s">
        <v>55</v>
      </c>
      <c r="BA422" s="97" t="s">
        <v>55</v>
      </c>
      <c r="BB422" s="122" t="s">
        <v>55</v>
      </c>
      <c r="BC422" s="97" t="s">
        <v>55</v>
      </c>
      <c r="BD422" s="98" t="s">
        <v>55</v>
      </c>
      <c r="BE422" s="97" t="s">
        <v>55</v>
      </c>
      <c r="BF422" s="100" t="s">
        <v>55</v>
      </c>
      <c r="BG422" s="97" t="s">
        <v>55</v>
      </c>
      <c r="BH422" s="110" t="s">
        <v>55</v>
      </c>
      <c r="BI422" s="97" t="s">
        <v>55</v>
      </c>
      <c r="BJ422" s="97" t="s">
        <v>55</v>
      </c>
      <c r="BK422" s="122" t="s">
        <v>55</v>
      </c>
      <c r="BL422" s="107" t="s">
        <v>126</v>
      </c>
      <c r="BM422" s="108" t="str">
        <f t="shared" si="87"/>
        <v>N.A.</v>
      </c>
      <c r="BN422" s="108" t="str">
        <f t="shared" si="88"/>
        <v>N.A.</v>
      </c>
      <c r="BO422" s="108" t="str">
        <f t="shared" si="89"/>
        <v>N.A.</v>
      </c>
      <c r="BP422" s="108" t="str">
        <f t="shared" si="90"/>
        <v>N.A.</v>
      </c>
      <c r="BQ422" s="108" t="str">
        <f t="shared" si="91"/>
        <v>N.A.</v>
      </c>
      <c r="BR422" s="109" t="str">
        <f t="shared" si="92"/>
        <v>N.A.</v>
      </c>
      <c r="BS422" s="108">
        <f t="shared" si="93"/>
        <v>0</v>
      </c>
      <c r="BT422" s="108">
        <f t="shared" si="94"/>
        <v>0</v>
      </c>
      <c r="BU422" s="108">
        <f t="shared" si="86"/>
        <v>0</v>
      </c>
      <c r="BV422" s="62" t="str">
        <f t="shared" si="95"/>
        <v>IGUAL</v>
      </c>
      <c r="BW422" s="251"/>
    </row>
    <row r="423" spans="1:75" ht="37.9" hidden="1" customHeight="1">
      <c r="A423" s="89" t="s">
        <v>229</v>
      </c>
      <c r="B423" s="43">
        <v>1939</v>
      </c>
      <c r="C423" s="90" t="s">
        <v>10</v>
      </c>
      <c r="D423" s="90" t="s">
        <v>2314</v>
      </c>
      <c r="E423" s="92">
        <v>45290</v>
      </c>
      <c r="F423" s="90" t="s">
        <v>22</v>
      </c>
      <c r="G423" s="93" t="s">
        <v>2315</v>
      </c>
      <c r="H423" s="90" t="s">
        <v>26</v>
      </c>
      <c r="I423" s="92">
        <v>45381</v>
      </c>
      <c r="J423" s="94"/>
      <c r="K423" s="90"/>
      <c r="L423" s="90"/>
      <c r="M423" s="90"/>
      <c r="N423" s="90"/>
      <c r="O423" s="92"/>
      <c r="P423" s="92" t="s">
        <v>2280</v>
      </c>
      <c r="Q423" s="188">
        <v>2971</v>
      </c>
      <c r="R423" s="95">
        <f t="array" ref="R423">SUM(IF($AA423=Reformulaciones!$B$2:$B$1354,Reformulaciones!$J$2:$J$994,0))</f>
        <v>0</v>
      </c>
      <c r="S423" s="93" t="s">
        <v>2316</v>
      </c>
      <c r="T423" s="93" t="s">
        <v>2042</v>
      </c>
      <c r="U423" s="96" t="s">
        <v>835</v>
      </c>
      <c r="V423" s="94">
        <v>3</v>
      </c>
      <c r="W423" s="90" t="s">
        <v>748</v>
      </c>
      <c r="X423" s="92">
        <v>45323</v>
      </c>
      <c r="Y423" s="92">
        <v>45473</v>
      </c>
      <c r="Z423" s="90" t="s">
        <v>753</v>
      </c>
      <c r="AA423" s="44" t="s">
        <v>2317</v>
      </c>
      <c r="AB423" s="97" t="s">
        <v>44</v>
      </c>
      <c r="AC423" s="98" t="str">
        <f t="shared" si="97"/>
        <v>A</v>
      </c>
      <c r="AD423" s="99" t="s">
        <v>2309</v>
      </c>
      <c r="AE423" s="100">
        <v>0</v>
      </c>
      <c r="AF423" s="99" t="s">
        <v>2310</v>
      </c>
      <c r="AG423" s="110">
        <v>45405</v>
      </c>
      <c r="AH423" s="104"/>
      <c r="AI423" s="104"/>
      <c r="AJ423" s="105" t="s">
        <v>120</v>
      </c>
      <c r="AK423" s="97" t="s">
        <v>44</v>
      </c>
      <c r="AL423" s="98" t="str">
        <f t="shared" si="96"/>
        <v>C</v>
      </c>
      <c r="AM423" s="99" t="s">
        <v>2318</v>
      </c>
      <c r="AN423" s="100">
        <v>1</v>
      </c>
      <c r="AO423" s="99" t="s">
        <v>2311</v>
      </c>
      <c r="AP423" s="110">
        <v>45492</v>
      </c>
      <c r="AQ423" s="103" t="s">
        <v>2312</v>
      </c>
      <c r="AR423" s="104" t="s">
        <v>2313</v>
      </c>
      <c r="AS423" s="105"/>
      <c r="AT423" s="97" t="s">
        <v>55</v>
      </c>
      <c r="AU423" s="98" t="s">
        <v>55</v>
      </c>
      <c r="AV423" s="97" t="s">
        <v>55</v>
      </c>
      <c r="AW423" s="100" t="s">
        <v>55</v>
      </c>
      <c r="AX423" s="97" t="s">
        <v>55</v>
      </c>
      <c r="AY423" s="110" t="s">
        <v>55</v>
      </c>
      <c r="AZ423" s="97" t="s">
        <v>55</v>
      </c>
      <c r="BA423" s="97" t="s">
        <v>55</v>
      </c>
      <c r="BB423" s="122" t="s">
        <v>55</v>
      </c>
      <c r="BC423" s="97" t="s">
        <v>55</v>
      </c>
      <c r="BD423" s="98" t="s">
        <v>55</v>
      </c>
      <c r="BE423" s="97" t="s">
        <v>55</v>
      </c>
      <c r="BF423" s="100" t="s">
        <v>55</v>
      </c>
      <c r="BG423" s="97" t="s">
        <v>55</v>
      </c>
      <c r="BH423" s="110" t="s">
        <v>55</v>
      </c>
      <c r="BI423" s="97" t="s">
        <v>55</v>
      </c>
      <c r="BJ423" s="97" t="s">
        <v>55</v>
      </c>
      <c r="BK423" s="122" t="s">
        <v>55</v>
      </c>
      <c r="BL423" s="107" t="s">
        <v>126</v>
      </c>
      <c r="BM423" s="108" t="str">
        <f t="shared" si="87"/>
        <v>N.A.</v>
      </c>
      <c r="BN423" s="108" t="str">
        <f t="shared" si="88"/>
        <v>N.A.</v>
      </c>
      <c r="BO423" s="108" t="str">
        <f t="shared" si="89"/>
        <v>N.A.</v>
      </c>
      <c r="BP423" s="108" t="str">
        <f t="shared" si="90"/>
        <v>N.A.</v>
      </c>
      <c r="BQ423" s="108" t="str">
        <f t="shared" si="91"/>
        <v>N.A.</v>
      </c>
      <c r="BR423" s="109" t="str">
        <f t="shared" si="92"/>
        <v>N.A.</v>
      </c>
      <c r="BS423" s="108">
        <f t="shared" si="93"/>
        <v>0</v>
      </c>
      <c r="BT423" s="108">
        <f t="shared" si="94"/>
        <v>0</v>
      </c>
      <c r="BU423" s="108">
        <f t="shared" si="86"/>
        <v>0</v>
      </c>
      <c r="BV423" s="62" t="str">
        <f t="shared" si="95"/>
        <v>IGUAL</v>
      </c>
      <c r="BW423" s="251"/>
    </row>
    <row r="424" spans="1:75" ht="37.9" hidden="1" customHeight="1">
      <c r="A424" s="89" t="s">
        <v>229</v>
      </c>
      <c r="B424" s="43">
        <v>1940</v>
      </c>
      <c r="C424" s="90" t="s">
        <v>10</v>
      </c>
      <c r="D424" s="90" t="s">
        <v>2314</v>
      </c>
      <c r="E424" s="92">
        <v>45290</v>
      </c>
      <c r="F424" s="90" t="s">
        <v>22</v>
      </c>
      <c r="G424" s="93" t="s">
        <v>2319</v>
      </c>
      <c r="H424" s="90" t="s">
        <v>26</v>
      </c>
      <c r="I424" s="92">
        <v>45381</v>
      </c>
      <c r="J424" s="94"/>
      <c r="K424" s="90"/>
      <c r="L424" s="90"/>
      <c r="M424" s="90"/>
      <c r="N424" s="90"/>
      <c r="O424" s="92"/>
      <c r="P424" s="92" t="s">
        <v>2280</v>
      </c>
      <c r="Q424" s="188">
        <v>2972</v>
      </c>
      <c r="R424" s="95">
        <f t="array" ref="R424">SUM(IF($AA424=Reformulaciones!$B$2:$B$1354,Reformulaciones!$J$2:$J$994,0))</f>
        <v>0</v>
      </c>
      <c r="S424" s="93" t="s">
        <v>2320</v>
      </c>
      <c r="T424" s="93" t="s">
        <v>2042</v>
      </c>
      <c r="U424" s="96" t="s">
        <v>835</v>
      </c>
      <c r="V424" s="94">
        <v>3</v>
      </c>
      <c r="W424" s="90" t="s">
        <v>748</v>
      </c>
      <c r="X424" s="92">
        <v>45323</v>
      </c>
      <c r="Y424" s="92">
        <v>45473</v>
      </c>
      <c r="Z424" s="90" t="s">
        <v>753</v>
      </c>
      <c r="AA424" s="44" t="s">
        <v>2321</v>
      </c>
      <c r="AB424" s="97" t="s">
        <v>44</v>
      </c>
      <c r="AC424" s="98" t="str">
        <f t="shared" si="97"/>
        <v>A</v>
      </c>
      <c r="AD424" s="99" t="s">
        <v>2309</v>
      </c>
      <c r="AE424" s="100">
        <v>0</v>
      </c>
      <c r="AF424" s="99" t="s">
        <v>2310</v>
      </c>
      <c r="AG424" s="110">
        <v>45405</v>
      </c>
      <c r="AH424" s="104"/>
      <c r="AI424" s="104"/>
      <c r="AJ424" s="105" t="s">
        <v>120</v>
      </c>
      <c r="AK424" s="97" t="s">
        <v>44</v>
      </c>
      <c r="AL424" s="98" t="str">
        <f t="shared" si="96"/>
        <v>C</v>
      </c>
      <c r="AM424" s="99" t="s">
        <v>842</v>
      </c>
      <c r="AN424" s="100">
        <v>1</v>
      </c>
      <c r="AO424" s="99" t="s">
        <v>2322</v>
      </c>
      <c r="AP424" s="110">
        <v>45492</v>
      </c>
      <c r="AQ424" s="103" t="s">
        <v>2323</v>
      </c>
      <c r="AR424" s="104" t="s">
        <v>2313</v>
      </c>
      <c r="AS424" s="105"/>
      <c r="AT424" s="97" t="s">
        <v>55</v>
      </c>
      <c r="AU424" s="98" t="s">
        <v>55</v>
      </c>
      <c r="AV424" s="97" t="s">
        <v>55</v>
      </c>
      <c r="AW424" s="100" t="s">
        <v>55</v>
      </c>
      <c r="AX424" s="97" t="s">
        <v>55</v>
      </c>
      <c r="AY424" s="110" t="s">
        <v>55</v>
      </c>
      <c r="AZ424" s="97" t="s">
        <v>55</v>
      </c>
      <c r="BA424" s="97" t="s">
        <v>55</v>
      </c>
      <c r="BB424" s="122" t="s">
        <v>55</v>
      </c>
      <c r="BC424" s="97" t="s">
        <v>55</v>
      </c>
      <c r="BD424" s="98" t="s">
        <v>55</v>
      </c>
      <c r="BE424" s="97" t="s">
        <v>55</v>
      </c>
      <c r="BF424" s="100" t="s">
        <v>55</v>
      </c>
      <c r="BG424" s="97" t="s">
        <v>55</v>
      </c>
      <c r="BH424" s="110" t="s">
        <v>55</v>
      </c>
      <c r="BI424" s="97" t="s">
        <v>55</v>
      </c>
      <c r="BJ424" s="97" t="s">
        <v>55</v>
      </c>
      <c r="BK424" s="122" t="s">
        <v>55</v>
      </c>
      <c r="BL424" s="107" t="s">
        <v>126</v>
      </c>
      <c r="BM424" s="108" t="str">
        <f t="shared" si="87"/>
        <v>N.A.</v>
      </c>
      <c r="BN424" s="108" t="str">
        <f t="shared" si="88"/>
        <v>N.A.</v>
      </c>
      <c r="BO424" s="108" t="str">
        <f t="shared" si="89"/>
        <v>N.A.</v>
      </c>
      <c r="BP424" s="108" t="str">
        <f t="shared" si="90"/>
        <v>N.A.</v>
      </c>
      <c r="BQ424" s="108" t="str">
        <f t="shared" si="91"/>
        <v>N.A.</v>
      </c>
      <c r="BR424" s="109" t="str">
        <f t="shared" si="92"/>
        <v>N.A.</v>
      </c>
      <c r="BS424" s="108">
        <f t="shared" si="93"/>
        <v>0</v>
      </c>
      <c r="BT424" s="108">
        <f t="shared" si="94"/>
        <v>0</v>
      </c>
      <c r="BU424" s="108">
        <f t="shared" si="86"/>
        <v>0</v>
      </c>
      <c r="BV424" s="62" t="str">
        <f t="shared" si="95"/>
        <v>IGUAL</v>
      </c>
      <c r="BW424" s="251"/>
    </row>
    <row r="425" spans="1:75" ht="37.9" hidden="1" customHeight="1">
      <c r="A425" s="89" t="s">
        <v>229</v>
      </c>
      <c r="B425" s="43">
        <v>1940</v>
      </c>
      <c r="C425" s="90" t="s">
        <v>10</v>
      </c>
      <c r="D425" s="90" t="s">
        <v>2314</v>
      </c>
      <c r="E425" s="92">
        <v>45290</v>
      </c>
      <c r="F425" s="90" t="s">
        <v>22</v>
      </c>
      <c r="G425" s="93" t="s">
        <v>2319</v>
      </c>
      <c r="H425" s="90" t="s">
        <v>26</v>
      </c>
      <c r="I425" s="92">
        <v>45381</v>
      </c>
      <c r="J425" s="94"/>
      <c r="K425" s="90"/>
      <c r="L425" s="90"/>
      <c r="M425" s="90"/>
      <c r="N425" s="90"/>
      <c r="O425" s="92"/>
      <c r="P425" s="92" t="s">
        <v>110</v>
      </c>
      <c r="Q425" s="188">
        <v>2973</v>
      </c>
      <c r="R425" s="95">
        <f t="array" ref="R425">SUM(IF($AA425=Reformulaciones!$B$2:$B$1354,Reformulaciones!$J$2:$J$994,0))</f>
        <v>0</v>
      </c>
      <c r="S425" s="93" t="s">
        <v>2320</v>
      </c>
      <c r="T425" s="93" t="s">
        <v>2065</v>
      </c>
      <c r="U425" s="96" t="s">
        <v>759</v>
      </c>
      <c r="V425" s="94">
        <v>1</v>
      </c>
      <c r="W425" s="90" t="s">
        <v>748</v>
      </c>
      <c r="X425" s="92">
        <v>45293</v>
      </c>
      <c r="Y425" s="92">
        <v>45473</v>
      </c>
      <c r="Z425" s="90" t="s">
        <v>753</v>
      </c>
      <c r="AA425" s="44" t="s">
        <v>2324</v>
      </c>
      <c r="AB425" s="97" t="s">
        <v>44</v>
      </c>
      <c r="AC425" s="98" t="str">
        <f t="shared" si="97"/>
        <v>A</v>
      </c>
      <c r="AD425" s="99" t="s">
        <v>2309</v>
      </c>
      <c r="AE425" s="100">
        <v>0</v>
      </c>
      <c r="AF425" s="99" t="s">
        <v>2310</v>
      </c>
      <c r="AG425" s="110">
        <v>45405</v>
      </c>
      <c r="AH425" s="104"/>
      <c r="AI425" s="104"/>
      <c r="AJ425" s="105" t="s">
        <v>120</v>
      </c>
      <c r="AK425" s="97" t="s">
        <v>44</v>
      </c>
      <c r="AL425" s="98" t="str">
        <f t="shared" si="96"/>
        <v>C</v>
      </c>
      <c r="AM425" s="99" t="s">
        <v>2325</v>
      </c>
      <c r="AN425" s="100">
        <v>1</v>
      </c>
      <c r="AO425" s="99" t="s">
        <v>2326</v>
      </c>
      <c r="AP425" s="110">
        <v>45492</v>
      </c>
      <c r="AQ425" s="103" t="s">
        <v>2327</v>
      </c>
      <c r="AR425" s="104" t="s">
        <v>2328</v>
      </c>
      <c r="AS425" s="105"/>
      <c r="AT425" s="97" t="s">
        <v>55</v>
      </c>
      <c r="AU425" s="98" t="s">
        <v>55</v>
      </c>
      <c r="AV425" s="97" t="s">
        <v>55</v>
      </c>
      <c r="AW425" s="100" t="s">
        <v>55</v>
      </c>
      <c r="AX425" s="97" t="s">
        <v>55</v>
      </c>
      <c r="AY425" s="110" t="s">
        <v>55</v>
      </c>
      <c r="AZ425" s="97" t="s">
        <v>55</v>
      </c>
      <c r="BA425" s="97" t="s">
        <v>55</v>
      </c>
      <c r="BB425" s="122" t="s">
        <v>55</v>
      </c>
      <c r="BC425" s="97" t="s">
        <v>55</v>
      </c>
      <c r="BD425" s="98" t="s">
        <v>55</v>
      </c>
      <c r="BE425" s="97" t="s">
        <v>55</v>
      </c>
      <c r="BF425" s="100" t="s">
        <v>55</v>
      </c>
      <c r="BG425" s="97" t="s">
        <v>55</v>
      </c>
      <c r="BH425" s="110" t="s">
        <v>55</v>
      </c>
      <c r="BI425" s="97" t="s">
        <v>55</v>
      </c>
      <c r="BJ425" s="97" t="s">
        <v>55</v>
      </c>
      <c r="BK425" s="122" t="s">
        <v>55</v>
      </c>
      <c r="BL425" s="107" t="s">
        <v>126</v>
      </c>
      <c r="BM425" s="108" t="str">
        <f t="shared" si="87"/>
        <v>N.A.</v>
      </c>
      <c r="BN425" s="108" t="str">
        <f t="shared" si="88"/>
        <v>N.A.</v>
      </c>
      <c r="BO425" s="108" t="str">
        <f t="shared" si="89"/>
        <v>N.A.</v>
      </c>
      <c r="BP425" s="108" t="str">
        <f t="shared" si="90"/>
        <v>N.A.</v>
      </c>
      <c r="BQ425" s="108" t="str">
        <f t="shared" si="91"/>
        <v>N.A.</v>
      </c>
      <c r="BR425" s="109" t="str">
        <f t="shared" si="92"/>
        <v>N.A.</v>
      </c>
      <c r="BS425" s="108">
        <f t="shared" si="93"/>
        <v>0</v>
      </c>
      <c r="BT425" s="108">
        <f t="shared" si="94"/>
        <v>0</v>
      </c>
      <c r="BU425" s="108">
        <f t="shared" si="86"/>
        <v>0</v>
      </c>
      <c r="BV425" s="62" t="str">
        <f t="shared" si="95"/>
        <v>IGUAL</v>
      </c>
      <c r="BW425" s="251"/>
    </row>
    <row r="426" spans="1:75" ht="37.9" hidden="1" customHeight="1">
      <c r="A426" s="89" t="s">
        <v>229</v>
      </c>
      <c r="B426" s="43">
        <v>1940</v>
      </c>
      <c r="C426" s="90" t="s">
        <v>10</v>
      </c>
      <c r="D426" s="90" t="s">
        <v>2314</v>
      </c>
      <c r="E426" s="92">
        <v>45290</v>
      </c>
      <c r="F426" s="90" t="s">
        <v>22</v>
      </c>
      <c r="G426" s="93" t="s">
        <v>2319</v>
      </c>
      <c r="H426" s="90" t="s">
        <v>26</v>
      </c>
      <c r="I426" s="92">
        <v>45381</v>
      </c>
      <c r="J426" s="94"/>
      <c r="K426" s="90"/>
      <c r="L426" s="90"/>
      <c r="M426" s="90"/>
      <c r="N426" s="90"/>
      <c r="O426" s="92"/>
      <c r="P426" s="92" t="s">
        <v>110</v>
      </c>
      <c r="Q426" s="188">
        <v>2974</v>
      </c>
      <c r="R426" s="95">
        <f t="array" ref="R426">SUM(IF($AA426=Reformulaciones!$B$2:$B$1354,Reformulaciones!$J$2:$J$994,0))</f>
        <v>0</v>
      </c>
      <c r="S426" s="93" t="s">
        <v>2320</v>
      </c>
      <c r="T426" s="93" t="s">
        <v>2068</v>
      </c>
      <c r="U426" s="96" t="s">
        <v>2302</v>
      </c>
      <c r="V426" s="94">
        <v>1</v>
      </c>
      <c r="W426" s="90" t="s">
        <v>748</v>
      </c>
      <c r="X426" s="92">
        <v>45293</v>
      </c>
      <c r="Y426" s="92">
        <v>45473</v>
      </c>
      <c r="Z426" s="90" t="s">
        <v>753</v>
      </c>
      <c r="AA426" s="44" t="s">
        <v>2329</v>
      </c>
      <c r="AB426" s="97" t="s">
        <v>44</v>
      </c>
      <c r="AC426" s="98" t="str">
        <f t="shared" si="97"/>
        <v>A</v>
      </c>
      <c r="AD426" s="99" t="s">
        <v>2309</v>
      </c>
      <c r="AE426" s="100">
        <v>0</v>
      </c>
      <c r="AF426" s="99" t="s">
        <v>2310</v>
      </c>
      <c r="AG426" s="110">
        <v>45405</v>
      </c>
      <c r="AH426" s="104"/>
      <c r="AI426" s="104"/>
      <c r="AJ426" s="105" t="s">
        <v>120</v>
      </c>
      <c r="AK426" s="97" t="s">
        <v>44</v>
      </c>
      <c r="AL426" s="98" t="str">
        <f t="shared" si="96"/>
        <v>C</v>
      </c>
      <c r="AM426" s="99" t="s">
        <v>1052</v>
      </c>
      <c r="AN426" s="100">
        <v>1</v>
      </c>
      <c r="AO426" s="99" t="s">
        <v>2330</v>
      </c>
      <c r="AP426" s="110">
        <v>45492</v>
      </c>
      <c r="AQ426" s="103" t="s">
        <v>2331</v>
      </c>
      <c r="AR426" s="104" t="s">
        <v>2313</v>
      </c>
      <c r="AS426" s="105"/>
      <c r="AT426" s="97" t="s">
        <v>55</v>
      </c>
      <c r="AU426" s="98" t="s">
        <v>55</v>
      </c>
      <c r="AV426" s="97" t="s">
        <v>55</v>
      </c>
      <c r="AW426" s="100" t="s">
        <v>55</v>
      </c>
      <c r="AX426" s="97" t="s">
        <v>55</v>
      </c>
      <c r="AY426" s="110" t="s">
        <v>55</v>
      </c>
      <c r="AZ426" s="97" t="s">
        <v>55</v>
      </c>
      <c r="BA426" s="97" t="s">
        <v>55</v>
      </c>
      <c r="BB426" s="122" t="s">
        <v>55</v>
      </c>
      <c r="BC426" s="97" t="s">
        <v>55</v>
      </c>
      <c r="BD426" s="98" t="s">
        <v>55</v>
      </c>
      <c r="BE426" s="97" t="s">
        <v>55</v>
      </c>
      <c r="BF426" s="100" t="s">
        <v>55</v>
      </c>
      <c r="BG426" s="97" t="s">
        <v>55</v>
      </c>
      <c r="BH426" s="110" t="s">
        <v>55</v>
      </c>
      <c r="BI426" s="97" t="s">
        <v>55</v>
      </c>
      <c r="BJ426" s="97" t="s">
        <v>55</v>
      </c>
      <c r="BK426" s="122" t="s">
        <v>55</v>
      </c>
      <c r="BL426" s="107" t="s">
        <v>126</v>
      </c>
      <c r="BM426" s="108" t="str">
        <f t="shared" si="87"/>
        <v>N.A.</v>
      </c>
      <c r="BN426" s="108" t="str">
        <f t="shared" si="88"/>
        <v>N.A.</v>
      </c>
      <c r="BO426" s="108" t="str">
        <f t="shared" si="89"/>
        <v>N.A.</v>
      </c>
      <c r="BP426" s="108" t="str">
        <f t="shared" si="90"/>
        <v>N.A.</v>
      </c>
      <c r="BQ426" s="108" t="str">
        <f t="shared" si="91"/>
        <v>N.A.</v>
      </c>
      <c r="BR426" s="109" t="str">
        <f t="shared" si="92"/>
        <v>N.A.</v>
      </c>
      <c r="BS426" s="108">
        <f t="shared" si="93"/>
        <v>0</v>
      </c>
      <c r="BT426" s="108">
        <f t="shared" si="94"/>
        <v>0</v>
      </c>
      <c r="BU426" s="108">
        <f t="shared" si="86"/>
        <v>0</v>
      </c>
      <c r="BV426" s="62" t="str">
        <f t="shared" si="95"/>
        <v>IGUAL</v>
      </c>
      <c r="BW426" s="251"/>
    </row>
    <row r="427" spans="1:75" ht="37.9" hidden="1" customHeight="1">
      <c r="A427" s="89" t="s">
        <v>229</v>
      </c>
      <c r="B427" s="43">
        <v>1941</v>
      </c>
      <c r="C427" s="90" t="s">
        <v>10</v>
      </c>
      <c r="D427" s="90" t="s">
        <v>2314</v>
      </c>
      <c r="E427" s="92">
        <v>45290</v>
      </c>
      <c r="F427" s="90" t="s">
        <v>22</v>
      </c>
      <c r="G427" s="93" t="s">
        <v>2332</v>
      </c>
      <c r="H427" s="90" t="s">
        <v>26</v>
      </c>
      <c r="I427" s="92">
        <v>45381</v>
      </c>
      <c r="J427" s="94"/>
      <c r="K427" s="90"/>
      <c r="L427" s="90"/>
      <c r="M427" s="90"/>
      <c r="N427" s="90"/>
      <c r="O427" s="92"/>
      <c r="P427" s="92" t="s">
        <v>2280</v>
      </c>
      <c r="Q427" s="188">
        <v>2975</v>
      </c>
      <c r="R427" s="95">
        <f t="array" ref="R427">SUM(IF($AA427=Reformulaciones!$B$2:$B$1354,Reformulaciones!$J$2:$J$994,0))</f>
        <v>0</v>
      </c>
      <c r="S427" s="93" t="s">
        <v>2333</v>
      </c>
      <c r="T427" s="93" t="s">
        <v>2042</v>
      </c>
      <c r="U427" s="96" t="s">
        <v>2243</v>
      </c>
      <c r="V427" s="94">
        <v>3</v>
      </c>
      <c r="W427" s="90" t="s">
        <v>748</v>
      </c>
      <c r="X427" s="92">
        <v>45323</v>
      </c>
      <c r="Y427" s="92">
        <v>45473</v>
      </c>
      <c r="Z427" s="90" t="s">
        <v>753</v>
      </c>
      <c r="AA427" s="44" t="s">
        <v>2334</v>
      </c>
      <c r="AB427" s="97" t="s">
        <v>46</v>
      </c>
      <c r="AC427" s="98" t="str">
        <f t="shared" si="97"/>
        <v>A</v>
      </c>
      <c r="AD427" s="99" t="s">
        <v>550</v>
      </c>
      <c r="AE427" s="100">
        <v>0</v>
      </c>
      <c r="AF427" s="99" t="s">
        <v>550</v>
      </c>
      <c r="AG427" s="110">
        <v>45404</v>
      </c>
      <c r="AH427" s="104" t="s">
        <v>551</v>
      </c>
      <c r="AI427" s="104" t="s">
        <v>552</v>
      </c>
      <c r="AJ427" s="105" t="s">
        <v>120</v>
      </c>
      <c r="AK427" s="97" t="s">
        <v>46</v>
      </c>
      <c r="AL427" s="98" t="str">
        <f t="shared" si="96"/>
        <v>C</v>
      </c>
      <c r="AM427" s="99" t="s">
        <v>2335</v>
      </c>
      <c r="AN427" s="100">
        <v>1</v>
      </c>
      <c r="AO427" s="99" t="s">
        <v>2336</v>
      </c>
      <c r="AP427" s="110">
        <v>45485</v>
      </c>
      <c r="AQ427" s="103" t="s">
        <v>2301</v>
      </c>
      <c r="AR427" s="97" t="s">
        <v>877</v>
      </c>
      <c r="AS427" s="105"/>
      <c r="AT427" s="97" t="s">
        <v>55</v>
      </c>
      <c r="AU427" s="98" t="s">
        <v>55</v>
      </c>
      <c r="AV427" s="97" t="s">
        <v>55</v>
      </c>
      <c r="AW427" s="100" t="s">
        <v>55</v>
      </c>
      <c r="AX427" s="97" t="s">
        <v>55</v>
      </c>
      <c r="AY427" s="110" t="s">
        <v>55</v>
      </c>
      <c r="AZ427" s="97" t="s">
        <v>55</v>
      </c>
      <c r="BA427" s="97" t="s">
        <v>55</v>
      </c>
      <c r="BB427" s="122" t="s">
        <v>55</v>
      </c>
      <c r="BC427" s="97" t="s">
        <v>55</v>
      </c>
      <c r="BD427" s="98" t="s">
        <v>55</v>
      </c>
      <c r="BE427" s="97" t="s">
        <v>55</v>
      </c>
      <c r="BF427" s="100" t="s">
        <v>55</v>
      </c>
      <c r="BG427" s="97" t="s">
        <v>55</v>
      </c>
      <c r="BH427" s="110" t="s">
        <v>55</v>
      </c>
      <c r="BI427" s="97" t="s">
        <v>55</v>
      </c>
      <c r="BJ427" s="97" t="s">
        <v>55</v>
      </c>
      <c r="BK427" s="122" t="s">
        <v>55</v>
      </c>
      <c r="BL427" s="107" t="s">
        <v>126</v>
      </c>
      <c r="BM427" s="108" t="str">
        <f t="shared" si="87"/>
        <v>N.A.</v>
      </c>
      <c r="BN427" s="108" t="str">
        <f t="shared" si="88"/>
        <v>N.A.</v>
      </c>
      <c r="BO427" s="108" t="str">
        <f t="shared" si="89"/>
        <v>N.A.</v>
      </c>
      <c r="BP427" s="108" t="str">
        <f t="shared" si="90"/>
        <v>N.A.</v>
      </c>
      <c r="BQ427" s="108" t="str">
        <f t="shared" si="91"/>
        <v>N.A.</v>
      </c>
      <c r="BR427" s="109" t="str">
        <f t="shared" si="92"/>
        <v>N.A.</v>
      </c>
      <c r="BS427" s="108">
        <f t="shared" si="93"/>
        <v>0</v>
      </c>
      <c r="BT427" s="108">
        <f t="shared" si="94"/>
        <v>0</v>
      </c>
      <c r="BU427" s="108">
        <f t="shared" si="86"/>
        <v>0</v>
      </c>
      <c r="BV427" s="62" t="str">
        <f t="shared" si="95"/>
        <v>IGUAL</v>
      </c>
      <c r="BW427" s="251"/>
    </row>
    <row r="428" spans="1:75" ht="37.9" hidden="1" customHeight="1">
      <c r="A428" s="89" t="s">
        <v>229</v>
      </c>
      <c r="B428" s="43">
        <v>1941</v>
      </c>
      <c r="C428" s="90" t="s">
        <v>10</v>
      </c>
      <c r="D428" s="90" t="s">
        <v>2314</v>
      </c>
      <c r="E428" s="92">
        <v>45290</v>
      </c>
      <c r="F428" s="90" t="s">
        <v>22</v>
      </c>
      <c r="G428" s="93" t="s">
        <v>2332</v>
      </c>
      <c r="H428" s="90" t="s">
        <v>26</v>
      </c>
      <c r="I428" s="92">
        <v>45381</v>
      </c>
      <c r="J428" s="94"/>
      <c r="K428" s="90"/>
      <c r="L428" s="90"/>
      <c r="M428" s="90"/>
      <c r="N428" s="90"/>
      <c r="O428" s="92"/>
      <c r="P428" s="92" t="s">
        <v>110</v>
      </c>
      <c r="Q428" s="188">
        <v>2976</v>
      </c>
      <c r="R428" s="95">
        <f t="array" ref="R428">SUM(IF($AA428=Reformulaciones!$B$2:$B$1354,Reformulaciones!$J$2:$J$994,0))</f>
        <v>0</v>
      </c>
      <c r="S428" s="93" t="s">
        <v>2333</v>
      </c>
      <c r="T428" s="93" t="s">
        <v>2290</v>
      </c>
      <c r="U428" s="96" t="s">
        <v>2337</v>
      </c>
      <c r="V428" s="94">
        <v>1</v>
      </c>
      <c r="W428" s="90" t="s">
        <v>748</v>
      </c>
      <c r="X428" s="92">
        <v>45323</v>
      </c>
      <c r="Y428" s="92">
        <v>45473</v>
      </c>
      <c r="Z428" s="90" t="s">
        <v>753</v>
      </c>
      <c r="AA428" s="44" t="s">
        <v>2338</v>
      </c>
      <c r="AB428" s="97" t="s">
        <v>46</v>
      </c>
      <c r="AC428" s="98" t="str">
        <f t="shared" si="97"/>
        <v>A</v>
      </c>
      <c r="AD428" s="99" t="s">
        <v>550</v>
      </c>
      <c r="AE428" s="100">
        <v>0</v>
      </c>
      <c r="AF428" s="99" t="s">
        <v>550</v>
      </c>
      <c r="AG428" s="110">
        <v>45404</v>
      </c>
      <c r="AH428" s="104" t="s">
        <v>551</v>
      </c>
      <c r="AI428" s="104" t="s">
        <v>552</v>
      </c>
      <c r="AJ428" s="105" t="s">
        <v>120</v>
      </c>
      <c r="AK428" s="97" t="s">
        <v>46</v>
      </c>
      <c r="AL428" s="98" t="str">
        <f t="shared" si="96"/>
        <v>C</v>
      </c>
      <c r="AM428" s="99" t="s">
        <v>2339</v>
      </c>
      <c r="AN428" s="100">
        <v>1</v>
      </c>
      <c r="AO428" s="99" t="s">
        <v>2340</v>
      </c>
      <c r="AP428" s="110">
        <v>45485</v>
      </c>
      <c r="AQ428" s="103" t="s">
        <v>2301</v>
      </c>
      <c r="AR428" s="97" t="s">
        <v>877</v>
      </c>
      <c r="AS428" s="105"/>
      <c r="AT428" s="97" t="s">
        <v>55</v>
      </c>
      <c r="AU428" s="98" t="s">
        <v>55</v>
      </c>
      <c r="AV428" s="97" t="s">
        <v>55</v>
      </c>
      <c r="AW428" s="100" t="s">
        <v>55</v>
      </c>
      <c r="AX428" s="97" t="s">
        <v>55</v>
      </c>
      <c r="AY428" s="110" t="s">
        <v>55</v>
      </c>
      <c r="AZ428" s="97" t="s">
        <v>55</v>
      </c>
      <c r="BA428" s="97" t="s">
        <v>55</v>
      </c>
      <c r="BB428" s="122" t="s">
        <v>55</v>
      </c>
      <c r="BC428" s="97" t="s">
        <v>55</v>
      </c>
      <c r="BD428" s="98" t="s">
        <v>55</v>
      </c>
      <c r="BE428" s="97" t="s">
        <v>55</v>
      </c>
      <c r="BF428" s="100" t="s">
        <v>55</v>
      </c>
      <c r="BG428" s="97" t="s">
        <v>55</v>
      </c>
      <c r="BH428" s="110" t="s">
        <v>55</v>
      </c>
      <c r="BI428" s="97" t="s">
        <v>55</v>
      </c>
      <c r="BJ428" s="97" t="s">
        <v>55</v>
      </c>
      <c r="BK428" s="122" t="s">
        <v>55</v>
      </c>
      <c r="BL428" s="107" t="s">
        <v>126</v>
      </c>
      <c r="BM428" s="108" t="str">
        <f t="shared" si="87"/>
        <v>N.A.</v>
      </c>
      <c r="BN428" s="108" t="str">
        <f t="shared" si="88"/>
        <v>N.A.</v>
      </c>
      <c r="BO428" s="108" t="str">
        <f t="shared" si="89"/>
        <v>N.A.</v>
      </c>
      <c r="BP428" s="108" t="str">
        <f t="shared" si="90"/>
        <v>N.A.</v>
      </c>
      <c r="BQ428" s="108" t="str">
        <f t="shared" si="91"/>
        <v>N.A.</v>
      </c>
      <c r="BR428" s="109" t="str">
        <f t="shared" si="92"/>
        <v>N.A.</v>
      </c>
      <c r="BS428" s="108">
        <f t="shared" si="93"/>
        <v>0</v>
      </c>
      <c r="BT428" s="108">
        <f t="shared" si="94"/>
        <v>0</v>
      </c>
      <c r="BU428" s="108">
        <f t="shared" si="86"/>
        <v>0</v>
      </c>
      <c r="BV428" s="62" t="str">
        <f t="shared" si="95"/>
        <v>IGUAL</v>
      </c>
      <c r="BW428" s="251"/>
    </row>
    <row r="429" spans="1:75" ht="37.9" hidden="1" customHeight="1">
      <c r="A429" s="89" t="s">
        <v>229</v>
      </c>
      <c r="B429" s="43">
        <v>1942</v>
      </c>
      <c r="C429" s="90" t="s">
        <v>10</v>
      </c>
      <c r="D429" s="90" t="s">
        <v>2341</v>
      </c>
      <c r="E429" s="92">
        <v>45290</v>
      </c>
      <c r="F429" s="90" t="s">
        <v>22</v>
      </c>
      <c r="G429" s="93" t="s">
        <v>2342</v>
      </c>
      <c r="H429" s="90" t="s">
        <v>26</v>
      </c>
      <c r="I429" s="92">
        <v>45381</v>
      </c>
      <c r="J429" s="94"/>
      <c r="K429" s="90"/>
      <c r="L429" s="90"/>
      <c r="M429" s="90"/>
      <c r="N429" s="90"/>
      <c r="O429" s="92"/>
      <c r="P429" s="92" t="s">
        <v>2220</v>
      </c>
      <c r="Q429" s="188">
        <v>2959</v>
      </c>
      <c r="R429" s="95">
        <f t="array" ref="R429">SUM(IF($AA429=Reformulaciones!$B$2:$B$1354,Reformulaciones!$J$2:$J$994,0))</f>
        <v>0</v>
      </c>
      <c r="S429" s="93" t="s">
        <v>2343</v>
      </c>
      <c r="T429" s="93" t="s">
        <v>2042</v>
      </c>
      <c r="U429" s="96" t="s">
        <v>835</v>
      </c>
      <c r="V429" s="94">
        <v>3</v>
      </c>
      <c r="W429" s="90" t="s">
        <v>748</v>
      </c>
      <c r="X429" s="92">
        <v>45323</v>
      </c>
      <c r="Y429" s="92">
        <v>45473</v>
      </c>
      <c r="Z429" s="90" t="s">
        <v>753</v>
      </c>
      <c r="AA429" s="44" t="s">
        <v>2344</v>
      </c>
      <c r="AB429" s="97" t="s">
        <v>46</v>
      </c>
      <c r="AC429" s="98" t="str">
        <f t="shared" si="97"/>
        <v>A</v>
      </c>
      <c r="AD429" s="99" t="s">
        <v>550</v>
      </c>
      <c r="AE429" s="100">
        <v>0</v>
      </c>
      <c r="AF429" s="99" t="s">
        <v>550</v>
      </c>
      <c r="AG429" s="110">
        <v>45404</v>
      </c>
      <c r="AH429" s="104" t="s">
        <v>551</v>
      </c>
      <c r="AI429" s="104" t="s">
        <v>552</v>
      </c>
      <c r="AJ429" s="105" t="s">
        <v>120</v>
      </c>
      <c r="AK429" s="97" t="s">
        <v>46</v>
      </c>
      <c r="AL429" s="98" t="str">
        <f t="shared" si="96"/>
        <v>C</v>
      </c>
      <c r="AM429" s="99" t="s">
        <v>2335</v>
      </c>
      <c r="AN429" s="100">
        <v>1</v>
      </c>
      <c r="AO429" s="99" t="s">
        <v>2345</v>
      </c>
      <c r="AP429" s="110">
        <v>45485</v>
      </c>
      <c r="AQ429" s="103" t="s">
        <v>2346</v>
      </c>
      <c r="AR429" s="97" t="s">
        <v>877</v>
      </c>
      <c r="AS429" s="105"/>
      <c r="AT429" s="97" t="s">
        <v>55</v>
      </c>
      <c r="AU429" s="98" t="s">
        <v>55</v>
      </c>
      <c r="AV429" s="97" t="s">
        <v>55</v>
      </c>
      <c r="AW429" s="100" t="s">
        <v>55</v>
      </c>
      <c r="AX429" s="97" t="s">
        <v>55</v>
      </c>
      <c r="AY429" s="110" t="s">
        <v>55</v>
      </c>
      <c r="AZ429" s="97" t="s">
        <v>55</v>
      </c>
      <c r="BA429" s="97" t="s">
        <v>55</v>
      </c>
      <c r="BB429" s="122" t="s">
        <v>55</v>
      </c>
      <c r="BC429" s="97" t="s">
        <v>55</v>
      </c>
      <c r="BD429" s="98" t="s">
        <v>55</v>
      </c>
      <c r="BE429" s="97" t="s">
        <v>55</v>
      </c>
      <c r="BF429" s="100" t="s">
        <v>55</v>
      </c>
      <c r="BG429" s="97" t="s">
        <v>55</v>
      </c>
      <c r="BH429" s="110" t="s">
        <v>55</v>
      </c>
      <c r="BI429" s="97" t="s">
        <v>55</v>
      </c>
      <c r="BJ429" s="97" t="s">
        <v>55</v>
      </c>
      <c r="BK429" s="122" t="s">
        <v>55</v>
      </c>
      <c r="BL429" s="107" t="s">
        <v>126</v>
      </c>
      <c r="BM429" s="108" t="str">
        <f t="shared" si="87"/>
        <v>N.A.</v>
      </c>
      <c r="BN429" s="108" t="str">
        <f t="shared" si="88"/>
        <v>N.A.</v>
      </c>
      <c r="BO429" s="108" t="str">
        <f t="shared" si="89"/>
        <v>N.A.</v>
      </c>
      <c r="BP429" s="108" t="str">
        <f t="shared" si="90"/>
        <v>N.A.</v>
      </c>
      <c r="BQ429" s="108" t="str">
        <f t="shared" si="91"/>
        <v>N.A.</v>
      </c>
      <c r="BR429" s="109" t="str">
        <f t="shared" si="92"/>
        <v>N.A.</v>
      </c>
      <c r="BS429" s="108">
        <f t="shared" si="93"/>
        <v>0</v>
      </c>
      <c r="BT429" s="108">
        <f t="shared" si="94"/>
        <v>0</v>
      </c>
      <c r="BU429" s="108">
        <f t="shared" si="86"/>
        <v>0</v>
      </c>
      <c r="BV429" s="62" t="str">
        <f t="shared" si="95"/>
        <v>IGUAL</v>
      </c>
      <c r="BW429" s="251"/>
    </row>
    <row r="430" spans="1:75" ht="37.9" hidden="1" customHeight="1">
      <c r="A430" s="89" t="s">
        <v>229</v>
      </c>
      <c r="B430" s="43">
        <v>1942</v>
      </c>
      <c r="C430" s="90" t="s">
        <v>10</v>
      </c>
      <c r="D430" s="90" t="s">
        <v>2341</v>
      </c>
      <c r="E430" s="92">
        <v>45290</v>
      </c>
      <c r="F430" s="90" t="s">
        <v>22</v>
      </c>
      <c r="G430" s="93" t="s">
        <v>2342</v>
      </c>
      <c r="H430" s="90" t="s">
        <v>26</v>
      </c>
      <c r="I430" s="92">
        <v>45381</v>
      </c>
      <c r="J430" s="94"/>
      <c r="K430" s="90"/>
      <c r="L430" s="90"/>
      <c r="M430" s="90"/>
      <c r="N430" s="90"/>
      <c r="O430" s="92"/>
      <c r="P430" s="92" t="s">
        <v>110</v>
      </c>
      <c r="Q430" s="188">
        <v>2960</v>
      </c>
      <c r="R430" s="95">
        <f t="array" ref="R430">SUM(IF($AA430=Reformulaciones!$B$2:$B$1354,Reformulaciones!$J$2:$J$994,0))</f>
        <v>0</v>
      </c>
      <c r="S430" s="93" t="s">
        <v>2343</v>
      </c>
      <c r="T430" s="93" t="s">
        <v>2065</v>
      </c>
      <c r="U430" s="96" t="s">
        <v>759</v>
      </c>
      <c r="V430" s="94">
        <v>1</v>
      </c>
      <c r="W430" s="90" t="s">
        <v>748</v>
      </c>
      <c r="X430" s="92">
        <v>45323</v>
      </c>
      <c r="Y430" s="92">
        <v>45473</v>
      </c>
      <c r="Z430" s="90" t="s">
        <v>753</v>
      </c>
      <c r="AA430" s="44" t="s">
        <v>2347</v>
      </c>
      <c r="AB430" s="97" t="s">
        <v>46</v>
      </c>
      <c r="AC430" s="98" t="str">
        <f t="shared" si="97"/>
        <v>A</v>
      </c>
      <c r="AD430" s="99" t="s">
        <v>550</v>
      </c>
      <c r="AE430" s="100">
        <v>0</v>
      </c>
      <c r="AF430" s="99" t="s">
        <v>550</v>
      </c>
      <c r="AG430" s="110">
        <v>45404</v>
      </c>
      <c r="AH430" s="104" t="s">
        <v>551</v>
      </c>
      <c r="AI430" s="104" t="s">
        <v>552</v>
      </c>
      <c r="AJ430" s="105" t="s">
        <v>120</v>
      </c>
      <c r="AK430" s="97" t="s">
        <v>46</v>
      </c>
      <c r="AL430" s="98" t="str">
        <f t="shared" si="96"/>
        <v>C</v>
      </c>
      <c r="AM430" s="99" t="s">
        <v>2348</v>
      </c>
      <c r="AN430" s="100">
        <v>1</v>
      </c>
      <c r="AO430" s="99" t="s">
        <v>2349</v>
      </c>
      <c r="AP430" s="110">
        <v>45485</v>
      </c>
      <c r="AQ430" s="103" t="s">
        <v>2301</v>
      </c>
      <c r="AR430" s="97" t="s">
        <v>877</v>
      </c>
      <c r="AS430" s="105"/>
      <c r="AT430" s="97" t="s">
        <v>55</v>
      </c>
      <c r="AU430" s="98" t="s">
        <v>55</v>
      </c>
      <c r="AV430" s="97" t="s">
        <v>55</v>
      </c>
      <c r="AW430" s="100" t="s">
        <v>55</v>
      </c>
      <c r="AX430" s="97" t="s">
        <v>55</v>
      </c>
      <c r="AY430" s="110" t="s">
        <v>55</v>
      </c>
      <c r="AZ430" s="97" t="s">
        <v>55</v>
      </c>
      <c r="BA430" s="97" t="s">
        <v>55</v>
      </c>
      <c r="BB430" s="122" t="s">
        <v>55</v>
      </c>
      <c r="BC430" s="97" t="s">
        <v>55</v>
      </c>
      <c r="BD430" s="98" t="s">
        <v>55</v>
      </c>
      <c r="BE430" s="97" t="s">
        <v>55</v>
      </c>
      <c r="BF430" s="100" t="s">
        <v>55</v>
      </c>
      <c r="BG430" s="97" t="s">
        <v>55</v>
      </c>
      <c r="BH430" s="110" t="s">
        <v>55</v>
      </c>
      <c r="BI430" s="97" t="s">
        <v>55</v>
      </c>
      <c r="BJ430" s="97" t="s">
        <v>55</v>
      </c>
      <c r="BK430" s="122" t="s">
        <v>55</v>
      </c>
      <c r="BL430" s="107" t="s">
        <v>126</v>
      </c>
      <c r="BM430" s="108" t="str">
        <f t="shared" si="87"/>
        <v>N.A.</v>
      </c>
      <c r="BN430" s="108" t="str">
        <f t="shared" si="88"/>
        <v>N.A.</v>
      </c>
      <c r="BO430" s="108" t="str">
        <f t="shared" si="89"/>
        <v>N.A.</v>
      </c>
      <c r="BP430" s="108" t="str">
        <f t="shared" si="90"/>
        <v>N.A.</v>
      </c>
      <c r="BQ430" s="108" t="str">
        <f t="shared" si="91"/>
        <v>N.A.</v>
      </c>
      <c r="BR430" s="109" t="str">
        <f t="shared" si="92"/>
        <v>N.A.</v>
      </c>
      <c r="BS430" s="108">
        <f t="shared" si="93"/>
        <v>0</v>
      </c>
      <c r="BT430" s="108">
        <f t="shared" si="94"/>
        <v>0</v>
      </c>
      <c r="BU430" s="108">
        <f t="shared" si="86"/>
        <v>0</v>
      </c>
      <c r="BV430" s="62" t="str">
        <f t="shared" si="95"/>
        <v>IGUAL</v>
      </c>
      <c r="BW430" s="251"/>
    </row>
    <row r="431" spans="1:75" ht="37.9" hidden="1" customHeight="1">
      <c r="A431" s="89" t="s">
        <v>229</v>
      </c>
      <c r="B431" s="43">
        <v>1942</v>
      </c>
      <c r="C431" s="90" t="s">
        <v>10</v>
      </c>
      <c r="D431" s="90" t="s">
        <v>2341</v>
      </c>
      <c r="E431" s="92">
        <v>45290</v>
      </c>
      <c r="F431" s="90" t="s">
        <v>22</v>
      </c>
      <c r="G431" s="93" t="s">
        <v>2342</v>
      </c>
      <c r="H431" s="90" t="s">
        <v>26</v>
      </c>
      <c r="I431" s="92">
        <v>45381</v>
      </c>
      <c r="J431" s="94"/>
      <c r="K431" s="90"/>
      <c r="L431" s="90"/>
      <c r="M431" s="90"/>
      <c r="N431" s="90"/>
      <c r="O431" s="92"/>
      <c r="P431" s="92" t="s">
        <v>110</v>
      </c>
      <c r="Q431" s="188">
        <v>2962</v>
      </c>
      <c r="R431" s="95">
        <f t="array" ref="R431">SUM(IF($AA431=Reformulaciones!$B$2:$B$1354,Reformulaciones!$J$2:$J$994,0))</f>
        <v>0</v>
      </c>
      <c r="S431" s="93" t="s">
        <v>2343</v>
      </c>
      <c r="T431" s="93" t="s">
        <v>2068</v>
      </c>
      <c r="U431" s="96" t="s">
        <v>1950</v>
      </c>
      <c r="V431" s="94">
        <v>1</v>
      </c>
      <c r="W431" s="90" t="s">
        <v>748</v>
      </c>
      <c r="X431" s="92">
        <v>45323</v>
      </c>
      <c r="Y431" s="92">
        <v>45473</v>
      </c>
      <c r="Z431" s="90" t="s">
        <v>753</v>
      </c>
      <c r="AA431" s="44" t="s">
        <v>2350</v>
      </c>
      <c r="AB431" s="97" t="s">
        <v>46</v>
      </c>
      <c r="AC431" s="98" t="str">
        <f t="shared" si="97"/>
        <v>A</v>
      </c>
      <c r="AD431" s="99" t="s">
        <v>550</v>
      </c>
      <c r="AE431" s="100">
        <v>0</v>
      </c>
      <c r="AF431" s="99" t="s">
        <v>550</v>
      </c>
      <c r="AG431" s="110">
        <v>45404</v>
      </c>
      <c r="AH431" s="104" t="s">
        <v>551</v>
      </c>
      <c r="AI431" s="104" t="s">
        <v>552</v>
      </c>
      <c r="AJ431" s="105" t="s">
        <v>120</v>
      </c>
      <c r="AK431" s="97" t="s">
        <v>46</v>
      </c>
      <c r="AL431" s="98" t="str">
        <f t="shared" si="96"/>
        <v>C</v>
      </c>
      <c r="AM431" s="99" t="s">
        <v>2351</v>
      </c>
      <c r="AN431" s="100">
        <v>1</v>
      </c>
      <c r="AO431" s="99" t="s">
        <v>2345</v>
      </c>
      <c r="AP431" s="110">
        <v>45485</v>
      </c>
      <c r="AQ431" s="103" t="s">
        <v>2346</v>
      </c>
      <c r="AR431" s="97" t="s">
        <v>877</v>
      </c>
      <c r="AS431" s="105"/>
      <c r="AT431" s="97" t="s">
        <v>55</v>
      </c>
      <c r="AU431" s="98" t="s">
        <v>55</v>
      </c>
      <c r="AV431" s="97" t="s">
        <v>55</v>
      </c>
      <c r="AW431" s="100" t="s">
        <v>55</v>
      </c>
      <c r="AX431" s="97" t="s">
        <v>55</v>
      </c>
      <c r="AY431" s="110" t="s">
        <v>55</v>
      </c>
      <c r="AZ431" s="97" t="s">
        <v>55</v>
      </c>
      <c r="BA431" s="97" t="s">
        <v>55</v>
      </c>
      <c r="BB431" s="122" t="s">
        <v>55</v>
      </c>
      <c r="BC431" s="97" t="s">
        <v>55</v>
      </c>
      <c r="BD431" s="98" t="s">
        <v>55</v>
      </c>
      <c r="BE431" s="97" t="s">
        <v>55</v>
      </c>
      <c r="BF431" s="100" t="s">
        <v>55</v>
      </c>
      <c r="BG431" s="97" t="s">
        <v>55</v>
      </c>
      <c r="BH431" s="110" t="s">
        <v>55</v>
      </c>
      <c r="BI431" s="97" t="s">
        <v>55</v>
      </c>
      <c r="BJ431" s="97" t="s">
        <v>55</v>
      </c>
      <c r="BK431" s="122" t="s">
        <v>55</v>
      </c>
      <c r="BL431" s="107" t="s">
        <v>126</v>
      </c>
      <c r="BM431" s="108" t="str">
        <f t="shared" si="87"/>
        <v>N.A.</v>
      </c>
      <c r="BN431" s="108" t="str">
        <f t="shared" si="88"/>
        <v>N.A.</v>
      </c>
      <c r="BO431" s="108" t="str">
        <f t="shared" si="89"/>
        <v>N.A.</v>
      </c>
      <c r="BP431" s="108" t="str">
        <f t="shared" si="90"/>
        <v>N.A.</v>
      </c>
      <c r="BQ431" s="108" t="str">
        <f t="shared" si="91"/>
        <v>N.A.</v>
      </c>
      <c r="BR431" s="109" t="str">
        <f t="shared" si="92"/>
        <v>N.A.</v>
      </c>
      <c r="BS431" s="108">
        <f t="shared" si="93"/>
        <v>0</v>
      </c>
      <c r="BT431" s="108">
        <f t="shared" si="94"/>
        <v>0</v>
      </c>
      <c r="BU431" s="108">
        <f t="shared" si="86"/>
        <v>0</v>
      </c>
      <c r="BV431" s="62" t="str">
        <f t="shared" si="95"/>
        <v>IGUAL</v>
      </c>
      <c r="BW431" s="251"/>
    </row>
    <row r="432" spans="1:75" ht="37.9" hidden="1" customHeight="1">
      <c r="A432" s="89" t="s">
        <v>229</v>
      </c>
      <c r="B432" s="43">
        <v>1943</v>
      </c>
      <c r="C432" s="90" t="s">
        <v>10</v>
      </c>
      <c r="D432" s="90" t="s">
        <v>2341</v>
      </c>
      <c r="E432" s="92">
        <v>45290</v>
      </c>
      <c r="F432" s="90" t="s">
        <v>22</v>
      </c>
      <c r="G432" s="93" t="s">
        <v>2352</v>
      </c>
      <c r="H432" s="90" t="s">
        <v>26</v>
      </c>
      <c r="I432" s="92">
        <v>45381</v>
      </c>
      <c r="J432" s="94"/>
      <c r="K432" s="90"/>
      <c r="L432" s="90"/>
      <c r="M432" s="90"/>
      <c r="N432" s="90"/>
      <c r="O432" s="92"/>
      <c r="P432" s="92" t="s">
        <v>2220</v>
      </c>
      <c r="Q432" s="188">
        <v>2963</v>
      </c>
      <c r="R432" s="95">
        <f t="array" ref="R432">SUM(IF($AA432=Reformulaciones!$B$2:$B$1354,Reformulaciones!$J$2:$J$994,0))</f>
        <v>0</v>
      </c>
      <c r="S432" s="93" t="s">
        <v>2353</v>
      </c>
      <c r="T432" s="93" t="s">
        <v>2354</v>
      </c>
      <c r="U432" s="96" t="s">
        <v>2355</v>
      </c>
      <c r="V432" s="94">
        <v>1</v>
      </c>
      <c r="W432" s="90" t="s">
        <v>748</v>
      </c>
      <c r="X432" s="92">
        <v>45323</v>
      </c>
      <c r="Y432" s="92">
        <v>45473</v>
      </c>
      <c r="Z432" s="90" t="s">
        <v>753</v>
      </c>
      <c r="AA432" s="44" t="s">
        <v>2356</v>
      </c>
      <c r="AB432" s="97" t="s">
        <v>46</v>
      </c>
      <c r="AC432" s="98" t="str">
        <f t="shared" si="97"/>
        <v>A</v>
      </c>
      <c r="AD432" s="99" t="s">
        <v>550</v>
      </c>
      <c r="AE432" s="100">
        <v>0</v>
      </c>
      <c r="AF432" s="99" t="s">
        <v>550</v>
      </c>
      <c r="AG432" s="110">
        <v>45404</v>
      </c>
      <c r="AH432" s="104" t="s">
        <v>551</v>
      </c>
      <c r="AI432" s="104" t="s">
        <v>552</v>
      </c>
      <c r="AJ432" s="105" t="s">
        <v>120</v>
      </c>
      <c r="AK432" s="97" t="s">
        <v>46</v>
      </c>
      <c r="AL432" s="98" t="str">
        <f t="shared" si="96"/>
        <v>C</v>
      </c>
      <c r="AM432" s="99" t="s">
        <v>2357</v>
      </c>
      <c r="AN432" s="100">
        <v>1</v>
      </c>
      <c r="AO432" s="99" t="s">
        <v>2358</v>
      </c>
      <c r="AP432" s="110">
        <v>45485</v>
      </c>
      <c r="AQ432" s="103" t="s">
        <v>2359</v>
      </c>
      <c r="AR432" s="97" t="s">
        <v>877</v>
      </c>
      <c r="AS432" s="105"/>
      <c r="AT432" s="97" t="s">
        <v>55</v>
      </c>
      <c r="AU432" s="98" t="s">
        <v>55</v>
      </c>
      <c r="AV432" s="97" t="s">
        <v>55</v>
      </c>
      <c r="AW432" s="100" t="s">
        <v>55</v>
      </c>
      <c r="AX432" s="97" t="s">
        <v>55</v>
      </c>
      <c r="AY432" s="110" t="s">
        <v>55</v>
      </c>
      <c r="AZ432" s="97" t="s">
        <v>55</v>
      </c>
      <c r="BA432" s="97" t="s">
        <v>55</v>
      </c>
      <c r="BB432" s="122" t="s">
        <v>55</v>
      </c>
      <c r="BC432" s="97" t="s">
        <v>55</v>
      </c>
      <c r="BD432" s="98" t="s">
        <v>55</v>
      </c>
      <c r="BE432" s="97" t="s">
        <v>55</v>
      </c>
      <c r="BF432" s="100" t="s">
        <v>55</v>
      </c>
      <c r="BG432" s="97" t="s">
        <v>55</v>
      </c>
      <c r="BH432" s="110" t="s">
        <v>55</v>
      </c>
      <c r="BI432" s="97" t="s">
        <v>55</v>
      </c>
      <c r="BJ432" s="97" t="s">
        <v>55</v>
      </c>
      <c r="BK432" s="122" t="s">
        <v>55</v>
      </c>
      <c r="BL432" s="107" t="s">
        <v>126</v>
      </c>
      <c r="BM432" s="108" t="str">
        <f t="shared" si="87"/>
        <v>N.A.</v>
      </c>
      <c r="BN432" s="108" t="str">
        <f t="shared" si="88"/>
        <v>N.A.</v>
      </c>
      <c r="BO432" s="108" t="str">
        <f t="shared" si="89"/>
        <v>N.A.</v>
      </c>
      <c r="BP432" s="108" t="str">
        <f t="shared" si="90"/>
        <v>N.A.</v>
      </c>
      <c r="BQ432" s="108" t="str">
        <f t="shared" si="91"/>
        <v>N.A.</v>
      </c>
      <c r="BR432" s="109" t="str">
        <f t="shared" si="92"/>
        <v>N.A.</v>
      </c>
      <c r="BS432" s="108">
        <f t="shared" si="93"/>
        <v>0</v>
      </c>
      <c r="BT432" s="108">
        <f t="shared" si="94"/>
        <v>0</v>
      </c>
      <c r="BU432" s="108">
        <f t="shared" si="86"/>
        <v>0</v>
      </c>
      <c r="BV432" s="62" t="str">
        <f t="shared" si="95"/>
        <v>IGUAL</v>
      </c>
      <c r="BW432" s="251"/>
    </row>
    <row r="433" spans="1:75" ht="37.9" hidden="1" customHeight="1">
      <c r="A433" s="89" t="s">
        <v>229</v>
      </c>
      <c r="B433" s="43">
        <v>1944</v>
      </c>
      <c r="C433" s="90" t="s">
        <v>10</v>
      </c>
      <c r="D433" s="90" t="s">
        <v>2341</v>
      </c>
      <c r="E433" s="92">
        <v>45290</v>
      </c>
      <c r="F433" s="90" t="s">
        <v>22</v>
      </c>
      <c r="G433" s="93" t="s">
        <v>2360</v>
      </c>
      <c r="H433" s="90" t="s">
        <v>26</v>
      </c>
      <c r="I433" s="92">
        <v>45381</v>
      </c>
      <c r="J433" s="94"/>
      <c r="K433" s="90"/>
      <c r="L433" s="90"/>
      <c r="M433" s="90"/>
      <c r="N433" s="90"/>
      <c r="O433" s="92"/>
      <c r="P433" s="92" t="s">
        <v>2280</v>
      </c>
      <c r="Q433" s="188">
        <v>2964</v>
      </c>
      <c r="R433" s="95">
        <f t="array" ref="R433">SUM(IF($AA433=Reformulaciones!$B$2:$B$1354,Reformulaciones!$J$2:$J$994,0))</f>
        <v>0</v>
      </c>
      <c r="S433" s="93" t="s">
        <v>2361</v>
      </c>
      <c r="T433" s="93" t="s">
        <v>2042</v>
      </c>
      <c r="U433" s="96" t="s">
        <v>835</v>
      </c>
      <c r="V433" s="94">
        <v>3</v>
      </c>
      <c r="W433" s="90" t="s">
        <v>748</v>
      </c>
      <c r="X433" s="92">
        <v>45323</v>
      </c>
      <c r="Y433" s="92">
        <v>45473</v>
      </c>
      <c r="Z433" s="90" t="s">
        <v>753</v>
      </c>
      <c r="AA433" s="44" t="s">
        <v>2362</v>
      </c>
      <c r="AB433" s="97" t="s">
        <v>50</v>
      </c>
      <c r="AC433" s="98" t="str">
        <f t="shared" si="97"/>
        <v>A</v>
      </c>
      <c r="AD433" s="99" t="s">
        <v>1035</v>
      </c>
      <c r="AE433" s="100">
        <v>0</v>
      </c>
      <c r="AF433" s="99" t="s">
        <v>1036</v>
      </c>
      <c r="AG433" s="110"/>
      <c r="AH433" s="104"/>
      <c r="AI433" s="104"/>
      <c r="AJ433" s="105" t="s">
        <v>120</v>
      </c>
      <c r="AK433" s="97" t="s">
        <v>50</v>
      </c>
      <c r="AL433" s="98" t="str">
        <f t="shared" si="96"/>
        <v>C</v>
      </c>
      <c r="AM433" s="99" t="s">
        <v>2363</v>
      </c>
      <c r="AN433" s="106">
        <v>1</v>
      </c>
      <c r="AO433" s="99" t="s">
        <v>2045</v>
      </c>
      <c r="AP433" s="102">
        <v>45490</v>
      </c>
      <c r="AQ433" s="103" t="s">
        <v>2046</v>
      </c>
      <c r="AR433" s="104" t="s">
        <v>395</v>
      </c>
      <c r="AS433" s="105"/>
      <c r="AT433" s="97" t="s">
        <v>55</v>
      </c>
      <c r="AU433" s="98" t="s">
        <v>55</v>
      </c>
      <c r="AV433" s="97" t="s">
        <v>55</v>
      </c>
      <c r="AW433" s="100" t="s">
        <v>55</v>
      </c>
      <c r="AX433" s="97" t="s">
        <v>55</v>
      </c>
      <c r="AY433" s="110" t="s">
        <v>55</v>
      </c>
      <c r="AZ433" s="97" t="s">
        <v>55</v>
      </c>
      <c r="BA433" s="97" t="s">
        <v>55</v>
      </c>
      <c r="BB433" s="122" t="s">
        <v>55</v>
      </c>
      <c r="BC433" s="97" t="s">
        <v>55</v>
      </c>
      <c r="BD433" s="98" t="s">
        <v>55</v>
      </c>
      <c r="BE433" s="97" t="s">
        <v>55</v>
      </c>
      <c r="BF433" s="100" t="s">
        <v>55</v>
      </c>
      <c r="BG433" s="97" t="s">
        <v>55</v>
      </c>
      <c r="BH433" s="110" t="s">
        <v>55</v>
      </c>
      <c r="BI433" s="97" t="s">
        <v>55</v>
      </c>
      <c r="BJ433" s="97" t="s">
        <v>55</v>
      </c>
      <c r="BK433" s="122" t="s">
        <v>55</v>
      </c>
      <c r="BL433" s="107" t="s">
        <v>126</v>
      </c>
      <c r="BM433" s="108" t="str">
        <f t="shared" si="87"/>
        <v>N.A.</v>
      </c>
      <c r="BN433" s="108" t="str">
        <f t="shared" si="88"/>
        <v>N.A.</v>
      </c>
      <c r="BO433" s="108" t="str">
        <f t="shared" si="89"/>
        <v>N.A.</v>
      </c>
      <c r="BP433" s="108" t="str">
        <f t="shared" si="90"/>
        <v>N.A.</v>
      </c>
      <c r="BQ433" s="108" t="str">
        <f t="shared" si="91"/>
        <v>N.A.</v>
      </c>
      <c r="BR433" s="109" t="str">
        <f t="shared" si="92"/>
        <v>N.A.</v>
      </c>
      <c r="BS433" s="108">
        <f t="shared" si="93"/>
        <v>0</v>
      </c>
      <c r="BT433" s="108">
        <f t="shared" si="94"/>
        <v>0</v>
      </c>
      <c r="BU433" s="108">
        <f t="shared" si="86"/>
        <v>0</v>
      </c>
      <c r="BV433" s="62" t="str">
        <f t="shared" si="95"/>
        <v>IGUAL</v>
      </c>
      <c r="BW433" s="251"/>
    </row>
    <row r="434" spans="1:75" ht="37.9" hidden="1" customHeight="1">
      <c r="A434" s="89" t="s">
        <v>229</v>
      </c>
      <c r="B434" s="43">
        <v>1944</v>
      </c>
      <c r="C434" s="90" t="s">
        <v>10</v>
      </c>
      <c r="D434" s="90" t="s">
        <v>2341</v>
      </c>
      <c r="E434" s="92">
        <v>45290</v>
      </c>
      <c r="F434" s="90" t="s">
        <v>22</v>
      </c>
      <c r="G434" s="93" t="s">
        <v>2360</v>
      </c>
      <c r="H434" s="90" t="s">
        <v>26</v>
      </c>
      <c r="I434" s="92"/>
      <c r="J434" s="94"/>
      <c r="K434" s="90"/>
      <c r="L434" s="90"/>
      <c r="M434" s="90"/>
      <c r="N434" s="90"/>
      <c r="O434" s="92"/>
      <c r="P434" s="92" t="s">
        <v>110</v>
      </c>
      <c r="Q434" s="188">
        <v>2965</v>
      </c>
      <c r="R434" s="95">
        <f t="array" ref="R434">SUM(IF($AA434=Reformulaciones!$B$2:$B$1354,Reformulaciones!$J$2:$J$994,0))</f>
        <v>0</v>
      </c>
      <c r="S434" s="93" t="s">
        <v>2361</v>
      </c>
      <c r="T434" s="93" t="s">
        <v>2222</v>
      </c>
      <c r="U434" s="96" t="s">
        <v>2207</v>
      </c>
      <c r="V434" s="94">
        <v>1</v>
      </c>
      <c r="W434" s="90" t="s">
        <v>748</v>
      </c>
      <c r="X434" s="92">
        <v>45323</v>
      </c>
      <c r="Y434" s="92">
        <v>45473</v>
      </c>
      <c r="Z434" s="90" t="s">
        <v>753</v>
      </c>
      <c r="AA434" s="44" t="s">
        <v>2364</v>
      </c>
      <c r="AB434" s="97" t="s">
        <v>50</v>
      </c>
      <c r="AC434" s="98" t="str">
        <f t="shared" si="97"/>
        <v>A</v>
      </c>
      <c r="AD434" s="99" t="s">
        <v>1035</v>
      </c>
      <c r="AE434" s="100">
        <v>0</v>
      </c>
      <c r="AF434" s="99" t="s">
        <v>1036</v>
      </c>
      <c r="AG434" s="110"/>
      <c r="AH434" s="104"/>
      <c r="AI434" s="104"/>
      <c r="AJ434" s="105" t="s">
        <v>120</v>
      </c>
      <c r="AK434" s="97" t="s">
        <v>50</v>
      </c>
      <c r="AL434" s="98" t="str">
        <f t="shared" si="96"/>
        <v>C</v>
      </c>
      <c r="AM434" s="99" t="s">
        <v>2054</v>
      </c>
      <c r="AN434" s="106">
        <v>1</v>
      </c>
      <c r="AO434" s="99" t="s">
        <v>2365</v>
      </c>
      <c r="AP434" s="102">
        <v>45490</v>
      </c>
      <c r="AQ434" s="103" t="s">
        <v>2056</v>
      </c>
      <c r="AR434" s="104" t="s">
        <v>395</v>
      </c>
      <c r="AS434" s="105"/>
      <c r="AT434" s="97" t="s">
        <v>55</v>
      </c>
      <c r="AU434" s="98" t="s">
        <v>55</v>
      </c>
      <c r="AV434" s="97" t="s">
        <v>55</v>
      </c>
      <c r="AW434" s="100" t="s">
        <v>55</v>
      </c>
      <c r="AX434" s="97" t="s">
        <v>55</v>
      </c>
      <c r="AY434" s="110" t="s">
        <v>55</v>
      </c>
      <c r="AZ434" s="97" t="s">
        <v>55</v>
      </c>
      <c r="BA434" s="97" t="s">
        <v>55</v>
      </c>
      <c r="BB434" s="122" t="s">
        <v>55</v>
      </c>
      <c r="BC434" s="97" t="s">
        <v>55</v>
      </c>
      <c r="BD434" s="98" t="s">
        <v>55</v>
      </c>
      <c r="BE434" s="97" t="s">
        <v>55</v>
      </c>
      <c r="BF434" s="100" t="s">
        <v>55</v>
      </c>
      <c r="BG434" s="97" t="s">
        <v>55</v>
      </c>
      <c r="BH434" s="110" t="s">
        <v>55</v>
      </c>
      <c r="BI434" s="97" t="s">
        <v>55</v>
      </c>
      <c r="BJ434" s="97" t="s">
        <v>55</v>
      </c>
      <c r="BK434" s="122" t="s">
        <v>55</v>
      </c>
      <c r="BL434" s="107" t="s">
        <v>126</v>
      </c>
      <c r="BM434" s="108" t="str">
        <f t="shared" si="87"/>
        <v>N.A.</v>
      </c>
      <c r="BN434" s="108" t="str">
        <f t="shared" si="88"/>
        <v>N.A.</v>
      </c>
      <c r="BO434" s="108" t="str">
        <f t="shared" si="89"/>
        <v>N.A.</v>
      </c>
      <c r="BP434" s="108" t="str">
        <f t="shared" si="90"/>
        <v>N.A.</v>
      </c>
      <c r="BQ434" s="108" t="str">
        <f t="shared" si="91"/>
        <v>N.A.</v>
      </c>
      <c r="BR434" s="109" t="str">
        <f t="shared" si="92"/>
        <v>N.A.</v>
      </c>
      <c r="BS434" s="108">
        <f t="shared" si="93"/>
        <v>0</v>
      </c>
      <c r="BT434" s="108">
        <f t="shared" si="94"/>
        <v>0</v>
      </c>
      <c r="BU434" s="108">
        <f t="shared" si="86"/>
        <v>0</v>
      </c>
      <c r="BV434" s="62" t="str">
        <f t="shared" si="95"/>
        <v>IGUAL</v>
      </c>
      <c r="BW434" s="251"/>
    </row>
    <row r="435" spans="1:75" ht="37.9" hidden="1" customHeight="1">
      <c r="A435" s="89" t="s">
        <v>229</v>
      </c>
      <c r="B435" s="43">
        <v>1945</v>
      </c>
      <c r="C435" s="90" t="s">
        <v>10</v>
      </c>
      <c r="D435" s="90" t="s">
        <v>2366</v>
      </c>
      <c r="E435" s="92">
        <v>45290</v>
      </c>
      <c r="F435" s="90" t="s">
        <v>22</v>
      </c>
      <c r="G435" s="93" t="s">
        <v>2367</v>
      </c>
      <c r="H435" s="90" t="s">
        <v>26</v>
      </c>
      <c r="I435" s="92">
        <v>45381</v>
      </c>
      <c r="J435" s="94"/>
      <c r="K435" s="90"/>
      <c r="L435" s="90"/>
      <c r="M435" s="90"/>
      <c r="N435" s="90"/>
      <c r="O435" s="92"/>
      <c r="P435" s="92" t="s">
        <v>2220</v>
      </c>
      <c r="Q435" s="188">
        <v>2944</v>
      </c>
      <c r="R435" s="95">
        <f t="array" ref="R435">SUM(IF($AA435=Reformulaciones!$B$2:$B$1354,Reformulaciones!$J$2:$J$994,0))</f>
        <v>0</v>
      </c>
      <c r="S435" s="93" t="s">
        <v>2368</v>
      </c>
      <c r="T435" s="93" t="s">
        <v>2042</v>
      </c>
      <c r="U435" s="96" t="s">
        <v>835</v>
      </c>
      <c r="V435" s="94">
        <v>3</v>
      </c>
      <c r="W435" s="90" t="s">
        <v>748</v>
      </c>
      <c r="X435" s="92">
        <v>45323</v>
      </c>
      <c r="Y435" s="92">
        <v>45473</v>
      </c>
      <c r="Z435" s="90" t="s">
        <v>753</v>
      </c>
      <c r="AA435" s="44" t="s">
        <v>2369</v>
      </c>
      <c r="AB435" s="97" t="s">
        <v>50</v>
      </c>
      <c r="AC435" s="98" t="str">
        <f t="shared" si="97"/>
        <v>A</v>
      </c>
      <c r="AD435" s="99" t="s">
        <v>1035</v>
      </c>
      <c r="AE435" s="100">
        <v>0</v>
      </c>
      <c r="AF435" s="99" t="s">
        <v>1036</v>
      </c>
      <c r="AG435" s="110"/>
      <c r="AH435" s="104"/>
      <c r="AI435" s="104"/>
      <c r="AJ435" s="105" t="s">
        <v>120</v>
      </c>
      <c r="AK435" s="97" t="s">
        <v>50</v>
      </c>
      <c r="AL435" s="98" t="str">
        <f t="shared" si="96"/>
        <v>C</v>
      </c>
      <c r="AM435" s="99" t="s">
        <v>2363</v>
      </c>
      <c r="AN435" s="106">
        <v>1</v>
      </c>
      <c r="AO435" s="99" t="s">
        <v>2045</v>
      </c>
      <c r="AP435" s="102">
        <v>45490</v>
      </c>
      <c r="AQ435" s="103" t="s">
        <v>2046</v>
      </c>
      <c r="AR435" s="104" t="s">
        <v>395</v>
      </c>
      <c r="AS435" s="105"/>
      <c r="AT435" s="97" t="s">
        <v>55</v>
      </c>
      <c r="AU435" s="98" t="s">
        <v>55</v>
      </c>
      <c r="AV435" s="97" t="s">
        <v>55</v>
      </c>
      <c r="AW435" s="100" t="s">
        <v>55</v>
      </c>
      <c r="AX435" s="97" t="s">
        <v>55</v>
      </c>
      <c r="AY435" s="110" t="s">
        <v>55</v>
      </c>
      <c r="AZ435" s="97" t="s">
        <v>55</v>
      </c>
      <c r="BA435" s="97" t="s">
        <v>55</v>
      </c>
      <c r="BB435" s="122" t="s">
        <v>55</v>
      </c>
      <c r="BC435" s="97" t="s">
        <v>55</v>
      </c>
      <c r="BD435" s="98" t="s">
        <v>55</v>
      </c>
      <c r="BE435" s="97" t="s">
        <v>55</v>
      </c>
      <c r="BF435" s="100" t="s">
        <v>55</v>
      </c>
      <c r="BG435" s="97" t="s">
        <v>55</v>
      </c>
      <c r="BH435" s="110" t="s">
        <v>55</v>
      </c>
      <c r="BI435" s="97" t="s">
        <v>55</v>
      </c>
      <c r="BJ435" s="97" t="s">
        <v>55</v>
      </c>
      <c r="BK435" s="122" t="s">
        <v>55</v>
      </c>
      <c r="BL435" s="107" t="s">
        <v>126</v>
      </c>
      <c r="BM435" s="108" t="str">
        <f t="shared" si="87"/>
        <v>N.A.</v>
      </c>
      <c r="BN435" s="108" t="str">
        <f t="shared" si="88"/>
        <v>N.A.</v>
      </c>
      <c r="BO435" s="108" t="str">
        <f t="shared" si="89"/>
        <v>N.A.</v>
      </c>
      <c r="BP435" s="108" t="str">
        <f t="shared" si="90"/>
        <v>N.A.</v>
      </c>
      <c r="BQ435" s="108" t="str">
        <f t="shared" si="91"/>
        <v>N.A.</v>
      </c>
      <c r="BR435" s="109" t="str">
        <f t="shared" si="92"/>
        <v>N.A.</v>
      </c>
      <c r="BS435" s="108">
        <f t="shared" si="93"/>
        <v>0</v>
      </c>
      <c r="BT435" s="108">
        <f t="shared" si="94"/>
        <v>0</v>
      </c>
      <c r="BU435" s="108">
        <f t="shared" si="86"/>
        <v>0</v>
      </c>
      <c r="BV435" s="62" t="str">
        <f t="shared" si="95"/>
        <v>IGUAL</v>
      </c>
      <c r="BW435" s="251"/>
    </row>
    <row r="436" spans="1:75" ht="37.9" hidden="1" customHeight="1">
      <c r="A436" s="89" t="s">
        <v>229</v>
      </c>
      <c r="B436" s="43">
        <v>1945</v>
      </c>
      <c r="C436" s="90" t="s">
        <v>10</v>
      </c>
      <c r="D436" s="90" t="s">
        <v>2366</v>
      </c>
      <c r="E436" s="92">
        <v>45290</v>
      </c>
      <c r="F436" s="90" t="s">
        <v>22</v>
      </c>
      <c r="G436" s="93" t="s">
        <v>2367</v>
      </c>
      <c r="H436" s="90" t="s">
        <v>26</v>
      </c>
      <c r="I436" s="92">
        <v>45381</v>
      </c>
      <c r="J436" s="94"/>
      <c r="K436" s="90"/>
      <c r="L436" s="90"/>
      <c r="M436" s="90"/>
      <c r="N436" s="90"/>
      <c r="O436" s="92"/>
      <c r="P436" s="92" t="s">
        <v>110</v>
      </c>
      <c r="Q436" s="188">
        <v>2945</v>
      </c>
      <c r="R436" s="95">
        <f t="array" ref="R436">SUM(IF($AA436=Reformulaciones!$B$2:$B$1354,Reformulaciones!$J$2:$J$994,0))</f>
        <v>0</v>
      </c>
      <c r="S436" s="93" t="s">
        <v>2368</v>
      </c>
      <c r="T436" s="93" t="s">
        <v>2212</v>
      </c>
      <c r="U436" s="96" t="s">
        <v>162</v>
      </c>
      <c r="V436" s="94">
        <v>1</v>
      </c>
      <c r="W436" s="90" t="s">
        <v>748</v>
      </c>
      <c r="X436" s="92">
        <v>45323</v>
      </c>
      <c r="Y436" s="92">
        <v>45473</v>
      </c>
      <c r="Z436" s="90" t="s">
        <v>753</v>
      </c>
      <c r="AA436" s="44" t="s">
        <v>2370</v>
      </c>
      <c r="AB436" s="97" t="s">
        <v>50</v>
      </c>
      <c r="AC436" s="98" t="str">
        <f t="shared" si="97"/>
        <v>A</v>
      </c>
      <c r="AD436" s="99" t="s">
        <v>1035</v>
      </c>
      <c r="AE436" s="100">
        <v>0</v>
      </c>
      <c r="AF436" s="99" t="s">
        <v>1036</v>
      </c>
      <c r="AG436" s="110"/>
      <c r="AH436" s="104"/>
      <c r="AI436" s="104"/>
      <c r="AJ436" s="105" t="s">
        <v>120</v>
      </c>
      <c r="AK436" s="97" t="s">
        <v>50</v>
      </c>
      <c r="AL436" s="98" t="str">
        <f t="shared" si="96"/>
        <v>C</v>
      </c>
      <c r="AM436" s="99" t="s">
        <v>2371</v>
      </c>
      <c r="AN436" s="106">
        <v>1</v>
      </c>
      <c r="AO436" s="99" t="s">
        <v>2372</v>
      </c>
      <c r="AP436" s="102">
        <v>45490</v>
      </c>
      <c r="AQ436" s="103" t="s">
        <v>2373</v>
      </c>
      <c r="AR436" s="104" t="s">
        <v>395</v>
      </c>
      <c r="AS436" s="105"/>
      <c r="AT436" s="97" t="s">
        <v>55</v>
      </c>
      <c r="AU436" s="98" t="s">
        <v>55</v>
      </c>
      <c r="AV436" s="97" t="s">
        <v>55</v>
      </c>
      <c r="AW436" s="100" t="s">
        <v>55</v>
      </c>
      <c r="AX436" s="97" t="s">
        <v>55</v>
      </c>
      <c r="AY436" s="110" t="s">
        <v>55</v>
      </c>
      <c r="AZ436" s="97" t="s">
        <v>55</v>
      </c>
      <c r="BA436" s="97" t="s">
        <v>55</v>
      </c>
      <c r="BB436" s="122" t="s">
        <v>55</v>
      </c>
      <c r="BC436" s="97" t="s">
        <v>55</v>
      </c>
      <c r="BD436" s="98" t="s">
        <v>55</v>
      </c>
      <c r="BE436" s="97" t="s">
        <v>55</v>
      </c>
      <c r="BF436" s="100" t="s">
        <v>55</v>
      </c>
      <c r="BG436" s="97" t="s">
        <v>55</v>
      </c>
      <c r="BH436" s="110" t="s">
        <v>55</v>
      </c>
      <c r="BI436" s="97" t="s">
        <v>55</v>
      </c>
      <c r="BJ436" s="97" t="s">
        <v>55</v>
      </c>
      <c r="BK436" s="122" t="s">
        <v>55</v>
      </c>
      <c r="BL436" s="107" t="s">
        <v>126</v>
      </c>
      <c r="BM436" s="108" t="str">
        <f t="shared" si="87"/>
        <v>N.A.</v>
      </c>
      <c r="BN436" s="108" t="str">
        <f t="shared" si="88"/>
        <v>N.A.</v>
      </c>
      <c r="BO436" s="108" t="str">
        <f t="shared" si="89"/>
        <v>N.A.</v>
      </c>
      <c r="BP436" s="108" t="str">
        <f t="shared" si="90"/>
        <v>N.A.</v>
      </c>
      <c r="BQ436" s="108" t="str">
        <f t="shared" si="91"/>
        <v>N.A.</v>
      </c>
      <c r="BR436" s="109" t="str">
        <f t="shared" si="92"/>
        <v>N.A.</v>
      </c>
      <c r="BS436" s="108">
        <f t="shared" si="93"/>
        <v>0</v>
      </c>
      <c r="BT436" s="108">
        <f t="shared" si="94"/>
        <v>0</v>
      </c>
      <c r="BU436" s="108">
        <f t="shared" si="86"/>
        <v>0</v>
      </c>
      <c r="BV436" s="62" t="str">
        <f t="shared" si="95"/>
        <v>IGUAL</v>
      </c>
      <c r="BW436" s="251"/>
    </row>
    <row r="437" spans="1:75" ht="37.9" customHeight="1">
      <c r="A437" s="89" t="s">
        <v>229</v>
      </c>
      <c r="B437" s="43">
        <v>1945</v>
      </c>
      <c r="C437" s="90" t="s">
        <v>10</v>
      </c>
      <c r="D437" s="90" t="s">
        <v>2366</v>
      </c>
      <c r="E437" s="92">
        <v>45290</v>
      </c>
      <c r="F437" s="90" t="s">
        <v>22</v>
      </c>
      <c r="G437" s="93" t="s">
        <v>2367</v>
      </c>
      <c r="H437" s="90" t="s">
        <v>26</v>
      </c>
      <c r="I437" s="92">
        <v>45381</v>
      </c>
      <c r="J437" s="94"/>
      <c r="K437" s="90"/>
      <c r="L437" s="90"/>
      <c r="M437" s="90"/>
      <c r="N437" s="90"/>
      <c r="O437" s="92"/>
      <c r="P437" s="92" t="s">
        <v>110</v>
      </c>
      <c r="Q437" s="188">
        <v>2946</v>
      </c>
      <c r="R437" s="95">
        <f t="array" ref="R437">SUM(IF($AA437=Reformulaciones!$B$2:$B$1354,Reformulaciones!$J$2:$J$994,0))</f>
        <v>0</v>
      </c>
      <c r="S437" s="93" t="s">
        <v>2368</v>
      </c>
      <c r="T437" s="93" t="s">
        <v>2090</v>
      </c>
      <c r="U437" s="96" t="s">
        <v>759</v>
      </c>
      <c r="V437" s="94">
        <v>1</v>
      </c>
      <c r="W437" s="90" t="s">
        <v>748</v>
      </c>
      <c r="X437" s="92">
        <v>45323</v>
      </c>
      <c r="Y437" s="92">
        <v>45504</v>
      </c>
      <c r="Z437" s="90" t="s">
        <v>753</v>
      </c>
      <c r="AA437" s="44" t="s">
        <v>2374</v>
      </c>
      <c r="AB437" s="97" t="s">
        <v>50</v>
      </c>
      <c r="AC437" s="98" t="str">
        <f t="shared" si="97"/>
        <v>A</v>
      </c>
      <c r="AD437" s="99" t="s">
        <v>1035</v>
      </c>
      <c r="AE437" s="100">
        <v>0</v>
      </c>
      <c r="AF437" s="99" t="s">
        <v>1036</v>
      </c>
      <c r="AG437" s="110"/>
      <c r="AH437" s="104"/>
      <c r="AI437" s="104"/>
      <c r="AJ437" s="105" t="s">
        <v>120</v>
      </c>
      <c r="AK437" s="97" t="s">
        <v>50</v>
      </c>
      <c r="AL437" s="98" t="str">
        <f t="shared" si="96"/>
        <v>A</v>
      </c>
      <c r="AM437" s="99" t="s">
        <v>121</v>
      </c>
      <c r="AN437" s="106">
        <v>0</v>
      </c>
      <c r="AO437" s="101" t="s">
        <v>122</v>
      </c>
      <c r="AP437" s="102">
        <v>45490</v>
      </c>
      <c r="AQ437" s="97" t="s">
        <v>55</v>
      </c>
      <c r="AR437" s="97" t="s">
        <v>55</v>
      </c>
      <c r="AS437" s="105"/>
      <c r="AT437" s="240" t="s">
        <v>50</v>
      </c>
      <c r="AU437" s="241" t="str">
        <f>IF($AW437="N.A.","A",(IF($AW437&lt;100%,"A",(IF($AW437=100%,"C")))))</f>
        <v>C</v>
      </c>
      <c r="AV437" s="219" t="s">
        <v>2375</v>
      </c>
      <c r="AW437" s="198">
        <v>1</v>
      </c>
      <c r="AX437" s="219" t="s">
        <v>2376</v>
      </c>
      <c r="AY437" s="203">
        <v>45588</v>
      </c>
      <c r="AZ437" s="219" t="s">
        <v>2377</v>
      </c>
      <c r="BA437" s="219" t="s">
        <v>596</v>
      </c>
      <c r="BB437" s="246"/>
      <c r="BC437" s="240" t="s">
        <v>55</v>
      </c>
      <c r="BD437" s="98" t="s">
        <v>55</v>
      </c>
      <c r="BE437" s="97" t="s">
        <v>55</v>
      </c>
      <c r="BF437" s="100" t="s">
        <v>55</v>
      </c>
      <c r="BG437" s="97" t="s">
        <v>55</v>
      </c>
      <c r="BH437" s="110" t="s">
        <v>55</v>
      </c>
      <c r="BI437" s="97" t="s">
        <v>55</v>
      </c>
      <c r="BJ437" s="97" t="s">
        <v>55</v>
      </c>
      <c r="BK437" s="122" t="s">
        <v>55</v>
      </c>
      <c r="BL437" s="107" t="s">
        <v>126</v>
      </c>
      <c r="BM437" s="108">
        <f t="shared" si="87"/>
        <v>1</v>
      </c>
      <c r="BN437" s="108" t="str">
        <f t="shared" si="88"/>
        <v>N.A.</v>
      </c>
      <c r="BO437" s="108" t="str">
        <f t="shared" si="89"/>
        <v>N.A.</v>
      </c>
      <c r="BP437" s="108" t="str">
        <f t="shared" si="90"/>
        <v>N.A.</v>
      </c>
      <c r="BQ437" s="108" t="str">
        <f t="shared" si="91"/>
        <v>N.A.</v>
      </c>
      <c r="BR437" s="109" t="str">
        <f t="shared" si="92"/>
        <v>N.A.</v>
      </c>
      <c r="BS437" s="108">
        <f t="shared" si="93"/>
        <v>1</v>
      </c>
      <c r="BT437" s="108">
        <f t="shared" si="94"/>
        <v>0</v>
      </c>
      <c r="BU437" s="108">
        <f t="shared" si="86"/>
        <v>0</v>
      </c>
      <c r="BV437" s="62" t="str">
        <f t="shared" si="95"/>
        <v>OK</v>
      </c>
      <c r="BW437" s="251"/>
    </row>
    <row r="438" spans="1:75" ht="37.9" hidden="1" customHeight="1">
      <c r="A438" s="89" t="s">
        <v>229</v>
      </c>
      <c r="B438" s="43">
        <v>1946</v>
      </c>
      <c r="C438" s="90" t="s">
        <v>10</v>
      </c>
      <c r="D438" s="90" t="s">
        <v>2366</v>
      </c>
      <c r="E438" s="92">
        <v>45290</v>
      </c>
      <c r="F438" s="90" t="s">
        <v>22</v>
      </c>
      <c r="G438" s="93" t="s">
        <v>2378</v>
      </c>
      <c r="H438" s="90" t="s">
        <v>26</v>
      </c>
      <c r="I438" s="92">
        <v>45381</v>
      </c>
      <c r="J438" s="94"/>
      <c r="K438" s="90"/>
      <c r="L438" s="90"/>
      <c r="M438" s="90"/>
      <c r="N438" s="90"/>
      <c r="O438" s="92"/>
      <c r="P438" s="92" t="s">
        <v>2379</v>
      </c>
      <c r="Q438" s="188">
        <v>2941</v>
      </c>
      <c r="R438" s="95">
        <f t="array" ref="R438">SUM(IF($AA438=Reformulaciones!$B$2:$B$1354,Reformulaciones!$J$2:$J$994,0))</f>
        <v>0</v>
      </c>
      <c r="S438" s="93" t="s">
        <v>2380</v>
      </c>
      <c r="T438" s="93" t="s">
        <v>2042</v>
      </c>
      <c r="U438" s="96" t="s">
        <v>835</v>
      </c>
      <c r="V438" s="94">
        <v>3</v>
      </c>
      <c r="W438" s="90" t="s">
        <v>748</v>
      </c>
      <c r="X438" s="92">
        <v>45323</v>
      </c>
      <c r="Y438" s="92">
        <v>45473</v>
      </c>
      <c r="Z438" s="90" t="s">
        <v>753</v>
      </c>
      <c r="AA438" s="44" t="s">
        <v>2381</v>
      </c>
      <c r="AB438" s="97" t="s">
        <v>46</v>
      </c>
      <c r="AC438" s="98" t="str">
        <f t="shared" si="97"/>
        <v>A</v>
      </c>
      <c r="AD438" s="99" t="s">
        <v>550</v>
      </c>
      <c r="AE438" s="100">
        <v>0</v>
      </c>
      <c r="AF438" s="99" t="s">
        <v>550</v>
      </c>
      <c r="AG438" s="110">
        <v>45404</v>
      </c>
      <c r="AH438" s="104" t="s">
        <v>551</v>
      </c>
      <c r="AI438" s="104" t="s">
        <v>552</v>
      </c>
      <c r="AJ438" s="105" t="s">
        <v>120</v>
      </c>
      <c r="AK438" s="97" t="s">
        <v>46</v>
      </c>
      <c r="AL438" s="98" t="str">
        <f t="shared" si="96"/>
        <v>C</v>
      </c>
      <c r="AM438" s="99" t="s">
        <v>2095</v>
      </c>
      <c r="AN438" s="100">
        <v>1</v>
      </c>
      <c r="AO438" s="99" t="s">
        <v>1069</v>
      </c>
      <c r="AP438" s="110">
        <v>45485</v>
      </c>
      <c r="AQ438" s="103" t="s">
        <v>2382</v>
      </c>
      <c r="AR438" s="97" t="s">
        <v>877</v>
      </c>
      <c r="AS438" s="105"/>
      <c r="AT438" s="97" t="s">
        <v>55</v>
      </c>
      <c r="AU438" s="98" t="s">
        <v>55</v>
      </c>
      <c r="AV438" s="97" t="s">
        <v>55</v>
      </c>
      <c r="AW438" s="100" t="s">
        <v>55</v>
      </c>
      <c r="AX438" s="97" t="s">
        <v>55</v>
      </c>
      <c r="AY438" s="110" t="s">
        <v>55</v>
      </c>
      <c r="AZ438" s="97" t="s">
        <v>55</v>
      </c>
      <c r="BA438" s="97" t="s">
        <v>55</v>
      </c>
      <c r="BB438" s="122" t="s">
        <v>55</v>
      </c>
      <c r="BC438" s="97" t="s">
        <v>55</v>
      </c>
      <c r="BD438" s="98" t="s">
        <v>55</v>
      </c>
      <c r="BE438" s="97" t="s">
        <v>55</v>
      </c>
      <c r="BF438" s="100" t="s">
        <v>55</v>
      </c>
      <c r="BG438" s="97" t="s">
        <v>55</v>
      </c>
      <c r="BH438" s="110" t="s">
        <v>55</v>
      </c>
      <c r="BI438" s="97" t="s">
        <v>55</v>
      </c>
      <c r="BJ438" s="97" t="s">
        <v>55</v>
      </c>
      <c r="BK438" s="122" t="s">
        <v>55</v>
      </c>
      <c r="BL438" s="107" t="s">
        <v>126</v>
      </c>
      <c r="BM438" s="108" t="str">
        <f t="shared" si="87"/>
        <v>N.A.</v>
      </c>
      <c r="BN438" s="108" t="str">
        <f t="shared" si="88"/>
        <v>N.A.</v>
      </c>
      <c r="BO438" s="108" t="str">
        <f t="shared" si="89"/>
        <v>N.A.</v>
      </c>
      <c r="BP438" s="108" t="str">
        <f t="shared" si="90"/>
        <v>N.A.</v>
      </c>
      <c r="BQ438" s="108" t="str">
        <f t="shared" si="91"/>
        <v>N.A.</v>
      </c>
      <c r="BR438" s="109" t="str">
        <f t="shared" si="92"/>
        <v>N.A.</v>
      </c>
      <c r="BS438" s="108">
        <f t="shared" si="93"/>
        <v>0</v>
      </c>
      <c r="BT438" s="108">
        <f t="shared" si="94"/>
        <v>0</v>
      </c>
      <c r="BU438" s="108">
        <f t="shared" si="86"/>
        <v>0</v>
      </c>
      <c r="BV438" s="62" t="str">
        <f t="shared" si="95"/>
        <v>IGUAL</v>
      </c>
      <c r="BW438" s="251"/>
    </row>
    <row r="439" spans="1:75" ht="37.9" hidden="1" customHeight="1">
      <c r="A439" s="89" t="s">
        <v>229</v>
      </c>
      <c r="B439" s="43">
        <v>1946</v>
      </c>
      <c r="C439" s="90" t="s">
        <v>10</v>
      </c>
      <c r="D439" s="90" t="s">
        <v>2366</v>
      </c>
      <c r="E439" s="92">
        <v>45290</v>
      </c>
      <c r="F439" s="90" t="s">
        <v>22</v>
      </c>
      <c r="G439" s="93" t="s">
        <v>2378</v>
      </c>
      <c r="H439" s="90" t="s">
        <v>26</v>
      </c>
      <c r="I439" s="92">
        <v>45381</v>
      </c>
      <c r="J439" s="94"/>
      <c r="K439" s="90"/>
      <c r="L439" s="90"/>
      <c r="M439" s="90"/>
      <c r="N439" s="90"/>
      <c r="O439" s="92"/>
      <c r="P439" s="92" t="s">
        <v>110</v>
      </c>
      <c r="Q439" s="188">
        <v>2942</v>
      </c>
      <c r="R439" s="95">
        <f t="array" ref="R439">SUM(IF($AA439=Reformulaciones!$B$2:$B$1354,Reformulaciones!$J$2:$J$994,0))</f>
        <v>0</v>
      </c>
      <c r="S439" s="93" t="s">
        <v>2380</v>
      </c>
      <c r="T439" s="93" t="s">
        <v>2212</v>
      </c>
      <c r="U439" s="96" t="s">
        <v>162</v>
      </c>
      <c r="V439" s="94">
        <v>1</v>
      </c>
      <c r="W439" s="90" t="s">
        <v>748</v>
      </c>
      <c r="X439" s="92">
        <v>45323</v>
      </c>
      <c r="Y439" s="92">
        <v>45473</v>
      </c>
      <c r="Z439" s="90" t="s">
        <v>753</v>
      </c>
      <c r="AA439" s="44" t="s">
        <v>2383</v>
      </c>
      <c r="AB439" s="97" t="s">
        <v>46</v>
      </c>
      <c r="AC439" s="98" t="str">
        <f t="shared" si="97"/>
        <v>A</v>
      </c>
      <c r="AD439" s="99" t="s">
        <v>550</v>
      </c>
      <c r="AE439" s="100">
        <v>0</v>
      </c>
      <c r="AF439" s="99" t="s">
        <v>550</v>
      </c>
      <c r="AG439" s="110">
        <v>45404</v>
      </c>
      <c r="AH439" s="104" t="s">
        <v>551</v>
      </c>
      <c r="AI439" s="104" t="s">
        <v>552</v>
      </c>
      <c r="AJ439" s="105" t="s">
        <v>120</v>
      </c>
      <c r="AK439" s="97" t="s">
        <v>46</v>
      </c>
      <c r="AL439" s="98" t="str">
        <f t="shared" si="96"/>
        <v>C</v>
      </c>
      <c r="AM439" s="99" t="s">
        <v>2087</v>
      </c>
      <c r="AN439" s="100">
        <v>1</v>
      </c>
      <c r="AO439" s="99" t="s">
        <v>2123</v>
      </c>
      <c r="AP439" s="110">
        <v>45485</v>
      </c>
      <c r="AQ439" s="103" t="s">
        <v>2382</v>
      </c>
      <c r="AR439" s="97" t="s">
        <v>877</v>
      </c>
      <c r="AS439" s="105"/>
      <c r="AT439" s="97" t="s">
        <v>55</v>
      </c>
      <c r="AU439" s="98" t="s">
        <v>55</v>
      </c>
      <c r="AV439" s="97" t="s">
        <v>55</v>
      </c>
      <c r="AW439" s="100" t="s">
        <v>55</v>
      </c>
      <c r="AX439" s="97" t="s">
        <v>55</v>
      </c>
      <c r="AY439" s="110" t="s">
        <v>55</v>
      </c>
      <c r="AZ439" s="97" t="s">
        <v>55</v>
      </c>
      <c r="BA439" s="97" t="s">
        <v>55</v>
      </c>
      <c r="BB439" s="122" t="s">
        <v>55</v>
      </c>
      <c r="BC439" s="97" t="s">
        <v>55</v>
      </c>
      <c r="BD439" s="98" t="s">
        <v>55</v>
      </c>
      <c r="BE439" s="97" t="s">
        <v>55</v>
      </c>
      <c r="BF439" s="100" t="s">
        <v>55</v>
      </c>
      <c r="BG439" s="97" t="s">
        <v>55</v>
      </c>
      <c r="BH439" s="110" t="s">
        <v>55</v>
      </c>
      <c r="BI439" s="97" t="s">
        <v>55</v>
      </c>
      <c r="BJ439" s="97" t="s">
        <v>55</v>
      </c>
      <c r="BK439" s="122" t="s">
        <v>55</v>
      </c>
      <c r="BL439" s="107" t="s">
        <v>126</v>
      </c>
      <c r="BM439" s="108" t="str">
        <f t="shared" si="87"/>
        <v>N.A.</v>
      </c>
      <c r="BN439" s="108" t="str">
        <f t="shared" si="88"/>
        <v>N.A.</v>
      </c>
      <c r="BO439" s="108" t="str">
        <f t="shared" si="89"/>
        <v>N.A.</v>
      </c>
      <c r="BP439" s="108" t="str">
        <f t="shared" si="90"/>
        <v>N.A.</v>
      </c>
      <c r="BQ439" s="108" t="str">
        <f t="shared" si="91"/>
        <v>N.A.</v>
      </c>
      <c r="BR439" s="109" t="str">
        <f t="shared" si="92"/>
        <v>N.A.</v>
      </c>
      <c r="BS439" s="108">
        <f t="shared" si="93"/>
        <v>0</v>
      </c>
      <c r="BT439" s="108">
        <f t="shared" si="94"/>
        <v>0</v>
      </c>
      <c r="BU439" s="108">
        <f t="shared" si="86"/>
        <v>0</v>
      </c>
      <c r="BV439" s="62" t="str">
        <f t="shared" si="95"/>
        <v>IGUAL</v>
      </c>
      <c r="BW439" s="251"/>
    </row>
    <row r="440" spans="1:75" ht="37.9" customHeight="1">
      <c r="A440" s="89" t="s">
        <v>229</v>
      </c>
      <c r="B440" s="43">
        <v>1946</v>
      </c>
      <c r="C440" s="90" t="s">
        <v>10</v>
      </c>
      <c r="D440" s="90" t="s">
        <v>2366</v>
      </c>
      <c r="E440" s="92">
        <v>45290</v>
      </c>
      <c r="F440" s="90" t="s">
        <v>22</v>
      </c>
      <c r="G440" s="93" t="s">
        <v>2378</v>
      </c>
      <c r="H440" s="90" t="s">
        <v>26</v>
      </c>
      <c r="I440" s="92">
        <v>45381</v>
      </c>
      <c r="J440" s="94"/>
      <c r="K440" s="90"/>
      <c r="L440" s="90"/>
      <c r="M440" s="90"/>
      <c r="N440" s="90"/>
      <c r="O440" s="92"/>
      <c r="P440" s="92" t="s">
        <v>110</v>
      </c>
      <c r="Q440" s="188">
        <v>2943</v>
      </c>
      <c r="R440" s="95">
        <f t="array" ref="R440">SUM(IF($AA440=Reformulaciones!$B$2:$B$1354,Reformulaciones!$J$2:$J$994,0))</f>
        <v>0</v>
      </c>
      <c r="S440" s="93" t="s">
        <v>2380</v>
      </c>
      <c r="T440" s="93" t="s">
        <v>2090</v>
      </c>
      <c r="U440" s="96" t="s">
        <v>759</v>
      </c>
      <c r="V440" s="94">
        <v>1</v>
      </c>
      <c r="W440" s="90" t="s">
        <v>748</v>
      </c>
      <c r="X440" s="92">
        <v>45323</v>
      </c>
      <c r="Y440" s="92">
        <v>45504</v>
      </c>
      <c r="Z440" s="90" t="s">
        <v>753</v>
      </c>
      <c r="AA440" s="44" t="s">
        <v>2384</v>
      </c>
      <c r="AB440" s="97" t="s">
        <v>46</v>
      </c>
      <c r="AC440" s="98" t="str">
        <f t="shared" si="97"/>
        <v>A</v>
      </c>
      <c r="AD440" s="99" t="s">
        <v>550</v>
      </c>
      <c r="AE440" s="100">
        <v>0</v>
      </c>
      <c r="AF440" s="99" t="s">
        <v>550</v>
      </c>
      <c r="AG440" s="110">
        <v>45404</v>
      </c>
      <c r="AH440" s="104" t="s">
        <v>551</v>
      </c>
      <c r="AI440" s="104" t="s">
        <v>552</v>
      </c>
      <c r="AJ440" s="105" t="s">
        <v>120</v>
      </c>
      <c r="AK440" s="97" t="s">
        <v>46</v>
      </c>
      <c r="AL440" s="98" t="str">
        <f t="shared" si="96"/>
        <v>A</v>
      </c>
      <c r="AM440" s="99" t="s">
        <v>2116</v>
      </c>
      <c r="AN440" s="100">
        <v>0</v>
      </c>
      <c r="AO440" s="99" t="s">
        <v>2116</v>
      </c>
      <c r="AP440" s="110">
        <v>45484</v>
      </c>
      <c r="AQ440" s="104" t="s">
        <v>551</v>
      </c>
      <c r="AR440" s="104" t="s">
        <v>552</v>
      </c>
      <c r="AS440" s="105"/>
      <c r="AT440" s="97" t="s">
        <v>46</v>
      </c>
      <c r="AU440" s="98" t="str">
        <f t="shared" ref="AU440:AU473" si="99">IF($AW440="N.A.","A",(IF($AW440&lt;100%,"A",(IF($AW440=100%,"C")))))</f>
        <v>C</v>
      </c>
      <c r="AV440" s="197" t="s">
        <v>2117</v>
      </c>
      <c r="AW440" s="198">
        <v>1</v>
      </c>
      <c r="AX440" s="197" t="s">
        <v>2118</v>
      </c>
      <c r="AY440" s="203">
        <v>45582</v>
      </c>
      <c r="AZ440" s="201" t="s">
        <v>2119</v>
      </c>
      <c r="BA440" s="201" t="s">
        <v>2120</v>
      </c>
      <c r="BB440" s="202"/>
      <c r="BC440" s="97" t="s">
        <v>55</v>
      </c>
      <c r="BD440" s="98" t="s">
        <v>55</v>
      </c>
      <c r="BE440" s="97" t="s">
        <v>55</v>
      </c>
      <c r="BF440" s="100" t="s">
        <v>55</v>
      </c>
      <c r="BG440" s="97" t="s">
        <v>55</v>
      </c>
      <c r="BH440" s="110" t="s">
        <v>55</v>
      </c>
      <c r="BI440" s="97" t="s">
        <v>55</v>
      </c>
      <c r="BJ440" s="97" t="s">
        <v>55</v>
      </c>
      <c r="BK440" s="122" t="s">
        <v>55</v>
      </c>
      <c r="BL440" s="107" t="s">
        <v>126</v>
      </c>
      <c r="BM440" s="108">
        <f t="shared" si="87"/>
        <v>1</v>
      </c>
      <c r="BN440" s="108" t="str">
        <f t="shared" si="88"/>
        <v>N.A.</v>
      </c>
      <c r="BO440" s="108" t="str">
        <f t="shared" si="89"/>
        <v>N.A.</v>
      </c>
      <c r="BP440" s="108" t="str">
        <f t="shared" si="90"/>
        <v>N.A.</v>
      </c>
      <c r="BQ440" s="108" t="str">
        <f t="shared" si="91"/>
        <v>N.A.</v>
      </c>
      <c r="BR440" s="109" t="str">
        <f t="shared" si="92"/>
        <v>N.A.</v>
      </c>
      <c r="BS440" s="108">
        <f t="shared" si="93"/>
        <v>1</v>
      </c>
      <c r="BT440" s="108">
        <f t="shared" si="94"/>
        <v>0</v>
      </c>
      <c r="BU440" s="108">
        <f t="shared" si="86"/>
        <v>0</v>
      </c>
      <c r="BV440" s="62" t="str">
        <f t="shared" si="95"/>
        <v>OK</v>
      </c>
      <c r="BW440" s="251"/>
    </row>
    <row r="441" spans="1:75" ht="37.9" customHeight="1">
      <c r="A441" s="89" t="s">
        <v>229</v>
      </c>
      <c r="B441" s="43">
        <v>1947</v>
      </c>
      <c r="C441" s="90" t="s">
        <v>10</v>
      </c>
      <c r="D441" s="90" t="s">
        <v>2366</v>
      </c>
      <c r="E441" s="92">
        <v>45290</v>
      </c>
      <c r="F441" s="90" t="s">
        <v>22</v>
      </c>
      <c r="G441" s="93" t="s">
        <v>2385</v>
      </c>
      <c r="H441" s="90" t="s">
        <v>26</v>
      </c>
      <c r="I441" s="92">
        <v>45381</v>
      </c>
      <c r="J441" s="94"/>
      <c r="K441" s="90"/>
      <c r="L441" s="90"/>
      <c r="M441" s="90"/>
      <c r="N441" s="90"/>
      <c r="O441" s="92"/>
      <c r="P441" s="92" t="s">
        <v>2220</v>
      </c>
      <c r="Q441" s="188">
        <v>2940</v>
      </c>
      <c r="R441" s="95">
        <f t="array" ref="R441">SUM(IF($AA441=Reformulaciones!$B$2:$B$1354,Reformulaciones!$J$2:$J$994,0))</f>
        <v>0</v>
      </c>
      <c r="S441" s="93" t="s">
        <v>2386</v>
      </c>
      <c r="T441" s="93" t="s">
        <v>2387</v>
      </c>
      <c r="U441" s="96" t="s">
        <v>2388</v>
      </c>
      <c r="V441" s="94">
        <v>1</v>
      </c>
      <c r="W441" s="90" t="s">
        <v>748</v>
      </c>
      <c r="X441" s="92">
        <v>45323</v>
      </c>
      <c r="Y441" s="92">
        <v>45504</v>
      </c>
      <c r="Z441" s="90" t="s">
        <v>753</v>
      </c>
      <c r="AA441" s="44" t="s">
        <v>2389</v>
      </c>
      <c r="AB441" s="97" t="s">
        <v>46</v>
      </c>
      <c r="AC441" s="98" t="str">
        <f t="shared" si="97"/>
        <v>A</v>
      </c>
      <c r="AD441" s="99" t="s">
        <v>550</v>
      </c>
      <c r="AE441" s="100">
        <v>0</v>
      </c>
      <c r="AF441" s="99" t="s">
        <v>550</v>
      </c>
      <c r="AG441" s="110">
        <v>45404</v>
      </c>
      <c r="AH441" s="104" t="s">
        <v>551</v>
      </c>
      <c r="AI441" s="104" t="s">
        <v>552</v>
      </c>
      <c r="AJ441" s="105" t="s">
        <v>120</v>
      </c>
      <c r="AK441" s="97" t="s">
        <v>46</v>
      </c>
      <c r="AL441" s="98" t="str">
        <f t="shared" si="96"/>
        <v>A</v>
      </c>
      <c r="AM441" s="99" t="s">
        <v>2116</v>
      </c>
      <c r="AN441" s="100">
        <v>0</v>
      </c>
      <c r="AO441" s="99" t="s">
        <v>2116</v>
      </c>
      <c r="AP441" s="110">
        <v>45484</v>
      </c>
      <c r="AQ441" s="104" t="s">
        <v>551</v>
      </c>
      <c r="AR441" s="104" t="s">
        <v>552</v>
      </c>
      <c r="AS441" s="105"/>
      <c r="AT441" s="97" t="s">
        <v>46</v>
      </c>
      <c r="AU441" s="98" t="str">
        <f t="shared" si="99"/>
        <v>C</v>
      </c>
      <c r="AV441" s="197" t="s">
        <v>2390</v>
      </c>
      <c r="AW441" s="198">
        <v>1</v>
      </c>
      <c r="AX441" s="197" t="s">
        <v>2391</v>
      </c>
      <c r="AY441" s="203">
        <v>45582</v>
      </c>
      <c r="AZ441" s="201" t="s">
        <v>2392</v>
      </c>
      <c r="BA441" s="201" t="s">
        <v>2393</v>
      </c>
      <c r="BB441" s="202"/>
      <c r="BC441" s="97" t="s">
        <v>55</v>
      </c>
      <c r="BD441" s="98" t="s">
        <v>55</v>
      </c>
      <c r="BE441" s="97" t="s">
        <v>55</v>
      </c>
      <c r="BF441" s="100" t="s">
        <v>55</v>
      </c>
      <c r="BG441" s="97" t="s">
        <v>55</v>
      </c>
      <c r="BH441" s="110" t="s">
        <v>55</v>
      </c>
      <c r="BI441" s="97" t="s">
        <v>55</v>
      </c>
      <c r="BJ441" s="97" t="s">
        <v>55</v>
      </c>
      <c r="BK441" s="122" t="s">
        <v>55</v>
      </c>
      <c r="BL441" s="107" t="s">
        <v>126</v>
      </c>
      <c r="BM441" s="108">
        <f t="shared" si="87"/>
        <v>1</v>
      </c>
      <c r="BN441" s="108" t="str">
        <f t="shared" si="88"/>
        <v>N.A.</v>
      </c>
      <c r="BO441" s="108" t="str">
        <f t="shared" si="89"/>
        <v>N.A.</v>
      </c>
      <c r="BP441" s="108" t="str">
        <f t="shared" si="90"/>
        <v>N.A.</v>
      </c>
      <c r="BQ441" s="108" t="str">
        <f t="shared" si="91"/>
        <v>N.A.</v>
      </c>
      <c r="BR441" s="109" t="str">
        <f t="shared" si="92"/>
        <v>N.A.</v>
      </c>
      <c r="BS441" s="108">
        <f t="shared" si="93"/>
        <v>1</v>
      </c>
      <c r="BT441" s="108">
        <f t="shared" si="94"/>
        <v>0</v>
      </c>
      <c r="BU441" s="108">
        <f t="shared" si="86"/>
        <v>0</v>
      </c>
      <c r="BV441" s="62" t="str">
        <f t="shared" si="95"/>
        <v>OK</v>
      </c>
      <c r="BW441" s="251"/>
    </row>
    <row r="442" spans="1:75" ht="49.5" customHeight="1">
      <c r="A442" s="89" t="s">
        <v>127</v>
      </c>
      <c r="B442" s="43">
        <v>1960</v>
      </c>
      <c r="C442" s="90" t="s">
        <v>3</v>
      </c>
      <c r="D442" s="90" t="s">
        <v>2394</v>
      </c>
      <c r="E442" s="92">
        <v>45252</v>
      </c>
      <c r="F442" s="90" t="s">
        <v>1615</v>
      </c>
      <c r="G442" s="93" t="s">
        <v>2395</v>
      </c>
      <c r="H442" s="90" t="s">
        <v>35</v>
      </c>
      <c r="I442" s="92">
        <v>45384</v>
      </c>
      <c r="J442" s="94"/>
      <c r="K442" s="90"/>
      <c r="L442" s="90"/>
      <c r="M442" s="90"/>
      <c r="N442" s="90"/>
      <c r="O442" s="92"/>
      <c r="P442" s="92"/>
      <c r="Q442" s="189">
        <v>3215</v>
      </c>
      <c r="R442" s="95">
        <f t="array" ref="R442">SUM(IF($AA442=Reformulaciones!$B$2:$B$1354,Reformulaciones!$J$2:$J$994,0))</f>
        <v>0</v>
      </c>
      <c r="S442" s="93"/>
      <c r="T442" s="93" t="s">
        <v>3157</v>
      </c>
      <c r="U442" s="96" t="s">
        <v>3158</v>
      </c>
      <c r="V442" s="90">
        <v>1</v>
      </c>
      <c r="W442" s="90" t="s">
        <v>128</v>
      </c>
      <c r="X442" s="92">
        <v>45587</v>
      </c>
      <c r="Y442" s="92">
        <v>45657</v>
      </c>
      <c r="Z442" s="90" t="s">
        <v>2930</v>
      </c>
      <c r="AA442" s="44" t="s">
        <v>2396</v>
      </c>
      <c r="AB442" s="97" t="s">
        <v>55</v>
      </c>
      <c r="AC442" s="97" t="s">
        <v>55</v>
      </c>
      <c r="AD442" s="97" t="s">
        <v>55</v>
      </c>
      <c r="AE442" s="97" t="s">
        <v>55</v>
      </c>
      <c r="AF442" s="97" t="s">
        <v>55</v>
      </c>
      <c r="AG442" s="97" t="s">
        <v>55</v>
      </c>
      <c r="AH442" s="97" t="s">
        <v>55</v>
      </c>
      <c r="AI442" s="97" t="s">
        <v>55</v>
      </c>
      <c r="AJ442" s="97" t="s">
        <v>55</v>
      </c>
      <c r="AK442" s="97" t="s">
        <v>44</v>
      </c>
      <c r="AL442" s="98" t="str">
        <f t="shared" si="96"/>
        <v>A</v>
      </c>
      <c r="AM442" s="99" t="s">
        <v>2397</v>
      </c>
      <c r="AN442" s="100">
        <v>0</v>
      </c>
      <c r="AO442" s="99" t="s">
        <v>2398</v>
      </c>
      <c r="AP442" s="110">
        <v>45494</v>
      </c>
      <c r="AQ442" s="97" t="s">
        <v>55</v>
      </c>
      <c r="AR442" s="97" t="s">
        <v>55</v>
      </c>
      <c r="AS442" s="105"/>
      <c r="AT442" s="97" t="s">
        <v>44</v>
      </c>
      <c r="AU442" s="98" t="str">
        <f t="shared" si="99"/>
        <v>A</v>
      </c>
      <c r="AV442" s="197" t="s">
        <v>254</v>
      </c>
      <c r="AW442" s="198">
        <v>0</v>
      </c>
      <c r="AX442" s="197" t="s">
        <v>2399</v>
      </c>
      <c r="AY442" s="203">
        <v>45588</v>
      </c>
      <c r="AZ442" s="97" t="s">
        <v>55</v>
      </c>
      <c r="BA442" s="97" t="s">
        <v>55</v>
      </c>
      <c r="BB442" s="219"/>
      <c r="BC442" s="97" t="s">
        <v>44</v>
      </c>
      <c r="BD442" s="98" t="str">
        <f t="shared" si="98"/>
        <v>A</v>
      </c>
      <c r="BE442" s="99"/>
      <c r="BF442" s="106"/>
      <c r="BG442" s="101"/>
      <c r="BH442" s="200"/>
      <c r="BI442" s="205"/>
      <c r="BJ442" s="201"/>
      <c r="BK442" s="202"/>
      <c r="BL442" s="107" t="s">
        <v>2400</v>
      </c>
      <c r="BM442" s="108">
        <f t="shared" si="87"/>
        <v>1</v>
      </c>
      <c r="BN442" s="108">
        <f t="shared" si="88"/>
        <v>1</v>
      </c>
      <c r="BO442" s="108">
        <f t="shared" si="89"/>
        <v>0</v>
      </c>
      <c r="BP442" s="108">
        <f t="shared" si="90"/>
        <v>1</v>
      </c>
      <c r="BQ442" s="108">
        <f t="shared" si="91"/>
        <v>1</v>
      </c>
      <c r="BR442" s="109">
        <f t="shared" si="92"/>
        <v>0</v>
      </c>
      <c r="BS442" s="108">
        <f t="shared" si="93"/>
        <v>1</v>
      </c>
      <c r="BT442" s="108">
        <f t="shared" si="94"/>
        <v>0</v>
      </c>
      <c r="BU442" s="108">
        <f t="shared" si="86"/>
        <v>1</v>
      </c>
      <c r="BV442" s="62" t="str">
        <f t="shared" si="95"/>
        <v>IGUAL</v>
      </c>
      <c r="BW442" s="251"/>
    </row>
    <row r="443" spans="1:75" ht="49.5" customHeight="1">
      <c r="A443" s="89" t="s">
        <v>127</v>
      </c>
      <c r="B443" s="43">
        <v>1961</v>
      </c>
      <c r="C443" s="90" t="s">
        <v>3</v>
      </c>
      <c r="D443" s="90" t="s">
        <v>2394</v>
      </c>
      <c r="E443" s="92">
        <v>45252</v>
      </c>
      <c r="F443" s="90" t="s">
        <v>1615</v>
      </c>
      <c r="G443" s="93" t="s">
        <v>2401</v>
      </c>
      <c r="H443" s="90" t="s">
        <v>35</v>
      </c>
      <c r="I443" s="92">
        <v>45384</v>
      </c>
      <c r="J443" s="94"/>
      <c r="K443" s="90"/>
      <c r="L443" s="90"/>
      <c r="M443" s="90"/>
      <c r="N443" s="90"/>
      <c r="O443" s="92"/>
      <c r="P443" s="92"/>
      <c r="Q443" s="189">
        <v>3216</v>
      </c>
      <c r="R443" s="95">
        <f t="array" ref="R443">SUM(IF($AA443=Reformulaciones!$B$2:$B$1354,Reformulaciones!$J$2:$J$994,0))</f>
        <v>0</v>
      </c>
      <c r="S443" s="93"/>
      <c r="T443" s="93" t="s">
        <v>3159</v>
      </c>
      <c r="U443" s="96" t="s">
        <v>3160</v>
      </c>
      <c r="V443" s="90">
        <v>1</v>
      </c>
      <c r="W443" s="90" t="s">
        <v>128</v>
      </c>
      <c r="X443" s="92">
        <v>45691</v>
      </c>
      <c r="Y443" s="92">
        <v>46022</v>
      </c>
      <c r="Z443" s="90" t="s">
        <v>2930</v>
      </c>
      <c r="AA443" s="44" t="s">
        <v>2402</v>
      </c>
      <c r="AB443" s="97" t="s">
        <v>55</v>
      </c>
      <c r="AC443" s="97" t="s">
        <v>55</v>
      </c>
      <c r="AD443" s="97" t="s">
        <v>55</v>
      </c>
      <c r="AE443" s="97" t="s">
        <v>55</v>
      </c>
      <c r="AF443" s="97" t="s">
        <v>55</v>
      </c>
      <c r="AG443" s="97" t="s">
        <v>55</v>
      </c>
      <c r="AH443" s="97" t="s">
        <v>55</v>
      </c>
      <c r="AI443" s="97" t="s">
        <v>55</v>
      </c>
      <c r="AJ443" s="97" t="s">
        <v>55</v>
      </c>
      <c r="AK443" s="97" t="s">
        <v>44</v>
      </c>
      <c r="AL443" s="98" t="str">
        <f t="shared" si="96"/>
        <v>A</v>
      </c>
      <c r="AM443" s="99" t="s">
        <v>2397</v>
      </c>
      <c r="AN443" s="100">
        <v>0</v>
      </c>
      <c r="AO443" s="99" t="s">
        <v>2398</v>
      </c>
      <c r="AP443" s="110">
        <v>45494</v>
      </c>
      <c r="AQ443" s="97" t="s">
        <v>55</v>
      </c>
      <c r="AR443" s="97" t="s">
        <v>55</v>
      </c>
      <c r="AS443" s="105"/>
      <c r="AT443" s="97" t="s">
        <v>44</v>
      </c>
      <c r="AU443" s="98" t="str">
        <f t="shared" si="99"/>
        <v>A</v>
      </c>
      <c r="AV443" s="197" t="s">
        <v>254</v>
      </c>
      <c r="AW443" s="198">
        <v>0</v>
      </c>
      <c r="AX443" s="197" t="s">
        <v>2399</v>
      </c>
      <c r="AY443" s="203">
        <v>45588</v>
      </c>
      <c r="AZ443" s="97" t="s">
        <v>55</v>
      </c>
      <c r="BA443" s="97" t="s">
        <v>55</v>
      </c>
      <c r="BB443" s="219"/>
      <c r="BC443" s="97" t="s">
        <v>44</v>
      </c>
      <c r="BD443" s="98" t="str">
        <f t="shared" si="98"/>
        <v>A</v>
      </c>
      <c r="BE443" s="99"/>
      <c r="BF443" s="106"/>
      <c r="BG443" s="101"/>
      <c r="BH443" s="200"/>
      <c r="BI443" s="205"/>
      <c r="BJ443" s="201"/>
      <c r="BK443" s="202"/>
      <c r="BL443" s="107" t="s">
        <v>2400</v>
      </c>
      <c r="BM443" s="108">
        <f t="shared" si="87"/>
        <v>0</v>
      </c>
      <c r="BN443" s="108">
        <f t="shared" si="88"/>
        <v>1</v>
      </c>
      <c r="BO443" s="108">
        <f t="shared" si="89"/>
        <v>0</v>
      </c>
      <c r="BP443" s="108">
        <f t="shared" si="90"/>
        <v>0</v>
      </c>
      <c r="BQ443" s="108">
        <f t="shared" si="91"/>
        <v>0</v>
      </c>
      <c r="BR443" s="109">
        <f t="shared" si="92"/>
        <v>0</v>
      </c>
      <c r="BS443" s="108">
        <f t="shared" si="93"/>
        <v>0</v>
      </c>
      <c r="BT443" s="108">
        <f t="shared" si="94"/>
        <v>0</v>
      </c>
      <c r="BU443" s="108">
        <f t="shared" si="86"/>
        <v>0</v>
      </c>
      <c r="BV443" s="62" t="str">
        <f t="shared" si="95"/>
        <v>IGUAL</v>
      </c>
      <c r="BW443" s="251"/>
    </row>
    <row r="444" spans="1:75" ht="49.5" customHeight="1">
      <c r="A444" s="89" t="s">
        <v>127</v>
      </c>
      <c r="B444" s="43">
        <v>1962</v>
      </c>
      <c r="C444" s="90" t="s">
        <v>3</v>
      </c>
      <c r="D444" s="90" t="s">
        <v>2394</v>
      </c>
      <c r="E444" s="92">
        <v>45252</v>
      </c>
      <c r="F444" s="90" t="s">
        <v>1615</v>
      </c>
      <c r="G444" s="93" t="s">
        <v>2403</v>
      </c>
      <c r="H444" s="90" t="s">
        <v>35</v>
      </c>
      <c r="I444" s="92">
        <v>45384</v>
      </c>
      <c r="J444" s="94"/>
      <c r="K444" s="90"/>
      <c r="L444" s="90"/>
      <c r="M444" s="90"/>
      <c r="N444" s="90"/>
      <c r="O444" s="92"/>
      <c r="P444" s="92"/>
      <c r="Q444" s="189">
        <v>3217</v>
      </c>
      <c r="R444" s="95">
        <f t="array" ref="R444">SUM(IF($AA444=Reformulaciones!$B$2:$B$1354,Reformulaciones!$J$2:$J$994,0))</f>
        <v>0</v>
      </c>
      <c r="S444" s="93"/>
      <c r="T444" s="93" t="s">
        <v>3161</v>
      </c>
      <c r="U444" s="96" t="s">
        <v>3162</v>
      </c>
      <c r="V444" s="90">
        <v>1</v>
      </c>
      <c r="W444" s="90" t="s">
        <v>128</v>
      </c>
      <c r="X444" s="92">
        <v>45691</v>
      </c>
      <c r="Y444" s="92">
        <v>46022</v>
      </c>
      <c r="Z444" s="90" t="s">
        <v>2930</v>
      </c>
      <c r="AA444" s="44" t="s">
        <v>2404</v>
      </c>
      <c r="AB444" s="97" t="s">
        <v>55</v>
      </c>
      <c r="AC444" s="97" t="s">
        <v>55</v>
      </c>
      <c r="AD444" s="97" t="s">
        <v>55</v>
      </c>
      <c r="AE444" s="97" t="s">
        <v>55</v>
      </c>
      <c r="AF444" s="97" t="s">
        <v>55</v>
      </c>
      <c r="AG444" s="97" t="s">
        <v>55</v>
      </c>
      <c r="AH444" s="97" t="s">
        <v>55</v>
      </c>
      <c r="AI444" s="97" t="s">
        <v>55</v>
      </c>
      <c r="AJ444" s="97" t="s">
        <v>55</v>
      </c>
      <c r="AK444" s="97" t="s">
        <v>44</v>
      </c>
      <c r="AL444" s="98" t="str">
        <f t="shared" si="96"/>
        <v>A</v>
      </c>
      <c r="AM444" s="99" t="s">
        <v>2397</v>
      </c>
      <c r="AN444" s="100">
        <v>0</v>
      </c>
      <c r="AO444" s="99" t="s">
        <v>2398</v>
      </c>
      <c r="AP444" s="110">
        <v>45494</v>
      </c>
      <c r="AQ444" s="97" t="s">
        <v>55</v>
      </c>
      <c r="AR444" s="97" t="s">
        <v>55</v>
      </c>
      <c r="AS444" s="105"/>
      <c r="AT444" s="97" t="s">
        <v>44</v>
      </c>
      <c r="AU444" s="98" t="str">
        <f t="shared" si="99"/>
        <v>A</v>
      </c>
      <c r="AV444" s="197" t="s">
        <v>254</v>
      </c>
      <c r="AW444" s="198">
        <v>0</v>
      </c>
      <c r="AX444" s="197" t="s">
        <v>2399</v>
      </c>
      <c r="AY444" s="203">
        <v>45588</v>
      </c>
      <c r="AZ444" s="97" t="s">
        <v>55</v>
      </c>
      <c r="BA444" s="97" t="s">
        <v>55</v>
      </c>
      <c r="BB444" s="219"/>
      <c r="BC444" s="97" t="s">
        <v>44</v>
      </c>
      <c r="BD444" s="98" t="str">
        <f t="shared" si="98"/>
        <v>A</v>
      </c>
      <c r="BE444" s="99"/>
      <c r="BF444" s="106"/>
      <c r="BG444" s="101"/>
      <c r="BH444" s="200"/>
      <c r="BI444" s="205"/>
      <c r="BJ444" s="201"/>
      <c r="BK444" s="202"/>
      <c r="BL444" s="107" t="s">
        <v>2400</v>
      </c>
      <c r="BM444" s="108">
        <f t="shared" si="87"/>
        <v>0</v>
      </c>
      <c r="BN444" s="108">
        <f t="shared" si="88"/>
        <v>1</v>
      </c>
      <c r="BO444" s="108">
        <f t="shared" si="89"/>
        <v>0</v>
      </c>
      <c r="BP444" s="108">
        <f t="shared" si="90"/>
        <v>0</v>
      </c>
      <c r="BQ444" s="108">
        <f t="shared" si="91"/>
        <v>0</v>
      </c>
      <c r="BR444" s="109">
        <f t="shared" si="92"/>
        <v>0</v>
      </c>
      <c r="BS444" s="108">
        <f t="shared" si="93"/>
        <v>0</v>
      </c>
      <c r="BT444" s="108">
        <f t="shared" si="94"/>
        <v>0</v>
      </c>
      <c r="BU444" s="108">
        <f t="shared" si="86"/>
        <v>0</v>
      </c>
      <c r="BV444" s="62" t="str">
        <f t="shared" si="95"/>
        <v>IGUAL</v>
      </c>
      <c r="BW444" s="251"/>
    </row>
    <row r="445" spans="1:75" ht="49.5" hidden="1" customHeight="1">
      <c r="A445" s="89" t="s">
        <v>276</v>
      </c>
      <c r="B445" s="43">
        <v>1963</v>
      </c>
      <c r="C445" s="90" t="s">
        <v>3</v>
      </c>
      <c r="D445" s="229" t="s">
        <v>2394</v>
      </c>
      <c r="E445" s="92">
        <v>45252</v>
      </c>
      <c r="F445" s="90" t="s">
        <v>24</v>
      </c>
      <c r="G445" s="93" t="s">
        <v>2405</v>
      </c>
      <c r="H445" s="90" t="s">
        <v>32</v>
      </c>
      <c r="I445" s="92">
        <v>45384</v>
      </c>
      <c r="J445" s="94"/>
      <c r="K445" s="90"/>
      <c r="L445" s="90"/>
      <c r="M445" s="90"/>
      <c r="N445" s="90"/>
      <c r="O445" s="92"/>
      <c r="P445" s="92"/>
      <c r="Q445" s="188">
        <v>2980</v>
      </c>
      <c r="R445" s="95">
        <f t="array" ref="R445">SUM(IF($AA445=Reformulaciones!$B$2:$B$1354,Reformulaciones!$J$2:$J$994,0))</f>
        <v>0</v>
      </c>
      <c r="S445" s="93" t="s">
        <v>2406</v>
      </c>
      <c r="T445" s="93" t="s">
        <v>2407</v>
      </c>
      <c r="U445" s="96" t="s">
        <v>2408</v>
      </c>
      <c r="V445" s="94">
        <v>1</v>
      </c>
      <c r="W445" s="90" t="s">
        <v>128</v>
      </c>
      <c r="X445" s="92">
        <v>45383</v>
      </c>
      <c r="Y445" s="92">
        <v>45626</v>
      </c>
      <c r="Z445" s="90" t="s">
        <v>1420</v>
      </c>
      <c r="AA445" s="44" t="s">
        <v>2409</v>
      </c>
      <c r="AB445" s="97" t="s">
        <v>55</v>
      </c>
      <c r="AC445" s="97" t="s">
        <v>55</v>
      </c>
      <c r="AD445" s="97" t="s">
        <v>55</v>
      </c>
      <c r="AE445" s="97" t="s">
        <v>55</v>
      </c>
      <c r="AF445" s="97" t="s">
        <v>55</v>
      </c>
      <c r="AG445" s="97" t="s">
        <v>55</v>
      </c>
      <c r="AH445" s="97" t="s">
        <v>55</v>
      </c>
      <c r="AI445" s="97" t="s">
        <v>55</v>
      </c>
      <c r="AJ445" s="97" t="s">
        <v>55</v>
      </c>
      <c r="AK445" s="97" t="s">
        <v>48</v>
      </c>
      <c r="AL445" s="98" t="str">
        <f t="shared" si="96"/>
        <v>A</v>
      </c>
      <c r="AM445" s="99" t="s">
        <v>2410</v>
      </c>
      <c r="AN445" s="100">
        <v>0</v>
      </c>
      <c r="AO445" s="99" t="s">
        <v>2411</v>
      </c>
      <c r="AP445" s="110">
        <v>45494</v>
      </c>
      <c r="AQ445" s="97" t="s">
        <v>55</v>
      </c>
      <c r="AR445" s="97" t="s">
        <v>55</v>
      </c>
      <c r="AS445" s="105"/>
      <c r="AT445" s="97" t="s">
        <v>48</v>
      </c>
      <c r="AU445" s="98" t="str">
        <f t="shared" si="99"/>
        <v>A</v>
      </c>
      <c r="AV445" s="197" t="s">
        <v>2412</v>
      </c>
      <c r="AW445" s="198">
        <v>0</v>
      </c>
      <c r="AX445" s="197" t="s">
        <v>2412</v>
      </c>
      <c r="AY445" s="203">
        <v>45586</v>
      </c>
      <c r="AZ445" s="219" t="s">
        <v>179</v>
      </c>
      <c r="BA445" s="219" t="s">
        <v>179</v>
      </c>
      <c r="BB445" s="219" t="s">
        <v>179</v>
      </c>
      <c r="BC445" s="97" t="s">
        <v>48</v>
      </c>
      <c r="BD445" s="98" t="str">
        <f t="shared" si="98"/>
        <v>A</v>
      </c>
      <c r="BE445" s="99"/>
      <c r="BF445" s="106"/>
      <c r="BG445" s="101"/>
      <c r="BH445" s="200"/>
      <c r="BI445" s="205"/>
      <c r="BJ445" s="201"/>
      <c r="BK445" s="202"/>
      <c r="BL445" s="107" t="s">
        <v>2400</v>
      </c>
      <c r="BM445" s="108">
        <f t="shared" si="87"/>
        <v>1</v>
      </c>
      <c r="BN445" s="108">
        <f t="shared" si="88"/>
        <v>1</v>
      </c>
      <c r="BO445" s="108">
        <f t="shared" si="89"/>
        <v>0</v>
      </c>
      <c r="BP445" s="108">
        <f t="shared" si="90"/>
        <v>1</v>
      </c>
      <c r="BQ445" s="108">
        <f t="shared" si="91"/>
        <v>1</v>
      </c>
      <c r="BR445" s="109">
        <f t="shared" si="92"/>
        <v>0</v>
      </c>
      <c r="BS445" s="108">
        <f t="shared" si="93"/>
        <v>1</v>
      </c>
      <c r="BT445" s="108">
        <f t="shared" si="94"/>
        <v>0</v>
      </c>
      <c r="BU445" s="108">
        <f t="shared" si="86"/>
        <v>1</v>
      </c>
      <c r="BV445" s="62" t="str">
        <f t="shared" si="95"/>
        <v>IGUAL</v>
      </c>
      <c r="BW445" s="251"/>
    </row>
    <row r="446" spans="1:75" ht="49.5" customHeight="1">
      <c r="A446" s="89" t="s">
        <v>276</v>
      </c>
      <c r="B446" s="43">
        <v>1963</v>
      </c>
      <c r="C446" s="90" t="s">
        <v>3</v>
      </c>
      <c r="D446" s="229" t="s">
        <v>2394</v>
      </c>
      <c r="E446" s="92">
        <v>45252</v>
      </c>
      <c r="F446" s="90" t="s">
        <v>24</v>
      </c>
      <c r="G446" s="93" t="s">
        <v>2405</v>
      </c>
      <c r="H446" s="90" t="s">
        <v>32</v>
      </c>
      <c r="I446" s="92">
        <v>45384</v>
      </c>
      <c r="J446" s="94"/>
      <c r="K446" s="90"/>
      <c r="L446" s="90"/>
      <c r="M446" s="90"/>
      <c r="N446" s="90"/>
      <c r="O446" s="92"/>
      <c r="P446" s="92"/>
      <c r="Q446" s="188">
        <v>2981</v>
      </c>
      <c r="R446" s="95" t="e">
        <f t="array" ref="R446">SUM(IF($AA446=Reformulaciones!$B$2:$B$1354,Reformulaciones!$J$2:$J$994,0))</f>
        <v>#N/A</v>
      </c>
      <c r="S446" s="93" t="s">
        <v>2406</v>
      </c>
      <c r="T446" s="93" t="s">
        <v>2413</v>
      </c>
      <c r="U446" s="96" t="s">
        <v>2414</v>
      </c>
      <c r="V446" s="94">
        <v>1</v>
      </c>
      <c r="W446" s="90" t="s">
        <v>128</v>
      </c>
      <c r="X446" s="92">
        <v>45505</v>
      </c>
      <c r="Y446" s="92">
        <v>45746</v>
      </c>
      <c r="Z446" s="90" t="s">
        <v>1420</v>
      </c>
      <c r="AA446" s="44"/>
      <c r="AB446" s="97" t="s">
        <v>55</v>
      </c>
      <c r="AC446" s="97" t="s">
        <v>55</v>
      </c>
      <c r="AD446" s="97" t="s">
        <v>55</v>
      </c>
      <c r="AE446" s="97" t="s">
        <v>55</v>
      </c>
      <c r="AF446" s="97" t="s">
        <v>55</v>
      </c>
      <c r="AG446" s="97" t="s">
        <v>55</v>
      </c>
      <c r="AH446" s="97" t="s">
        <v>55</v>
      </c>
      <c r="AI446" s="97" t="s">
        <v>55</v>
      </c>
      <c r="AJ446" s="97" t="s">
        <v>55</v>
      </c>
      <c r="AK446" s="97" t="s">
        <v>55</v>
      </c>
      <c r="AL446" s="97" t="s">
        <v>55</v>
      </c>
      <c r="AM446" s="97" t="s">
        <v>55</v>
      </c>
      <c r="AN446" s="97" t="s">
        <v>55</v>
      </c>
      <c r="AO446" s="97" t="s">
        <v>55</v>
      </c>
      <c r="AP446" s="97" t="s">
        <v>55</v>
      </c>
      <c r="AQ446" s="97" t="s">
        <v>55</v>
      </c>
      <c r="AR446" s="97" t="s">
        <v>55</v>
      </c>
      <c r="AS446" s="97" t="s">
        <v>55</v>
      </c>
      <c r="AT446" s="97" t="s">
        <v>48</v>
      </c>
      <c r="AU446" s="98" t="str">
        <f t="shared" si="99"/>
        <v>A</v>
      </c>
      <c r="AV446" s="197" t="s">
        <v>2415</v>
      </c>
      <c r="AW446" s="198">
        <v>0</v>
      </c>
      <c r="AX446" s="197" t="s">
        <v>2415</v>
      </c>
      <c r="AY446" s="203">
        <v>45586</v>
      </c>
      <c r="AZ446" s="219" t="s">
        <v>179</v>
      </c>
      <c r="BA446" s="219" t="s">
        <v>179</v>
      </c>
      <c r="BB446" s="219" t="s">
        <v>179</v>
      </c>
      <c r="BC446" s="97" t="s">
        <v>48</v>
      </c>
      <c r="BD446" s="98" t="str">
        <f t="shared" si="98"/>
        <v>A</v>
      </c>
      <c r="BE446" s="99"/>
      <c r="BF446" s="106"/>
      <c r="BG446" s="101"/>
      <c r="BH446" s="200"/>
      <c r="BI446" s="205"/>
      <c r="BJ446" s="201"/>
      <c r="BK446" s="202"/>
      <c r="BL446" s="107"/>
      <c r="BM446" s="108">
        <f t="shared" si="87"/>
        <v>0</v>
      </c>
      <c r="BN446" s="108">
        <f t="shared" si="88"/>
        <v>1</v>
      </c>
      <c r="BO446" s="108">
        <f t="shared" si="89"/>
        <v>0</v>
      </c>
      <c r="BP446" s="108">
        <f t="shared" si="90"/>
        <v>0</v>
      </c>
      <c r="BQ446" s="108">
        <f t="shared" si="91"/>
        <v>0</v>
      </c>
      <c r="BR446" s="109">
        <f t="shared" si="92"/>
        <v>0</v>
      </c>
      <c r="BS446" s="108">
        <f t="shared" si="93"/>
        <v>0</v>
      </c>
      <c r="BT446" s="108">
        <f t="shared" si="94"/>
        <v>0</v>
      </c>
      <c r="BU446" s="108">
        <f t="shared" si="86"/>
        <v>0</v>
      </c>
      <c r="BV446" s="62" t="str">
        <f t="shared" si="95"/>
        <v>IGUAL</v>
      </c>
      <c r="BW446" s="251"/>
    </row>
    <row r="447" spans="1:75" ht="49.5" customHeight="1">
      <c r="A447" s="89" t="s">
        <v>276</v>
      </c>
      <c r="B447" s="43">
        <v>1963</v>
      </c>
      <c r="C447" s="90" t="s">
        <v>3</v>
      </c>
      <c r="D447" s="229" t="s">
        <v>2394</v>
      </c>
      <c r="E447" s="92">
        <v>45252</v>
      </c>
      <c r="F447" s="90" t="s">
        <v>24</v>
      </c>
      <c r="G447" s="93" t="s">
        <v>2405</v>
      </c>
      <c r="H447" s="90" t="s">
        <v>32</v>
      </c>
      <c r="I447" s="92">
        <v>45384</v>
      </c>
      <c r="J447" s="94"/>
      <c r="K447" s="90"/>
      <c r="L447" s="90"/>
      <c r="M447" s="90"/>
      <c r="N447" s="90"/>
      <c r="O447" s="92"/>
      <c r="P447" s="92"/>
      <c r="Q447" s="188">
        <v>2982</v>
      </c>
      <c r="R447" s="95" t="e">
        <f t="array" ref="R447">SUM(IF($AA447=Reformulaciones!$B$2:$B$1354,Reformulaciones!$J$2:$J$994,0))</f>
        <v>#N/A</v>
      </c>
      <c r="S447" s="93" t="s">
        <v>2406</v>
      </c>
      <c r="T447" s="93" t="s">
        <v>2416</v>
      </c>
      <c r="U447" s="96" t="s">
        <v>2417</v>
      </c>
      <c r="V447" s="94">
        <v>1</v>
      </c>
      <c r="W447" s="90" t="s">
        <v>128</v>
      </c>
      <c r="X447" s="92">
        <v>45658</v>
      </c>
      <c r="Y447" s="92">
        <v>45838</v>
      </c>
      <c r="Z447" s="90" t="s">
        <v>1420</v>
      </c>
      <c r="AA447" s="44"/>
      <c r="AB447" s="97" t="s">
        <v>55</v>
      </c>
      <c r="AC447" s="97" t="s">
        <v>55</v>
      </c>
      <c r="AD447" s="97" t="s">
        <v>55</v>
      </c>
      <c r="AE447" s="97" t="s">
        <v>55</v>
      </c>
      <c r="AF447" s="97" t="s">
        <v>55</v>
      </c>
      <c r="AG447" s="97" t="s">
        <v>55</v>
      </c>
      <c r="AH447" s="97" t="s">
        <v>55</v>
      </c>
      <c r="AI447" s="97" t="s">
        <v>55</v>
      </c>
      <c r="AJ447" s="97" t="s">
        <v>55</v>
      </c>
      <c r="AK447" s="97" t="s">
        <v>55</v>
      </c>
      <c r="AL447" s="97" t="s">
        <v>55</v>
      </c>
      <c r="AM447" s="97" t="s">
        <v>55</v>
      </c>
      <c r="AN447" s="97" t="s">
        <v>55</v>
      </c>
      <c r="AO447" s="97" t="s">
        <v>55</v>
      </c>
      <c r="AP447" s="97" t="s">
        <v>55</v>
      </c>
      <c r="AQ447" s="97" t="s">
        <v>55</v>
      </c>
      <c r="AR447" s="97" t="s">
        <v>55</v>
      </c>
      <c r="AS447" s="97" t="s">
        <v>55</v>
      </c>
      <c r="AT447" s="97" t="s">
        <v>48</v>
      </c>
      <c r="AU447" s="98" t="str">
        <f t="shared" si="99"/>
        <v>A</v>
      </c>
      <c r="AV447" s="197" t="s">
        <v>2418</v>
      </c>
      <c r="AW447" s="198">
        <v>0</v>
      </c>
      <c r="AX447" s="197" t="s">
        <v>2418</v>
      </c>
      <c r="AY447" s="203">
        <v>45586</v>
      </c>
      <c r="AZ447" s="219" t="s">
        <v>179</v>
      </c>
      <c r="BA447" s="219" t="s">
        <v>179</v>
      </c>
      <c r="BB447" s="219" t="s">
        <v>179</v>
      </c>
      <c r="BC447" s="97" t="s">
        <v>48</v>
      </c>
      <c r="BD447" s="98" t="str">
        <f t="shared" si="98"/>
        <v>A</v>
      </c>
      <c r="BE447" s="99"/>
      <c r="BF447" s="106"/>
      <c r="BG447" s="101"/>
      <c r="BH447" s="200"/>
      <c r="BI447" s="205"/>
      <c r="BJ447" s="201"/>
      <c r="BK447" s="202"/>
      <c r="BL447" s="107"/>
      <c r="BM447" s="108">
        <f t="shared" si="87"/>
        <v>0</v>
      </c>
      <c r="BN447" s="108">
        <f t="shared" si="88"/>
        <v>1</v>
      </c>
      <c r="BO447" s="108">
        <f t="shared" si="89"/>
        <v>0</v>
      </c>
      <c r="BP447" s="108">
        <f t="shared" si="90"/>
        <v>0</v>
      </c>
      <c r="BQ447" s="108">
        <f t="shared" si="91"/>
        <v>0</v>
      </c>
      <c r="BR447" s="109">
        <f t="shared" si="92"/>
        <v>0</v>
      </c>
      <c r="BS447" s="108">
        <f t="shared" si="93"/>
        <v>0</v>
      </c>
      <c r="BT447" s="108">
        <f t="shared" si="94"/>
        <v>0</v>
      </c>
      <c r="BU447" s="108">
        <f t="shared" ref="BU447:BU515" si="100">IF($BS447=1,IF(BP447=1,1,0),0)</f>
        <v>0</v>
      </c>
      <c r="BV447" s="62" t="str">
        <f t="shared" si="95"/>
        <v>IGUAL</v>
      </c>
      <c r="BW447" s="251"/>
    </row>
    <row r="448" spans="1:75" ht="49.5" customHeight="1">
      <c r="A448" s="89" t="s">
        <v>127</v>
      </c>
      <c r="B448" s="43">
        <v>1964</v>
      </c>
      <c r="C448" s="90" t="s">
        <v>3</v>
      </c>
      <c r="D448" s="90" t="s">
        <v>2394</v>
      </c>
      <c r="E448" s="92">
        <v>45252</v>
      </c>
      <c r="F448" s="90" t="s">
        <v>1615</v>
      </c>
      <c r="G448" s="93" t="s">
        <v>2419</v>
      </c>
      <c r="H448" s="90" t="s">
        <v>35</v>
      </c>
      <c r="I448" s="92">
        <v>45384</v>
      </c>
      <c r="J448" s="94"/>
      <c r="K448" s="90"/>
      <c r="L448" s="90"/>
      <c r="M448" s="90"/>
      <c r="N448" s="90"/>
      <c r="O448" s="92"/>
      <c r="P448" s="92"/>
      <c r="Q448" s="189">
        <v>3218</v>
      </c>
      <c r="R448" s="95">
        <f t="array" ref="R448">SUM(IF($AA448=Reformulaciones!$B$2:$B$1354,Reformulaciones!$J$2:$J$994,0))</f>
        <v>0</v>
      </c>
      <c r="S448" s="93"/>
      <c r="T448" s="93" t="s">
        <v>3163</v>
      </c>
      <c r="U448" s="96" t="s">
        <v>3164</v>
      </c>
      <c r="V448" s="90">
        <v>1</v>
      </c>
      <c r="W448" s="90" t="s">
        <v>128</v>
      </c>
      <c r="X448" s="92">
        <v>45587</v>
      </c>
      <c r="Y448" s="92">
        <v>45657</v>
      </c>
      <c r="Z448" s="90" t="s">
        <v>2930</v>
      </c>
      <c r="AA448" s="44" t="s">
        <v>2420</v>
      </c>
      <c r="AB448" s="97" t="s">
        <v>55</v>
      </c>
      <c r="AC448" s="97" t="s">
        <v>55</v>
      </c>
      <c r="AD448" s="97" t="s">
        <v>55</v>
      </c>
      <c r="AE448" s="97" t="s">
        <v>55</v>
      </c>
      <c r="AF448" s="97" t="s">
        <v>55</v>
      </c>
      <c r="AG448" s="97" t="s">
        <v>55</v>
      </c>
      <c r="AH448" s="97" t="s">
        <v>55</v>
      </c>
      <c r="AI448" s="97" t="s">
        <v>55</v>
      </c>
      <c r="AJ448" s="97" t="s">
        <v>55</v>
      </c>
      <c r="AK448" s="97" t="s">
        <v>44</v>
      </c>
      <c r="AL448" s="98" t="str">
        <f t="shared" si="96"/>
        <v>A</v>
      </c>
      <c r="AM448" s="99" t="s">
        <v>2397</v>
      </c>
      <c r="AN448" s="100">
        <v>0</v>
      </c>
      <c r="AO448" s="99" t="s">
        <v>2398</v>
      </c>
      <c r="AP448" s="110">
        <v>45494</v>
      </c>
      <c r="AQ448" s="97" t="s">
        <v>55</v>
      </c>
      <c r="AR448" s="97" t="s">
        <v>55</v>
      </c>
      <c r="AS448" s="105"/>
      <c r="AT448" s="97" t="s">
        <v>44</v>
      </c>
      <c r="AU448" s="98" t="str">
        <f t="shared" si="99"/>
        <v>A</v>
      </c>
      <c r="AV448" s="197" t="s">
        <v>254</v>
      </c>
      <c r="AW448" s="198">
        <v>0</v>
      </c>
      <c r="AX448" s="197" t="s">
        <v>2399</v>
      </c>
      <c r="AY448" s="203">
        <v>45588</v>
      </c>
      <c r="AZ448" s="97" t="s">
        <v>55</v>
      </c>
      <c r="BA448" s="97" t="s">
        <v>55</v>
      </c>
      <c r="BB448" s="219"/>
      <c r="BC448" s="97" t="s">
        <v>44</v>
      </c>
      <c r="BD448" s="98" t="str">
        <f t="shared" si="98"/>
        <v>A</v>
      </c>
      <c r="BE448" s="99"/>
      <c r="BF448" s="106"/>
      <c r="BG448" s="101"/>
      <c r="BH448" s="200"/>
      <c r="BI448" s="205"/>
      <c r="BJ448" s="201"/>
      <c r="BK448" s="202"/>
      <c r="BL448" s="107" t="s">
        <v>2400</v>
      </c>
      <c r="BM448" s="108">
        <f t="shared" si="87"/>
        <v>1</v>
      </c>
      <c r="BN448" s="108">
        <f t="shared" si="88"/>
        <v>1</v>
      </c>
      <c r="BO448" s="108">
        <f t="shared" si="89"/>
        <v>0</v>
      </c>
      <c r="BP448" s="108">
        <f t="shared" si="90"/>
        <v>1</v>
      </c>
      <c r="BQ448" s="108">
        <f t="shared" si="91"/>
        <v>1</v>
      </c>
      <c r="BR448" s="109">
        <f t="shared" si="92"/>
        <v>0</v>
      </c>
      <c r="BS448" s="108">
        <f t="shared" si="93"/>
        <v>1</v>
      </c>
      <c r="BT448" s="108">
        <f t="shared" si="94"/>
        <v>0</v>
      </c>
      <c r="BU448" s="108">
        <f t="shared" si="100"/>
        <v>1</v>
      </c>
      <c r="BV448" s="62" t="str">
        <f t="shared" si="95"/>
        <v>IGUAL</v>
      </c>
      <c r="BW448" s="251"/>
    </row>
    <row r="449" spans="1:75" ht="49.5" customHeight="1">
      <c r="A449" s="89" t="s">
        <v>127</v>
      </c>
      <c r="B449" s="43">
        <v>1970</v>
      </c>
      <c r="C449" s="90" t="s">
        <v>3</v>
      </c>
      <c r="D449" s="90" t="s">
        <v>2394</v>
      </c>
      <c r="E449" s="92">
        <v>45252</v>
      </c>
      <c r="F449" s="90" t="s">
        <v>1615</v>
      </c>
      <c r="G449" s="93" t="s">
        <v>2421</v>
      </c>
      <c r="H449" s="90" t="s">
        <v>35</v>
      </c>
      <c r="I449" s="92">
        <v>45384</v>
      </c>
      <c r="J449" s="94"/>
      <c r="K449" s="90"/>
      <c r="L449" s="90"/>
      <c r="M449" s="90"/>
      <c r="N449" s="90"/>
      <c r="O449" s="92"/>
      <c r="P449" s="92"/>
      <c r="Q449" s="189">
        <v>3219</v>
      </c>
      <c r="R449" s="95">
        <f t="array" ref="R449">SUM(IF($AA449=Reformulaciones!$B$2:$B$1354,Reformulaciones!$J$2:$J$994,0))</f>
        <v>0</v>
      </c>
      <c r="S449" s="93"/>
      <c r="T449" s="93" t="s">
        <v>3165</v>
      </c>
      <c r="U449" s="96" t="s">
        <v>3166</v>
      </c>
      <c r="V449" s="90">
        <v>1</v>
      </c>
      <c r="W449" s="90" t="s">
        <v>128</v>
      </c>
      <c r="X449" s="92">
        <v>45691</v>
      </c>
      <c r="Y449" s="92">
        <v>46022</v>
      </c>
      <c r="Z449" s="90" t="s">
        <v>2930</v>
      </c>
      <c r="AA449" s="44" t="s">
        <v>2422</v>
      </c>
      <c r="AB449" s="97" t="s">
        <v>55</v>
      </c>
      <c r="AC449" s="97" t="s">
        <v>55</v>
      </c>
      <c r="AD449" s="97" t="s">
        <v>55</v>
      </c>
      <c r="AE449" s="97" t="s">
        <v>55</v>
      </c>
      <c r="AF449" s="97" t="s">
        <v>55</v>
      </c>
      <c r="AG449" s="97" t="s">
        <v>55</v>
      </c>
      <c r="AH449" s="97" t="s">
        <v>55</v>
      </c>
      <c r="AI449" s="97" t="s">
        <v>55</v>
      </c>
      <c r="AJ449" s="97" t="s">
        <v>55</v>
      </c>
      <c r="AK449" s="97" t="s">
        <v>44</v>
      </c>
      <c r="AL449" s="98" t="str">
        <f t="shared" si="96"/>
        <v>A</v>
      </c>
      <c r="AM449" s="99" t="s">
        <v>2397</v>
      </c>
      <c r="AN449" s="100">
        <v>0</v>
      </c>
      <c r="AO449" s="99" t="s">
        <v>2398</v>
      </c>
      <c r="AP449" s="110">
        <v>45494</v>
      </c>
      <c r="AQ449" s="97" t="s">
        <v>55</v>
      </c>
      <c r="AR449" s="97" t="s">
        <v>55</v>
      </c>
      <c r="AS449" s="105"/>
      <c r="AT449" s="97" t="s">
        <v>44</v>
      </c>
      <c r="AU449" s="98" t="str">
        <f t="shared" si="99"/>
        <v>A</v>
      </c>
      <c r="AV449" s="197" t="s">
        <v>254</v>
      </c>
      <c r="AW449" s="198">
        <v>0</v>
      </c>
      <c r="AX449" s="197" t="s">
        <v>2399</v>
      </c>
      <c r="AY449" s="203">
        <v>45588</v>
      </c>
      <c r="AZ449" s="97" t="s">
        <v>55</v>
      </c>
      <c r="BA449" s="97" t="s">
        <v>55</v>
      </c>
      <c r="BB449" s="219"/>
      <c r="BC449" s="97" t="s">
        <v>44</v>
      </c>
      <c r="BD449" s="98" t="str">
        <f t="shared" si="98"/>
        <v>A</v>
      </c>
      <c r="BE449" s="99"/>
      <c r="BF449" s="106"/>
      <c r="BG449" s="101"/>
      <c r="BH449" s="200"/>
      <c r="BI449" s="205"/>
      <c r="BJ449" s="201"/>
      <c r="BK449" s="202"/>
      <c r="BL449" s="107" t="s">
        <v>2400</v>
      </c>
      <c r="BM449" s="108">
        <f t="shared" si="87"/>
        <v>0</v>
      </c>
      <c r="BN449" s="108">
        <f t="shared" si="88"/>
        <v>1</v>
      </c>
      <c r="BO449" s="108">
        <f t="shared" si="89"/>
        <v>0</v>
      </c>
      <c r="BP449" s="108">
        <f t="shared" si="90"/>
        <v>0</v>
      </c>
      <c r="BQ449" s="108">
        <f t="shared" si="91"/>
        <v>0</v>
      </c>
      <c r="BR449" s="109">
        <f t="shared" si="92"/>
        <v>0</v>
      </c>
      <c r="BS449" s="108">
        <f t="shared" si="93"/>
        <v>0</v>
      </c>
      <c r="BT449" s="108">
        <f t="shared" si="94"/>
        <v>0</v>
      </c>
      <c r="BU449" s="108">
        <f t="shared" si="100"/>
        <v>0</v>
      </c>
      <c r="BV449" s="62" t="str">
        <f t="shared" si="95"/>
        <v>IGUAL</v>
      </c>
      <c r="BW449" s="251"/>
    </row>
    <row r="450" spans="1:75" ht="49.5" customHeight="1">
      <c r="A450" s="89" t="s">
        <v>127</v>
      </c>
      <c r="B450" s="43">
        <v>1971</v>
      </c>
      <c r="C450" s="90" t="s">
        <v>3</v>
      </c>
      <c r="D450" s="90" t="s">
        <v>2394</v>
      </c>
      <c r="E450" s="92">
        <v>45252</v>
      </c>
      <c r="F450" s="90" t="s">
        <v>1615</v>
      </c>
      <c r="G450" s="93" t="s">
        <v>2423</v>
      </c>
      <c r="H450" s="90" t="s">
        <v>35</v>
      </c>
      <c r="I450" s="92">
        <v>45384</v>
      </c>
      <c r="J450" s="94"/>
      <c r="K450" s="90"/>
      <c r="L450" s="90"/>
      <c r="M450" s="90"/>
      <c r="N450" s="90"/>
      <c r="O450" s="92"/>
      <c r="P450" s="92"/>
      <c r="Q450" s="189">
        <v>3220</v>
      </c>
      <c r="R450" s="95">
        <f t="array" ref="R450">SUM(IF($AA450=Reformulaciones!$B$2:$B$1354,Reformulaciones!$J$2:$J$994,0))</f>
        <v>0</v>
      </c>
      <c r="S450" s="93"/>
      <c r="T450" s="93" t="s">
        <v>3167</v>
      </c>
      <c r="U450" s="96" t="s">
        <v>3168</v>
      </c>
      <c r="V450" s="90">
        <v>1</v>
      </c>
      <c r="W450" s="90" t="s">
        <v>128</v>
      </c>
      <c r="X450" s="92">
        <v>45691</v>
      </c>
      <c r="Y450" s="92">
        <v>46022</v>
      </c>
      <c r="Z450" s="90" t="s">
        <v>2930</v>
      </c>
      <c r="AA450" s="44" t="s">
        <v>2424</v>
      </c>
      <c r="AB450" s="97" t="s">
        <v>55</v>
      </c>
      <c r="AC450" s="97" t="s">
        <v>55</v>
      </c>
      <c r="AD450" s="97" t="s">
        <v>55</v>
      </c>
      <c r="AE450" s="97" t="s">
        <v>55</v>
      </c>
      <c r="AF450" s="97" t="s">
        <v>55</v>
      </c>
      <c r="AG450" s="97" t="s">
        <v>55</v>
      </c>
      <c r="AH450" s="97" t="s">
        <v>55</v>
      </c>
      <c r="AI450" s="97" t="s">
        <v>55</v>
      </c>
      <c r="AJ450" s="97" t="s">
        <v>55</v>
      </c>
      <c r="AK450" s="97" t="s">
        <v>44</v>
      </c>
      <c r="AL450" s="98" t="str">
        <f t="shared" si="96"/>
        <v>A</v>
      </c>
      <c r="AM450" s="99" t="s">
        <v>2397</v>
      </c>
      <c r="AN450" s="100">
        <v>0</v>
      </c>
      <c r="AO450" s="99" t="s">
        <v>2398</v>
      </c>
      <c r="AP450" s="110">
        <v>45494</v>
      </c>
      <c r="AQ450" s="97" t="s">
        <v>55</v>
      </c>
      <c r="AR450" s="97" t="s">
        <v>55</v>
      </c>
      <c r="AS450" s="105"/>
      <c r="AT450" s="97" t="s">
        <v>44</v>
      </c>
      <c r="AU450" s="98" t="str">
        <f t="shared" si="99"/>
        <v>A</v>
      </c>
      <c r="AV450" s="197" t="s">
        <v>254</v>
      </c>
      <c r="AW450" s="198">
        <v>0</v>
      </c>
      <c r="AX450" s="197" t="s">
        <v>2399</v>
      </c>
      <c r="AY450" s="203">
        <v>45588</v>
      </c>
      <c r="AZ450" s="97" t="s">
        <v>55</v>
      </c>
      <c r="BA450" s="97" t="s">
        <v>55</v>
      </c>
      <c r="BB450" s="219"/>
      <c r="BC450" s="97" t="s">
        <v>44</v>
      </c>
      <c r="BD450" s="98" t="str">
        <f t="shared" si="98"/>
        <v>A</v>
      </c>
      <c r="BE450" s="99"/>
      <c r="BF450" s="106"/>
      <c r="BG450" s="101"/>
      <c r="BH450" s="200"/>
      <c r="BI450" s="205"/>
      <c r="BJ450" s="201"/>
      <c r="BK450" s="202"/>
      <c r="BL450" s="107" t="s">
        <v>2400</v>
      </c>
      <c r="BM450" s="108">
        <f t="shared" si="87"/>
        <v>0</v>
      </c>
      <c r="BN450" s="108">
        <f t="shared" si="88"/>
        <v>1</v>
      </c>
      <c r="BO450" s="108">
        <f t="shared" si="89"/>
        <v>0</v>
      </c>
      <c r="BP450" s="108">
        <f t="shared" si="90"/>
        <v>0</v>
      </c>
      <c r="BQ450" s="108">
        <f t="shared" si="91"/>
        <v>0</v>
      </c>
      <c r="BR450" s="109">
        <f t="shared" si="92"/>
        <v>0</v>
      </c>
      <c r="BS450" s="108">
        <f t="shared" si="93"/>
        <v>0</v>
      </c>
      <c r="BT450" s="108">
        <f t="shared" si="94"/>
        <v>0</v>
      </c>
      <c r="BU450" s="108">
        <f t="shared" si="100"/>
        <v>0</v>
      </c>
      <c r="BV450" s="62" t="str">
        <f t="shared" si="95"/>
        <v>IGUAL</v>
      </c>
      <c r="BW450" s="251"/>
    </row>
    <row r="451" spans="1:75" ht="49.5" customHeight="1">
      <c r="A451" s="89" t="s">
        <v>127</v>
      </c>
      <c r="B451" s="43">
        <v>1972</v>
      </c>
      <c r="C451" s="90" t="s">
        <v>3</v>
      </c>
      <c r="D451" s="90" t="s">
        <v>2394</v>
      </c>
      <c r="E451" s="92">
        <v>45252</v>
      </c>
      <c r="F451" s="90" t="s">
        <v>1615</v>
      </c>
      <c r="G451" s="93" t="s">
        <v>2425</v>
      </c>
      <c r="H451" s="90" t="s">
        <v>35</v>
      </c>
      <c r="I451" s="92">
        <v>45384</v>
      </c>
      <c r="J451" s="94"/>
      <c r="K451" s="90"/>
      <c r="L451" s="90"/>
      <c r="M451" s="90"/>
      <c r="N451" s="90"/>
      <c r="O451" s="92"/>
      <c r="P451" s="92"/>
      <c r="Q451" s="189">
        <v>3221</v>
      </c>
      <c r="R451" s="95">
        <f t="array" ref="R451">SUM(IF($AA451=Reformulaciones!$B$2:$B$1354,Reformulaciones!$J$2:$J$994,0))</f>
        <v>0</v>
      </c>
      <c r="S451" s="93"/>
      <c r="T451" s="93" t="s">
        <v>3165</v>
      </c>
      <c r="U451" s="96" t="s">
        <v>3169</v>
      </c>
      <c r="V451" s="90">
        <v>1</v>
      </c>
      <c r="W451" s="90" t="s">
        <v>128</v>
      </c>
      <c r="X451" s="92">
        <v>45691</v>
      </c>
      <c r="Y451" s="92">
        <v>46022</v>
      </c>
      <c r="Z451" s="90" t="s">
        <v>2930</v>
      </c>
      <c r="AA451" s="44" t="s">
        <v>2426</v>
      </c>
      <c r="AB451" s="97" t="s">
        <v>55</v>
      </c>
      <c r="AC451" s="97" t="s">
        <v>55</v>
      </c>
      <c r="AD451" s="97" t="s">
        <v>55</v>
      </c>
      <c r="AE451" s="97" t="s">
        <v>55</v>
      </c>
      <c r="AF451" s="97" t="s">
        <v>55</v>
      </c>
      <c r="AG451" s="97" t="s">
        <v>55</v>
      </c>
      <c r="AH451" s="97" t="s">
        <v>55</v>
      </c>
      <c r="AI451" s="97" t="s">
        <v>55</v>
      </c>
      <c r="AJ451" s="97" t="s">
        <v>55</v>
      </c>
      <c r="AK451" s="97" t="s">
        <v>44</v>
      </c>
      <c r="AL451" s="98" t="str">
        <f t="shared" si="96"/>
        <v>A</v>
      </c>
      <c r="AM451" s="99" t="s">
        <v>2397</v>
      </c>
      <c r="AN451" s="100">
        <v>0</v>
      </c>
      <c r="AO451" s="99" t="s">
        <v>2398</v>
      </c>
      <c r="AP451" s="110">
        <v>45494</v>
      </c>
      <c r="AQ451" s="97" t="s">
        <v>55</v>
      </c>
      <c r="AR451" s="97" t="s">
        <v>55</v>
      </c>
      <c r="AS451" s="105"/>
      <c r="AT451" s="97" t="s">
        <v>44</v>
      </c>
      <c r="AU451" s="98" t="str">
        <f t="shared" si="99"/>
        <v>A</v>
      </c>
      <c r="AV451" s="197" t="s">
        <v>254</v>
      </c>
      <c r="AW451" s="198">
        <v>0</v>
      </c>
      <c r="AX451" s="197" t="s">
        <v>2399</v>
      </c>
      <c r="AY451" s="203">
        <v>45588</v>
      </c>
      <c r="AZ451" s="97" t="s">
        <v>55</v>
      </c>
      <c r="BA451" s="97" t="s">
        <v>55</v>
      </c>
      <c r="BB451" s="219"/>
      <c r="BC451" s="97" t="s">
        <v>44</v>
      </c>
      <c r="BD451" s="98" t="str">
        <f t="shared" si="98"/>
        <v>A</v>
      </c>
      <c r="BE451" s="99"/>
      <c r="BF451" s="106"/>
      <c r="BG451" s="101"/>
      <c r="BH451" s="200"/>
      <c r="BI451" s="205"/>
      <c r="BJ451" s="201"/>
      <c r="BK451" s="202"/>
      <c r="BL451" s="107" t="s">
        <v>2400</v>
      </c>
      <c r="BM451" s="108">
        <f t="shared" si="87"/>
        <v>0</v>
      </c>
      <c r="BN451" s="108">
        <f t="shared" si="88"/>
        <v>1</v>
      </c>
      <c r="BO451" s="108">
        <f t="shared" si="89"/>
        <v>0</v>
      </c>
      <c r="BP451" s="108">
        <f t="shared" si="90"/>
        <v>0</v>
      </c>
      <c r="BQ451" s="108">
        <f t="shared" si="91"/>
        <v>0</v>
      </c>
      <c r="BR451" s="109">
        <f t="shared" si="92"/>
        <v>0</v>
      </c>
      <c r="BS451" s="108">
        <f t="shared" si="93"/>
        <v>0</v>
      </c>
      <c r="BT451" s="108">
        <f t="shared" si="94"/>
        <v>0</v>
      </c>
      <c r="BU451" s="108">
        <f t="shared" si="100"/>
        <v>0</v>
      </c>
      <c r="BV451" s="62" t="str">
        <f t="shared" si="95"/>
        <v>IGUAL</v>
      </c>
      <c r="BW451" s="251"/>
    </row>
    <row r="452" spans="1:75" ht="49.5" customHeight="1">
      <c r="A452" s="89" t="s">
        <v>127</v>
      </c>
      <c r="B452" s="43">
        <v>1973</v>
      </c>
      <c r="C452" s="90" t="s">
        <v>3</v>
      </c>
      <c r="D452" s="90" t="s">
        <v>2394</v>
      </c>
      <c r="E452" s="92">
        <v>45252</v>
      </c>
      <c r="F452" s="90" t="s">
        <v>1615</v>
      </c>
      <c r="G452" s="93" t="s">
        <v>2427</v>
      </c>
      <c r="H452" s="90" t="s">
        <v>35</v>
      </c>
      <c r="I452" s="92">
        <v>45384</v>
      </c>
      <c r="J452" s="94"/>
      <c r="K452" s="90"/>
      <c r="L452" s="90"/>
      <c r="M452" s="90"/>
      <c r="N452" s="90"/>
      <c r="O452" s="92"/>
      <c r="P452" s="92"/>
      <c r="Q452" s="189">
        <v>3222</v>
      </c>
      <c r="R452" s="95">
        <f t="array" ref="R452">SUM(IF($AA452=Reformulaciones!$B$2:$B$1354,Reformulaciones!$J$2:$J$994,0))</f>
        <v>0</v>
      </c>
      <c r="S452" s="93"/>
      <c r="T452" s="93" t="s">
        <v>3170</v>
      </c>
      <c r="U452" s="96" t="s">
        <v>3171</v>
      </c>
      <c r="V452" s="90">
        <v>1</v>
      </c>
      <c r="W452" s="90" t="s">
        <v>128</v>
      </c>
      <c r="X452" s="92">
        <v>45587</v>
      </c>
      <c r="Y452" s="92">
        <v>45869</v>
      </c>
      <c r="Z452" s="90" t="s">
        <v>2930</v>
      </c>
      <c r="AA452" s="44" t="s">
        <v>2428</v>
      </c>
      <c r="AB452" s="97" t="s">
        <v>55</v>
      </c>
      <c r="AC452" s="97" t="s">
        <v>55</v>
      </c>
      <c r="AD452" s="97" t="s">
        <v>55</v>
      </c>
      <c r="AE452" s="97" t="s">
        <v>55</v>
      </c>
      <c r="AF452" s="97" t="s">
        <v>55</v>
      </c>
      <c r="AG452" s="97" t="s">
        <v>55</v>
      </c>
      <c r="AH452" s="97" t="s">
        <v>55</v>
      </c>
      <c r="AI452" s="97" t="s">
        <v>55</v>
      </c>
      <c r="AJ452" s="97" t="s">
        <v>55</v>
      </c>
      <c r="AK452" s="97" t="s">
        <v>44</v>
      </c>
      <c r="AL452" s="98" t="str">
        <f t="shared" si="96"/>
        <v>A</v>
      </c>
      <c r="AM452" s="99" t="s">
        <v>2397</v>
      </c>
      <c r="AN452" s="100">
        <v>0</v>
      </c>
      <c r="AO452" s="99" t="s">
        <v>2398</v>
      </c>
      <c r="AP452" s="110">
        <v>45494</v>
      </c>
      <c r="AQ452" s="97" t="s">
        <v>55</v>
      </c>
      <c r="AR452" s="97" t="s">
        <v>55</v>
      </c>
      <c r="AS452" s="105"/>
      <c r="AT452" s="97" t="s">
        <v>44</v>
      </c>
      <c r="AU452" s="98" t="str">
        <f t="shared" si="99"/>
        <v>A</v>
      </c>
      <c r="AV452" s="197" t="s">
        <v>254</v>
      </c>
      <c r="AW452" s="198">
        <v>0</v>
      </c>
      <c r="AX452" s="197" t="s">
        <v>2399</v>
      </c>
      <c r="AY452" s="203">
        <v>45588</v>
      </c>
      <c r="AZ452" s="97" t="s">
        <v>55</v>
      </c>
      <c r="BA452" s="97" t="s">
        <v>55</v>
      </c>
      <c r="BB452" s="219"/>
      <c r="BC452" s="97" t="s">
        <v>44</v>
      </c>
      <c r="BD452" s="98" t="str">
        <f t="shared" si="98"/>
        <v>A</v>
      </c>
      <c r="BE452" s="99"/>
      <c r="BF452" s="106"/>
      <c r="BG452" s="101"/>
      <c r="BH452" s="200"/>
      <c r="BI452" s="205"/>
      <c r="BJ452" s="201"/>
      <c r="BK452" s="202"/>
      <c r="BL452" s="107" t="s">
        <v>2400</v>
      </c>
      <c r="BM452" s="108">
        <f t="shared" si="87"/>
        <v>0</v>
      </c>
      <c r="BN452" s="108">
        <f t="shared" si="88"/>
        <v>1</v>
      </c>
      <c r="BO452" s="108">
        <f t="shared" si="89"/>
        <v>0</v>
      </c>
      <c r="BP452" s="108">
        <f t="shared" si="90"/>
        <v>0</v>
      </c>
      <c r="BQ452" s="108">
        <f t="shared" si="91"/>
        <v>0</v>
      </c>
      <c r="BR452" s="109">
        <f t="shared" si="92"/>
        <v>0</v>
      </c>
      <c r="BS452" s="108">
        <f t="shared" si="93"/>
        <v>0</v>
      </c>
      <c r="BT452" s="108">
        <f t="shared" si="94"/>
        <v>0</v>
      </c>
      <c r="BU452" s="108">
        <f t="shared" si="100"/>
        <v>0</v>
      </c>
      <c r="BV452" s="62" t="str">
        <f t="shared" si="95"/>
        <v>IGUAL</v>
      </c>
      <c r="BW452" s="251"/>
    </row>
    <row r="453" spans="1:75" ht="49.5" customHeight="1">
      <c r="A453" s="89" t="s">
        <v>127</v>
      </c>
      <c r="B453" s="43">
        <v>1974</v>
      </c>
      <c r="C453" s="90" t="s">
        <v>3</v>
      </c>
      <c r="D453" s="90" t="s">
        <v>2394</v>
      </c>
      <c r="E453" s="92">
        <v>45252</v>
      </c>
      <c r="F453" s="90" t="s">
        <v>1615</v>
      </c>
      <c r="G453" s="93" t="s">
        <v>2429</v>
      </c>
      <c r="H453" s="90" t="s">
        <v>35</v>
      </c>
      <c r="I453" s="92">
        <v>45384</v>
      </c>
      <c r="J453" s="94"/>
      <c r="K453" s="90"/>
      <c r="L453" s="90"/>
      <c r="M453" s="90"/>
      <c r="N453" s="90"/>
      <c r="O453" s="92"/>
      <c r="P453" s="92"/>
      <c r="Q453" s="189">
        <v>3223</v>
      </c>
      <c r="R453" s="95">
        <f t="array" ref="R453">SUM(IF($AA453=Reformulaciones!$B$2:$B$1354,Reformulaciones!$J$2:$J$994,0))</f>
        <v>0</v>
      </c>
      <c r="S453" s="93"/>
      <c r="T453" s="93" t="s">
        <v>3172</v>
      </c>
      <c r="U453" s="96" t="s">
        <v>3173</v>
      </c>
      <c r="V453" s="90">
        <v>1</v>
      </c>
      <c r="W453" s="90" t="s">
        <v>128</v>
      </c>
      <c r="X453" s="92">
        <v>45691</v>
      </c>
      <c r="Y453" s="92">
        <v>46022</v>
      </c>
      <c r="Z453" s="90" t="s">
        <v>2930</v>
      </c>
      <c r="AA453" s="44" t="s">
        <v>2430</v>
      </c>
      <c r="AB453" s="97" t="s">
        <v>55</v>
      </c>
      <c r="AC453" s="97" t="s">
        <v>55</v>
      </c>
      <c r="AD453" s="97" t="s">
        <v>55</v>
      </c>
      <c r="AE453" s="97" t="s">
        <v>55</v>
      </c>
      <c r="AF453" s="97" t="s">
        <v>55</v>
      </c>
      <c r="AG453" s="97" t="s">
        <v>55</v>
      </c>
      <c r="AH453" s="97" t="s">
        <v>55</v>
      </c>
      <c r="AI453" s="97" t="s">
        <v>55</v>
      </c>
      <c r="AJ453" s="97" t="s">
        <v>55</v>
      </c>
      <c r="AK453" s="97" t="s">
        <v>44</v>
      </c>
      <c r="AL453" s="98" t="str">
        <f t="shared" si="96"/>
        <v>A</v>
      </c>
      <c r="AM453" s="99" t="s">
        <v>2397</v>
      </c>
      <c r="AN453" s="100">
        <v>0</v>
      </c>
      <c r="AO453" s="99" t="s">
        <v>2398</v>
      </c>
      <c r="AP453" s="110">
        <v>45494</v>
      </c>
      <c r="AQ453" s="97" t="s">
        <v>55</v>
      </c>
      <c r="AR453" s="97" t="s">
        <v>55</v>
      </c>
      <c r="AS453" s="105"/>
      <c r="AT453" s="97" t="s">
        <v>44</v>
      </c>
      <c r="AU453" s="98" t="str">
        <f t="shared" si="99"/>
        <v>A</v>
      </c>
      <c r="AV453" s="197" t="s">
        <v>254</v>
      </c>
      <c r="AW453" s="198">
        <v>0</v>
      </c>
      <c r="AX453" s="197" t="s">
        <v>2399</v>
      </c>
      <c r="AY453" s="203">
        <v>45588</v>
      </c>
      <c r="AZ453" s="97" t="s">
        <v>55</v>
      </c>
      <c r="BA453" s="97" t="s">
        <v>55</v>
      </c>
      <c r="BB453" s="219"/>
      <c r="BC453" s="97" t="s">
        <v>44</v>
      </c>
      <c r="BD453" s="98" t="str">
        <f t="shared" si="98"/>
        <v>A</v>
      </c>
      <c r="BE453" s="99"/>
      <c r="BF453" s="106"/>
      <c r="BG453" s="101"/>
      <c r="BH453" s="200"/>
      <c r="BI453" s="205"/>
      <c r="BJ453" s="201"/>
      <c r="BK453" s="202"/>
      <c r="BL453" s="107" t="s">
        <v>2400</v>
      </c>
      <c r="BM453" s="108">
        <f t="shared" ref="BM453:BM526" si="101">IF($AU453="N.A.","N.A.",IF($X453="",0,(IF($X453&lt;=$BO$2,IF($Y453&lt;=$BO$2,1,0),0))))</f>
        <v>0</v>
      </c>
      <c r="BN453" s="108">
        <f t="shared" ref="BN453:BN509" si="102">IF($BD453="A",1,IF($BD453="N.A.","N.A.",IF($BD453="C",0,0)))</f>
        <v>1</v>
      </c>
      <c r="BO453" s="108">
        <f t="shared" ref="BO453:BO509" si="103">IF($BD453="C",1,IF($BD453="N.A.","N.A.",IF($BD453="A",0,0)))</f>
        <v>0</v>
      </c>
      <c r="BP453" s="108">
        <f t="shared" ref="BP453:BP509" si="104">IF($BD453="N.A.","N.A.", IF($Y453="",0,(IF($BD453="A",IF($Y453&lt;=$BO$2,1,0),0))))</f>
        <v>0</v>
      </c>
      <c r="BQ453" s="108">
        <f t="shared" ref="BQ453:BQ509" si="105">IF($BD453="N.A.","N.A.",(IF(AND($BM453=1,$BO453=1),1,IF(AND($BM453=0,$BO453=1),1,IF(AND($BM453=1,$BO453=0),1,0)))))</f>
        <v>0</v>
      </c>
      <c r="BR453" s="109">
        <f t="shared" ref="BR453:BR509" si="106">IF($BD453="N.A.","N.A.",IF($Y453="",1,0))</f>
        <v>0</v>
      </c>
      <c r="BS453" s="108">
        <f t="shared" ref="BS453:BS526" si="107">(IF($BM453=1,1,(IF(AND($Y453&gt;=$BN$2,$Y453&lt;=$BO$2),1,0))))+(IF($X453="",0,(IF(BM453=1,0,(IF($BP453=1,1,0))))))</f>
        <v>0</v>
      </c>
      <c r="BT453" s="108">
        <f t="shared" ref="BT453:BT509" si="108">(IF($BS453=0,0,IF(OR($AC453="C",$AL453="C",$BD453="C"),1,0)))</f>
        <v>0</v>
      </c>
      <c r="BU453" s="108">
        <f t="shared" si="100"/>
        <v>0</v>
      </c>
      <c r="BV453" s="62" t="str">
        <f t="shared" si="95"/>
        <v>IGUAL</v>
      </c>
      <c r="BW453" s="251"/>
    </row>
    <row r="454" spans="1:75" ht="49.5" customHeight="1">
      <c r="A454" s="89" t="s">
        <v>127</v>
      </c>
      <c r="B454" s="43">
        <v>1975</v>
      </c>
      <c r="C454" s="90" t="s">
        <v>3</v>
      </c>
      <c r="D454" s="90" t="s">
        <v>2394</v>
      </c>
      <c r="E454" s="92">
        <v>45252</v>
      </c>
      <c r="F454" s="90" t="s">
        <v>1615</v>
      </c>
      <c r="G454" s="93" t="s">
        <v>2431</v>
      </c>
      <c r="H454" s="90" t="s">
        <v>35</v>
      </c>
      <c r="I454" s="92">
        <v>45384</v>
      </c>
      <c r="J454" s="94"/>
      <c r="K454" s="90"/>
      <c r="L454" s="90"/>
      <c r="M454" s="90"/>
      <c r="N454" s="90"/>
      <c r="O454" s="92"/>
      <c r="P454" s="92"/>
      <c r="Q454" s="189">
        <v>3224</v>
      </c>
      <c r="R454" s="95">
        <f t="array" ref="R454">SUM(IF($AA454=Reformulaciones!$B$2:$B$1354,Reformulaciones!$J$2:$J$994,0))</f>
        <v>0</v>
      </c>
      <c r="S454" s="93"/>
      <c r="T454" s="93" t="s">
        <v>3174</v>
      </c>
      <c r="U454" s="96" t="s">
        <v>3175</v>
      </c>
      <c r="V454" s="90">
        <v>1</v>
      </c>
      <c r="W454" s="90" t="s">
        <v>128</v>
      </c>
      <c r="X454" s="92">
        <v>45587</v>
      </c>
      <c r="Y454" s="92">
        <v>45869</v>
      </c>
      <c r="Z454" s="90" t="s">
        <v>2930</v>
      </c>
      <c r="AA454" s="44" t="s">
        <v>2432</v>
      </c>
      <c r="AB454" s="97" t="s">
        <v>55</v>
      </c>
      <c r="AC454" s="97" t="s">
        <v>55</v>
      </c>
      <c r="AD454" s="97" t="s">
        <v>55</v>
      </c>
      <c r="AE454" s="97" t="s">
        <v>55</v>
      </c>
      <c r="AF454" s="97" t="s">
        <v>55</v>
      </c>
      <c r="AG454" s="97" t="s">
        <v>55</v>
      </c>
      <c r="AH454" s="97" t="s">
        <v>55</v>
      </c>
      <c r="AI454" s="97" t="s">
        <v>55</v>
      </c>
      <c r="AJ454" s="97" t="s">
        <v>55</v>
      </c>
      <c r="AK454" s="97" t="s">
        <v>44</v>
      </c>
      <c r="AL454" s="98" t="str">
        <f t="shared" si="96"/>
        <v>A</v>
      </c>
      <c r="AM454" s="99" t="s">
        <v>2397</v>
      </c>
      <c r="AN454" s="100">
        <v>0</v>
      </c>
      <c r="AO454" s="99" t="s">
        <v>2398</v>
      </c>
      <c r="AP454" s="110">
        <v>45494</v>
      </c>
      <c r="AQ454" s="97" t="s">
        <v>55</v>
      </c>
      <c r="AR454" s="97" t="s">
        <v>55</v>
      </c>
      <c r="AS454" s="105"/>
      <c r="AT454" s="97" t="s">
        <v>44</v>
      </c>
      <c r="AU454" s="98" t="str">
        <f t="shared" si="99"/>
        <v>A</v>
      </c>
      <c r="AV454" s="197" t="s">
        <v>254</v>
      </c>
      <c r="AW454" s="198">
        <v>0</v>
      </c>
      <c r="AX454" s="197" t="s">
        <v>2399</v>
      </c>
      <c r="AY454" s="203">
        <v>45588</v>
      </c>
      <c r="AZ454" s="97" t="s">
        <v>55</v>
      </c>
      <c r="BA454" s="97" t="s">
        <v>55</v>
      </c>
      <c r="BB454" s="219"/>
      <c r="BC454" s="97" t="s">
        <v>44</v>
      </c>
      <c r="BD454" s="98" t="str">
        <f t="shared" ref="BD454:BD526" si="109">IF($BF454="N.A.","A",(IF($BF454&lt;100%,"A",(IF($BF454=100%,"C")))))</f>
        <v>A</v>
      </c>
      <c r="BE454" s="99"/>
      <c r="BF454" s="106"/>
      <c r="BG454" s="101"/>
      <c r="BH454" s="200"/>
      <c r="BI454" s="205"/>
      <c r="BJ454" s="201"/>
      <c r="BK454" s="202"/>
      <c r="BL454" s="107" t="s">
        <v>2400</v>
      </c>
      <c r="BM454" s="108">
        <f t="shared" si="101"/>
        <v>0</v>
      </c>
      <c r="BN454" s="108">
        <f t="shared" si="102"/>
        <v>1</v>
      </c>
      <c r="BO454" s="108">
        <f t="shared" si="103"/>
        <v>0</v>
      </c>
      <c r="BP454" s="108">
        <f t="shared" si="104"/>
        <v>0</v>
      </c>
      <c r="BQ454" s="108">
        <f t="shared" si="105"/>
        <v>0</v>
      </c>
      <c r="BR454" s="109">
        <f t="shared" si="106"/>
        <v>0</v>
      </c>
      <c r="BS454" s="108">
        <f t="shared" si="107"/>
        <v>0</v>
      </c>
      <c r="BT454" s="108">
        <f t="shared" si="108"/>
        <v>0</v>
      </c>
      <c r="BU454" s="108">
        <f t="shared" si="100"/>
        <v>0</v>
      </c>
      <c r="BV454" s="62" t="str">
        <f t="shared" ref="BV454:BV509" si="110">IF($BF454&lt;$AW454,"MENOR",IF($BF454=$AW454,"IGUAL","OK"))</f>
        <v>IGUAL</v>
      </c>
      <c r="BW454" s="251"/>
    </row>
    <row r="455" spans="1:75" ht="49.5" customHeight="1">
      <c r="A455" s="89" t="s">
        <v>127</v>
      </c>
      <c r="B455" s="43">
        <v>1976</v>
      </c>
      <c r="C455" s="90" t="s">
        <v>3</v>
      </c>
      <c r="D455" s="90" t="s">
        <v>2394</v>
      </c>
      <c r="E455" s="92">
        <v>45252</v>
      </c>
      <c r="F455" s="90" t="s">
        <v>1615</v>
      </c>
      <c r="G455" s="93" t="s">
        <v>2433</v>
      </c>
      <c r="H455" s="90" t="s">
        <v>35</v>
      </c>
      <c r="I455" s="92">
        <v>45384</v>
      </c>
      <c r="J455" s="94"/>
      <c r="K455" s="90"/>
      <c r="L455" s="90"/>
      <c r="M455" s="90"/>
      <c r="N455" s="90"/>
      <c r="O455" s="92"/>
      <c r="P455" s="92"/>
      <c r="Q455" s="189">
        <v>3225</v>
      </c>
      <c r="R455" s="95">
        <f t="array" ref="R455">SUM(IF($AA455=Reformulaciones!$B$2:$B$1354,Reformulaciones!$J$2:$J$994,0))</f>
        <v>0</v>
      </c>
      <c r="S455" s="93"/>
      <c r="T455" s="93" t="s">
        <v>3176</v>
      </c>
      <c r="U455" s="96" t="s">
        <v>3177</v>
      </c>
      <c r="V455" s="90">
        <v>1</v>
      </c>
      <c r="W455" s="90" t="s">
        <v>128</v>
      </c>
      <c r="X455" s="92">
        <v>45587</v>
      </c>
      <c r="Y455" s="92">
        <v>46022</v>
      </c>
      <c r="Z455" s="90" t="s">
        <v>2930</v>
      </c>
      <c r="AA455" s="44" t="s">
        <v>2434</v>
      </c>
      <c r="AB455" s="97" t="s">
        <v>55</v>
      </c>
      <c r="AC455" s="97" t="s">
        <v>55</v>
      </c>
      <c r="AD455" s="97" t="s">
        <v>55</v>
      </c>
      <c r="AE455" s="97" t="s">
        <v>55</v>
      </c>
      <c r="AF455" s="97" t="s">
        <v>55</v>
      </c>
      <c r="AG455" s="97" t="s">
        <v>55</v>
      </c>
      <c r="AH455" s="97" t="s">
        <v>55</v>
      </c>
      <c r="AI455" s="97" t="s">
        <v>55</v>
      </c>
      <c r="AJ455" s="97" t="s">
        <v>55</v>
      </c>
      <c r="AK455" s="97" t="s">
        <v>44</v>
      </c>
      <c r="AL455" s="98" t="str">
        <f t="shared" si="96"/>
        <v>A</v>
      </c>
      <c r="AM455" s="99" t="s">
        <v>2397</v>
      </c>
      <c r="AN455" s="100">
        <v>0</v>
      </c>
      <c r="AO455" s="99" t="s">
        <v>2398</v>
      </c>
      <c r="AP455" s="110">
        <v>45494</v>
      </c>
      <c r="AQ455" s="97" t="s">
        <v>55</v>
      </c>
      <c r="AR455" s="97" t="s">
        <v>55</v>
      </c>
      <c r="AS455" s="105"/>
      <c r="AT455" s="97" t="s">
        <v>44</v>
      </c>
      <c r="AU455" s="98" t="str">
        <f t="shared" si="99"/>
        <v>A</v>
      </c>
      <c r="AV455" s="197" t="s">
        <v>254</v>
      </c>
      <c r="AW455" s="198">
        <v>0</v>
      </c>
      <c r="AX455" s="197" t="s">
        <v>2399</v>
      </c>
      <c r="AY455" s="203">
        <v>45588</v>
      </c>
      <c r="AZ455" s="97" t="s">
        <v>55</v>
      </c>
      <c r="BA455" s="97" t="s">
        <v>55</v>
      </c>
      <c r="BB455" s="219"/>
      <c r="BC455" s="97" t="s">
        <v>44</v>
      </c>
      <c r="BD455" s="98" t="str">
        <f t="shared" si="109"/>
        <v>A</v>
      </c>
      <c r="BE455" s="99"/>
      <c r="BF455" s="106"/>
      <c r="BG455" s="101"/>
      <c r="BH455" s="200"/>
      <c r="BI455" s="205"/>
      <c r="BJ455" s="201"/>
      <c r="BK455" s="202"/>
      <c r="BL455" s="107" t="s">
        <v>2400</v>
      </c>
      <c r="BM455" s="108">
        <f t="shared" si="101"/>
        <v>0</v>
      </c>
      <c r="BN455" s="108">
        <f t="shared" si="102"/>
        <v>1</v>
      </c>
      <c r="BO455" s="108">
        <f t="shared" si="103"/>
        <v>0</v>
      </c>
      <c r="BP455" s="108">
        <f t="shared" si="104"/>
        <v>0</v>
      </c>
      <c r="BQ455" s="108">
        <f t="shared" si="105"/>
        <v>0</v>
      </c>
      <c r="BR455" s="109">
        <f t="shared" si="106"/>
        <v>0</v>
      </c>
      <c r="BS455" s="108">
        <f t="shared" si="107"/>
        <v>0</v>
      </c>
      <c r="BT455" s="108">
        <f t="shared" si="108"/>
        <v>0</v>
      </c>
      <c r="BU455" s="108">
        <f t="shared" si="100"/>
        <v>0</v>
      </c>
      <c r="BV455" s="62" t="str">
        <f t="shared" si="110"/>
        <v>IGUAL</v>
      </c>
      <c r="BW455" s="251"/>
    </row>
    <row r="456" spans="1:75" ht="49.5" customHeight="1">
      <c r="A456" s="89" t="s">
        <v>127</v>
      </c>
      <c r="B456" s="43">
        <v>1977</v>
      </c>
      <c r="C456" s="90" t="s">
        <v>3</v>
      </c>
      <c r="D456" s="90" t="s">
        <v>2394</v>
      </c>
      <c r="E456" s="92">
        <v>45252</v>
      </c>
      <c r="F456" s="90" t="s">
        <v>1615</v>
      </c>
      <c r="G456" s="93" t="s">
        <v>2435</v>
      </c>
      <c r="H456" s="90" t="s">
        <v>35</v>
      </c>
      <c r="I456" s="92">
        <v>45384</v>
      </c>
      <c r="J456" s="94"/>
      <c r="K456" s="90"/>
      <c r="L456" s="90"/>
      <c r="M456" s="90"/>
      <c r="N456" s="90"/>
      <c r="O456" s="92"/>
      <c r="P456" s="92"/>
      <c r="Q456" s="189">
        <v>3226</v>
      </c>
      <c r="R456" s="95">
        <f t="array" ref="R456">SUM(IF($AA456=Reformulaciones!$B$2:$B$1354,Reformulaciones!$J$2:$J$994,0))</f>
        <v>0</v>
      </c>
      <c r="S456" s="93"/>
      <c r="T456" s="93" t="s">
        <v>3178</v>
      </c>
      <c r="U456" s="96" t="s">
        <v>3179</v>
      </c>
      <c r="V456" s="90">
        <v>1</v>
      </c>
      <c r="W456" s="90" t="s">
        <v>128</v>
      </c>
      <c r="X456" s="92">
        <v>45587</v>
      </c>
      <c r="Y456" s="92">
        <v>46022</v>
      </c>
      <c r="Z456" s="90" t="s">
        <v>2930</v>
      </c>
      <c r="AA456" s="44" t="s">
        <v>2436</v>
      </c>
      <c r="AB456" s="97" t="s">
        <v>55</v>
      </c>
      <c r="AC456" s="97" t="s">
        <v>55</v>
      </c>
      <c r="AD456" s="97" t="s">
        <v>55</v>
      </c>
      <c r="AE456" s="97" t="s">
        <v>55</v>
      </c>
      <c r="AF456" s="97" t="s">
        <v>55</v>
      </c>
      <c r="AG456" s="97" t="s">
        <v>55</v>
      </c>
      <c r="AH456" s="97" t="s">
        <v>55</v>
      </c>
      <c r="AI456" s="97" t="s">
        <v>55</v>
      </c>
      <c r="AJ456" s="97" t="s">
        <v>55</v>
      </c>
      <c r="AK456" s="97" t="s">
        <v>44</v>
      </c>
      <c r="AL456" s="98" t="str">
        <f t="shared" si="96"/>
        <v>A</v>
      </c>
      <c r="AM456" s="99" t="s">
        <v>2397</v>
      </c>
      <c r="AN456" s="100">
        <v>0</v>
      </c>
      <c r="AO456" s="99" t="s">
        <v>2398</v>
      </c>
      <c r="AP456" s="110">
        <v>45494</v>
      </c>
      <c r="AQ456" s="97" t="s">
        <v>55</v>
      </c>
      <c r="AR456" s="97" t="s">
        <v>55</v>
      </c>
      <c r="AS456" s="105"/>
      <c r="AT456" s="97" t="s">
        <v>44</v>
      </c>
      <c r="AU456" s="98" t="str">
        <f t="shared" si="99"/>
        <v>A</v>
      </c>
      <c r="AV456" s="197" t="s">
        <v>254</v>
      </c>
      <c r="AW456" s="198">
        <v>0</v>
      </c>
      <c r="AX456" s="197" t="s">
        <v>2399</v>
      </c>
      <c r="AY456" s="203">
        <v>45588</v>
      </c>
      <c r="AZ456" s="97" t="s">
        <v>55</v>
      </c>
      <c r="BA456" s="97" t="s">
        <v>55</v>
      </c>
      <c r="BB456" s="219"/>
      <c r="BC456" s="97" t="s">
        <v>44</v>
      </c>
      <c r="BD456" s="98" t="str">
        <f t="shared" si="109"/>
        <v>A</v>
      </c>
      <c r="BE456" s="99"/>
      <c r="BF456" s="106"/>
      <c r="BG456" s="101"/>
      <c r="BH456" s="200"/>
      <c r="BI456" s="205"/>
      <c r="BJ456" s="201"/>
      <c r="BK456" s="202"/>
      <c r="BL456" s="107" t="s">
        <v>2400</v>
      </c>
      <c r="BM456" s="108">
        <f t="shared" si="101"/>
        <v>0</v>
      </c>
      <c r="BN456" s="108">
        <f t="shared" si="102"/>
        <v>1</v>
      </c>
      <c r="BO456" s="108">
        <f t="shared" si="103"/>
        <v>0</v>
      </c>
      <c r="BP456" s="108">
        <f t="shared" si="104"/>
        <v>0</v>
      </c>
      <c r="BQ456" s="108">
        <f t="shared" si="105"/>
        <v>0</v>
      </c>
      <c r="BR456" s="109">
        <f t="shared" si="106"/>
        <v>0</v>
      </c>
      <c r="BS456" s="108">
        <f t="shared" si="107"/>
        <v>0</v>
      </c>
      <c r="BT456" s="108">
        <f t="shared" si="108"/>
        <v>0</v>
      </c>
      <c r="BU456" s="108">
        <f t="shared" si="100"/>
        <v>0</v>
      </c>
      <c r="BV456" s="62" t="str">
        <f t="shared" si="110"/>
        <v>IGUAL</v>
      </c>
      <c r="BW456" s="251"/>
    </row>
    <row r="457" spans="1:75" ht="49.5" customHeight="1">
      <c r="A457" s="89" t="s">
        <v>127</v>
      </c>
      <c r="B457" s="43">
        <v>1978</v>
      </c>
      <c r="C457" s="90" t="s">
        <v>3</v>
      </c>
      <c r="D457" s="90" t="s">
        <v>2394</v>
      </c>
      <c r="E457" s="92">
        <v>45252</v>
      </c>
      <c r="F457" s="90" t="s">
        <v>1615</v>
      </c>
      <c r="G457" s="93" t="s">
        <v>2437</v>
      </c>
      <c r="H457" s="90" t="s">
        <v>35</v>
      </c>
      <c r="I457" s="92">
        <v>45384</v>
      </c>
      <c r="J457" s="94"/>
      <c r="K457" s="90"/>
      <c r="L457" s="90"/>
      <c r="M457" s="90"/>
      <c r="N457" s="90"/>
      <c r="O457" s="92"/>
      <c r="P457" s="92"/>
      <c r="Q457" s="189">
        <v>3227</v>
      </c>
      <c r="R457" s="95">
        <f t="array" ref="R457">SUM(IF($AA457=Reformulaciones!$B$2:$B$1354,Reformulaciones!$J$2:$J$994,0))</f>
        <v>0</v>
      </c>
      <c r="S457" s="93"/>
      <c r="T457" s="93" t="s">
        <v>3180</v>
      </c>
      <c r="U457" s="96" t="s">
        <v>3181</v>
      </c>
      <c r="V457" s="90">
        <v>1</v>
      </c>
      <c r="W457" s="90" t="s">
        <v>128</v>
      </c>
      <c r="X457" s="92">
        <v>45587</v>
      </c>
      <c r="Y457" s="92">
        <v>46022</v>
      </c>
      <c r="Z457" s="90" t="s">
        <v>2930</v>
      </c>
      <c r="AA457" s="44" t="s">
        <v>2438</v>
      </c>
      <c r="AB457" s="97" t="s">
        <v>55</v>
      </c>
      <c r="AC457" s="97" t="s">
        <v>55</v>
      </c>
      <c r="AD457" s="97" t="s">
        <v>55</v>
      </c>
      <c r="AE457" s="97" t="s">
        <v>55</v>
      </c>
      <c r="AF457" s="97" t="s">
        <v>55</v>
      </c>
      <c r="AG457" s="97" t="s">
        <v>55</v>
      </c>
      <c r="AH457" s="97" t="s">
        <v>55</v>
      </c>
      <c r="AI457" s="97" t="s">
        <v>55</v>
      </c>
      <c r="AJ457" s="97" t="s">
        <v>55</v>
      </c>
      <c r="AK457" s="97" t="s">
        <v>44</v>
      </c>
      <c r="AL457" s="98" t="str">
        <f t="shared" si="96"/>
        <v>A</v>
      </c>
      <c r="AM457" s="99" t="s">
        <v>2397</v>
      </c>
      <c r="AN457" s="100">
        <v>0</v>
      </c>
      <c r="AO457" s="99" t="s">
        <v>2398</v>
      </c>
      <c r="AP457" s="110">
        <v>45494</v>
      </c>
      <c r="AQ457" s="97" t="s">
        <v>55</v>
      </c>
      <c r="AR457" s="97" t="s">
        <v>55</v>
      </c>
      <c r="AS457" s="105"/>
      <c r="AT457" s="97" t="s">
        <v>44</v>
      </c>
      <c r="AU457" s="98" t="str">
        <f t="shared" si="99"/>
        <v>A</v>
      </c>
      <c r="AV457" s="197" t="s">
        <v>254</v>
      </c>
      <c r="AW457" s="198">
        <v>0</v>
      </c>
      <c r="AX457" s="197" t="s">
        <v>2399</v>
      </c>
      <c r="AY457" s="203">
        <v>45588</v>
      </c>
      <c r="AZ457" s="97" t="s">
        <v>55</v>
      </c>
      <c r="BA457" s="97" t="s">
        <v>55</v>
      </c>
      <c r="BB457" s="219"/>
      <c r="BC457" s="97" t="s">
        <v>44</v>
      </c>
      <c r="BD457" s="98" t="str">
        <f t="shared" si="109"/>
        <v>A</v>
      </c>
      <c r="BE457" s="99"/>
      <c r="BF457" s="106"/>
      <c r="BG457" s="101"/>
      <c r="BH457" s="200"/>
      <c r="BI457" s="205"/>
      <c r="BJ457" s="201"/>
      <c r="BK457" s="202"/>
      <c r="BL457" s="107" t="s">
        <v>2400</v>
      </c>
      <c r="BM457" s="108">
        <f t="shared" si="101"/>
        <v>0</v>
      </c>
      <c r="BN457" s="108">
        <f t="shared" si="102"/>
        <v>1</v>
      </c>
      <c r="BO457" s="108">
        <f t="shared" si="103"/>
        <v>0</v>
      </c>
      <c r="BP457" s="108">
        <f t="shared" si="104"/>
        <v>0</v>
      </c>
      <c r="BQ457" s="108">
        <f t="shared" si="105"/>
        <v>0</v>
      </c>
      <c r="BR457" s="109">
        <f t="shared" si="106"/>
        <v>0</v>
      </c>
      <c r="BS457" s="108">
        <f t="shared" si="107"/>
        <v>0</v>
      </c>
      <c r="BT457" s="108">
        <f t="shared" si="108"/>
        <v>0</v>
      </c>
      <c r="BU457" s="108">
        <f t="shared" si="100"/>
        <v>0</v>
      </c>
      <c r="BV457" s="62" t="str">
        <f t="shared" si="110"/>
        <v>IGUAL</v>
      </c>
      <c r="BW457" s="251"/>
    </row>
    <row r="458" spans="1:75" ht="49.5" customHeight="1">
      <c r="A458" s="89" t="s">
        <v>127</v>
      </c>
      <c r="B458" s="43">
        <v>1979</v>
      </c>
      <c r="C458" s="90" t="s">
        <v>3</v>
      </c>
      <c r="D458" s="90" t="s">
        <v>2394</v>
      </c>
      <c r="E458" s="92">
        <v>45252</v>
      </c>
      <c r="F458" s="90" t="s">
        <v>1615</v>
      </c>
      <c r="G458" s="93" t="s">
        <v>2439</v>
      </c>
      <c r="H458" s="90" t="s">
        <v>35</v>
      </c>
      <c r="I458" s="92">
        <v>45384</v>
      </c>
      <c r="J458" s="94"/>
      <c r="K458" s="90"/>
      <c r="L458" s="90"/>
      <c r="M458" s="90"/>
      <c r="N458" s="90"/>
      <c r="O458" s="92"/>
      <c r="P458" s="92"/>
      <c r="Q458" s="189">
        <v>3228</v>
      </c>
      <c r="R458" s="95">
        <f t="array" ref="R458">SUM(IF($AA458=Reformulaciones!$B$2:$B$1354,Reformulaciones!$J$2:$J$994,0))</f>
        <v>0</v>
      </c>
      <c r="S458" s="93"/>
      <c r="T458" s="93" t="s">
        <v>3182</v>
      </c>
      <c r="U458" s="96" t="s">
        <v>3183</v>
      </c>
      <c r="V458" s="90">
        <v>1</v>
      </c>
      <c r="W458" s="90" t="s">
        <v>128</v>
      </c>
      <c r="X458" s="92">
        <v>45587</v>
      </c>
      <c r="Y458" s="92">
        <v>45657</v>
      </c>
      <c r="Z458" s="90" t="s">
        <v>2930</v>
      </c>
      <c r="AA458" s="44" t="s">
        <v>2440</v>
      </c>
      <c r="AB458" s="97" t="s">
        <v>55</v>
      </c>
      <c r="AC458" s="97" t="s">
        <v>55</v>
      </c>
      <c r="AD458" s="97" t="s">
        <v>55</v>
      </c>
      <c r="AE458" s="97" t="s">
        <v>55</v>
      </c>
      <c r="AF458" s="97" t="s">
        <v>55</v>
      </c>
      <c r="AG458" s="97" t="s">
        <v>55</v>
      </c>
      <c r="AH458" s="97" t="s">
        <v>55</v>
      </c>
      <c r="AI458" s="97" t="s">
        <v>55</v>
      </c>
      <c r="AJ458" s="97" t="s">
        <v>55</v>
      </c>
      <c r="AK458" s="97" t="s">
        <v>44</v>
      </c>
      <c r="AL458" s="98" t="str">
        <f t="shared" si="96"/>
        <v>A</v>
      </c>
      <c r="AM458" s="99" t="s">
        <v>2397</v>
      </c>
      <c r="AN458" s="100">
        <v>0</v>
      </c>
      <c r="AO458" s="99" t="s">
        <v>2398</v>
      </c>
      <c r="AP458" s="110">
        <v>45494</v>
      </c>
      <c r="AQ458" s="97" t="s">
        <v>55</v>
      </c>
      <c r="AR458" s="97" t="s">
        <v>55</v>
      </c>
      <c r="AS458" s="105"/>
      <c r="AT458" s="97" t="s">
        <v>44</v>
      </c>
      <c r="AU458" s="98" t="str">
        <f t="shared" si="99"/>
        <v>A</v>
      </c>
      <c r="AV458" s="197" t="s">
        <v>254</v>
      </c>
      <c r="AW458" s="198">
        <v>0</v>
      </c>
      <c r="AX458" s="197" t="s">
        <v>2399</v>
      </c>
      <c r="AY458" s="203">
        <v>45588</v>
      </c>
      <c r="AZ458" s="97" t="s">
        <v>55</v>
      </c>
      <c r="BA458" s="97" t="s">
        <v>55</v>
      </c>
      <c r="BB458" s="219"/>
      <c r="BC458" s="97" t="s">
        <v>44</v>
      </c>
      <c r="BD458" s="98" t="str">
        <f t="shared" si="109"/>
        <v>A</v>
      </c>
      <c r="BE458" s="99"/>
      <c r="BF458" s="106"/>
      <c r="BG458" s="101"/>
      <c r="BH458" s="200"/>
      <c r="BI458" s="205"/>
      <c r="BJ458" s="201"/>
      <c r="BK458" s="202"/>
      <c r="BL458" s="107" t="s">
        <v>2400</v>
      </c>
      <c r="BM458" s="108">
        <f t="shared" si="101"/>
        <v>1</v>
      </c>
      <c r="BN458" s="108">
        <f t="shared" si="102"/>
        <v>1</v>
      </c>
      <c r="BO458" s="108">
        <f t="shared" si="103"/>
        <v>0</v>
      </c>
      <c r="BP458" s="108">
        <f t="shared" si="104"/>
        <v>1</v>
      </c>
      <c r="BQ458" s="108">
        <f t="shared" si="105"/>
        <v>1</v>
      </c>
      <c r="BR458" s="109">
        <f t="shared" si="106"/>
        <v>0</v>
      </c>
      <c r="BS458" s="108">
        <f t="shared" si="107"/>
        <v>1</v>
      </c>
      <c r="BT458" s="108">
        <f t="shared" si="108"/>
        <v>0</v>
      </c>
      <c r="BU458" s="108">
        <f t="shared" si="100"/>
        <v>1</v>
      </c>
      <c r="BV458" s="62" t="str">
        <f t="shared" si="110"/>
        <v>IGUAL</v>
      </c>
      <c r="BW458" s="251"/>
    </row>
    <row r="459" spans="1:75" ht="49.5" customHeight="1">
      <c r="A459" s="89" t="s">
        <v>127</v>
      </c>
      <c r="B459" s="43">
        <v>1980</v>
      </c>
      <c r="C459" s="90" t="s">
        <v>3</v>
      </c>
      <c r="D459" s="90" t="s">
        <v>2394</v>
      </c>
      <c r="E459" s="92">
        <v>45252</v>
      </c>
      <c r="F459" s="90" t="s">
        <v>1615</v>
      </c>
      <c r="G459" s="93" t="s">
        <v>2441</v>
      </c>
      <c r="H459" s="90" t="s">
        <v>35</v>
      </c>
      <c r="I459" s="92">
        <v>45384</v>
      </c>
      <c r="J459" s="94"/>
      <c r="K459" s="90"/>
      <c r="L459" s="90"/>
      <c r="M459" s="90"/>
      <c r="N459" s="90"/>
      <c r="O459" s="92"/>
      <c r="P459" s="92"/>
      <c r="Q459" s="189">
        <v>3229</v>
      </c>
      <c r="R459" s="95">
        <f t="array" ref="R459">SUM(IF($AA459=Reformulaciones!$B$2:$B$1354,Reformulaciones!$J$2:$J$994,0))</f>
        <v>0</v>
      </c>
      <c r="S459" s="93"/>
      <c r="T459" s="93" t="s">
        <v>3184</v>
      </c>
      <c r="U459" s="96" t="s">
        <v>3185</v>
      </c>
      <c r="V459" s="90">
        <v>1</v>
      </c>
      <c r="W459" s="90" t="s">
        <v>128</v>
      </c>
      <c r="X459" s="92">
        <v>45587</v>
      </c>
      <c r="Y459" s="92">
        <v>45657</v>
      </c>
      <c r="Z459" s="90" t="s">
        <v>2930</v>
      </c>
      <c r="AA459" s="44" t="s">
        <v>2442</v>
      </c>
      <c r="AB459" s="97" t="s">
        <v>55</v>
      </c>
      <c r="AC459" s="97" t="s">
        <v>55</v>
      </c>
      <c r="AD459" s="97" t="s">
        <v>55</v>
      </c>
      <c r="AE459" s="97" t="s">
        <v>55</v>
      </c>
      <c r="AF459" s="97" t="s">
        <v>55</v>
      </c>
      <c r="AG459" s="97" t="s">
        <v>55</v>
      </c>
      <c r="AH459" s="97" t="s">
        <v>55</v>
      </c>
      <c r="AI459" s="97" t="s">
        <v>55</v>
      </c>
      <c r="AJ459" s="97" t="s">
        <v>55</v>
      </c>
      <c r="AK459" s="97" t="s">
        <v>44</v>
      </c>
      <c r="AL459" s="98" t="str">
        <f t="shared" si="96"/>
        <v>A</v>
      </c>
      <c r="AM459" s="99" t="s">
        <v>2397</v>
      </c>
      <c r="AN459" s="100">
        <v>0</v>
      </c>
      <c r="AO459" s="99" t="s">
        <v>2398</v>
      </c>
      <c r="AP459" s="110">
        <v>45494</v>
      </c>
      <c r="AQ459" s="97" t="s">
        <v>55</v>
      </c>
      <c r="AR459" s="97" t="s">
        <v>55</v>
      </c>
      <c r="AS459" s="105"/>
      <c r="AT459" s="97" t="s">
        <v>44</v>
      </c>
      <c r="AU459" s="98" t="str">
        <f t="shared" si="99"/>
        <v>A</v>
      </c>
      <c r="AV459" s="197" t="s">
        <v>254</v>
      </c>
      <c r="AW459" s="198">
        <v>0</v>
      </c>
      <c r="AX459" s="197" t="s">
        <v>2399</v>
      </c>
      <c r="AY459" s="203">
        <v>45588</v>
      </c>
      <c r="AZ459" s="97" t="s">
        <v>55</v>
      </c>
      <c r="BA459" s="97" t="s">
        <v>55</v>
      </c>
      <c r="BB459" s="219"/>
      <c r="BC459" s="97" t="s">
        <v>44</v>
      </c>
      <c r="BD459" s="98" t="str">
        <f t="shared" si="109"/>
        <v>A</v>
      </c>
      <c r="BE459" s="99"/>
      <c r="BF459" s="106"/>
      <c r="BG459" s="101"/>
      <c r="BH459" s="200"/>
      <c r="BI459" s="205"/>
      <c r="BJ459" s="201"/>
      <c r="BK459" s="202"/>
      <c r="BL459" s="107" t="s">
        <v>2400</v>
      </c>
      <c r="BM459" s="108">
        <f t="shared" si="101"/>
        <v>1</v>
      </c>
      <c r="BN459" s="108">
        <f t="shared" si="102"/>
        <v>1</v>
      </c>
      <c r="BO459" s="108">
        <f t="shared" si="103"/>
        <v>0</v>
      </c>
      <c r="BP459" s="108">
        <f t="shared" si="104"/>
        <v>1</v>
      </c>
      <c r="BQ459" s="108">
        <f t="shared" si="105"/>
        <v>1</v>
      </c>
      <c r="BR459" s="109">
        <f t="shared" si="106"/>
        <v>0</v>
      </c>
      <c r="BS459" s="108">
        <f t="shared" si="107"/>
        <v>1</v>
      </c>
      <c r="BT459" s="108">
        <f t="shared" si="108"/>
        <v>0</v>
      </c>
      <c r="BU459" s="108">
        <f t="shared" si="100"/>
        <v>1</v>
      </c>
      <c r="BV459" s="62" t="str">
        <f t="shared" si="110"/>
        <v>IGUAL</v>
      </c>
      <c r="BW459" s="251"/>
    </row>
    <row r="460" spans="1:75" ht="49.5" customHeight="1">
      <c r="A460" s="89" t="s">
        <v>127</v>
      </c>
      <c r="B460" s="43">
        <v>1981</v>
      </c>
      <c r="C460" s="90" t="s">
        <v>3</v>
      </c>
      <c r="D460" s="90" t="s">
        <v>2394</v>
      </c>
      <c r="E460" s="92">
        <v>45252</v>
      </c>
      <c r="F460" s="90" t="s">
        <v>1615</v>
      </c>
      <c r="G460" s="93" t="s">
        <v>2443</v>
      </c>
      <c r="H460" s="90" t="s">
        <v>35</v>
      </c>
      <c r="I460" s="92">
        <v>45384</v>
      </c>
      <c r="J460" s="94"/>
      <c r="K460" s="90"/>
      <c r="L460" s="90"/>
      <c r="M460" s="90"/>
      <c r="N460" s="90"/>
      <c r="O460" s="92"/>
      <c r="P460" s="92"/>
      <c r="Q460" s="189">
        <v>3230</v>
      </c>
      <c r="R460" s="95">
        <f t="array" ref="R460">SUM(IF($AA460=Reformulaciones!$B$2:$B$1354,Reformulaciones!$J$2:$J$994,0))</f>
        <v>0</v>
      </c>
      <c r="S460" s="93"/>
      <c r="T460" s="93" t="s">
        <v>3186</v>
      </c>
      <c r="U460" s="96" t="s">
        <v>3187</v>
      </c>
      <c r="V460" s="90">
        <v>1</v>
      </c>
      <c r="W460" s="90" t="s">
        <v>128</v>
      </c>
      <c r="X460" s="92">
        <v>45587</v>
      </c>
      <c r="Y460" s="92">
        <v>45657</v>
      </c>
      <c r="Z460" s="90" t="s">
        <v>2930</v>
      </c>
      <c r="AA460" s="44" t="s">
        <v>2444</v>
      </c>
      <c r="AB460" s="97" t="s">
        <v>55</v>
      </c>
      <c r="AC460" s="97" t="s">
        <v>55</v>
      </c>
      <c r="AD460" s="97" t="s">
        <v>55</v>
      </c>
      <c r="AE460" s="97" t="s">
        <v>55</v>
      </c>
      <c r="AF460" s="97" t="s">
        <v>55</v>
      </c>
      <c r="AG460" s="97" t="s">
        <v>55</v>
      </c>
      <c r="AH460" s="97" t="s">
        <v>55</v>
      </c>
      <c r="AI460" s="97" t="s">
        <v>55</v>
      </c>
      <c r="AJ460" s="97" t="s">
        <v>55</v>
      </c>
      <c r="AK460" s="97" t="s">
        <v>44</v>
      </c>
      <c r="AL460" s="98" t="str">
        <f t="shared" si="96"/>
        <v>A</v>
      </c>
      <c r="AM460" s="99" t="s">
        <v>2397</v>
      </c>
      <c r="AN460" s="100">
        <v>0</v>
      </c>
      <c r="AO460" s="99" t="s">
        <v>2398</v>
      </c>
      <c r="AP460" s="110">
        <v>45494</v>
      </c>
      <c r="AQ460" s="97" t="s">
        <v>55</v>
      </c>
      <c r="AR460" s="97" t="s">
        <v>55</v>
      </c>
      <c r="AS460" s="105"/>
      <c r="AT460" s="97" t="s">
        <v>44</v>
      </c>
      <c r="AU460" s="98" t="str">
        <f t="shared" si="99"/>
        <v>A</v>
      </c>
      <c r="AV460" s="197" t="s">
        <v>254</v>
      </c>
      <c r="AW460" s="198">
        <v>0</v>
      </c>
      <c r="AX460" s="197" t="s">
        <v>2399</v>
      </c>
      <c r="AY460" s="203">
        <v>45588</v>
      </c>
      <c r="AZ460" s="97" t="s">
        <v>55</v>
      </c>
      <c r="BA460" s="97" t="s">
        <v>55</v>
      </c>
      <c r="BB460" s="219"/>
      <c r="BC460" s="97" t="s">
        <v>44</v>
      </c>
      <c r="BD460" s="98" t="str">
        <f t="shared" si="109"/>
        <v>A</v>
      </c>
      <c r="BE460" s="99"/>
      <c r="BF460" s="106"/>
      <c r="BG460" s="101"/>
      <c r="BH460" s="200"/>
      <c r="BI460" s="205"/>
      <c r="BJ460" s="201"/>
      <c r="BK460" s="202"/>
      <c r="BL460" s="107" t="s">
        <v>2400</v>
      </c>
      <c r="BM460" s="108">
        <f t="shared" si="101"/>
        <v>1</v>
      </c>
      <c r="BN460" s="108">
        <f t="shared" si="102"/>
        <v>1</v>
      </c>
      <c r="BO460" s="108">
        <f t="shared" si="103"/>
        <v>0</v>
      </c>
      <c r="BP460" s="108">
        <f t="shared" si="104"/>
        <v>1</v>
      </c>
      <c r="BQ460" s="108">
        <f t="shared" si="105"/>
        <v>1</v>
      </c>
      <c r="BR460" s="109">
        <f t="shared" si="106"/>
        <v>0</v>
      </c>
      <c r="BS460" s="108">
        <f t="shared" si="107"/>
        <v>1</v>
      </c>
      <c r="BT460" s="108">
        <f t="shared" si="108"/>
        <v>0</v>
      </c>
      <c r="BU460" s="108">
        <f t="shared" si="100"/>
        <v>1</v>
      </c>
      <c r="BV460" s="62" t="str">
        <f t="shared" si="110"/>
        <v>IGUAL</v>
      </c>
      <c r="BW460" s="251"/>
    </row>
    <row r="461" spans="1:75" ht="49.5" customHeight="1">
      <c r="A461" s="89" t="s">
        <v>127</v>
      </c>
      <c r="B461" s="43">
        <v>1982</v>
      </c>
      <c r="C461" s="90" t="s">
        <v>3</v>
      </c>
      <c r="D461" s="90" t="s">
        <v>2394</v>
      </c>
      <c r="E461" s="92">
        <v>45252</v>
      </c>
      <c r="F461" s="90" t="s">
        <v>1615</v>
      </c>
      <c r="G461" s="93" t="s">
        <v>2445</v>
      </c>
      <c r="H461" s="90" t="s">
        <v>35</v>
      </c>
      <c r="I461" s="92">
        <v>45384</v>
      </c>
      <c r="J461" s="94"/>
      <c r="K461" s="90"/>
      <c r="L461" s="90"/>
      <c r="M461" s="90"/>
      <c r="N461" s="90"/>
      <c r="O461" s="92"/>
      <c r="P461" s="92"/>
      <c r="Q461" s="189">
        <v>3237</v>
      </c>
      <c r="R461" s="95">
        <f t="array" ref="R461">SUM(IF($AA461=Reformulaciones!$B$2:$B$1354,Reformulaciones!$J$2:$J$994,0))</f>
        <v>0</v>
      </c>
      <c r="S461" s="93"/>
      <c r="T461" s="93" t="s">
        <v>3188</v>
      </c>
      <c r="U461" s="96" t="s">
        <v>3189</v>
      </c>
      <c r="V461" s="90">
        <v>1</v>
      </c>
      <c r="W461" s="90" t="s">
        <v>128</v>
      </c>
      <c r="X461" s="92">
        <v>45587</v>
      </c>
      <c r="Y461" s="92">
        <v>45657</v>
      </c>
      <c r="Z461" s="90" t="s">
        <v>2930</v>
      </c>
      <c r="AA461" s="44" t="s">
        <v>2446</v>
      </c>
      <c r="AB461" s="97" t="s">
        <v>55</v>
      </c>
      <c r="AC461" s="97" t="s">
        <v>55</v>
      </c>
      <c r="AD461" s="97" t="s">
        <v>55</v>
      </c>
      <c r="AE461" s="97" t="s">
        <v>55</v>
      </c>
      <c r="AF461" s="97" t="s">
        <v>55</v>
      </c>
      <c r="AG461" s="97" t="s">
        <v>55</v>
      </c>
      <c r="AH461" s="97" t="s">
        <v>55</v>
      </c>
      <c r="AI461" s="97" t="s">
        <v>55</v>
      </c>
      <c r="AJ461" s="97" t="s">
        <v>55</v>
      </c>
      <c r="AK461" s="97" t="s">
        <v>44</v>
      </c>
      <c r="AL461" s="98" t="str">
        <f t="shared" si="96"/>
        <v>A</v>
      </c>
      <c r="AM461" s="99" t="s">
        <v>2397</v>
      </c>
      <c r="AN461" s="100">
        <v>0</v>
      </c>
      <c r="AO461" s="99" t="s">
        <v>2398</v>
      </c>
      <c r="AP461" s="110">
        <v>45494</v>
      </c>
      <c r="AQ461" s="97" t="s">
        <v>55</v>
      </c>
      <c r="AR461" s="97" t="s">
        <v>55</v>
      </c>
      <c r="AS461" s="105"/>
      <c r="AT461" s="97" t="s">
        <v>44</v>
      </c>
      <c r="AU461" s="98" t="str">
        <f t="shared" si="99"/>
        <v>A</v>
      </c>
      <c r="AV461" s="197" t="s">
        <v>254</v>
      </c>
      <c r="AW461" s="198">
        <v>0</v>
      </c>
      <c r="AX461" s="197" t="s">
        <v>2399</v>
      </c>
      <c r="AY461" s="203">
        <v>45588</v>
      </c>
      <c r="AZ461" s="97" t="s">
        <v>55</v>
      </c>
      <c r="BA461" s="97" t="s">
        <v>55</v>
      </c>
      <c r="BB461" s="219"/>
      <c r="BC461" s="97" t="s">
        <v>44</v>
      </c>
      <c r="BD461" s="98" t="str">
        <f t="shared" si="109"/>
        <v>A</v>
      </c>
      <c r="BE461" s="99"/>
      <c r="BF461" s="106"/>
      <c r="BG461" s="101"/>
      <c r="BH461" s="200"/>
      <c r="BI461" s="205"/>
      <c r="BJ461" s="201"/>
      <c r="BK461" s="202"/>
      <c r="BL461" s="107" t="s">
        <v>2400</v>
      </c>
      <c r="BM461" s="108">
        <f t="shared" si="101"/>
        <v>1</v>
      </c>
      <c r="BN461" s="108">
        <f t="shared" si="102"/>
        <v>1</v>
      </c>
      <c r="BO461" s="108">
        <f t="shared" si="103"/>
        <v>0</v>
      </c>
      <c r="BP461" s="108">
        <f t="shared" si="104"/>
        <v>1</v>
      </c>
      <c r="BQ461" s="108">
        <f t="shared" si="105"/>
        <v>1</v>
      </c>
      <c r="BR461" s="109">
        <f t="shared" si="106"/>
        <v>0</v>
      </c>
      <c r="BS461" s="108">
        <f t="shared" si="107"/>
        <v>1</v>
      </c>
      <c r="BT461" s="108">
        <f t="shared" si="108"/>
        <v>0</v>
      </c>
      <c r="BU461" s="108">
        <f t="shared" si="100"/>
        <v>1</v>
      </c>
      <c r="BV461" s="62" t="str">
        <f t="shared" si="110"/>
        <v>IGUAL</v>
      </c>
      <c r="BW461" s="251"/>
    </row>
    <row r="462" spans="1:75" ht="49.5" customHeight="1">
      <c r="A462" s="89" t="s">
        <v>127</v>
      </c>
      <c r="B462" s="43">
        <v>1983</v>
      </c>
      <c r="C462" s="90" t="s">
        <v>3</v>
      </c>
      <c r="D462" s="90" t="s">
        <v>2394</v>
      </c>
      <c r="E462" s="92">
        <v>45252</v>
      </c>
      <c r="F462" s="90" t="s">
        <v>1615</v>
      </c>
      <c r="G462" s="93" t="s">
        <v>2447</v>
      </c>
      <c r="H462" s="90" t="s">
        <v>35</v>
      </c>
      <c r="I462" s="92">
        <v>45384</v>
      </c>
      <c r="J462" s="94"/>
      <c r="K462" s="90"/>
      <c r="L462" s="90"/>
      <c r="M462" s="90"/>
      <c r="N462" s="90"/>
      <c r="O462" s="92"/>
      <c r="P462" s="92"/>
      <c r="Q462" s="189">
        <v>3238</v>
      </c>
      <c r="R462" s="95">
        <f t="array" ref="R462">SUM(IF($AA462=Reformulaciones!$B$2:$B$1354,Reformulaciones!$J$2:$J$994,0))</f>
        <v>0</v>
      </c>
      <c r="S462" s="93"/>
      <c r="T462" s="93" t="s">
        <v>3190</v>
      </c>
      <c r="U462" s="96" t="s">
        <v>3191</v>
      </c>
      <c r="V462" s="90">
        <v>1</v>
      </c>
      <c r="W462" s="90" t="s">
        <v>128</v>
      </c>
      <c r="X462" s="92">
        <v>45587</v>
      </c>
      <c r="Y462" s="92">
        <v>45657</v>
      </c>
      <c r="Z462" s="90" t="s">
        <v>2930</v>
      </c>
      <c r="AA462" s="44" t="s">
        <v>2448</v>
      </c>
      <c r="AB462" s="97" t="s">
        <v>55</v>
      </c>
      <c r="AC462" s="97" t="s">
        <v>55</v>
      </c>
      <c r="AD462" s="97" t="s">
        <v>55</v>
      </c>
      <c r="AE462" s="97" t="s">
        <v>55</v>
      </c>
      <c r="AF462" s="97" t="s">
        <v>55</v>
      </c>
      <c r="AG462" s="97" t="s">
        <v>55</v>
      </c>
      <c r="AH462" s="97" t="s">
        <v>55</v>
      </c>
      <c r="AI462" s="97" t="s">
        <v>55</v>
      </c>
      <c r="AJ462" s="97" t="s">
        <v>55</v>
      </c>
      <c r="AK462" s="97" t="s">
        <v>44</v>
      </c>
      <c r="AL462" s="98" t="str">
        <f t="shared" ref="AL462:AL486" si="111">IF($AN462="N.A.","A",(IF($AN462&lt;100%,"A",(IF($AN462=100%,"C")))))</f>
        <v>A</v>
      </c>
      <c r="AM462" s="99" t="s">
        <v>2397</v>
      </c>
      <c r="AN462" s="100">
        <v>0</v>
      </c>
      <c r="AO462" s="99" t="s">
        <v>2398</v>
      </c>
      <c r="AP462" s="110">
        <v>45494</v>
      </c>
      <c r="AQ462" s="97" t="s">
        <v>55</v>
      </c>
      <c r="AR462" s="97" t="s">
        <v>55</v>
      </c>
      <c r="AS462" s="105"/>
      <c r="AT462" s="97" t="s">
        <v>44</v>
      </c>
      <c r="AU462" s="98" t="str">
        <f t="shared" si="99"/>
        <v>A</v>
      </c>
      <c r="AV462" s="197" t="s">
        <v>254</v>
      </c>
      <c r="AW462" s="198">
        <v>0</v>
      </c>
      <c r="AX462" s="197" t="s">
        <v>2399</v>
      </c>
      <c r="AY462" s="203">
        <v>45588</v>
      </c>
      <c r="AZ462" s="97" t="s">
        <v>55</v>
      </c>
      <c r="BA462" s="97" t="s">
        <v>55</v>
      </c>
      <c r="BB462" s="219"/>
      <c r="BC462" s="97" t="s">
        <v>44</v>
      </c>
      <c r="BD462" s="98" t="str">
        <f t="shared" si="109"/>
        <v>A</v>
      </c>
      <c r="BE462" s="99"/>
      <c r="BF462" s="106"/>
      <c r="BG462" s="101"/>
      <c r="BH462" s="200"/>
      <c r="BI462" s="205"/>
      <c r="BJ462" s="201"/>
      <c r="BK462" s="202"/>
      <c r="BL462" s="107" t="s">
        <v>2400</v>
      </c>
      <c r="BM462" s="108">
        <f t="shared" si="101"/>
        <v>1</v>
      </c>
      <c r="BN462" s="108">
        <f t="shared" si="102"/>
        <v>1</v>
      </c>
      <c r="BO462" s="108">
        <f t="shared" si="103"/>
        <v>0</v>
      </c>
      <c r="BP462" s="108">
        <f t="shared" si="104"/>
        <v>1</v>
      </c>
      <c r="BQ462" s="108">
        <f t="shared" si="105"/>
        <v>1</v>
      </c>
      <c r="BR462" s="109">
        <f t="shared" si="106"/>
        <v>0</v>
      </c>
      <c r="BS462" s="108">
        <f t="shared" si="107"/>
        <v>1</v>
      </c>
      <c r="BT462" s="108">
        <f t="shared" si="108"/>
        <v>0</v>
      </c>
      <c r="BU462" s="108">
        <f t="shared" si="100"/>
        <v>1</v>
      </c>
      <c r="BV462" s="62" t="str">
        <f t="shared" si="110"/>
        <v>IGUAL</v>
      </c>
      <c r="BW462" s="251"/>
    </row>
    <row r="463" spans="1:75" ht="49.5" customHeight="1">
      <c r="A463" s="89" t="s">
        <v>127</v>
      </c>
      <c r="B463" s="43">
        <v>1984</v>
      </c>
      <c r="C463" s="90" t="s">
        <v>3</v>
      </c>
      <c r="D463" s="90" t="s">
        <v>2394</v>
      </c>
      <c r="E463" s="92">
        <v>45252</v>
      </c>
      <c r="F463" s="90" t="s">
        <v>1615</v>
      </c>
      <c r="G463" s="93" t="s">
        <v>2449</v>
      </c>
      <c r="H463" s="90" t="s">
        <v>35</v>
      </c>
      <c r="I463" s="92">
        <v>45384</v>
      </c>
      <c r="J463" s="94"/>
      <c r="K463" s="90"/>
      <c r="L463" s="90"/>
      <c r="M463" s="90"/>
      <c r="N463" s="90"/>
      <c r="O463" s="92"/>
      <c r="P463" s="92"/>
      <c r="Q463" s="189">
        <v>3243</v>
      </c>
      <c r="R463" s="95">
        <f t="array" ref="R463">SUM(IF($AA463=Reformulaciones!$B$2:$B$1354,Reformulaciones!$J$2:$J$994,0))</f>
        <v>0</v>
      </c>
      <c r="S463" s="93"/>
      <c r="T463" s="93" t="s">
        <v>3192</v>
      </c>
      <c r="U463" s="96" t="s">
        <v>3193</v>
      </c>
      <c r="V463" s="90">
        <v>1</v>
      </c>
      <c r="W463" s="90" t="s">
        <v>128</v>
      </c>
      <c r="X463" s="92">
        <v>45691</v>
      </c>
      <c r="Y463" s="92">
        <v>46022</v>
      </c>
      <c r="Z463" s="90" t="s">
        <v>2930</v>
      </c>
      <c r="AA463" s="44" t="s">
        <v>2450</v>
      </c>
      <c r="AB463" s="97" t="s">
        <v>55</v>
      </c>
      <c r="AC463" s="97" t="s">
        <v>55</v>
      </c>
      <c r="AD463" s="97" t="s">
        <v>55</v>
      </c>
      <c r="AE463" s="97" t="s">
        <v>55</v>
      </c>
      <c r="AF463" s="97" t="s">
        <v>55</v>
      </c>
      <c r="AG463" s="97" t="s">
        <v>55</v>
      </c>
      <c r="AH463" s="97" t="s">
        <v>55</v>
      </c>
      <c r="AI463" s="97" t="s">
        <v>55</v>
      </c>
      <c r="AJ463" s="97" t="s">
        <v>55</v>
      </c>
      <c r="AK463" s="97" t="s">
        <v>44</v>
      </c>
      <c r="AL463" s="98" t="str">
        <f t="shared" si="111"/>
        <v>A</v>
      </c>
      <c r="AM463" s="99" t="s">
        <v>2397</v>
      </c>
      <c r="AN463" s="100">
        <v>0</v>
      </c>
      <c r="AO463" s="99" t="s">
        <v>2398</v>
      </c>
      <c r="AP463" s="110">
        <v>45494</v>
      </c>
      <c r="AQ463" s="97" t="s">
        <v>55</v>
      </c>
      <c r="AR463" s="97" t="s">
        <v>55</v>
      </c>
      <c r="AS463" s="105"/>
      <c r="AT463" s="97" t="s">
        <v>44</v>
      </c>
      <c r="AU463" s="98" t="str">
        <f t="shared" si="99"/>
        <v>A</v>
      </c>
      <c r="AV463" s="197" t="s">
        <v>254</v>
      </c>
      <c r="AW463" s="198">
        <v>0</v>
      </c>
      <c r="AX463" s="197" t="s">
        <v>2399</v>
      </c>
      <c r="AY463" s="203">
        <v>45588</v>
      </c>
      <c r="AZ463" s="97" t="s">
        <v>55</v>
      </c>
      <c r="BA463" s="97" t="s">
        <v>55</v>
      </c>
      <c r="BB463" s="219"/>
      <c r="BC463" s="97" t="s">
        <v>44</v>
      </c>
      <c r="BD463" s="98" t="str">
        <f t="shared" si="109"/>
        <v>A</v>
      </c>
      <c r="BE463" s="99"/>
      <c r="BF463" s="106"/>
      <c r="BG463" s="101"/>
      <c r="BH463" s="200"/>
      <c r="BI463" s="205"/>
      <c r="BJ463" s="201"/>
      <c r="BK463" s="202"/>
      <c r="BL463" s="107" t="s">
        <v>2400</v>
      </c>
      <c r="BM463" s="108">
        <f t="shared" si="101"/>
        <v>0</v>
      </c>
      <c r="BN463" s="108">
        <f t="shared" si="102"/>
        <v>1</v>
      </c>
      <c r="BO463" s="108">
        <f t="shared" si="103"/>
        <v>0</v>
      </c>
      <c r="BP463" s="108">
        <f t="shared" si="104"/>
        <v>0</v>
      </c>
      <c r="BQ463" s="108">
        <f t="shared" si="105"/>
        <v>0</v>
      </c>
      <c r="BR463" s="109">
        <f t="shared" si="106"/>
        <v>0</v>
      </c>
      <c r="BS463" s="108">
        <f t="shared" si="107"/>
        <v>0</v>
      </c>
      <c r="BT463" s="108">
        <f t="shared" si="108"/>
        <v>0</v>
      </c>
      <c r="BU463" s="108">
        <f t="shared" si="100"/>
        <v>0</v>
      </c>
      <c r="BV463" s="62" t="str">
        <f t="shared" si="110"/>
        <v>IGUAL</v>
      </c>
      <c r="BW463" s="251"/>
    </row>
    <row r="464" spans="1:75" ht="49.5" customHeight="1">
      <c r="A464" s="89" t="s">
        <v>127</v>
      </c>
      <c r="B464" s="43">
        <v>1985</v>
      </c>
      <c r="C464" s="90" t="s">
        <v>3</v>
      </c>
      <c r="D464" s="90" t="s">
        <v>2394</v>
      </c>
      <c r="E464" s="92">
        <v>45252</v>
      </c>
      <c r="F464" s="90" t="s">
        <v>1615</v>
      </c>
      <c r="G464" s="93" t="s">
        <v>2451</v>
      </c>
      <c r="H464" s="90" t="s">
        <v>35</v>
      </c>
      <c r="I464" s="92">
        <v>45384</v>
      </c>
      <c r="J464" s="94"/>
      <c r="K464" s="90"/>
      <c r="L464" s="90"/>
      <c r="M464" s="90"/>
      <c r="N464" s="90"/>
      <c r="O464" s="92"/>
      <c r="P464" s="92"/>
      <c r="Q464" s="189">
        <v>3245</v>
      </c>
      <c r="R464" s="95">
        <f t="array" ref="R464">SUM(IF($AA464=Reformulaciones!$B$2:$B$1354,Reformulaciones!$J$2:$J$994,0))</f>
        <v>0</v>
      </c>
      <c r="S464" s="93"/>
      <c r="T464" s="93" t="s">
        <v>3194</v>
      </c>
      <c r="U464" s="96" t="s">
        <v>3195</v>
      </c>
      <c r="V464" s="90">
        <v>1</v>
      </c>
      <c r="W464" s="90" t="s">
        <v>128</v>
      </c>
      <c r="X464" s="92">
        <v>45587</v>
      </c>
      <c r="Y464" s="92">
        <v>45657</v>
      </c>
      <c r="Z464" s="90" t="s">
        <v>2930</v>
      </c>
      <c r="AA464" s="44" t="s">
        <v>2452</v>
      </c>
      <c r="AB464" s="97" t="s">
        <v>55</v>
      </c>
      <c r="AC464" s="97" t="s">
        <v>55</v>
      </c>
      <c r="AD464" s="97" t="s">
        <v>55</v>
      </c>
      <c r="AE464" s="97" t="s">
        <v>55</v>
      </c>
      <c r="AF464" s="97" t="s">
        <v>55</v>
      </c>
      <c r="AG464" s="97" t="s">
        <v>55</v>
      </c>
      <c r="AH464" s="97" t="s">
        <v>55</v>
      </c>
      <c r="AI464" s="97" t="s">
        <v>55</v>
      </c>
      <c r="AJ464" s="97" t="s">
        <v>55</v>
      </c>
      <c r="AK464" s="97" t="s">
        <v>44</v>
      </c>
      <c r="AL464" s="98" t="str">
        <f t="shared" si="111"/>
        <v>A</v>
      </c>
      <c r="AM464" s="99" t="s">
        <v>2397</v>
      </c>
      <c r="AN464" s="100">
        <v>0</v>
      </c>
      <c r="AO464" s="99" t="s">
        <v>2398</v>
      </c>
      <c r="AP464" s="110">
        <v>45494</v>
      </c>
      <c r="AQ464" s="97" t="s">
        <v>55</v>
      </c>
      <c r="AR464" s="97" t="s">
        <v>55</v>
      </c>
      <c r="AS464" s="105"/>
      <c r="AT464" s="97" t="s">
        <v>44</v>
      </c>
      <c r="AU464" s="98" t="str">
        <f t="shared" si="99"/>
        <v>A</v>
      </c>
      <c r="AV464" s="197" t="s">
        <v>254</v>
      </c>
      <c r="AW464" s="198">
        <v>0</v>
      </c>
      <c r="AX464" s="197" t="s">
        <v>2399</v>
      </c>
      <c r="AY464" s="203">
        <v>45588</v>
      </c>
      <c r="AZ464" s="97" t="s">
        <v>55</v>
      </c>
      <c r="BA464" s="97" t="s">
        <v>55</v>
      </c>
      <c r="BB464" s="219"/>
      <c r="BC464" s="97" t="s">
        <v>44</v>
      </c>
      <c r="BD464" s="98" t="str">
        <f t="shared" si="109"/>
        <v>A</v>
      </c>
      <c r="BE464" s="99"/>
      <c r="BF464" s="106"/>
      <c r="BG464" s="101"/>
      <c r="BH464" s="200"/>
      <c r="BI464" s="205"/>
      <c r="BJ464" s="201"/>
      <c r="BK464" s="202"/>
      <c r="BL464" s="107" t="s">
        <v>2400</v>
      </c>
      <c r="BM464" s="108">
        <f t="shared" si="101"/>
        <v>1</v>
      </c>
      <c r="BN464" s="108">
        <f t="shared" si="102"/>
        <v>1</v>
      </c>
      <c r="BO464" s="108">
        <f t="shared" si="103"/>
        <v>0</v>
      </c>
      <c r="BP464" s="108">
        <f t="shared" si="104"/>
        <v>1</v>
      </c>
      <c r="BQ464" s="108">
        <f t="shared" si="105"/>
        <v>1</v>
      </c>
      <c r="BR464" s="109">
        <f t="shared" si="106"/>
        <v>0</v>
      </c>
      <c r="BS464" s="108">
        <f t="shared" si="107"/>
        <v>1</v>
      </c>
      <c r="BT464" s="108">
        <f t="shared" si="108"/>
        <v>0</v>
      </c>
      <c r="BU464" s="108">
        <f t="shared" si="100"/>
        <v>1</v>
      </c>
      <c r="BV464" s="62" t="str">
        <f t="shared" si="110"/>
        <v>IGUAL</v>
      </c>
      <c r="BW464" s="251"/>
    </row>
    <row r="465" spans="1:75" ht="49.5" customHeight="1">
      <c r="A465" s="89" t="s">
        <v>127</v>
      </c>
      <c r="B465" s="43">
        <v>1986</v>
      </c>
      <c r="C465" s="90" t="s">
        <v>3</v>
      </c>
      <c r="D465" s="90" t="s">
        <v>2394</v>
      </c>
      <c r="E465" s="92">
        <v>45252</v>
      </c>
      <c r="F465" s="90" t="s">
        <v>1615</v>
      </c>
      <c r="G465" s="93" t="s">
        <v>2453</v>
      </c>
      <c r="H465" s="90" t="s">
        <v>35</v>
      </c>
      <c r="I465" s="92">
        <v>45384</v>
      </c>
      <c r="J465" s="94"/>
      <c r="K465" s="90"/>
      <c r="L465" s="90"/>
      <c r="M465" s="90"/>
      <c r="N465" s="90"/>
      <c r="O465" s="92"/>
      <c r="P465" s="92"/>
      <c r="Q465" s="189">
        <v>3248</v>
      </c>
      <c r="R465" s="95">
        <f t="array" ref="R465">SUM(IF($AA465=Reformulaciones!$B$2:$B$1354,Reformulaciones!$J$2:$J$994,0))</f>
        <v>0</v>
      </c>
      <c r="S465" s="93"/>
      <c r="T465" s="93" t="s">
        <v>3196</v>
      </c>
      <c r="U465" s="96" t="s">
        <v>3197</v>
      </c>
      <c r="V465" s="90">
        <v>1</v>
      </c>
      <c r="W465" s="90" t="s">
        <v>128</v>
      </c>
      <c r="X465" s="92">
        <v>45587</v>
      </c>
      <c r="Y465" s="92">
        <v>46022</v>
      </c>
      <c r="Z465" s="90" t="s">
        <v>2930</v>
      </c>
      <c r="AA465" s="44" t="s">
        <v>2454</v>
      </c>
      <c r="AB465" s="97" t="s">
        <v>55</v>
      </c>
      <c r="AC465" s="97" t="s">
        <v>55</v>
      </c>
      <c r="AD465" s="97" t="s">
        <v>55</v>
      </c>
      <c r="AE465" s="97" t="s">
        <v>55</v>
      </c>
      <c r="AF465" s="97" t="s">
        <v>55</v>
      </c>
      <c r="AG465" s="97" t="s">
        <v>55</v>
      </c>
      <c r="AH465" s="97" t="s">
        <v>55</v>
      </c>
      <c r="AI465" s="97" t="s">
        <v>55</v>
      </c>
      <c r="AJ465" s="97" t="s">
        <v>55</v>
      </c>
      <c r="AK465" s="97" t="s">
        <v>44</v>
      </c>
      <c r="AL465" s="98" t="str">
        <f t="shared" si="111"/>
        <v>A</v>
      </c>
      <c r="AM465" s="99" t="s">
        <v>2397</v>
      </c>
      <c r="AN465" s="100">
        <v>0</v>
      </c>
      <c r="AO465" s="99" t="s">
        <v>2398</v>
      </c>
      <c r="AP465" s="110">
        <v>45494</v>
      </c>
      <c r="AQ465" s="97" t="s">
        <v>55</v>
      </c>
      <c r="AR465" s="97" t="s">
        <v>55</v>
      </c>
      <c r="AS465" s="105"/>
      <c r="AT465" s="97" t="s">
        <v>44</v>
      </c>
      <c r="AU465" s="98" t="str">
        <f t="shared" si="99"/>
        <v>A</v>
      </c>
      <c r="AV465" s="197" t="s">
        <v>254</v>
      </c>
      <c r="AW465" s="198">
        <v>0</v>
      </c>
      <c r="AX465" s="197" t="s">
        <v>2399</v>
      </c>
      <c r="AY465" s="203">
        <v>45588</v>
      </c>
      <c r="AZ465" s="97" t="s">
        <v>55</v>
      </c>
      <c r="BA465" s="97" t="s">
        <v>55</v>
      </c>
      <c r="BB465" s="219"/>
      <c r="BC465" s="97" t="s">
        <v>44</v>
      </c>
      <c r="BD465" s="98" t="str">
        <f t="shared" si="109"/>
        <v>A</v>
      </c>
      <c r="BE465" s="99"/>
      <c r="BF465" s="106"/>
      <c r="BG465" s="101"/>
      <c r="BH465" s="200"/>
      <c r="BI465" s="205"/>
      <c r="BJ465" s="201"/>
      <c r="BK465" s="202"/>
      <c r="BL465" s="107" t="s">
        <v>2400</v>
      </c>
      <c r="BM465" s="108">
        <f t="shared" si="101"/>
        <v>0</v>
      </c>
      <c r="BN465" s="108">
        <f t="shared" si="102"/>
        <v>1</v>
      </c>
      <c r="BO465" s="108">
        <f t="shared" si="103"/>
        <v>0</v>
      </c>
      <c r="BP465" s="108">
        <f t="shared" si="104"/>
        <v>0</v>
      </c>
      <c r="BQ465" s="108">
        <f t="shared" si="105"/>
        <v>0</v>
      </c>
      <c r="BR465" s="109">
        <f t="shared" si="106"/>
        <v>0</v>
      </c>
      <c r="BS465" s="108">
        <f t="shared" si="107"/>
        <v>0</v>
      </c>
      <c r="BT465" s="108">
        <f t="shared" si="108"/>
        <v>0</v>
      </c>
      <c r="BU465" s="108">
        <f t="shared" si="100"/>
        <v>0</v>
      </c>
      <c r="BV465" s="62" t="str">
        <f t="shared" si="110"/>
        <v>IGUAL</v>
      </c>
      <c r="BW465" s="251"/>
    </row>
    <row r="466" spans="1:75" ht="49.5" customHeight="1">
      <c r="A466" s="89" t="s">
        <v>127</v>
      </c>
      <c r="B466" s="43">
        <v>1987</v>
      </c>
      <c r="C466" s="90" t="s">
        <v>3</v>
      </c>
      <c r="D466" s="90" t="s">
        <v>2394</v>
      </c>
      <c r="E466" s="92">
        <v>45252</v>
      </c>
      <c r="F466" s="90" t="s">
        <v>1615</v>
      </c>
      <c r="G466" s="93" t="s">
        <v>2455</v>
      </c>
      <c r="H466" s="90" t="s">
        <v>35</v>
      </c>
      <c r="I466" s="92">
        <v>45384</v>
      </c>
      <c r="J466" s="94"/>
      <c r="K466" s="90"/>
      <c r="L466" s="90"/>
      <c r="M466" s="90"/>
      <c r="N466" s="90"/>
      <c r="O466" s="92"/>
      <c r="P466" s="92"/>
      <c r="Q466" s="189">
        <v>3251</v>
      </c>
      <c r="R466" s="95">
        <f t="array" ref="R466">SUM(IF($AA466=Reformulaciones!$B$2:$B$1354,Reformulaciones!$J$2:$J$994,0))</f>
        <v>0</v>
      </c>
      <c r="S466" s="93"/>
      <c r="T466" s="93" t="s">
        <v>3198</v>
      </c>
      <c r="U466" s="96" t="s">
        <v>3199</v>
      </c>
      <c r="V466" s="90">
        <v>1</v>
      </c>
      <c r="W466" s="90" t="s">
        <v>128</v>
      </c>
      <c r="X466" s="92">
        <v>45587</v>
      </c>
      <c r="Y466" s="92">
        <v>45657</v>
      </c>
      <c r="Z466" s="90" t="s">
        <v>2930</v>
      </c>
      <c r="AA466" s="44" t="s">
        <v>2456</v>
      </c>
      <c r="AB466" s="97" t="s">
        <v>55</v>
      </c>
      <c r="AC466" s="97" t="s">
        <v>55</v>
      </c>
      <c r="AD466" s="97" t="s">
        <v>55</v>
      </c>
      <c r="AE466" s="97" t="s">
        <v>55</v>
      </c>
      <c r="AF466" s="97" t="s">
        <v>55</v>
      </c>
      <c r="AG466" s="97" t="s">
        <v>55</v>
      </c>
      <c r="AH466" s="97" t="s">
        <v>55</v>
      </c>
      <c r="AI466" s="97" t="s">
        <v>55</v>
      </c>
      <c r="AJ466" s="97" t="s">
        <v>55</v>
      </c>
      <c r="AK466" s="97" t="s">
        <v>44</v>
      </c>
      <c r="AL466" s="98" t="str">
        <f t="shared" si="111"/>
        <v>A</v>
      </c>
      <c r="AM466" s="99" t="s">
        <v>2397</v>
      </c>
      <c r="AN466" s="100">
        <v>0</v>
      </c>
      <c r="AO466" s="99" t="s">
        <v>2398</v>
      </c>
      <c r="AP466" s="110">
        <v>45494</v>
      </c>
      <c r="AQ466" s="97" t="s">
        <v>55</v>
      </c>
      <c r="AR466" s="97" t="s">
        <v>55</v>
      </c>
      <c r="AS466" s="105"/>
      <c r="AT466" s="97" t="s">
        <v>44</v>
      </c>
      <c r="AU466" s="98" t="str">
        <f t="shared" si="99"/>
        <v>A</v>
      </c>
      <c r="AV466" s="197" t="s">
        <v>254</v>
      </c>
      <c r="AW466" s="198">
        <v>0</v>
      </c>
      <c r="AX466" s="197" t="s">
        <v>2399</v>
      </c>
      <c r="AY466" s="203">
        <v>45588</v>
      </c>
      <c r="AZ466" s="97" t="s">
        <v>55</v>
      </c>
      <c r="BA466" s="97" t="s">
        <v>55</v>
      </c>
      <c r="BB466" s="219"/>
      <c r="BC466" s="97" t="s">
        <v>44</v>
      </c>
      <c r="BD466" s="98" t="str">
        <f t="shared" si="109"/>
        <v>A</v>
      </c>
      <c r="BE466" s="99"/>
      <c r="BF466" s="106"/>
      <c r="BG466" s="101"/>
      <c r="BH466" s="200"/>
      <c r="BI466" s="205"/>
      <c r="BJ466" s="201"/>
      <c r="BK466" s="202"/>
      <c r="BL466" s="107" t="s">
        <v>2400</v>
      </c>
      <c r="BM466" s="108">
        <f t="shared" si="101"/>
        <v>1</v>
      </c>
      <c r="BN466" s="108">
        <f t="shared" si="102"/>
        <v>1</v>
      </c>
      <c r="BO466" s="108">
        <f t="shared" si="103"/>
        <v>0</v>
      </c>
      <c r="BP466" s="108">
        <f t="shared" si="104"/>
        <v>1</v>
      </c>
      <c r="BQ466" s="108">
        <f t="shared" si="105"/>
        <v>1</v>
      </c>
      <c r="BR466" s="109">
        <f t="shared" si="106"/>
        <v>0</v>
      </c>
      <c r="BS466" s="108">
        <f t="shared" si="107"/>
        <v>1</v>
      </c>
      <c r="BT466" s="108">
        <f t="shared" si="108"/>
        <v>0</v>
      </c>
      <c r="BU466" s="108">
        <f t="shared" si="100"/>
        <v>1</v>
      </c>
      <c r="BV466" s="62" t="str">
        <f t="shared" si="110"/>
        <v>IGUAL</v>
      </c>
      <c r="BW466" s="251"/>
    </row>
    <row r="467" spans="1:75" ht="49.5" customHeight="1">
      <c r="A467" s="89" t="s">
        <v>127</v>
      </c>
      <c r="B467" s="43">
        <v>1988</v>
      </c>
      <c r="C467" s="90" t="s">
        <v>3</v>
      </c>
      <c r="D467" s="90" t="s">
        <v>2394</v>
      </c>
      <c r="E467" s="92">
        <v>45252</v>
      </c>
      <c r="F467" s="90" t="s">
        <v>1615</v>
      </c>
      <c r="G467" s="93" t="s">
        <v>2457</v>
      </c>
      <c r="H467" s="90" t="s">
        <v>35</v>
      </c>
      <c r="I467" s="92">
        <v>45384</v>
      </c>
      <c r="J467" s="94"/>
      <c r="K467" s="90"/>
      <c r="L467" s="90"/>
      <c r="M467" s="90"/>
      <c r="N467" s="90"/>
      <c r="O467" s="92"/>
      <c r="P467" s="92"/>
      <c r="Q467" s="189">
        <v>3255</v>
      </c>
      <c r="R467" s="95">
        <f t="array" ref="R467">SUM(IF($AA467=Reformulaciones!$B$2:$B$1354,Reformulaciones!$J$2:$J$994,0))</f>
        <v>0</v>
      </c>
      <c r="S467" s="93"/>
      <c r="T467" s="93" t="s">
        <v>3200</v>
      </c>
      <c r="U467" s="96" t="s">
        <v>3201</v>
      </c>
      <c r="V467" s="90">
        <v>1</v>
      </c>
      <c r="W467" s="90" t="s">
        <v>128</v>
      </c>
      <c r="X467" s="92">
        <v>45587</v>
      </c>
      <c r="Y467" s="92">
        <v>45657</v>
      </c>
      <c r="Z467" s="90" t="s">
        <v>2930</v>
      </c>
      <c r="AA467" s="44" t="s">
        <v>2458</v>
      </c>
      <c r="AB467" s="97" t="s">
        <v>55</v>
      </c>
      <c r="AC467" s="97" t="s">
        <v>55</v>
      </c>
      <c r="AD467" s="97" t="s">
        <v>55</v>
      </c>
      <c r="AE467" s="97" t="s">
        <v>55</v>
      </c>
      <c r="AF467" s="97" t="s">
        <v>55</v>
      </c>
      <c r="AG467" s="97" t="s">
        <v>55</v>
      </c>
      <c r="AH467" s="97" t="s">
        <v>55</v>
      </c>
      <c r="AI467" s="97" t="s">
        <v>55</v>
      </c>
      <c r="AJ467" s="97" t="s">
        <v>55</v>
      </c>
      <c r="AK467" s="97" t="s">
        <v>44</v>
      </c>
      <c r="AL467" s="98" t="str">
        <f t="shared" si="111"/>
        <v>A</v>
      </c>
      <c r="AM467" s="99" t="s">
        <v>2397</v>
      </c>
      <c r="AN467" s="100">
        <v>0</v>
      </c>
      <c r="AO467" s="99" t="s">
        <v>2398</v>
      </c>
      <c r="AP467" s="110">
        <v>45494</v>
      </c>
      <c r="AQ467" s="97" t="s">
        <v>55</v>
      </c>
      <c r="AR467" s="97" t="s">
        <v>55</v>
      </c>
      <c r="AS467" s="105"/>
      <c r="AT467" s="97" t="s">
        <v>44</v>
      </c>
      <c r="AU467" s="98" t="str">
        <f t="shared" si="99"/>
        <v>A</v>
      </c>
      <c r="AV467" s="197" t="s">
        <v>254</v>
      </c>
      <c r="AW467" s="198">
        <v>0</v>
      </c>
      <c r="AX467" s="197" t="s">
        <v>2399</v>
      </c>
      <c r="AY467" s="203">
        <v>45588</v>
      </c>
      <c r="AZ467" s="97" t="s">
        <v>55</v>
      </c>
      <c r="BA467" s="97" t="s">
        <v>55</v>
      </c>
      <c r="BB467" s="219"/>
      <c r="BC467" s="97" t="s">
        <v>44</v>
      </c>
      <c r="BD467" s="98" t="str">
        <f t="shared" si="109"/>
        <v>A</v>
      </c>
      <c r="BE467" s="99"/>
      <c r="BF467" s="106"/>
      <c r="BG467" s="101"/>
      <c r="BH467" s="200"/>
      <c r="BI467" s="205"/>
      <c r="BJ467" s="201"/>
      <c r="BK467" s="202"/>
      <c r="BL467" s="107" t="s">
        <v>2400</v>
      </c>
      <c r="BM467" s="108">
        <f t="shared" si="101"/>
        <v>1</v>
      </c>
      <c r="BN467" s="108">
        <f t="shared" si="102"/>
        <v>1</v>
      </c>
      <c r="BO467" s="108">
        <f t="shared" si="103"/>
        <v>0</v>
      </c>
      <c r="BP467" s="108">
        <f t="shared" si="104"/>
        <v>1</v>
      </c>
      <c r="BQ467" s="108">
        <f t="shared" si="105"/>
        <v>1</v>
      </c>
      <c r="BR467" s="109">
        <f t="shared" si="106"/>
        <v>0</v>
      </c>
      <c r="BS467" s="108">
        <f t="shared" si="107"/>
        <v>1</v>
      </c>
      <c r="BT467" s="108">
        <f t="shared" si="108"/>
        <v>0</v>
      </c>
      <c r="BU467" s="108">
        <f t="shared" si="100"/>
        <v>1</v>
      </c>
      <c r="BV467" s="62" t="str">
        <f t="shared" si="110"/>
        <v>IGUAL</v>
      </c>
      <c r="BW467" s="251"/>
    </row>
    <row r="468" spans="1:75" ht="49.5" customHeight="1">
      <c r="A468" s="89" t="s">
        <v>127</v>
      </c>
      <c r="B468" s="43">
        <v>1989</v>
      </c>
      <c r="C468" s="90" t="s">
        <v>3</v>
      </c>
      <c r="D468" s="90" t="s">
        <v>2394</v>
      </c>
      <c r="E468" s="92">
        <v>45252</v>
      </c>
      <c r="F468" s="90" t="s">
        <v>1615</v>
      </c>
      <c r="G468" s="93" t="s">
        <v>2459</v>
      </c>
      <c r="H468" s="90" t="s">
        <v>35</v>
      </c>
      <c r="I468" s="92">
        <v>45384</v>
      </c>
      <c r="J468" s="94"/>
      <c r="K468" s="90"/>
      <c r="L468" s="90"/>
      <c r="M468" s="90"/>
      <c r="N468" s="90"/>
      <c r="O468" s="92"/>
      <c r="P468" s="92"/>
      <c r="Q468" s="189">
        <v>3256</v>
      </c>
      <c r="R468" s="95">
        <f t="array" ref="R468">SUM(IF($AA468=Reformulaciones!$B$2:$B$1354,Reformulaciones!$J$2:$J$994,0))</f>
        <v>0</v>
      </c>
      <c r="S468" s="93"/>
      <c r="T468" s="93" t="s">
        <v>3202</v>
      </c>
      <c r="U468" s="96" t="s">
        <v>3203</v>
      </c>
      <c r="V468" s="90">
        <v>1</v>
      </c>
      <c r="W468" s="90" t="s">
        <v>128</v>
      </c>
      <c r="X468" s="92">
        <v>45587</v>
      </c>
      <c r="Y468" s="92">
        <v>45657</v>
      </c>
      <c r="Z468" s="90" t="s">
        <v>2930</v>
      </c>
      <c r="AA468" s="44" t="s">
        <v>2460</v>
      </c>
      <c r="AB468" s="97" t="s">
        <v>55</v>
      </c>
      <c r="AC468" s="97" t="s">
        <v>55</v>
      </c>
      <c r="AD468" s="97" t="s">
        <v>55</v>
      </c>
      <c r="AE468" s="97" t="s">
        <v>55</v>
      </c>
      <c r="AF468" s="97" t="s">
        <v>55</v>
      </c>
      <c r="AG468" s="97" t="s">
        <v>55</v>
      </c>
      <c r="AH468" s="97" t="s">
        <v>55</v>
      </c>
      <c r="AI468" s="97" t="s">
        <v>55</v>
      </c>
      <c r="AJ468" s="97" t="s">
        <v>55</v>
      </c>
      <c r="AK468" s="97" t="s">
        <v>44</v>
      </c>
      <c r="AL468" s="98" t="str">
        <f t="shared" si="111"/>
        <v>A</v>
      </c>
      <c r="AM468" s="99" t="s">
        <v>2397</v>
      </c>
      <c r="AN468" s="100">
        <v>0</v>
      </c>
      <c r="AO468" s="99" t="s">
        <v>2398</v>
      </c>
      <c r="AP468" s="110">
        <v>45494</v>
      </c>
      <c r="AQ468" s="97" t="s">
        <v>55</v>
      </c>
      <c r="AR468" s="97" t="s">
        <v>55</v>
      </c>
      <c r="AS468" s="105"/>
      <c r="AT468" s="97" t="s">
        <v>44</v>
      </c>
      <c r="AU468" s="98" t="str">
        <f t="shared" si="99"/>
        <v>A</v>
      </c>
      <c r="AV468" s="197" t="s">
        <v>254</v>
      </c>
      <c r="AW468" s="198">
        <v>0</v>
      </c>
      <c r="AX468" s="197" t="s">
        <v>2399</v>
      </c>
      <c r="AY468" s="203">
        <v>45588</v>
      </c>
      <c r="AZ468" s="97" t="s">
        <v>55</v>
      </c>
      <c r="BA468" s="97" t="s">
        <v>55</v>
      </c>
      <c r="BB468" s="219"/>
      <c r="BC468" s="97" t="s">
        <v>44</v>
      </c>
      <c r="BD468" s="98" t="str">
        <f t="shared" si="109"/>
        <v>A</v>
      </c>
      <c r="BE468" s="99"/>
      <c r="BF468" s="106"/>
      <c r="BG468" s="101"/>
      <c r="BH468" s="200"/>
      <c r="BI468" s="205"/>
      <c r="BJ468" s="201"/>
      <c r="BK468" s="202"/>
      <c r="BL468" s="107" t="s">
        <v>2400</v>
      </c>
      <c r="BM468" s="108">
        <f t="shared" si="101"/>
        <v>1</v>
      </c>
      <c r="BN468" s="108">
        <f t="shared" si="102"/>
        <v>1</v>
      </c>
      <c r="BO468" s="108">
        <f t="shared" si="103"/>
        <v>0</v>
      </c>
      <c r="BP468" s="108">
        <f t="shared" si="104"/>
        <v>1</v>
      </c>
      <c r="BQ468" s="108">
        <f t="shared" si="105"/>
        <v>1</v>
      </c>
      <c r="BR468" s="109">
        <f t="shared" si="106"/>
        <v>0</v>
      </c>
      <c r="BS468" s="108">
        <f t="shared" si="107"/>
        <v>1</v>
      </c>
      <c r="BT468" s="108">
        <f t="shared" si="108"/>
        <v>0</v>
      </c>
      <c r="BU468" s="108">
        <f t="shared" si="100"/>
        <v>1</v>
      </c>
      <c r="BV468" s="62" t="str">
        <f t="shared" si="110"/>
        <v>IGUAL</v>
      </c>
      <c r="BW468" s="251"/>
    </row>
    <row r="469" spans="1:75" ht="49.5" customHeight="1">
      <c r="A469" s="89" t="s">
        <v>127</v>
      </c>
      <c r="B469" s="43">
        <v>1990</v>
      </c>
      <c r="C469" s="90" t="s">
        <v>3</v>
      </c>
      <c r="D469" s="90" t="s">
        <v>2394</v>
      </c>
      <c r="E469" s="92">
        <v>45252</v>
      </c>
      <c r="F469" s="90" t="s">
        <v>1615</v>
      </c>
      <c r="G469" s="93" t="s">
        <v>2461</v>
      </c>
      <c r="H469" s="90" t="s">
        <v>35</v>
      </c>
      <c r="I469" s="92">
        <v>45384</v>
      </c>
      <c r="J469" s="94"/>
      <c r="K469" s="90"/>
      <c r="L469" s="90"/>
      <c r="M469" s="90"/>
      <c r="N469" s="90"/>
      <c r="O469" s="92"/>
      <c r="P469" s="92"/>
      <c r="Q469" s="189">
        <v>3257</v>
      </c>
      <c r="R469" s="95">
        <f t="array" ref="R469">SUM(IF($AA469=Reformulaciones!$B$2:$B$1354,Reformulaciones!$J$2:$J$994,0))</f>
        <v>0</v>
      </c>
      <c r="S469" s="93"/>
      <c r="T469" s="93" t="s">
        <v>3204</v>
      </c>
      <c r="U469" s="96" t="s">
        <v>3205</v>
      </c>
      <c r="V469" s="90">
        <v>1</v>
      </c>
      <c r="W469" s="90" t="s">
        <v>128</v>
      </c>
      <c r="X469" s="92">
        <v>45587</v>
      </c>
      <c r="Y469" s="92">
        <v>45657</v>
      </c>
      <c r="Z469" s="90" t="s">
        <v>2930</v>
      </c>
      <c r="AA469" s="44" t="s">
        <v>2462</v>
      </c>
      <c r="AB469" s="97" t="s">
        <v>55</v>
      </c>
      <c r="AC469" s="97" t="s">
        <v>55</v>
      </c>
      <c r="AD469" s="97" t="s">
        <v>55</v>
      </c>
      <c r="AE469" s="97" t="s">
        <v>55</v>
      </c>
      <c r="AF469" s="97" t="s">
        <v>55</v>
      </c>
      <c r="AG469" s="97" t="s">
        <v>55</v>
      </c>
      <c r="AH469" s="97" t="s">
        <v>55</v>
      </c>
      <c r="AI469" s="97" t="s">
        <v>55</v>
      </c>
      <c r="AJ469" s="97" t="s">
        <v>55</v>
      </c>
      <c r="AK469" s="97" t="s">
        <v>44</v>
      </c>
      <c r="AL469" s="98" t="str">
        <f t="shared" si="111"/>
        <v>A</v>
      </c>
      <c r="AM469" s="99" t="s">
        <v>2397</v>
      </c>
      <c r="AN469" s="100">
        <v>0</v>
      </c>
      <c r="AO469" s="99" t="s">
        <v>2398</v>
      </c>
      <c r="AP469" s="110">
        <v>45494</v>
      </c>
      <c r="AQ469" s="97" t="s">
        <v>55</v>
      </c>
      <c r="AR469" s="97" t="s">
        <v>55</v>
      </c>
      <c r="AS469" s="105"/>
      <c r="AT469" s="97" t="s">
        <v>44</v>
      </c>
      <c r="AU469" s="98" t="str">
        <f t="shared" si="99"/>
        <v>A</v>
      </c>
      <c r="AV469" s="197" t="s">
        <v>254</v>
      </c>
      <c r="AW469" s="198">
        <v>0</v>
      </c>
      <c r="AX469" s="197" t="s">
        <v>2399</v>
      </c>
      <c r="AY469" s="203">
        <v>45588</v>
      </c>
      <c r="AZ469" s="97" t="s">
        <v>55</v>
      </c>
      <c r="BA469" s="97" t="s">
        <v>55</v>
      </c>
      <c r="BB469" s="219"/>
      <c r="BC469" s="97" t="s">
        <v>44</v>
      </c>
      <c r="BD469" s="98" t="str">
        <f t="shared" si="109"/>
        <v>A</v>
      </c>
      <c r="BE469" s="99"/>
      <c r="BF469" s="106"/>
      <c r="BG469" s="101"/>
      <c r="BH469" s="200"/>
      <c r="BI469" s="205"/>
      <c r="BJ469" s="201"/>
      <c r="BK469" s="202"/>
      <c r="BL469" s="107" t="s">
        <v>2400</v>
      </c>
      <c r="BM469" s="108">
        <f t="shared" si="101"/>
        <v>1</v>
      </c>
      <c r="BN469" s="108">
        <f t="shared" si="102"/>
        <v>1</v>
      </c>
      <c r="BO469" s="108">
        <f t="shared" si="103"/>
        <v>0</v>
      </c>
      <c r="BP469" s="108">
        <f t="shared" si="104"/>
        <v>1</v>
      </c>
      <c r="BQ469" s="108">
        <f t="shared" si="105"/>
        <v>1</v>
      </c>
      <c r="BR469" s="109">
        <f t="shared" si="106"/>
        <v>0</v>
      </c>
      <c r="BS469" s="108">
        <f t="shared" si="107"/>
        <v>1</v>
      </c>
      <c r="BT469" s="108">
        <f t="shared" si="108"/>
        <v>0</v>
      </c>
      <c r="BU469" s="108">
        <f t="shared" si="100"/>
        <v>1</v>
      </c>
      <c r="BV469" s="62" t="str">
        <f t="shared" si="110"/>
        <v>IGUAL</v>
      </c>
      <c r="BW469" s="251"/>
    </row>
    <row r="470" spans="1:75" ht="49.5" customHeight="1">
      <c r="A470" s="89" t="s">
        <v>127</v>
      </c>
      <c r="B470" s="43">
        <v>1991</v>
      </c>
      <c r="C470" s="90" t="s">
        <v>3</v>
      </c>
      <c r="D470" s="90" t="s">
        <v>2394</v>
      </c>
      <c r="E470" s="92">
        <v>45252</v>
      </c>
      <c r="F470" s="90" t="s">
        <v>1615</v>
      </c>
      <c r="G470" s="93" t="s">
        <v>2463</v>
      </c>
      <c r="H470" s="90" t="s">
        <v>35</v>
      </c>
      <c r="I470" s="92">
        <v>45384</v>
      </c>
      <c r="J470" s="94"/>
      <c r="K470" s="90"/>
      <c r="L470" s="90"/>
      <c r="M470" s="90"/>
      <c r="N470" s="90"/>
      <c r="O470" s="92"/>
      <c r="P470" s="92"/>
      <c r="Q470" s="189">
        <v>3258</v>
      </c>
      <c r="R470" s="95">
        <f t="array" ref="R470">SUM(IF($AA470=Reformulaciones!$B$2:$B$1354,Reformulaciones!$J$2:$J$994,0))</f>
        <v>0</v>
      </c>
      <c r="S470" s="93"/>
      <c r="T470" s="93" t="s">
        <v>3206</v>
      </c>
      <c r="U470" s="96" t="s">
        <v>3207</v>
      </c>
      <c r="V470" s="90">
        <v>1</v>
      </c>
      <c r="W470" s="90" t="s">
        <v>128</v>
      </c>
      <c r="X470" s="92">
        <v>45691</v>
      </c>
      <c r="Y470" s="92">
        <v>46022</v>
      </c>
      <c r="Z470" s="90" t="s">
        <v>2930</v>
      </c>
      <c r="AA470" s="44" t="s">
        <v>2464</v>
      </c>
      <c r="AB470" s="97" t="s">
        <v>55</v>
      </c>
      <c r="AC470" s="97" t="s">
        <v>55</v>
      </c>
      <c r="AD470" s="97" t="s">
        <v>55</v>
      </c>
      <c r="AE470" s="97" t="s">
        <v>55</v>
      </c>
      <c r="AF470" s="97" t="s">
        <v>55</v>
      </c>
      <c r="AG470" s="97" t="s">
        <v>55</v>
      </c>
      <c r="AH470" s="97" t="s">
        <v>55</v>
      </c>
      <c r="AI470" s="97" t="s">
        <v>55</v>
      </c>
      <c r="AJ470" s="97" t="s">
        <v>55</v>
      </c>
      <c r="AK470" s="97" t="s">
        <v>44</v>
      </c>
      <c r="AL470" s="98" t="str">
        <f t="shared" si="111"/>
        <v>A</v>
      </c>
      <c r="AM470" s="99" t="s">
        <v>2397</v>
      </c>
      <c r="AN470" s="100">
        <v>0</v>
      </c>
      <c r="AO470" s="99" t="s">
        <v>2398</v>
      </c>
      <c r="AP470" s="110">
        <v>45494</v>
      </c>
      <c r="AQ470" s="97" t="s">
        <v>55</v>
      </c>
      <c r="AR470" s="97" t="s">
        <v>55</v>
      </c>
      <c r="AS470" s="105"/>
      <c r="AT470" s="97" t="s">
        <v>44</v>
      </c>
      <c r="AU470" s="98" t="str">
        <f t="shared" si="99"/>
        <v>A</v>
      </c>
      <c r="AV470" s="197" t="s">
        <v>254</v>
      </c>
      <c r="AW470" s="198">
        <v>0</v>
      </c>
      <c r="AX470" s="197" t="s">
        <v>2399</v>
      </c>
      <c r="AY470" s="203">
        <v>45588</v>
      </c>
      <c r="AZ470" s="97" t="s">
        <v>55</v>
      </c>
      <c r="BA470" s="97" t="s">
        <v>55</v>
      </c>
      <c r="BB470" s="219"/>
      <c r="BC470" s="97" t="s">
        <v>44</v>
      </c>
      <c r="BD470" s="98" t="str">
        <f t="shared" si="109"/>
        <v>A</v>
      </c>
      <c r="BE470" s="99"/>
      <c r="BF470" s="106"/>
      <c r="BG470" s="101"/>
      <c r="BH470" s="200"/>
      <c r="BI470" s="205"/>
      <c r="BJ470" s="201"/>
      <c r="BK470" s="202"/>
      <c r="BL470" s="107" t="s">
        <v>2400</v>
      </c>
      <c r="BM470" s="108">
        <f t="shared" si="101"/>
        <v>0</v>
      </c>
      <c r="BN470" s="108">
        <f t="shared" si="102"/>
        <v>1</v>
      </c>
      <c r="BO470" s="108">
        <f t="shared" si="103"/>
        <v>0</v>
      </c>
      <c r="BP470" s="108">
        <f t="shared" si="104"/>
        <v>0</v>
      </c>
      <c r="BQ470" s="108">
        <f t="shared" si="105"/>
        <v>0</v>
      </c>
      <c r="BR470" s="109">
        <f t="shared" si="106"/>
        <v>0</v>
      </c>
      <c r="BS470" s="108">
        <f t="shared" si="107"/>
        <v>0</v>
      </c>
      <c r="BT470" s="108">
        <f t="shared" si="108"/>
        <v>0</v>
      </c>
      <c r="BU470" s="108">
        <f t="shared" si="100"/>
        <v>0</v>
      </c>
      <c r="BV470" s="62" t="str">
        <f t="shared" si="110"/>
        <v>IGUAL</v>
      </c>
      <c r="BW470" s="251"/>
    </row>
    <row r="471" spans="1:75" ht="49.5" customHeight="1">
      <c r="A471" s="89" t="s">
        <v>127</v>
      </c>
      <c r="B471" s="43">
        <v>1992</v>
      </c>
      <c r="C471" s="90" t="s">
        <v>3</v>
      </c>
      <c r="D471" s="90" t="s">
        <v>2394</v>
      </c>
      <c r="E471" s="92">
        <v>45252</v>
      </c>
      <c r="F471" s="90" t="s">
        <v>1615</v>
      </c>
      <c r="G471" s="93" t="s">
        <v>2465</v>
      </c>
      <c r="H471" s="90" t="s">
        <v>35</v>
      </c>
      <c r="I471" s="92">
        <v>45384</v>
      </c>
      <c r="J471" s="94"/>
      <c r="K471" s="90"/>
      <c r="L471" s="90"/>
      <c r="M471" s="90"/>
      <c r="N471" s="90"/>
      <c r="O471" s="92"/>
      <c r="P471" s="92"/>
      <c r="Q471" s="189">
        <v>3259</v>
      </c>
      <c r="R471" s="95">
        <f t="array" ref="R471">SUM(IF($AA471=Reformulaciones!$B$2:$B$1354,Reformulaciones!$J$2:$J$994,0))</f>
        <v>0</v>
      </c>
      <c r="S471" s="93"/>
      <c r="T471" s="93" t="s">
        <v>3208</v>
      </c>
      <c r="U471" s="96" t="s">
        <v>3209</v>
      </c>
      <c r="V471" s="90">
        <v>1</v>
      </c>
      <c r="W471" s="90" t="s">
        <v>128</v>
      </c>
      <c r="X471" s="92">
        <v>45691</v>
      </c>
      <c r="Y471" s="92">
        <v>46022</v>
      </c>
      <c r="Z471" s="90" t="s">
        <v>2930</v>
      </c>
      <c r="AA471" s="44" t="s">
        <v>2466</v>
      </c>
      <c r="AB471" s="97" t="s">
        <v>55</v>
      </c>
      <c r="AC471" s="97" t="s">
        <v>55</v>
      </c>
      <c r="AD471" s="97" t="s">
        <v>55</v>
      </c>
      <c r="AE471" s="97" t="s">
        <v>55</v>
      </c>
      <c r="AF471" s="97" t="s">
        <v>55</v>
      </c>
      <c r="AG471" s="97" t="s">
        <v>55</v>
      </c>
      <c r="AH471" s="97" t="s">
        <v>55</v>
      </c>
      <c r="AI471" s="97" t="s">
        <v>55</v>
      </c>
      <c r="AJ471" s="97" t="s">
        <v>55</v>
      </c>
      <c r="AK471" s="97" t="s">
        <v>44</v>
      </c>
      <c r="AL471" s="98" t="str">
        <f t="shared" si="111"/>
        <v>A</v>
      </c>
      <c r="AM471" s="99" t="s">
        <v>2397</v>
      </c>
      <c r="AN471" s="100">
        <v>0</v>
      </c>
      <c r="AO471" s="99" t="s">
        <v>2398</v>
      </c>
      <c r="AP471" s="110">
        <v>45494</v>
      </c>
      <c r="AQ471" s="97" t="s">
        <v>55</v>
      </c>
      <c r="AR471" s="97" t="s">
        <v>55</v>
      </c>
      <c r="AS471" s="105"/>
      <c r="AT471" s="97" t="s">
        <v>44</v>
      </c>
      <c r="AU471" s="98" t="str">
        <f t="shared" si="99"/>
        <v>A</v>
      </c>
      <c r="AV471" s="197" t="s">
        <v>254</v>
      </c>
      <c r="AW471" s="198">
        <v>0</v>
      </c>
      <c r="AX471" s="197" t="s">
        <v>2399</v>
      </c>
      <c r="AY471" s="203">
        <v>45588</v>
      </c>
      <c r="AZ471" s="97" t="s">
        <v>55</v>
      </c>
      <c r="BA471" s="97" t="s">
        <v>55</v>
      </c>
      <c r="BB471" s="219"/>
      <c r="BC471" s="97" t="s">
        <v>44</v>
      </c>
      <c r="BD471" s="98" t="str">
        <f t="shared" si="109"/>
        <v>A</v>
      </c>
      <c r="BE471" s="99"/>
      <c r="BF471" s="106"/>
      <c r="BG471" s="101"/>
      <c r="BH471" s="200"/>
      <c r="BI471" s="205"/>
      <c r="BJ471" s="201"/>
      <c r="BK471" s="202"/>
      <c r="BL471" s="107" t="s">
        <v>2400</v>
      </c>
      <c r="BM471" s="108">
        <f t="shared" si="101"/>
        <v>0</v>
      </c>
      <c r="BN471" s="108">
        <f t="shared" si="102"/>
        <v>1</v>
      </c>
      <c r="BO471" s="108">
        <f t="shared" si="103"/>
        <v>0</v>
      </c>
      <c r="BP471" s="108">
        <f t="shared" si="104"/>
        <v>0</v>
      </c>
      <c r="BQ471" s="108">
        <f t="shared" si="105"/>
        <v>0</v>
      </c>
      <c r="BR471" s="109">
        <f t="shared" si="106"/>
        <v>0</v>
      </c>
      <c r="BS471" s="108">
        <f t="shared" si="107"/>
        <v>0</v>
      </c>
      <c r="BT471" s="108">
        <f t="shared" si="108"/>
        <v>0</v>
      </c>
      <c r="BU471" s="108">
        <f t="shared" si="100"/>
        <v>0</v>
      </c>
      <c r="BV471" s="62" t="str">
        <f t="shared" si="110"/>
        <v>IGUAL</v>
      </c>
      <c r="BW471" s="251"/>
    </row>
    <row r="472" spans="1:75" ht="49.5" customHeight="1">
      <c r="A472" s="89" t="s">
        <v>127</v>
      </c>
      <c r="B472" s="43">
        <v>1993</v>
      </c>
      <c r="C472" s="90" t="s">
        <v>3</v>
      </c>
      <c r="D472" s="90" t="s">
        <v>2394</v>
      </c>
      <c r="E472" s="92">
        <v>45252</v>
      </c>
      <c r="F472" s="90" t="s">
        <v>1615</v>
      </c>
      <c r="G472" s="93" t="s">
        <v>2467</v>
      </c>
      <c r="H472" s="90" t="s">
        <v>35</v>
      </c>
      <c r="I472" s="92">
        <v>45384</v>
      </c>
      <c r="J472" s="94"/>
      <c r="K472" s="90"/>
      <c r="L472" s="90"/>
      <c r="M472" s="90"/>
      <c r="N472" s="90"/>
      <c r="O472" s="92"/>
      <c r="P472" s="92"/>
      <c r="Q472" s="189">
        <v>3260</v>
      </c>
      <c r="R472" s="95">
        <f t="array" ref="R472">SUM(IF($AA472=Reformulaciones!$B$2:$B$1354,Reformulaciones!$J$2:$J$994,0))</f>
        <v>0</v>
      </c>
      <c r="S472" s="93"/>
      <c r="T472" s="93" t="s">
        <v>3210</v>
      </c>
      <c r="U472" s="96" t="s">
        <v>3211</v>
      </c>
      <c r="V472" s="90">
        <v>1</v>
      </c>
      <c r="W472" s="90" t="s">
        <v>128</v>
      </c>
      <c r="X472" s="92">
        <v>45587</v>
      </c>
      <c r="Y472" s="92">
        <v>45657</v>
      </c>
      <c r="Z472" s="90" t="s">
        <v>2930</v>
      </c>
      <c r="AA472" s="44" t="s">
        <v>2468</v>
      </c>
      <c r="AB472" s="97" t="s">
        <v>55</v>
      </c>
      <c r="AC472" s="97" t="s">
        <v>55</v>
      </c>
      <c r="AD472" s="97" t="s">
        <v>55</v>
      </c>
      <c r="AE472" s="97" t="s">
        <v>55</v>
      </c>
      <c r="AF472" s="97" t="s">
        <v>55</v>
      </c>
      <c r="AG472" s="97" t="s">
        <v>55</v>
      </c>
      <c r="AH472" s="97" t="s">
        <v>55</v>
      </c>
      <c r="AI472" s="97" t="s">
        <v>55</v>
      </c>
      <c r="AJ472" s="97" t="s">
        <v>55</v>
      </c>
      <c r="AK472" s="97" t="s">
        <v>44</v>
      </c>
      <c r="AL472" s="98" t="str">
        <f t="shared" si="111"/>
        <v>A</v>
      </c>
      <c r="AM472" s="99" t="s">
        <v>2397</v>
      </c>
      <c r="AN472" s="100">
        <v>0</v>
      </c>
      <c r="AO472" s="99" t="s">
        <v>2398</v>
      </c>
      <c r="AP472" s="110">
        <v>45494</v>
      </c>
      <c r="AQ472" s="97" t="s">
        <v>55</v>
      </c>
      <c r="AR472" s="97" t="s">
        <v>55</v>
      </c>
      <c r="AS472" s="105"/>
      <c r="AT472" s="97" t="s">
        <v>44</v>
      </c>
      <c r="AU472" s="98" t="str">
        <f t="shared" si="99"/>
        <v>A</v>
      </c>
      <c r="AV472" s="197" t="s">
        <v>254</v>
      </c>
      <c r="AW472" s="198">
        <v>0</v>
      </c>
      <c r="AX472" s="197" t="s">
        <v>2399</v>
      </c>
      <c r="AY472" s="203">
        <v>45588</v>
      </c>
      <c r="AZ472" s="97" t="s">
        <v>55</v>
      </c>
      <c r="BA472" s="97" t="s">
        <v>55</v>
      </c>
      <c r="BB472" s="219"/>
      <c r="BC472" s="97" t="s">
        <v>44</v>
      </c>
      <c r="BD472" s="98" t="str">
        <f t="shared" si="109"/>
        <v>A</v>
      </c>
      <c r="BE472" s="99"/>
      <c r="BF472" s="106"/>
      <c r="BG472" s="101"/>
      <c r="BH472" s="200"/>
      <c r="BI472" s="205"/>
      <c r="BJ472" s="201"/>
      <c r="BK472" s="202"/>
      <c r="BL472" s="107" t="s">
        <v>2400</v>
      </c>
      <c r="BM472" s="108">
        <f t="shared" si="101"/>
        <v>1</v>
      </c>
      <c r="BN472" s="108">
        <f t="shared" si="102"/>
        <v>1</v>
      </c>
      <c r="BO472" s="108">
        <f t="shared" si="103"/>
        <v>0</v>
      </c>
      <c r="BP472" s="108">
        <f t="shared" si="104"/>
        <v>1</v>
      </c>
      <c r="BQ472" s="108">
        <f t="shared" si="105"/>
        <v>1</v>
      </c>
      <c r="BR472" s="109">
        <f t="shared" si="106"/>
        <v>0</v>
      </c>
      <c r="BS472" s="108">
        <f t="shared" si="107"/>
        <v>1</v>
      </c>
      <c r="BT472" s="108">
        <f t="shared" si="108"/>
        <v>0</v>
      </c>
      <c r="BU472" s="108">
        <f t="shared" si="100"/>
        <v>1</v>
      </c>
      <c r="BV472" s="62" t="str">
        <f t="shared" si="110"/>
        <v>IGUAL</v>
      </c>
      <c r="BW472" s="251"/>
    </row>
    <row r="473" spans="1:75" ht="49.5" customHeight="1">
      <c r="A473" s="89" t="s">
        <v>127</v>
      </c>
      <c r="B473" s="43">
        <v>1994</v>
      </c>
      <c r="C473" s="90" t="s">
        <v>3</v>
      </c>
      <c r="D473" s="90" t="s">
        <v>2394</v>
      </c>
      <c r="E473" s="92">
        <v>45252</v>
      </c>
      <c r="F473" s="90" t="s">
        <v>1615</v>
      </c>
      <c r="G473" s="93" t="s">
        <v>2469</v>
      </c>
      <c r="H473" s="90" t="s">
        <v>35</v>
      </c>
      <c r="I473" s="92">
        <v>45384</v>
      </c>
      <c r="J473" s="94"/>
      <c r="K473" s="90"/>
      <c r="L473" s="90"/>
      <c r="M473" s="90"/>
      <c r="N473" s="90"/>
      <c r="O473" s="92"/>
      <c r="P473" s="92"/>
      <c r="Q473" s="189">
        <v>3261</v>
      </c>
      <c r="R473" s="95">
        <f t="array" ref="R473">SUM(IF($AA473=Reformulaciones!$B$2:$B$1354,Reformulaciones!$J$2:$J$994,0))</f>
        <v>0</v>
      </c>
      <c r="S473" s="93"/>
      <c r="T473" s="93" t="s">
        <v>3212</v>
      </c>
      <c r="U473" s="96" t="s">
        <v>3213</v>
      </c>
      <c r="V473" s="90">
        <v>1</v>
      </c>
      <c r="W473" s="90" t="s">
        <v>128</v>
      </c>
      <c r="X473" s="92">
        <v>45587</v>
      </c>
      <c r="Y473" s="92">
        <v>46022</v>
      </c>
      <c r="Z473" s="90" t="s">
        <v>2930</v>
      </c>
      <c r="AA473" s="44" t="s">
        <v>2470</v>
      </c>
      <c r="AB473" s="97" t="s">
        <v>55</v>
      </c>
      <c r="AC473" s="97" t="s">
        <v>55</v>
      </c>
      <c r="AD473" s="97" t="s">
        <v>55</v>
      </c>
      <c r="AE473" s="97" t="s">
        <v>55</v>
      </c>
      <c r="AF473" s="97" t="s">
        <v>55</v>
      </c>
      <c r="AG473" s="97" t="s">
        <v>55</v>
      </c>
      <c r="AH473" s="97" t="s">
        <v>55</v>
      </c>
      <c r="AI473" s="97" t="s">
        <v>55</v>
      </c>
      <c r="AJ473" s="97" t="s">
        <v>55</v>
      </c>
      <c r="AK473" s="97" t="s">
        <v>44</v>
      </c>
      <c r="AL473" s="98" t="str">
        <f t="shared" si="111"/>
        <v>A</v>
      </c>
      <c r="AM473" s="99" t="s">
        <v>2397</v>
      </c>
      <c r="AN473" s="100">
        <v>0</v>
      </c>
      <c r="AO473" s="99" t="s">
        <v>2398</v>
      </c>
      <c r="AP473" s="110">
        <v>45494</v>
      </c>
      <c r="AQ473" s="97" t="s">
        <v>55</v>
      </c>
      <c r="AR473" s="97" t="s">
        <v>55</v>
      </c>
      <c r="AS473" s="105"/>
      <c r="AT473" s="97" t="s">
        <v>44</v>
      </c>
      <c r="AU473" s="98" t="str">
        <f t="shared" si="99"/>
        <v>A</v>
      </c>
      <c r="AV473" s="197" t="s">
        <v>254</v>
      </c>
      <c r="AW473" s="198">
        <v>0</v>
      </c>
      <c r="AX473" s="197" t="s">
        <v>2399</v>
      </c>
      <c r="AY473" s="203">
        <v>45588</v>
      </c>
      <c r="AZ473" s="97" t="s">
        <v>55</v>
      </c>
      <c r="BA473" s="97" t="s">
        <v>55</v>
      </c>
      <c r="BB473" s="219"/>
      <c r="BC473" s="97" t="s">
        <v>44</v>
      </c>
      <c r="BD473" s="98" t="str">
        <f t="shared" si="109"/>
        <v>A</v>
      </c>
      <c r="BE473" s="99"/>
      <c r="BF473" s="106"/>
      <c r="BG473" s="101"/>
      <c r="BH473" s="200"/>
      <c r="BI473" s="205"/>
      <c r="BJ473" s="201"/>
      <c r="BK473" s="202"/>
      <c r="BL473" s="107" t="s">
        <v>2400</v>
      </c>
      <c r="BM473" s="108">
        <f t="shared" si="101"/>
        <v>0</v>
      </c>
      <c r="BN473" s="108">
        <f t="shared" si="102"/>
        <v>1</v>
      </c>
      <c r="BO473" s="108">
        <f t="shared" si="103"/>
        <v>0</v>
      </c>
      <c r="BP473" s="108">
        <f t="shared" si="104"/>
        <v>0</v>
      </c>
      <c r="BQ473" s="108">
        <f t="shared" si="105"/>
        <v>0</v>
      </c>
      <c r="BR473" s="109">
        <f t="shared" si="106"/>
        <v>0</v>
      </c>
      <c r="BS473" s="108">
        <f t="shared" si="107"/>
        <v>0</v>
      </c>
      <c r="BT473" s="108">
        <f t="shared" si="108"/>
        <v>0</v>
      </c>
      <c r="BU473" s="108">
        <f t="shared" si="100"/>
        <v>0</v>
      </c>
      <c r="BV473" s="62" t="str">
        <f t="shared" si="110"/>
        <v>IGUAL</v>
      </c>
      <c r="BW473" s="251"/>
    </row>
    <row r="474" spans="1:75" ht="49.5" customHeight="1">
      <c r="A474" s="89" t="s">
        <v>127</v>
      </c>
      <c r="B474" s="43">
        <v>1995</v>
      </c>
      <c r="C474" s="90" t="s">
        <v>3</v>
      </c>
      <c r="D474" s="90" t="s">
        <v>2394</v>
      </c>
      <c r="E474" s="92">
        <v>45252</v>
      </c>
      <c r="F474" s="90" t="s">
        <v>1615</v>
      </c>
      <c r="G474" s="93" t="s">
        <v>2471</v>
      </c>
      <c r="H474" s="90" t="s">
        <v>35</v>
      </c>
      <c r="I474" s="92">
        <v>45384</v>
      </c>
      <c r="J474" s="94"/>
      <c r="K474" s="90"/>
      <c r="L474" s="90"/>
      <c r="M474" s="90"/>
      <c r="N474" s="90"/>
      <c r="O474" s="92"/>
      <c r="P474" s="92"/>
      <c r="Q474" s="189">
        <v>3262</v>
      </c>
      <c r="R474" s="95">
        <f t="array" ref="R474">SUM(IF($AA474=Reformulaciones!$B$2:$B$1354,Reformulaciones!$J$2:$J$994,0))</f>
        <v>0</v>
      </c>
      <c r="S474" s="93"/>
      <c r="T474" s="93" t="s">
        <v>3214</v>
      </c>
      <c r="U474" s="96" t="s">
        <v>3215</v>
      </c>
      <c r="V474" s="90">
        <v>1</v>
      </c>
      <c r="W474" s="90" t="s">
        <v>128</v>
      </c>
      <c r="X474" s="92">
        <v>45587</v>
      </c>
      <c r="Y474" s="92">
        <v>45657</v>
      </c>
      <c r="Z474" s="90" t="s">
        <v>2930</v>
      </c>
      <c r="AA474" s="44" t="s">
        <v>2472</v>
      </c>
      <c r="AB474" s="97" t="s">
        <v>55</v>
      </c>
      <c r="AC474" s="97" t="s">
        <v>55</v>
      </c>
      <c r="AD474" s="97" t="s">
        <v>55</v>
      </c>
      <c r="AE474" s="97" t="s">
        <v>55</v>
      </c>
      <c r="AF474" s="97" t="s">
        <v>55</v>
      </c>
      <c r="AG474" s="97" t="s">
        <v>55</v>
      </c>
      <c r="AH474" s="97" t="s">
        <v>55</v>
      </c>
      <c r="AI474" s="97" t="s">
        <v>55</v>
      </c>
      <c r="AJ474" s="97" t="s">
        <v>55</v>
      </c>
      <c r="AK474" s="97" t="s">
        <v>44</v>
      </c>
      <c r="AL474" s="98" t="str">
        <f t="shared" si="111"/>
        <v>A</v>
      </c>
      <c r="AM474" s="99" t="s">
        <v>2397</v>
      </c>
      <c r="AN474" s="100">
        <v>0</v>
      </c>
      <c r="AO474" s="99" t="s">
        <v>2398</v>
      </c>
      <c r="AP474" s="110">
        <v>45494</v>
      </c>
      <c r="AQ474" s="97" t="s">
        <v>55</v>
      </c>
      <c r="AR474" s="97" t="s">
        <v>55</v>
      </c>
      <c r="AS474" s="105"/>
      <c r="AT474" s="97" t="s">
        <v>44</v>
      </c>
      <c r="AU474" s="98" t="str">
        <f t="shared" ref="AU474:AU508" si="112">IF($AW474="N.A.","A",(IF($AW474&lt;100%,"A",(IF($AW474=100%,"C")))))</f>
        <v>A</v>
      </c>
      <c r="AV474" s="197" t="s">
        <v>254</v>
      </c>
      <c r="AW474" s="198">
        <v>0</v>
      </c>
      <c r="AX474" s="197" t="s">
        <v>2399</v>
      </c>
      <c r="AY474" s="203">
        <v>45588</v>
      </c>
      <c r="AZ474" s="97" t="s">
        <v>55</v>
      </c>
      <c r="BA474" s="97" t="s">
        <v>55</v>
      </c>
      <c r="BB474" s="219"/>
      <c r="BC474" s="97" t="s">
        <v>44</v>
      </c>
      <c r="BD474" s="98" t="str">
        <f t="shared" si="109"/>
        <v>A</v>
      </c>
      <c r="BE474" s="99"/>
      <c r="BF474" s="106"/>
      <c r="BG474" s="101"/>
      <c r="BH474" s="200"/>
      <c r="BI474" s="205"/>
      <c r="BJ474" s="201"/>
      <c r="BK474" s="202"/>
      <c r="BL474" s="107" t="s">
        <v>2400</v>
      </c>
      <c r="BM474" s="108">
        <f t="shared" si="101"/>
        <v>1</v>
      </c>
      <c r="BN474" s="108">
        <f t="shared" si="102"/>
        <v>1</v>
      </c>
      <c r="BO474" s="108">
        <f t="shared" si="103"/>
        <v>0</v>
      </c>
      <c r="BP474" s="108">
        <f t="shared" si="104"/>
        <v>1</v>
      </c>
      <c r="BQ474" s="108">
        <f t="shared" si="105"/>
        <v>1</v>
      </c>
      <c r="BR474" s="109">
        <f t="shared" si="106"/>
        <v>0</v>
      </c>
      <c r="BS474" s="108">
        <f t="shared" si="107"/>
        <v>1</v>
      </c>
      <c r="BT474" s="108">
        <f t="shared" si="108"/>
        <v>0</v>
      </c>
      <c r="BU474" s="108">
        <f t="shared" si="100"/>
        <v>1</v>
      </c>
      <c r="BV474" s="62" t="str">
        <f t="shared" si="110"/>
        <v>IGUAL</v>
      </c>
      <c r="BW474" s="251"/>
    </row>
    <row r="475" spans="1:75" ht="49.5" customHeight="1">
      <c r="A475" s="89" t="s">
        <v>127</v>
      </c>
      <c r="B475" s="43">
        <v>1996</v>
      </c>
      <c r="C475" s="90" t="s">
        <v>3</v>
      </c>
      <c r="D475" s="90" t="s">
        <v>2394</v>
      </c>
      <c r="E475" s="92">
        <v>45252</v>
      </c>
      <c r="F475" s="90" t="s">
        <v>1615</v>
      </c>
      <c r="G475" s="93" t="s">
        <v>2433</v>
      </c>
      <c r="H475" s="90" t="s">
        <v>35</v>
      </c>
      <c r="I475" s="92">
        <v>45384</v>
      </c>
      <c r="J475" s="94"/>
      <c r="K475" s="90"/>
      <c r="L475" s="90"/>
      <c r="M475" s="90"/>
      <c r="N475" s="90"/>
      <c r="O475" s="92"/>
      <c r="P475" s="92"/>
      <c r="Q475" s="189">
        <v>3263</v>
      </c>
      <c r="R475" s="95">
        <f t="array" ref="R475">SUM(IF($AA475=Reformulaciones!$B$2:$B$1354,Reformulaciones!$J$2:$J$994,0))</f>
        <v>0</v>
      </c>
      <c r="S475" s="93"/>
      <c r="T475" s="93" t="s">
        <v>3216</v>
      </c>
      <c r="U475" s="96" t="s">
        <v>3217</v>
      </c>
      <c r="V475" s="90">
        <v>1</v>
      </c>
      <c r="W475" s="90" t="s">
        <v>128</v>
      </c>
      <c r="X475" s="92">
        <v>45691</v>
      </c>
      <c r="Y475" s="92">
        <v>46022</v>
      </c>
      <c r="Z475" s="90" t="s">
        <v>2930</v>
      </c>
      <c r="AA475" s="44" t="s">
        <v>2473</v>
      </c>
      <c r="AB475" s="97" t="s">
        <v>55</v>
      </c>
      <c r="AC475" s="97" t="s">
        <v>55</v>
      </c>
      <c r="AD475" s="97" t="s">
        <v>55</v>
      </c>
      <c r="AE475" s="97" t="s">
        <v>55</v>
      </c>
      <c r="AF475" s="97" t="s">
        <v>55</v>
      </c>
      <c r="AG475" s="97" t="s">
        <v>55</v>
      </c>
      <c r="AH475" s="97" t="s">
        <v>55</v>
      </c>
      <c r="AI475" s="97" t="s">
        <v>55</v>
      </c>
      <c r="AJ475" s="97" t="s">
        <v>55</v>
      </c>
      <c r="AK475" s="97" t="s">
        <v>44</v>
      </c>
      <c r="AL475" s="98" t="str">
        <f t="shared" si="111"/>
        <v>A</v>
      </c>
      <c r="AM475" s="99" t="s">
        <v>2397</v>
      </c>
      <c r="AN475" s="100">
        <v>0</v>
      </c>
      <c r="AO475" s="99" t="s">
        <v>2398</v>
      </c>
      <c r="AP475" s="110">
        <v>45494</v>
      </c>
      <c r="AQ475" s="97" t="s">
        <v>55</v>
      </c>
      <c r="AR475" s="97" t="s">
        <v>55</v>
      </c>
      <c r="AS475" s="105"/>
      <c r="AT475" s="97" t="s">
        <v>44</v>
      </c>
      <c r="AU475" s="98" t="str">
        <f t="shared" si="112"/>
        <v>A</v>
      </c>
      <c r="AV475" s="197" t="s">
        <v>254</v>
      </c>
      <c r="AW475" s="198">
        <v>0</v>
      </c>
      <c r="AX475" s="197" t="s">
        <v>2399</v>
      </c>
      <c r="AY475" s="203">
        <v>45588</v>
      </c>
      <c r="AZ475" s="97" t="s">
        <v>55</v>
      </c>
      <c r="BA475" s="97" t="s">
        <v>55</v>
      </c>
      <c r="BB475" s="219"/>
      <c r="BC475" s="97" t="s">
        <v>44</v>
      </c>
      <c r="BD475" s="98" t="str">
        <f t="shared" si="109"/>
        <v>A</v>
      </c>
      <c r="BE475" s="99"/>
      <c r="BF475" s="106"/>
      <c r="BG475" s="101"/>
      <c r="BH475" s="200"/>
      <c r="BI475" s="205"/>
      <c r="BJ475" s="201"/>
      <c r="BK475" s="202"/>
      <c r="BL475" s="107" t="s">
        <v>2400</v>
      </c>
      <c r="BM475" s="108">
        <f t="shared" si="101"/>
        <v>0</v>
      </c>
      <c r="BN475" s="108">
        <f t="shared" si="102"/>
        <v>1</v>
      </c>
      <c r="BO475" s="108">
        <f t="shared" si="103"/>
        <v>0</v>
      </c>
      <c r="BP475" s="108">
        <f t="shared" si="104"/>
        <v>0</v>
      </c>
      <c r="BQ475" s="108">
        <f t="shared" si="105"/>
        <v>0</v>
      </c>
      <c r="BR475" s="109">
        <f t="shared" si="106"/>
        <v>0</v>
      </c>
      <c r="BS475" s="108">
        <f t="shared" si="107"/>
        <v>0</v>
      </c>
      <c r="BT475" s="108">
        <f t="shared" si="108"/>
        <v>0</v>
      </c>
      <c r="BU475" s="108">
        <f t="shared" si="100"/>
        <v>0</v>
      </c>
      <c r="BV475" s="62" t="str">
        <f t="shared" si="110"/>
        <v>IGUAL</v>
      </c>
      <c r="BW475" s="251"/>
    </row>
    <row r="476" spans="1:75" ht="49.5" customHeight="1">
      <c r="A476" s="89" t="s">
        <v>127</v>
      </c>
      <c r="B476" s="43">
        <v>1997</v>
      </c>
      <c r="C476" s="90" t="s">
        <v>3</v>
      </c>
      <c r="D476" s="90" t="s">
        <v>2394</v>
      </c>
      <c r="E476" s="92">
        <v>45252</v>
      </c>
      <c r="F476" s="90" t="s">
        <v>1615</v>
      </c>
      <c r="G476" s="93" t="s">
        <v>2474</v>
      </c>
      <c r="H476" s="90" t="s">
        <v>35</v>
      </c>
      <c r="I476" s="92">
        <v>45384</v>
      </c>
      <c r="J476" s="94"/>
      <c r="K476" s="90"/>
      <c r="L476" s="90"/>
      <c r="M476" s="90"/>
      <c r="N476" s="90"/>
      <c r="O476" s="92"/>
      <c r="P476" s="92"/>
      <c r="Q476" s="189">
        <v>3264</v>
      </c>
      <c r="R476" s="95">
        <f t="array" ref="R476">SUM(IF($AA476=Reformulaciones!$B$2:$B$1354,Reformulaciones!$J$2:$J$994,0))</f>
        <v>0</v>
      </c>
      <c r="S476" s="93"/>
      <c r="T476" s="93" t="s">
        <v>3218</v>
      </c>
      <c r="U476" s="96" t="s">
        <v>3219</v>
      </c>
      <c r="V476" s="90">
        <v>1</v>
      </c>
      <c r="W476" s="90" t="s">
        <v>128</v>
      </c>
      <c r="X476" s="92">
        <v>45587</v>
      </c>
      <c r="Y476" s="92">
        <v>45657</v>
      </c>
      <c r="Z476" s="90" t="s">
        <v>2930</v>
      </c>
      <c r="AA476" s="44" t="s">
        <v>2475</v>
      </c>
      <c r="AB476" s="97" t="s">
        <v>55</v>
      </c>
      <c r="AC476" s="97" t="s">
        <v>55</v>
      </c>
      <c r="AD476" s="97" t="s">
        <v>55</v>
      </c>
      <c r="AE476" s="97" t="s">
        <v>55</v>
      </c>
      <c r="AF476" s="97" t="s">
        <v>55</v>
      </c>
      <c r="AG476" s="97" t="s">
        <v>55</v>
      </c>
      <c r="AH476" s="97" t="s">
        <v>55</v>
      </c>
      <c r="AI476" s="97" t="s">
        <v>55</v>
      </c>
      <c r="AJ476" s="97" t="s">
        <v>55</v>
      </c>
      <c r="AK476" s="97" t="s">
        <v>44</v>
      </c>
      <c r="AL476" s="98" t="str">
        <f t="shared" si="111"/>
        <v>A</v>
      </c>
      <c r="AM476" s="99" t="s">
        <v>2397</v>
      </c>
      <c r="AN476" s="100">
        <v>0</v>
      </c>
      <c r="AO476" s="99" t="s">
        <v>2398</v>
      </c>
      <c r="AP476" s="110">
        <v>45494</v>
      </c>
      <c r="AQ476" s="97" t="s">
        <v>55</v>
      </c>
      <c r="AR476" s="97" t="s">
        <v>55</v>
      </c>
      <c r="AS476" s="105"/>
      <c r="AT476" s="97" t="s">
        <v>44</v>
      </c>
      <c r="AU476" s="98" t="str">
        <f t="shared" si="112"/>
        <v>A</v>
      </c>
      <c r="AV476" s="197" t="s">
        <v>254</v>
      </c>
      <c r="AW476" s="198">
        <v>0</v>
      </c>
      <c r="AX476" s="197" t="s">
        <v>2399</v>
      </c>
      <c r="AY476" s="203">
        <v>45588</v>
      </c>
      <c r="AZ476" s="97" t="s">
        <v>55</v>
      </c>
      <c r="BA476" s="97" t="s">
        <v>55</v>
      </c>
      <c r="BB476" s="219"/>
      <c r="BC476" s="97" t="s">
        <v>44</v>
      </c>
      <c r="BD476" s="98" t="str">
        <f t="shared" si="109"/>
        <v>A</v>
      </c>
      <c r="BE476" s="99"/>
      <c r="BF476" s="106"/>
      <c r="BG476" s="101"/>
      <c r="BH476" s="200"/>
      <c r="BI476" s="205"/>
      <c r="BJ476" s="201"/>
      <c r="BK476" s="202"/>
      <c r="BL476" s="107" t="s">
        <v>2400</v>
      </c>
      <c r="BM476" s="108">
        <f t="shared" si="101"/>
        <v>1</v>
      </c>
      <c r="BN476" s="108">
        <f t="shared" si="102"/>
        <v>1</v>
      </c>
      <c r="BO476" s="108">
        <f t="shared" si="103"/>
        <v>0</v>
      </c>
      <c r="BP476" s="108">
        <f t="shared" si="104"/>
        <v>1</v>
      </c>
      <c r="BQ476" s="108">
        <f t="shared" si="105"/>
        <v>1</v>
      </c>
      <c r="BR476" s="109">
        <f t="shared" si="106"/>
        <v>0</v>
      </c>
      <c r="BS476" s="108">
        <f t="shared" si="107"/>
        <v>1</v>
      </c>
      <c r="BT476" s="108">
        <f t="shared" si="108"/>
        <v>0</v>
      </c>
      <c r="BU476" s="108">
        <f t="shared" si="100"/>
        <v>1</v>
      </c>
      <c r="BV476" s="62" t="str">
        <f t="shared" si="110"/>
        <v>IGUAL</v>
      </c>
      <c r="BW476" s="251"/>
    </row>
    <row r="477" spans="1:75" ht="43.5" customHeight="1">
      <c r="A477" s="89" t="s">
        <v>127</v>
      </c>
      <c r="B477" s="43">
        <v>2001</v>
      </c>
      <c r="C477" s="90" t="s">
        <v>3</v>
      </c>
      <c r="D477" s="90" t="s">
        <v>2394</v>
      </c>
      <c r="E477" s="92">
        <v>45252</v>
      </c>
      <c r="F477" s="90" t="s">
        <v>23</v>
      </c>
      <c r="G477" s="93" t="s">
        <v>2476</v>
      </c>
      <c r="H477" s="90" t="s">
        <v>35</v>
      </c>
      <c r="I477" s="92">
        <v>45384</v>
      </c>
      <c r="J477" s="94"/>
      <c r="K477" s="90"/>
      <c r="L477" s="90"/>
      <c r="M477" s="90"/>
      <c r="N477" s="90"/>
      <c r="O477" s="92"/>
      <c r="P477" s="92"/>
      <c r="Q477" s="189">
        <v>3265</v>
      </c>
      <c r="R477" s="95">
        <f t="array" ref="R477">SUM(IF($AA477=Reformulaciones!$B$2:$B$1354,Reformulaciones!$J$2:$J$994,0))</f>
        <v>0</v>
      </c>
      <c r="S477" s="93"/>
      <c r="T477" s="93" t="s">
        <v>3220</v>
      </c>
      <c r="U477" s="96" t="s">
        <v>3221</v>
      </c>
      <c r="V477" s="90">
        <v>1</v>
      </c>
      <c r="W477" s="90" t="s">
        <v>128</v>
      </c>
      <c r="X477" s="92">
        <v>45587</v>
      </c>
      <c r="Y477" s="92">
        <v>45869</v>
      </c>
      <c r="Z477" s="90" t="s">
        <v>2930</v>
      </c>
      <c r="AA477" s="44" t="s">
        <v>2477</v>
      </c>
      <c r="AB477" s="97" t="s">
        <v>55</v>
      </c>
      <c r="AC477" s="97" t="s">
        <v>55</v>
      </c>
      <c r="AD477" s="97" t="s">
        <v>55</v>
      </c>
      <c r="AE477" s="97" t="s">
        <v>55</v>
      </c>
      <c r="AF477" s="97" t="s">
        <v>55</v>
      </c>
      <c r="AG477" s="97" t="s">
        <v>55</v>
      </c>
      <c r="AH477" s="97" t="s">
        <v>55</v>
      </c>
      <c r="AI477" s="97" t="s">
        <v>55</v>
      </c>
      <c r="AJ477" s="97" t="s">
        <v>55</v>
      </c>
      <c r="AK477" s="97" t="s">
        <v>44</v>
      </c>
      <c r="AL477" s="98" t="str">
        <f t="shared" si="111"/>
        <v>A</v>
      </c>
      <c r="AM477" s="99" t="s">
        <v>2397</v>
      </c>
      <c r="AN477" s="100">
        <v>0</v>
      </c>
      <c r="AO477" s="99" t="s">
        <v>2398</v>
      </c>
      <c r="AP477" s="110">
        <v>45494</v>
      </c>
      <c r="AQ477" s="97" t="s">
        <v>55</v>
      </c>
      <c r="AR477" s="97" t="s">
        <v>55</v>
      </c>
      <c r="AS477" s="105"/>
      <c r="AT477" s="97" t="s">
        <v>44</v>
      </c>
      <c r="AU477" s="98" t="str">
        <f t="shared" si="112"/>
        <v>A</v>
      </c>
      <c r="AV477" s="197" t="s">
        <v>254</v>
      </c>
      <c r="AW477" s="198">
        <v>0</v>
      </c>
      <c r="AX477" s="197" t="s">
        <v>2399</v>
      </c>
      <c r="AY477" s="203">
        <v>45588</v>
      </c>
      <c r="AZ477" s="97" t="s">
        <v>55</v>
      </c>
      <c r="BA477" s="97" t="s">
        <v>55</v>
      </c>
      <c r="BB477" s="219"/>
      <c r="BC477" s="97" t="s">
        <v>44</v>
      </c>
      <c r="BD477" s="98" t="str">
        <f t="shared" si="109"/>
        <v>A</v>
      </c>
      <c r="BE477" s="99"/>
      <c r="BF477" s="106"/>
      <c r="BG477" s="101"/>
      <c r="BH477" s="200"/>
      <c r="BI477" s="205"/>
      <c r="BJ477" s="201"/>
      <c r="BK477" s="202"/>
      <c r="BL477" s="107" t="s">
        <v>2400</v>
      </c>
      <c r="BM477" s="108">
        <f t="shared" si="101"/>
        <v>0</v>
      </c>
      <c r="BN477" s="108">
        <f t="shared" si="102"/>
        <v>1</v>
      </c>
      <c r="BO477" s="108">
        <f t="shared" si="103"/>
        <v>0</v>
      </c>
      <c r="BP477" s="108">
        <f t="shared" si="104"/>
        <v>0</v>
      </c>
      <c r="BQ477" s="108">
        <f t="shared" si="105"/>
        <v>0</v>
      </c>
      <c r="BR477" s="109">
        <f t="shared" si="106"/>
        <v>0</v>
      </c>
      <c r="BS477" s="108">
        <f t="shared" si="107"/>
        <v>0</v>
      </c>
      <c r="BT477" s="108">
        <f t="shared" si="108"/>
        <v>0</v>
      </c>
      <c r="BU477" s="108">
        <f t="shared" si="100"/>
        <v>0</v>
      </c>
      <c r="BV477" s="62" t="str">
        <f t="shared" si="110"/>
        <v>IGUAL</v>
      </c>
      <c r="BW477" s="251"/>
    </row>
    <row r="478" spans="1:75" ht="49.5" customHeight="1">
      <c r="A478" s="89" t="s">
        <v>127</v>
      </c>
      <c r="B478" s="43">
        <v>2002</v>
      </c>
      <c r="C478" s="90" t="s">
        <v>3</v>
      </c>
      <c r="D478" s="90" t="s">
        <v>2394</v>
      </c>
      <c r="E478" s="92">
        <v>45252</v>
      </c>
      <c r="F478" s="90" t="s">
        <v>1615</v>
      </c>
      <c r="G478" s="93" t="s">
        <v>2478</v>
      </c>
      <c r="H478" s="90" t="s">
        <v>35</v>
      </c>
      <c r="I478" s="92">
        <v>45384</v>
      </c>
      <c r="J478" s="94"/>
      <c r="K478" s="90"/>
      <c r="L478" s="90"/>
      <c r="M478" s="90"/>
      <c r="N478" s="90"/>
      <c r="O478" s="92"/>
      <c r="P478" s="92"/>
      <c r="Q478" s="189">
        <v>3266</v>
      </c>
      <c r="R478" s="95">
        <f t="array" ref="R478">SUM(IF($AA478=Reformulaciones!$B$2:$B$1354,Reformulaciones!$J$2:$J$994,0))</f>
        <v>0</v>
      </c>
      <c r="S478" s="93"/>
      <c r="T478" s="93" t="s">
        <v>3222</v>
      </c>
      <c r="U478" s="96" t="s">
        <v>3223</v>
      </c>
      <c r="V478" s="90">
        <v>1</v>
      </c>
      <c r="W478" s="90" t="s">
        <v>128</v>
      </c>
      <c r="X478" s="92">
        <v>45587</v>
      </c>
      <c r="Y478" s="92">
        <v>45657</v>
      </c>
      <c r="Z478" s="90" t="s">
        <v>2930</v>
      </c>
      <c r="AA478" s="44" t="s">
        <v>2479</v>
      </c>
      <c r="AB478" s="97" t="s">
        <v>55</v>
      </c>
      <c r="AC478" s="97" t="s">
        <v>55</v>
      </c>
      <c r="AD478" s="97" t="s">
        <v>55</v>
      </c>
      <c r="AE478" s="97" t="s">
        <v>55</v>
      </c>
      <c r="AF478" s="97" t="s">
        <v>55</v>
      </c>
      <c r="AG478" s="97" t="s">
        <v>55</v>
      </c>
      <c r="AH478" s="97" t="s">
        <v>55</v>
      </c>
      <c r="AI478" s="97" t="s">
        <v>55</v>
      </c>
      <c r="AJ478" s="97" t="s">
        <v>55</v>
      </c>
      <c r="AK478" s="97" t="s">
        <v>44</v>
      </c>
      <c r="AL478" s="98" t="str">
        <f t="shared" si="111"/>
        <v>A</v>
      </c>
      <c r="AM478" s="99" t="s">
        <v>2397</v>
      </c>
      <c r="AN478" s="100">
        <v>0</v>
      </c>
      <c r="AO478" s="99" t="s">
        <v>2398</v>
      </c>
      <c r="AP478" s="110">
        <v>45494</v>
      </c>
      <c r="AQ478" s="97" t="s">
        <v>55</v>
      </c>
      <c r="AR478" s="97" t="s">
        <v>55</v>
      </c>
      <c r="AS478" s="105"/>
      <c r="AT478" s="97" t="s">
        <v>44</v>
      </c>
      <c r="AU478" s="98" t="str">
        <f t="shared" si="112"/>
        <v>A</v>
      </c>
      <c r="AV478" s="197" t="s">
        <v>254</v>
      </c>
      <c r="AW478" s="198">
        <v>0</v>
      </c>
      <c r="AX478" s="197" t="s">
        <v>2399</v>
      </c>
      <c r="AY478" s="203">
        <v>45588</v>
      </c>
      <c r="AZ478" s="97" t="s">
        <v>55</v>
      </c>
      <c r="BA478" s="97" t="s">
        <v>55</v>
      </c>
      <c r="BB478" s="219"/>
      <c r="BC478" s="97" t="s">
        <v>44</v>
      </c>
      <c r="BD478" s="98" t="str">
        <f t="shared" si="109"/>
        <v>A</v>
      </c>
      <c r="BE478" s="99"/>
      <c r="BF478" s="106"/>
      <c r="BG478" s="101"/>
      <c r="BH478" s="200"/>
      <c r="BI478" s="205"/>
      <c r="BJ478" s="201"/>
      <c r="BK478" s="202"/>
      <c r="BL478" s="107" t="s">
        <v>2400</v>
      </c>
      <c r="BM478" s="108">
        <f t="shared" si="101"/>
        <v>1</v>
      </c>
      <c r="BN478" s="108">
        <f t="shared" si="102"/>
        <v>1</v>
      </c>
      <c r="BO478" s="108">
        <f t="shared" si="103"/>
        <v>0</v>
      </c>
      <c r="BP478" s="108">
        <f t="shared" si="104"/>
        <v>1</v>
      </c>
      <c r="BQ478" s="108">
        <f t="shared" si="105"/>
        <v>1</v>
      </c>
      <c r="BR478" s="109">
        <f t="shared" si="106"/>
        <v>0</v>
      </c>
      <c r="BS478" s="108">
        <f t="shared" si="107"/>
        <v>1</v>
      </c>
      <c r="BT478" s="108">
        <f t="shared" si="108"/>
        <v>0</v>
      </c>
      <c r="BU478" s="108">
        <f t="shared" si="100"/>
        <v>1</v>
      </c>
      <c r="BV478" s="62" t="str">
        <f t="shared" si="110"/>
        <v>IGUAL</v>
      </c>
      <c r="BW478" s="251"/>
    </row>
    <row r="479" spans="1:75" ht="49.5" customHeight="1">
      <c r="A479" s="89" t="s">
        <v>127</v>
      </c>
      <c r="B479" s="43">
        <v>2003</v>
      </c>
      <c r="C479" s="90" t="s">
        <v>3</v>
      </c>
      <c r="D479" s="90" t="s">
        <v>2394</v>
      </c>
      <c r="E479" s="92">
        <v>45252</v>
      </c>
      <c r="F479" s="90" t="s">
        <v>23</v>
      </c>
      <c r="G479" s="93" t="s">
        <v>2480</v>
      </c>
      <c r="H479" s="90" t="s">
        <v>35</v>
      </c>
      <c r="I479" s="92">
        <v>45384</v>
      </c>
      <c r="J479" s="94"/>
      <c r="K479" s="90"/>
      <c r="L479" s="90"/>
      <c r="M479" s="90"/>
      <c r="N479" s="90"/>
      <c r="O479" s="92"/>
      <c r="P479" s="92"/>
      <c r="Q479" s="189">
        <v>3267</v>
      </c>
      <c r="R479" s="95">
        <f t="array" ref="R479">SUM(IF($AA479=Reformulaciones!$B$2:$B$1354,Reformulaciones!$J$2:$J$994,0))</f>
        <v>0</v>
      </c>
      <c r="S479" s="93"/>
      <c r="T479" s="93" t="s">
        <v>3224</v>
      </c>
      <c r="U479" s="96" t="s">
        <v>3225</v>
      </c>
      <c r="V479" s="90">
        <v>1</v>
      </c>
      <c r="W479" s="90" t="s">
        <v>128</v>
      </c>
      <c r="X479" s="92">
        <v>45587</v>
      </c>
      <c r="Y479" s="92">
        <v>46022</v>
      </c>
      <c r="Z479" s="90" t="s">
        <v>2930</v>
      </c>
      <c r="AA479" s="44" t="s">
        <v>2481</v>
      </c>
      <c r="AB479" s="97" t="s">
        <v>55</v>
      </c>
      <c r="AC479" s="97" t="s">
        <v>55</v>
      </c>
      <c r="AD479" s="97" t="s">
        <v>55</v>
      </c>
      <c r="AE479" s="97" t="s">
        <v>55</v>
      </c>
      <c r="AF479" s="97" t="s">
        <v>55</v>
      </c>
      <c r="AG479" s="97" t="s">
        <v>55</v>
      </c>
      <c r="AH479" s="97" t="s">
        <v>55</v>
      </c>
      <c r="AI479" s="97" t="s">
        <v>55</v>
      </c>
      <c r="AJ479" s="97" t="s">
        <v>55</v>
      </c>
      <c r="AK479" s="97" t="s">
        <v>44</v>
      </c>
      <c r="AL479" s="98" t="str">
        <f t="shared" si="111"/>
        <v>A</v>
      </c>
      <c r="AM479" s="99" t="s">
        <v>2397</v>
      </c>
      <c r="AN479" s="100">
        <v>0</v>
      </c>
      <c r="AO479" s="99" t="s">
        <v>2398</v>
      </c>
      <c r="AP479" s="110">
        <v>45494</v>
      </c>
      <c r="AQ479" s="97" t="s">
        <v>55</v>
      </c>
      <c r="AR479" s="97" t="s">
        <v>55</v>
      </c>
      <c r="AS479" s="105"/>
      <c r="AT479" s="97" t="s">
        <v>44</v>
      </c>
      <c r="AU479" s="98" t="str">
        <f t="shared" si="112"/>
        <v>A</v>
      </c>
      <c r="AV479" s="197" t="s">
        <v>254</v>
      </c>
      <c r="AW479" s="198">
        <v>0</v>
      </c>
      <c r="AX479" s="197" t="s">
        <v>2399</v>
      </c>
      <c r="AY479" s="203">
        <v>45588</v>
      </c>
      <c r="AZ479" s="97" t="s">
        <v>55</v>
      </c>
      <c r="BA479" s="97" t="s">
        <v>55</v>
      </c>
      <c r="BB479" s="219"/>
      <c r="BC479" s="97" t="s">
        <v>44</v>
      </c>
      <c r="BD479" s="98" t="str">
        <f t="shared" si="109"/>
        <v>A</v>
      </c>
      <c r="BE479" s="99"/>
      <c r="BF479" s="106"/>
      <c r="BG479" s="101"/>
      <c r="BH479" s="200"/>
      <c r="BI479" s="205"/>
      <c r="BJ479" s="201"/>
      <c r="BK479" s="202"/>
      <c r="BL479" s="107" t="s">
        <v>2400</v>
      </c>
      <c r="BM479" s="108">
        <f t="shared" si="101"/>
        <v>0</v>
      </c>
      <c r="BN479" s="108">
        <f t="shared" si="102"/>
        <v>1</v>
      </c>
      <c r="BO479" s="108">
        <f t="shared" si="103"/>
        <v>0</v>
      </c>
      <c r="BP479" s="108">
        <f t="shared" si="104"/>
        <v>0</v>
      </c>
      <c r="BQ479" s="108">
        <f t="shared" si="105"/>
        <v>0</v>
      </c>
      <c r="BR479" s="109">
        <f t="shared" si="106"/>
        <v>0</v>
      </c>
      <c r="BS479" s="108">
        <f t="shared" si="107"/>
        <v>0</v>
      </c>
      <c r="BT479" s="108">
        <f t="shared" si="108"/>
        <v>0</v>
      </c>
      <c r="BU479" s="108">
        <f t="shared" si="100"/>
        <v>0</v>
      </c>
      <c r="BV479" s="62" t="str">
        <f t="shared" si="110"/>
        <v>IGUAL</v>
      </c>
      <c r="BW479" s="251"/>
    </row>
    <row r="480" spans="1:75" ht="49.5" customHeight="1">
      <c r="A480" s="89" t="s">
        <v>127</v>
      </c>
      <c r="B480" s="43">
        <v>2004</v>
      </c>
      <c r="C480" s="90" t="s">
        <v>3</v>
      </c>
      <c r="D480" s="90" t="s">
        <v>2394</v>
      </c>
      <c r="E480" s="92">
        <v>45252</v>
      </c>
      <c r="F480" s="90" t="s">
        <v>23</v>
      </c>
      <c r="G480" s="93" t="s">
        <v>2482</v>
      </c>
      <c r="H480" s="90" t="s">
        <v>35</v>
      </c>
      <c r="I480" s="92">
        <v>45384</v>
      </c>
      <c r="J480" s="94"/>
      <c r="K480" s="90"/>
      <c r="L480" s="90"/>
      <c r="M480" s="90"/>
      <c r="N480" s="90"/>
      <c r="O480" s="92"/>
      <c r="P480" s="92"/>
      <c r="Q480" s="189">
        <v>3268</v>
      </c>
      <c r="R480" s="95">
        <f t="array" ref="R480">SUM(IF($AA480=Reformulaciones!$B$2:$B$1354,Reformulaciones!$J$2:$J$994,0))</f>
        <v>0</v>
      </c>
      <c r="S480" s="93"/>
      <c r="T480" s="93" t="s">
        <v>3226</v>
      </c>
      <c r="U480" s="96" t="s">
        <v>3227</v>
      </c>
      <c r="V480" s="90">
        <v>1</v>
      </c>
      <c r="W480" s="90" t="s">
        <v>128</v>
      </c>
      <c r="X480" s="92">
        <v>45587</v>
      </c>
      <c r="Y480" s="92">
        <v>45657</v>
      </c>
      <c r="Z480" s="90" t="s">
        <v>2930</v>
      </c>
      <c r="AA480" s="44" t="s">
        <v>2483</v>
      </c>
      <c r="AB480" s="97" t="s">
        <v>55</v>
      </c>
      <c r="AC480" s="97" t="s">
        <v>55</v>
      </c>
      <c r="AD480" s="97" t="s">
        <v>55</v>
      </c>
      <c r="AE480" s="97" t="s">
        <v>55</v>
      </c>
      <c r="AF480" s="97" t="s">
        <v>55</v>
      </c>
      <c r="AG480" s="97" t="s">
        <v>55</v>
      </c>
      <c r="AH480" s="97" t="s">
        <v>55</v>
      </c>
      <c r="AI480" s="97" t="s">
        <v>55</v>
      </c>
      <c r="AJ480" s="97" t="s">
        <v>55</v>
      </c>
      <c r="AK480" s="97" t="s">
        <v>44</v>
      </c>
      <c r="AL480" s="98" t="str">
        <f t="shared" si="111"/>
        <v>A</v>
      </c>
      <c r="AM480" s="99" t="s">
        <v>2397</v>
      </c>
      <c r="AN480" s="100">
        <v>0</v>
      </c>
      <c r="AO480" s="99" t="s">
        <v>2398</v>
      </c>
      <c r="AP480" s="110">
        <v>45494</v>
      </c>
      <c r="AQ480" s="97" t="s">
        <v>55</v>
      </c>
      <c r="AR480" s="97" t="s">
        <v>55</v>
      </c>
      <c r="AS480" s="105"/>
      <c r="AT480" s="97" t="s">
        <v>44</v>
      </c>
      <c r="AU480" s="98" t="str">
        <f t="shared" si="112"/>
        <v>A</v>
      </c>
      <c r="AV480" s="197" t="s">
        <v>254</v>
      </c>
      <c r="AW480" s="198">
        <v>0</v>
      </c>
      <c r="AX480" s="197" t="s">
        <v>2399</v>
      </c>
      <c r="AY480" s="203">
        <v>45588</v>
      </c>
      <c r="AZ480" s="97" t="s">
        <v>55</v>
      </c>
      <c r="BA480" s="97" t="s">
        <v>55</v>
      </c>
      <c r="BB480" s="219"/>
      <c r="BC480" s="97" t="s">
        <v>44</v>
      </c>
      <c r="BD480" s="98" t="str">
        <f t="shared" si="109"/>
        <v>A</v>
      </c>
      <c r="BE480" s="99"/>
      <c r="BF480" s="106"/>
      <c r="BG480" s="101"/>
      <c r="BH480" s="200"/>
      <c r="BI480" s="205"/>
      <c r="BJ480" s="201"/>
      <c r="BK480" s="202"/>
      <c r="BL480" s="107" t="s">
        <v>2400</v>
      </c>
      <c r="BM480" s="108">
        <f t="shared" si="101"/>
        <v>1</v>
      </c>
      <c r="BN480" s="108">
        <f t="shared" si="102"/>
        <v>1</v>
      </c>
      <c r="BO480" s="108">
        <f t="shared" si="103"/>
        <v>0</v>
      </c>
      <c r="BP480" s="108">
        <f t="shared" si="104"/>
        <v>1</v>
      </c>
      <c r="BQ480" s="108">
        <f t="shared" si="105"/>
        <v>1</v>
      </c>
      <c r="BR480" s="109">
        <f t="shared" si="106"/>
        <v>0</v>
      </c>
      <c r="BS480" s="108">
        <f t="shared" si="107"/>
        <v>1</v>
      </c>
      <c r="BT480" s="108">
        <f t="shared" si="108"/>
        <v>0</v>
      </c>
      <c r="BU480" s="108">
        <f t="shared" si="100"/>
        <v>1</v>
      </c>
      <c r="BV480" s="62" t="str">
        <f t="shared" si="110"/>
        <v>IGUAL</v>
      </c>
      <c r="BW480" s="251"/>
    </row>
    <row r="481" spans="1:75" ht="49.5" customHeight="1">
      <c r="A481" s="89" t="s">
        <v>127</v>
      </c>
      <c r="B481" s="43">
        <v>2005</v>
      </c>
      <c r="C481" s="90" t="s">
        <v>3</v>
      </c>
      <c r="D481" s="90" t="s">
        <v>2394</v>
      </c>
      <c r="E481" s="92">
        <v>45252</v>
      </c>
      <c r="F481" s="90" t="s">
        <v>23</v>
      </c>
      <c r="G481" s="93" t="s">
        <v>2484</v>
      </c>
      <c r="H481" s="90" t="s">
        <v>35</v>
      </c>
      <c r="I481" s="92">
        <v>45384</v>
      </c>
      <c r="J481" s="94"/>
      <c r="K481" s="90"/>
      <c r="L481" s="90"/>
      <c r="M481" s="90"/>
      <c r="N481" s="90"/>
      <c r="O481" s="92"/>
      <c r="P481" s="92"/>
      <c r="Q481" s="189">
        <v>3269</v>
      </c>
      <c r="R481" s="95">
        <f t="array" ref="R481">SUM(IF($AA481=Reformulaciones!$B$2:$B$1354,Reformulaciones!$J$2:$J$994,0))</f>
        <v>0</v>
      </c>
      <c r="S481" s="93"/>
      <c r="T481" s="93" t="s">
        <v>3228</v>
      </c>
      <c r="U481" s="96" t="s">
        <v>3229</v>
      </c>
      <c r="V481" s="90">
        <v>1</v>
      </c>
      <c r="W481" s="90" t="s">
        <v>128</v>
      </c>
      <c r="X481" s="92">
        <v>45587</v>
      </c>
      <c r="Y481" s="92">
        <v>45657</v>
      </c>
      <c r="Z481" s="90" t="s">
        <v>2930</v>
      </c>
      <c r="AA481" s="44" t="s">
        <v>2485</v>
      </c>
      <c r="AB481" s="97" t="s">
        <v>55</v>
      </c>
      <c r="AC481" s="97" t="s">
        <v>55</v>
      </c>
      <c r="AD481" s="97" t="s">
        <v>55</v>
      </c>
      <c r="AE481" s="97" t="s">
        <v>55</v>
      </c>
      <c r="AF481" s="97" t="s">
        <v>55</v>
      </c>
      <c r="AG481" s="97" t="s">
        <v>55</v>
      </c>
      <c r="AH481" s="97" t="s">
        <v>55</v>
      </c>
      <c r="AI481" s="97" t="s">
        <v>55</v>
      </c>
      <c r="AJ481" s="97" t="s">
        <v>55</v>
      </c>
      <c r="AK481" s="97" t="s">
        <v>44</v>
      </c>
      <c r="AL481" s="98" t="str">
        <f t="shared" si="111"/>
        <v>A</v>
      </c>
      <c r="AM481" s="99" t="s">
        <v>2397</v>
      </c>
      <c r="AN481" s="100">
        <v>0</v>
      </c>
      <c r="AO481" s="99" t="s">
        <v>2398</v>
      </c>
      <c r="AP481" s="110">
        <v>45494</v>
      </c>
      <c r="AQ481" s="97" t="s">
        <v>55</v>
      </c>
      <c r="AR481" s="97" t="s">
        <v>55</v>
      </c>
      <c r="AS481" s="105"/>
      <c r="AT481" s="97" t="s">
        <v>44</v>
      </c>
      <c r="AU481" s="98" t="str">
        <f t="shared" si="112"/>
        <v>A</v>
      </c>
      <c r="AV481" s="197" t="s">
        <v>254</v>
      </c>
      <c r="AW481" s="198">
        <v>0</v>
      </c>
      <c r="AX481" s="197" t="s">
        <v>2399</v>
      </c>
      <c r="AY481" s="203">
        <v>45588</v>
      </c>
      <c r="AZ481" s="97" t="s">
        <v>55</v>
      </c>
      <c r="BA481" s="97" t="s">
        <v>55</v>
      </c>
      <c r="BB481" s="219"/>
      <c r="BC481" s="97" t="s">
        <v>44</v>
      </c>
      <c r="BD481" s="98" t="str">
        <f t="shared" si="109"/>
        <v>A</v>
      </c>
      <c r="BE481" s="99"/>
      <c r="BF481" s="106"/>
      <c r="BG481" s="101"/>
      <c r="BH481" s="200"/>
      <c r="BI481" s="205"/>
      <c r="BJ481" s="201"/>
      <c r="BK481" s="202"/>
      <c r="BL481" s="107" t="s">
        <v>2400</v>
      </c>
      <c r="BM481" s="108">
        <f t="shared" si="101"/>
        <v>1</v>
      </c>
      <c r="BN481" s="108">
        <f t="shared" si="102"/>
        <v>1</v>
      </c>
      <c r="BO481" s="108">
        <f t="shared" si="103"/>
        <v>0</v>
      </c>
      <c r="BP481" s="108">
        <f t="shared" si="104"/>
        <v>1</v>
      </c>
      <c r="BQ481" s="108">
        <f t="shared" si="105"/>
        <v>1</v>
      </c>
      <c r="BR481" s="109">
        <f t="shared" si="106"/>
        <v>0</v>
      </c>
      <c r="BS481" s="108">
        <f t="shared" si="107"/>
        <v>1</v>
      </c>
      <c r="BT481" s="108">
        <f t="shared" si="108"/>
        <v>0</v>
      </c>
      <c r="BU481" s="108">
        <f t="shared" si="100"/>
        <v>1</v>
      </c>
      <c r="BV481" s="62" t="str">
        <f t="shared" si="110"/>
        <v>IGUAL</v>
      </c>
      <c r="BW481" s="251"/>
    </row>
    <row r="482" spans="1:75" ht="49.5" customHeight="1">
      <c r="A482" s="89" t="s">
        <v>127</v>
      </c>
      <c r="B482" s="43">
        <v>2006</v>
      </c>
      <c r="C482" s="90" t="s">
        <v>3</v>
      </c>
      <c r="D482" s="90" t="s">
        <v>2394</v>
      </c>
      <c r="E482" s="92">
        <v>45252</v>
      </c>
      <c r="F482" s="90" t="s">
        <v>23</v>
      </c>
      <c r="G482" s="93" t="s">
        <v>2486</v>
      </c>
      <c r="H482" s="90" t="s">
        <v>35</v>
      </c>
      <c r="I482" s="92">
        <v>45384</v>
      </c>
      <c r="J482" s="94"/>
      <c r="K482" s="90"/>
      <c r="L482" s="90"/>
      <c r="M482" s="90"/>
      <c r="N482" s="90"/>
      <c r="O482" s="92"/>
      <c r="P482" s="92"/>
      <c r="Q482" s="189">
        <v>3270</v>
      </c>
      <c r="R482" s="95">
        <f t="array" ref="R482">SUM(IF($AA482=Reformulaciones!$B$2:$B$1354,Reformulaciones!$J$2:$J$994,0))</f>
        <v>0</v>
      </c>
      <c r="S482" s="93"/>
      <c r="T482" s="93" t="s">
        <v>3230</v>
      </c>
      <c r="U482" s="96" t="s">
        <v>3231</v>
      </c>
      <c r="V482" s="90">
        <v>1</v>
      </c>
      <c r="W482" s="90" t="s">
        <v>128</v>
      </c>
      <c r="X482" s="92">
        <v>45587</v>
      </c>
      <c r="Y482" s="92">
        <v>45657</v>
      </c>
      <c r="Z482" s="90" t="s">
        <v>2930</v>
      </c>
      <c r="AA482" s="44" t="s">
        <v>2487</v>
      </c>
      <c r="AB482" s="97" t="s">
        <v>55</v>
      </c>
      <c r="AC482" s="97" t="s">
        <v>55</v>
      </c>
      <c r="AD482" s="97" t="s">
        <v>55</v>
      </c>
      <c r="AE482" s="97" t="s">
        <v>55</v>
      </c>
      <c r="AF482" s="97" t="s">
        <v>55</v>
      </c>
      <c r="AG482" s="97" t="s">
        <v>55</v>
      </c>
      <c r="AH482" s="97" t="s">
        <v>55</v>
      </c>
      <c r="AI482" s="97" t="s">
        <v>55</v>
      </c>
      <c r="AJ482" s="97" t="s">
        <v>55</v>
      </c>
      <c r="AK482" s="97" t="s">
        <v>44</v>
      </c>
      <c r="AL482" s="98" t="str">
        <f t="shared" si="111"/>
        <v>A</v>
      </c>
      <c r="AM482" s="99" t="s">
        <v>2397</v>
      </c>
      <c r="AN482" s="100">
        <v>0</v>
      </c>
      <c r="AO482" s="99" t="s">
        <v>2398</v>
      </c>
      <c r="AP482" s="110">
        <v>45494</v>
      </c>
      <c r="AQ482" s="97" t="s">
        <v>55</v>
      </c>
      <c r="AR482" s="97" t="s">
        <v>55</v>
      </c>
      <c r="AS482" s="105"/>
      <c r="AT482" s="97" t="s">
        <v>44</v>
      </c>
      <c r="AU482" s="98" t="str">
        <f t="shared" si="112"/>
        <v>A</v>
      </c>
      <c r="AV482" s="197" t="s">
        <v>254</v>
      </c>
      <c r="AW482" s="198">
        <v>0</v>
      </c>
      <c r="AX482" s="197" t="s">
        <v>2399</v>
      </c>
      <c r="AY482" s="203">
        <v>45588</v>
      </c>
      <c r="AZ482" s="97" t="s">
        <v>55</v>
      </c>
      <c r="BA482" s="97" t="s">
        <v>55</v>
      </c>
      <c r="BB482" s="219"/>
      <c r="BC482" s="97" t="s">
        <v>44</v>
      </c>
      <c r="BD482" s="98" t="str">
        <f t="shared" si="109"/>
        <v>A</v>
      </c>
      <c r="BE482" s="99"/>
      <c r="BF482" s="106"/>
      <c r="BG482" s="101"/>
      <c r="BH482" s="200"/>
      <c r="BI482" s="205"/>
      <c r="BJ482" s="201"/>
      <c r="BK482" s="202"/>
      <c r="BL482" s="107" t="s">
        <v>2400</v>
      </c>
      <c r="BM482" s="108">
        <f t="shared" si="101"/>
        <v>1</v>
      </c>
      <c r="BN482" s="108">
        <f t="shared" si="102"/>
        <v>1</v>
      </c>
      <c r="BO482" s="108">
        <f t="shared" si="103"/>
        <v>0</v>
      </c>
      <c r="BP482" s="108">
        <f t="shared" si="104"/>
        <v>1</v>
      </c>
      <c r="BQ482" s="108">
        <f t="shared" si="105"/>
        <v>1</v>
      </c>
      <c r="BR482" s="109">
        <f t="shared" si="106"/>
        <v>0</v>
      </c>
      <c r="BS482" s="108">
        <f t="shared" si="107"/>
        <v>1</v>
      </c>
      <c r="BT482" s="108">
        <f t="shared" si="108"/>
        <v>0</v>
      </c>
      <c r="BU482" s="108">
        <f t="shared" si="100"/>
        <v>1</v>
      </c>
      <c r="BV482" s="62" t="str">
        <f t="shared" si="110"/>
        <v>IGUAL</v>
      </c>
      <c r="BW482" s="251"/>
    </row>
    <row r="483" spans="1:75" ht="49.5" hidden="1" customHeight="1">
      <c r="A483" s="89" t="s">
        <v>2488</v>
      </c>
      <c r="B483" s="43">
        <v>2084</v>
      </c>
      <c r="C483" s="90" t="s">
        <v>4</v>
      </c>
      <c r="D483" s="90" t="s">
        <v>2489</v>
      </c>
      <c r="E483" s="92">
        <v>45252</v>
      </c>
      <c r="F483" s="90" t="s">
        <v>24</v>
      </c>
      <c r="G483" s="93" t="s">
        <v>2490</v>
      </c>
      <c r="H483" s="90"/>
      <c r="I483" s="92">
        <v>45448</v>
      </c>
      <c r="J483" s="94"/>
      <c r="K483" s="90"/>
      <c r="L483" s="90"/>
      <c r="M483" s="90"/>
      <c r="N483" s="90"/>
      <c r="O483" s="92"/>
      <c r="P483" s="92"/>
      <c r="Q483" s="189" t="s">
        <v>110</v>
      </c>
      <c r="R483" s="95">
        <f t="array" ref="R483">SUM(IF($AA483=Reformulaciones!$B$2:$B$1354,Reformulaciones!$J$2:$J$994,0))</f>
        <v>0</v>
      </c>
      <c r="S483" s="93"/>
      <c r="T483" s="178" t="s">
        <v>609</v>
      </c>
      <c r="U483" s="96"/>
      <c r="V483" s="94"/>
      <c r="W483" s="90" t="s">
        <v>2491</v>
      </c>
      <c r="X483" s="92"/>
      <c r="Y483" s="92"/>
      <c r="Z483" s="90" t="s">
        <v>3258</v>
      </c>
      <c r="AA483" s="44" t="s">
        <v>2492</v>
      </c>
      <c r="AB483" s="97" t="s">
        <v>55</v>
      </c>
      <c r="AC483" s="97" t="s">
        <v>55</v>
      </c>
      <c r="AD483" s="97" t="s">
        <v>55</v>
      </c>
      <c r="AE483" s="97" t="s">
        <v>55</v>
      </c>
      <c r="AF483" s="97" t="s">
        <v>55</v>
      </c>
      <c r="AG483" s="97" t="s">
        <v>55</v>
      </c>
      <c r="AH483" s="97" t="s">
        <v>55</v>
      </c>
      <c r="AI483" s="97" t="s">
        <v>55</v>
      </c>
      <c r="AJ483" s="97" t="s">
        <v>55</v>
      </c>
      <c r="AK483" s="97" t="s">
        <v>48</v>
      </c>
      <c r="AL483" s="98" t="str">
        <f t="shared" si="111"/>
        <v>A</v>
      </c>
      <c r="AM483" s="99" t="s">
        <v>2410</v>
      </c>
      <c r="AN483" s="100">
        <v>0</v>
      </c>
      <c r="AO483" s="99" t="s">
        <v>2411</v>
      </c>
      <c r="AP483" s="110">
        <v>45492</v>
      </c>
      <c r="AQ483" s="97" t="s">
        <v>55</v>
      </c>
      <c r="AR483" s="97" t="s">
        <v>55</v>
      </c>
      <c r="AS483" s="99" t="s">
        <v>2493</v>
      </c>
      <c r="AT483" s="97" t="s">
        <v>48</v>
      </c>
      <c r="AU483" s="98" t="str">
        <f t="shared" si="112"/>
        <v>A</v>
      </c>
      <c r="AV483" s="197" t="s">
        <v>2494</v>
      </c>
      <c r="AW483" s="198">
        <v>0</v>
      </c>
      <c r="AX483" s="197" t="s">
        <v>2494</v>
      </c>
      <c r="AY483" s="203">
        <v>45586</v>
      </c>
      <c r="AZ483" s="219" t="s">
        <v>179</v>
      </c>
      <c r="BA483" s="219" t="s">
        <v>179</v>
      </c>
      <c r="BB483" s="219" t="s">
        <v>179</v>
      </c>
      <c r="BC483" s="97" t="s">
        <v>48</v>
      </c>
      <c r="BD483" s="98" t="str">
        <f t="shared" si="109"/>
        <v>A</v>
      </c>
      <c r="BE483" s="99"/>
      <c r="BF483" s="106"/>
      <c r="BG483" s="101"/>
      <c r="BH483" s="200"/>
      <c r="BI483" s="205"/>
      <c r="BJ483" s="201"/>
      <c r="BK483" s="270" t="s">
        <v>3257</v>
      </c>
      <c r="BL483" s="107" t="s">
        <v>2400</v>
      </c>
      <c r="BM483" s="108">
        <f t="shared" si="101"/>
        <v>0</v>
      </c>
      <c r="BN483" s="108">
        <f t="shared" si="102"/>
        <v>1</v>
      </c>
      <c r="BO483" s="108">
        <f t="shared" si="103"/>
        <v>0</v>
      </c>
      <c r="BP483" s="108">
        <f t="shared" si="104"/>
        <v>0</v>
      </c>
      <c r="BQ483" s="108">
        <f t="shared" si="105"/>
        <v>0</v>
      </c>
      <c r="BR483" s="109">
        <f t="shared" si="106"/>
        <v>1</v>
      </c>
      <c r="BS483" s="108">
        <f t="shared" si="107"/>
        <v>0</v>
      </c>
      <c r="BT483" s="108">
        <f t="shared" si="108"/>
        <v>0</v>
      </c>
      <c r="BU483" s="108">
        <f t="shared" si="100"/>
        <v>0</v>
      </c>
      <c r="BV483" s="62" t="str">
        <f t="shared" si="110"/>
        <v>IGUAL</v>
      </c>
      <c r="BW483" s="251"/>
    </row>
    <row r="484" spans="1:75" ht="49.5" customHeight="1">
      <c r="A484" s="89" t="s">
        <v>2488</v>
      </c>
      <c r="B484" s="43">
        <v>2085</v>
      </c>
      <c r="C484" s="90" t="s">
        <v>4</v>
      </c>
      <c r="D484" s="90" t="s">
        <v>2489</v>
      </c>
      <c r="E484" s="92">
        <v>45252</v>
      </c>
      <c r="F484" s="90" t="s">
        <v>24</v>
      </c>
      <c r="G484" s="93" t="s">
        <v>2495</v>
      </c>
      <c r="H484" s="90"/>
      <c r="I484" s="92">
        <v>45448</v>
      </c>
      <c r="J484" s="94"/>
      <c r="K484" s="90"/>
      <c r="L484" s="90"/>
      <c r="M484" s="90"/>
      <c r="N484" s="90"/>
      <c r="O484" s="92"/>
      <c r="P484" s="92"/>
      <c r="Q484" s="189">
        <v>2994</v>
      </c>
      <c r="R484" s="95">
        <f t="array" ref="R484">SUM(IF($AA484=Reformulaciones!$B$2:$B$1354,Reformulaciones!$J$2:$J$994,0))</f>
        <v>0</v>
      </c>
      <c r="S484" s="93" t="s">
        <v>3259</v>
      </c>
      <c r="T484" s="93" t="s">
        <v>3260</v>
      </c>
      <c r="U484" s="96" t="s">
        <v>171</v>
      </c>
      <c r="V484" s="94" t="s">
        <v>154</v>
      </c>
      <c r="W484" s="90" t="s">
        <v>2491</v>
      </c>
      <c r="X484" s="92">
        <v>45495</v>
      </c>
      <c r="Y484" s="92">
        <v>45777</v>
      </c>
      <c r="Z484" s="90" t="s">
        <v>3258</v>
      </c>
      <c r="AA484" s="44" t="s">
        <v>2496</v>
      </c>
      <c r="AB484" s="97" t="s">
        <v>55</v>
      </c>
      <c r="AC484" s="97" t="s">
        <v>55</v>
      </c>
      <c r="AD484" s="97" t="s">
        <v>55</v>
      </c>
      <c r="AE484" s="97" t="s">
        <v>55</v>
      </c>
      <c r="AF484" s="97" t="s">
        <v>55</v>
      </c>
      <c r="AG484" s="97" t="s">
        <v>55</v>
      </c>
      <c r="AH484" s="97" t="s">
        <v>55</v>
      </c>
      <c r="AI484" s="97" t="s">
        <v>55</v>
      </c>
      <c r="AJ484" s="97" t="s">
        <v>55</v>
      </c>
      <c r="AK484" s="97" t="s">
        <v>48</v>
      </c>
      <c r="AL484" s="98" t="str">
        <f t="shared" si="111"/>
        <v>A</v>
      </c>
      <c r="AM484" s="99" t="s">
        <v>2410</v>
      </c>
      <c r="AN484" s="100">
        <v>0</v>
      </c>
      <c r="AO484" s="99" t="s">
        <v>2411</v>
      </c>
      <c r="AP484" s="110">
        <v>45494</v>
      </c>
      <c r="AQ484" s="97" t="s">
        <v>55</v>
      </c>
      <c r="AR484" s="97" t="s">
        <v>55</v>
      </c>
      <c r="AS484" s="99" t="s">
        <v>2493</v>
      </c>
      <c r="AT484" s="97" t="s">
        <v>48</v>
      </c>
      <c r="AU484" s="98" t="str">
        <f t="shared" si="112"/>
        <v>A</v>
      </c>
      <c r="AV484" s="197" t="s">
        <v>2494</v>
      </c>
      <c r="AW484" s="198">
        <v>0</v>
      </c>
      <c r="AX484" s="197" t="s">
        <v>2494</v>
      </c>
      <c r="AY484" s="203">
        <v>45586</v>
      </c>
      <c r="AZ484" s="219" t="s">
        <v>179</v>
      </c>
      <c r="BA484" s="219" t="s">
        <v>179</v>
      </c>
      <c r="BB484" s="219" t="s">
        <v>179</v>
      </c>
      <c r="BC484" s="97" t="s">
        <v>48</v>
      </c>
      <c r="BD484" s="98" t="str">
        <f t="shared" si="109"/>
        <v>A</v>
      </c>
      <c r="BE484" s="99"/>
      <c r="BF484" s="106"/>
      <c r="BG484" s="101"/>
      <c r="BH484" s="200"/>
      <c r="BI484" s="205"/>
      <c r="BJ484" s="201"/>
      <c r="BK484" s="202"/>
      <c r="BL484" s="107" t="s">
        <v>2400</v>
      </c>
      <c r="BM484" s="108">
        <f t="shared" si="101"/>
        <v>0</v>
      </c>
      <c r="BN484" s="108">
        <f t="shared" si="102"/>
        <v>1</v>
      </c>
      <c r="BO484" s="108">
        <f t="shared" si="103"/>
        <v>0</v>
      </c>
      <c r="BP484" s="108">
        <f t="shared" si="104"/>
        <v>0</v>
      </c>
      <c r="BQ484" s="108">
        <f t="shared" si="105"/>
        <v>0</v>
      </c>
      <c r="BR484" s="109">
        <f t="shared" si="106"/>
        <v>0</v>
      </c>
      <c r="BS484" s="108">
        <f t="shared" si="107"/>
        <v>0</v>
      </c>
      <c r="BT484" s="108">
        <f t="shared" si="108"/>
        <v>0</v>
      </c>
      <c r="BU484" s="108">
        <f t="shared" si="100"/>
        <v>0</v>
      </c>
      <c r="BV484" s="62" t="str">
        <f t="shared" si="110"/>
        <v>IGUAL</v>
      </c>
      <c r="BW484" s="251"/>
    </row>
    <row r="485" spans="1:75" ht="49.5" customHeight="1">
      <c r="A485" s="89" t="s">
        <v>2488</v>
      </c>
      <c r="B485" s="43">
        <v>2085</v>
      </c>
      <c r="C485" s="90" t="s">
        <v>4</v>
      </c>
      <c r="D485" s="90" t="s">
        <v>2489</v>
      </c>
      <c r="E485" s="92">
        <v>45252</v>
      </c>
      <c r="F485" s="90" t="s">
        <v>24</v>
      </c>
      <c r="G485" s="93" t="s">
        <v>2495</v>
      </c>
      <c r="H485" s="90"/>
      <c r="I485" s="92">
        <v>45448</v>
      </c>
      <c r="J485" s="94"/>
      <c r="K485" s="90"/>
      <c r="L485" s="90"/>
      <c r="M485" s="90"/>
      <c r="N485" s="90"/>
      <c r="O485" s="92"/>
      <c r="P485" s="92"/>
      <c r="Q485" s="189">
        <v>2995</v>
      </c>
      <c r="R485" s="95" t="e">
        <f t="array" ref="R485">SUM(IF($AA485=Reformulaciones!$B$2:$B$1354,Reformulaciones!$J$2:$J$994,0))</f>
        <v>#N/A</v>
      </c>
      <c r="S485" s="93" t="s">
        <v>3259</v>
      </c>
      <c r="T485" s="93" t="s">
        <v>3261</v>
      </c>
      <c r="U485" s="96" t="s">
        <v>282</v>
      </c>
      <c r="V485" s="94" t="s">
        <v>154</v>
      </c>
      <c r="W485" s="90" t="s">
        <v>2491</v>
      </c>
      <c r="X485" s="92">
        <v>45495</v>
      </c>
      <c r="Y485" s="92">
        <v>46019</v>
      </c>
      <c r="Z485" s="90" t="s">
        <v>3258</v>
      </c>
      <c r="AA485" s="44"/>
      <c r="AB485" s="97" t="s">
        <v>55</v>
      </c>
      <c r="AC485" s="97" t="s">
        <v>55</v>
      </c>
      <c r="AD485" s="97" t="s">
        <v>55</v>
      </c>
      <c r="AE485" s="97" t="s">
        <v>55</v>
      </c>
      <c r="AF485" s="97" t="s">
        <v>55</v>
      </c>
      <c r="AG485" s="97" t="s">
        <v>55</v>
      </c>
      <c r="AH485" s="97" t="s">
        <v>55</v>
      </c>
      <c r="AI485" s="97" t="s">
        <v>55</v>
      </c>
      <c r="AJ485" s="97" t="s">
        <v>55</v>
      </c>
      <c r="AK485" s="97" t="s">
        <v>55</v>
      </c>
      <c r="AL485" s="97" t="s">
        <v>55</v>
      </c>
      <c r="AM485" s="97" t="s">
        <v>55</v>
      </c>
      <c r="AN485" s="97" t="s">
        <v>55</v>
      </c>
      <c r="AO485" s="97" t="s">
        <v>55</v>
      </c>
      <c r="AP485" s="97" t="s">
        <v>55</v>
      </c>
      <c r="AQ485" s="97" t="s">
        <v>55</v>
      </c>
      <c r="AR485" s="97" t="s">
        <v>55</v>
      </c>
      <c r="AS485" s="97" t="s">
        <v>55</v>
      </c>
      <c r="AT485" s="97" t="s">
        <v>55</v>
      </c>
      <c r="AU485" s="97" t="s">
        <v>55</v>
      </c>
      <c r="AV485" s="97" t="s">
        <v>55</v>
      </c>
      <c r="AW485" s="97" t="s">
        <v>55</v>
      </c>
      <c r="AX485" s="97" t="s">
        <v>55</v>
      </c>
      <c r="AY485" s="97" t="s">
        <v>55</v>
      </c>
      <c r="AZ485" s="97" t="s">
        <v>55</v>
      </c>
      <c r="BA485" s="97" t="s">
        <v>55</v>
      </c>
      <c r="BB485" s="97" t="s">
        <v>55</v>
      </c>
      <c r="BC485" s="97" t="s">
        <v>48</v>
      </c>
      <c r="BD485" s="98" t="str">
        <f t="shared" si="109"/>
        <v>A</v>
      </c>
      <c r="BE485" s="99"/>
      <c r="BF485" s="106"/>
      <c r="BG485" s="101"/>
      <c r="BH485" s="200"/>
      <c r="BI485" s="205"/>
      <c r="BJ485" s="201"/>
      <c r="BK485" s="202"/>
      <c r="BL485" s="107" t="s">
        <v>2400</v>
      </c>
      <c r="BM485" s="108" t="str">
        <f t="shared" si="101"/>
        <v>N.A.</v>
      </c>
      <c r="BN485" s="108">
        <f t="shared" si="102"/>
        <v>1</v>
      </c>
      <c r="BO485" s="108">
        <f t="shared" si="103"/>
        <v>0</v>
      </c>
      <c r="BP485" s="108">
        <f t="shared" si="104"/>
        <v>0</v>
      </c>
      <c r="BQ485" s="108">
        <f t="shared" si="105"/>
        <v>0</v>
      </c>
      <c r="BR485" s="109">
        <f t="shared" si="106"/>
        <v>0</v>
      </c>
      <c r="BS485" s="108">
        <f t="shared" ref="BS485" si="113">(IF($BM485=1,1,(IF(AND($Y485&gt;=$BN$2,$Y485&lt;=$BO$2),1,0))))+(IF($X485="",0,(IF(BM485=1,0,(IF($BP485=1,1,0))))))</f>
        <v>0</v>
      </c>
      <c r="BT485" s="108">
        <f t="shared" si="108"/>
        <v>0</v>
      </c>
      <c r="BU485" s="108">
        <f t="shared" ref="BU485" si="114">IF($BS485=1,IF(BP485=1,1,0),0)</f>
        <v>0</v>
      </c>
      <c r="BV485" s="62" t="str">
        <f t="shared" si="110"/>
        <v>MENOR</v>
      </c>
      <c r="BW485" s="251"/>
    </row>
    <row r="486" spans="1:75" ht="49.5" hidden="1" customHeight="1">
      <c r="A486" s="89" t="s">
        <v>2488</v>
      </c>
      <c r="B486" s="43">
        <v>2086</v>
      </c>
      <c r="C486" s="90" t="s">
        <v>4</v>
      </c>
      <c r="D486" s="90" t="s">
        <v>2489</v>
      </c>
      <c r="E486" s="92">
        <v>45252</v>
      </c>
      <c r="F486" s="90" t="s">
        <v>24</v>
      </c>
      <c r="G486" s="93" t="s">
        <v>2497</v>
      </c>
      <c r="H486" s="90"/>
      <c r="I486" s="92">
        <v>45448</v>
      </c>
      <c r="J486" s="94"/>
      <c r="K486" s="90"/>
      <c r="L486" s="90"/>
      <c r="M486" s="90"/>
      <c r="N486" s="90"/>
      <c r="O486" s="92"/>
      <c r="P486" s="92"/>
      <c r="Q486" s="189" t="s">
        <v>110</v>
      </c>
      <c r="R486" s="95">
        <f t="array" ref="R486">SUM(IF($AA486=Reformulaciones!$B$2:$B$1354,Reformulaciones!$J$2:$J$994,0))</f>
        <v>0</v>
      </c>
      <c r="S486" s="93"/>
      <c r="T486" s="178" t="s">
        <v>609</v>
      </c>
      <c r="U486" s="96"/>
      <c r="V486" s="94"/>
      <c r="W486" s="90" t="s">
        <v>2491</v>
      </c>
      <c r="X486" s="92"/>
      <c r="Y486" s="92"/>
      <c r="Z486" s="90" t="s">
        <v>3258</v>
      </c>
      <c r="AA486" s="44" t="s">
        <v>2498</v>
      </c>
      <c r="AB486" s="97" t="s">
        <v>55</v>
      </c>
      <c r="AC486" s="97" t="s">
        <v>55</v>
      </c>
      <c r="AD486" s="97" t="s">
        <v>55</v>
      </c>
      <c r="AE486" s="97" t="s">
        <v>55</v>
      </c>
      <c r="AF486" s="97" t="s">
        <v>55</v>
      </c>
      <c r="AG486" s="97" t="s">
        <v>55</v>
      </c>
      <c r="AH486" s="97" t="s">
        <v>55</v>
      </c>
      <c r="AI486" s="97" t="s">
        <v>55</v>
      </c>
      <c r="AJ486" s="97" t="s">
        <v>55</v>
      </c>
      <c r="AK486" s="97" t="s">
        <v>48</v>
      </c>
      <c r="AL486" s="98" t="str">
        <f t="shared" si="111"/>
        <v>A</v>
      </c>
      <c r="AM486" s="99" t="s">
        <v>2410</v>
      </c>
      <c r="AN486" s="100">
        <v>0</v>
      </c>
      <c r="AO486" s="99" t="s">
        <v>2411</v>
      </c>
      <c r="AP486" s="110">
        <v>45494</v>
      </c>
      <c r="AQ486" s="97" t="s">
        <v>55</v>
      </c>
      <c r="AR486" s="97" t="s">
        <v>55</v>
      </c>
      <c r="AS486" s="99" t="s">
        <v>2493</v>
      </c>
      <c r="AT486" s="97" t="s">
        <v>48</v>
      </c>
      <c r="AU486" s="98" t="str">
        <f t="shared" si="112"/>
        <v>A</v>
      </c>
      <c r="AV486" s="197" t="s">
        <v>2494</v>
      </c>
      <c r="AW486" s="198">
        <v>0</v>
      </c>
      <c r="AX486" s="197" t="s">
        <v>2494</v>
      </c>
      <c r="AY486" s="203">
        <v>45586</v>
      </c>
      <c r="AZ486" s="219" t="s">
        <v>179</v>
      </c>
      <c r="BA486" s="219" t="s">
        <v>179</v>
      </c>
      <c r="BB486" s="219" t="s">
        <v>179</v>
      </c>
      <c r="BC486" s="97" t="s">
        <v>48</v>
      </c>
      <c r="BD486" s="98" t="str">
        <f t="shared" si="109"/>
        <v>A</v>
      </c>
      <c r="BE486" s="99"/>
      <c r="BF486" s="106"/>
      <c r="BG486" s="101"/>
      <c r="BH486" s="200"/>
      <c r="BI486" s="205"/>
      <c r="BJ486" s="201"/>
      <c r="BK486" s="270" t="s">
        <v>3257</v>
      </c>
      <c r="BL486" s="107" t="s">
        <v>2400</v>
      </c>
      <c r="BM486" s="108">
        <f t="shared" si="101"/>
        <v>0</v>
      </c>
      <c r="BN486" s="108">
        <f t="shared" si="102"/>
        <v>1</v>
      </c>
      <c r="BO486" s="108">
        <f t="shared" si="103"/>
        <v>0</v>
      </c>
      <c r="BP486" s="108">
        <f t="shared" si="104"/>
        <v>0</v>
      </c>
      <c r="BQ486" s="108">
        <f t="shared" si="105"/>
        <v>0</v>
      </c>
      <c r="BR486" s="109">
        <f t="shared" si="106"/>
        <v>1</v>
      </c>
      <c r="BS486" s="108">
        <f t="shared" si="107"/>
        <v>0</v>
      </c>
      <c r="BT486" s="108">
        <f t="shared" si="108"/>
        <v>0</v>
      </c>
      <c r="BU486" s="108">
        <f t="shared" si="100"/>
        <v>0</v>
      </c>
      <c r="BV486" s="62" t="str">
        <f t="shared" si="110"/>
        <v>IGUAL</v>
      </c>
      <c r="BW486" s="251"/>
    </row>
    <row r="487" spans="1:75" ht="49.5" customHeight="1">
      <c r="A487" s="89" t="s">
        <v>2151</v>
      </c>
      <c r="B487" s="43">
        <v>2087</v>
      </c>
      <c r="C487" s="90" t="s">
        <v>5</v>
      </c>
      <c r="D487" s="90" t="s">
        <v>5</v>
      </c>
      <c r="E487" s="92" t="s">
        <v>110</v>
      </c>
      <c r="F487" s="90" t="s">
        <v>24</v>
      </c>
      <c r="G487" s="93" t="s">
        <v>2499</v>
      </c>
      <c r="H487" s="90" t="s">
        <v>31</v>
      </c>
      <c r="I487" s="92">
        <v>45467</v>
      </c>
      <c r="J487" s="94"/>
      <c r="K487" s="90"/>
      <c r="L487" s="90"/>
      <c r="M487" s="90"/>
      <c r="N487" s="90"/>
      <c r="O487" s="92"/>
      <c r="P487" s="92"/>
      <c r="Q487" s="188">
        <v>2986</v>
      </c>
      <c r="R487" s="95" t="e">
        <f t="array" ref="R487">SUM(IF($AA487=Reformulaciones!$B$2:$B$1354,Reformulaciones!$J$2:$J$994,0))</f>
        <v>#N/A</v>
      </c>
      <c r="S487" s="93" t="s">
        <v>2500</v>
      </c>
      <c r="T487" s="93" t="s">
        <v>2501</v>
      </c>
      <c r="U487" s="96" t="s">
        <v>2502</v>
      </c>
      <c r="V487" s="94" t="s">
        <v>163</v>
      </c>
      <c r="W487" s="90" t="s">
        <v>106</v>
      </c>
      <c r="X487" s="92">
        <v>45474</v>
      </c>
      <c r="Y487" s="92">
        <v>45657</v>
      </c>
      <c r="Z487" s="90" t="s">
        <v>470</v>
      </c>
      <c r="AA487" s="44"/>
      <c r="AB487" s="97" t="s">
        <v>55</v>
      </c>
      <c r="AC487" s="97" t="s">
        <v>55</v>
      </c>
      <c r="AD487" s="97" t="s">
        <v>55</v>
      </c>
      <c r="AE487" s="97" t="s">
        <v>55</v>
      </c>
      <c r="AF487" s="97" t="s">
        <v>55</v>
      </c>
      <c r="AG487" s="97" t="s">
        <v>55</v>
      </c>
      <c r="AH487" s="97" t="s">
        <v>55</v>
      </c>
      <c r="AI487" s="97" t="s">
        <v>55</v>
      </c>
      <c r="AJ487" s="97" t="s">
        <v>55</v>
      </c>
      <c r="AK487" s="97" t="s">
        <v>55</v>
      </c>
      <c r="AL487" s="97" t="s">
        <v>55</v>
      </c>
      <c r="AM487" s="97" t="s">
        <v>55</v>
      </c>
      <c r="AN487" s="97" t="s">
        <v>55</v>
      </c>
      <c r="AO487" s="97" t="s">
        <v>55</v>
      </c>
      <c r="AP487" s="97" t="s">
        <v>55</v>
      </c>
      <c r="AQ487" s="97" t="s">
        <v>55</v>
      </c>
      <c r="AR487" s="97" t="s">
        <v>55</v>
      </c>
      <c r="AS487" s="97" t="s">
        <v>55</v>
      </c>
      <c r="AT487" s="97" t="s">
        <v>47</v>
      </c>
      <c r="AU487" s="98" t="str">
        <f t="shared" si="112"/>
        <v>A</v>
      </c>
      <c r="AV487" s="197" t="s">
        <v>2503</v>
      </c>
      <c r="AW487" s="198">
        <v>0</v>
      </c>
      <c r="AX487" s="197" t="s">
        <v>2504</v>
      </c>
      <c r="AY487" s="203">
        <v>45587</v>
      </c>
      <c r="AZ487" s="219"/>
      <c r="BA487" s="219"/>
      <c r="BB487" s="219" t="s">
        <v>2505</v>
      </c>
      <c r="BC487" s="97" t="s">
        <v>47</v>
      </c>
      <c r="BD487" s="98" t="str">
        <f t="shared" si="109"/>
        <v>A</v>
      </c>
      <c r="BE487" s="99"/>
      <c r="BF487" s="106"/>
      <c r="BG487" s="101"/>
      <c r="BH487" s="200"/>
      <c r="BI487" s="205"/>
      <c r="BJ487" s="201"/>
      <c r="BK487" s="202"/>
      <c r="BL487" s="107" t="s">
        <v>2400</v>
      </c>
      <c r="BM487" s="108">
        <f t="shared" si="101"/>
        <v>1</v>
      </c>
      <c r="BN487" s="108">
        <f t="shared" si="102"/>
        <v>1</v>
      </c>
      <c r="BO487" s="108">
        <f t="shared" si="103"/>
        <v>0</v>
      </c>
      <c r="BP487" s="108">
        <f t="shared" si="104"/>
        <v>1</v>
      </c>
      <c r="BQ487" s="108">
        <f t="shared" si="105"/>
        <v>1</v>
      </c>
      <c r="BR487" s="109">
        <f t="shared" si="106"/>
        <v>0</v>
      </c>
      <c r="BS487" s="108">
        <f t="shared" si="107"/>
        <v>1</v>
      </c>
      <c r="BT487" s="108">
        <f t="shared" si="108"/>
        <v>0</v>
      </c>
      <c r="BU487" s="108">
        <f t="shared" si="100"/>
        <v>1</v>
      </c>
      <c r="BV487" s="62" t="str">
        <f t="shared" si="110"/>
        <v>IGUAL</v>
      </c>
      <c r="BW487" s="251"/>
    </row>
    <row r="488" spans="1:75" ht="49.5" customHeight="1">
      <c r="A488" s="89" t="s">
        <v>2151</v>
      </c>
      <c r="B488" s="43">
        <v>2087</v>
      </c>
      <c r="C488" s="90" t="s">
        <v>5</v>
      </c>
      <c r="D488" s="90" t="s">
        <v>5</v>
      </c>
      <c r="E488" s="92" t="s">
        <v>110</v>
      </c>
      <c r="F488" s="90" t="s">
        <v>24</v>
      </c>
      <c r="G488" s="93" t="s">
        <v>2499</v>
      </c>
      <c r="H488" s="90" t="s">
        <v>31</v>
      </c>
      <c r="I488" s="92">
        <v>45467</v>
      </c>
      <c r="J488" s="94"/>
      <c r="K488" s="90"/>
      <c r="L488" s="90"/>
      <c r="M488" s="90"/>
      <c r="N488" s="90"/>
      <c r="O488" s="92"/>
      <c r="P488" s="92"/>
      <c r="Q488" s="188">
        <v>2987</v>
      </c>
      <c r="R488" s="95" t="e">
        <f t="array" ref="R488">SUM(IF($AA488=Reformulaciones!$B$2:$B$1354,Reformulaciones!$J$2:$J$994,0))</f>
        <v>#N/A</v>
      </c>
      <c r="S488" s="93" t="s">
        <v>2506</v>
      </c>
      <c r="T488" s="93" t="s">
        <v>2507</v>
      </c>
      <c r="U488" s="96" t="s">
        <v>2173</v>
      </c>
      <c r="V488" s="94" t="s">
        <v>1594</v>
      </c>
      <c r="W488" s="90" t="s">
        <v>106</v>
      </c>
      <c r="X488" s="92">
        <v>45474</v>
      </c>
      <c r="Y488" s="92">
        <v>45657</v>
      </c>
      <c r="Z488" s="90" t="s">
        <v>470</v>
      </c>
      <c r="AA488" s="44"/>
      <c r="AB488" s="97" t="s">
        <v>55</v>
      </c>
      <c r="AC488" s="97" t="s">
        <v>55</v>
      </c>
      <c r="AD488" s="97" t="s">
        <v>55</v>
      </c>
      <c r="AE488" s="97" t="s">
        <v>55</v>
      </c>
      <c r="AF488" s="97" t="s">
        <v>55</v>
      </c>
      <c r="AG488" s="97" t="s">
        <v>55</v>
      </c>
      <c r="AH488" s="97" t="s">
        <v>55</v>
      </c>
      <c r="AI488" s="97" t="s">
        <v>55</v>
      </c>
      <c r="AJ488" s="97" t="s">
        <v>55</v>
      </c>
      <c r="AK488" s="97" t="s">
        <v>55</v>
      </c>
      <c r="AL488" s="97" t="s">
        <v>55</v>
      </c>
      <c r="AM488" s="97" t="s">
        <v>55</v>
      </c>
      <c r="AN488" s="97" t="s">
        <v>55</v>
      </c>
      <c r="AO488" s="97" t="s">
        <v>55</v>
      </c>
      <c r="AP488" s="97" t="s">
        <v>55</v>
      </c>
      <c r="AQ488" s="97" t="s">
        <v>55</v>
      </c>
      <c r="AR488" s="97" t="s">
        <v>55</v>
      </c>
      <c r="AS488" s="97" t="s">
        <v>55</v>
      </c>
      <c r="AT488" s="97" t="s">
        <v>47</v>
      </c>
      <c r="AU488" s="98" t="str">
        <f t="shared" si="112"/>
        <v>A</v>
      </c>
      <c r="AV488" s="197" t="s">
        <v>2503</v>
      </c>
      <c r="AW488" s="198">
        <v>0</v>
      </c>
      <c r="AX488" s="197" t="s">
        <v>2504</v>
      </c>
      <c r="AY488" s="203">
        <v>45587</v>
      </c>
      <c r="AZ488" s="219"/>
      <c r="BA488" s="219"/>
      <c r="BB488" s="219" t="s">
        <v>2505</v>
      </c>
      <c r="BC488" s="97" t="s">
        <v>47</v>
      </c>
      <c r="BD488" s="98" t="str">
        <f t="shared" si="109"/>
        <v>A</v>
      </c>
      <c r="BE488" s="99"/>
      <c r="BF488" s="106"/>
      <c r="BG488" s="101"/>
      <c r="BH488" s="200"/>
      <c r="BI488" s="205"/>
      <c r="BJ488" s="201"/>
      <c r="BK488" s="202"/>
      <c r="BL488" s="107" t="s">
        <v>2400</v>
      </c>
      <c r="BM488" s="108">
        <f t="shared" si="101"/>
        <v>1</v>
      </c>
      <c r="BN488" s="108">
        <f t="shared" si="102"/>
        <v>1</v>
      </c>
      <c r="BO488" s="108">
        <f t="shared" si="103"/>
        <v>0</v>
      </c>
      <c r="BP488" s="108">
        <f t="shared" si="104"/>
        <v>1</v>
      </c>
      <c r="BQ488" s="108">
        <f t="shared" si="105"/>
        <v>1</v>
      </c>
      <c r="BR488" s="109">
        <f t="shared" si="106"/>
        <v>0</v>
      </c>
      <c r="BS488" s="108">
        <f t="shared" si="107"/>
        <v>1</v>
      </c>
      <c r="BT488" s="108">
        <f t="shared" si="108"/>
        <v>0</v>
      </c>
      <c r="BU488" s="108">
        <f t="shared" si="100"/>
        <v>1</v>
      </c>
      <c r="BV488" s="62" t="str">
        <f t="shared" si="110"/>
        <v>IGUAL</v>
      </c>
      <c r="BW488" s="251"/>
    </row>
    <row r="489" spans="1:75" ht="49.5" customHeight="1">
      <c r="A489" s="89" t="s">
        <v>2508</v>
      </c>
      <c r="B489" s="43">
        <v>2088</v>
      </c>
      <c r="C489" s="90" t="s">
        <v>10</v>
      </c>
      <c r="D489" s="96" t="s">
        <v>2509</v>
      </c>
      <c r="E489" s="92">
        <v>45444</v>
      </c>
      <c r="F489" s="90" t="s">
        <v>22</v>
      </c>
      <c r="G489" s="93" t="s">
        <v>2510</v>
      </c>
      <c r="H489" s="90" t="s">
        <v>26</v>
      </c>
      <c r="I489" s="92">
        <v>45490</v>
      </c>
      <c r="J489" s="94"/>
      <c r="K489" s="90"/>
      <c r="L489" s="90"/>
      <c r="M489" s="90"/>
      <c r="N489" s="90"/>
      <c r="O489" s="92"/>
      <c r="P489" s="92"/>
      <c r="Q489" s="188">
        <v>2997</v>
      </c>
      <c r="R489" s="95" t="e">
        <f t="array" ref="R489">SUM(IF($AA489=Reformulaciones!$B$2:$B$1354,Reformulaciones!$J$2:$J$994,0))</f>
        <v>#N/A</v>
      </c>
      <c r="S489" s="93" t="s">
        <v>2511</v>
      </c>
      <c r="T489" s="93" t="s">
        <v>2512</v>
      </c>
      <c r="U489" s="96" t="s">
        <v>2513</v>
      </c>
      <c r="V489" s="94">
        <v>1</v>
      </c>
      <c r="W489" s="90" t="s">
        <v>1575</v>
      </c>
      <c r="X489" s="92">
        <v>45474</v>
      </c>
      <c r="Y489" s="92">
        <v>45657</v>
      </c>
      <c r="Z489" s="90" t="s">
        <v>2514</v>
      </c>
      <c r="AA489" s="44"/>
      <c r="AB489" s="97" t="s">
        <v>55</v>
      </c>
      <c r="AC489" s="97" t="s">
        <v>55</v>
      </c>
      <c r="AD489" s="97" t="s">
        <v>55</v>
      </c>
      <c r="AE489" s="97" t="s">
        <v>55</v>
      </c>
      <c r="AF489" s="97" t="s">
        <v>55</v>
      </c>
      <c r="AG489" s="97" t="s">
        <v>55</v>
      </c>
      <c r="AH489" s="97" t="s">
        <v>55</v>
      </c>
      <c r="AI489" s="97" t="s">
        <v>55</v>
      </c>
      <c r="AJ489" s="97" t="s">
        <v>55</v>
      </c>
      <c r="AK489" s="97" t="s">
        <v>55</v>
      </c>
      <c r="AL489" s="97" t="s">
        <v>55</v>
      </c>
      <c r="AM489" s="97" t="s">
        <v>55</v>
      </c>
      <c r="AN489" s="97" t="s">
        <v>55</v>
      </c>
      <c r="AO489" s="97" t="s">
        <v>55</v>
      </c>
      <c r="AP489" s="97" t="s">
        <v>55</v>
      </c>
      <c r="AQ489" s="97" t="s">
        <v>55</v>
      </c>
      <c r="AR489" s="97" t="s">
        <v>55</v>
      </c>
      <c r="AS489" s="97" t="s">
        <v>55</v>
      </c>
      <c r="AT489" s="97" t="s">
        <v>46</v>
      </c>
      <c r="AU489" s="98" t="str">
        <f t="shared" si="112"/>
        <v>C</v>
      </c>
      <c r="AV489" s="219" t="s">
        <v>2515</v>
      </c>
      <c r="AW489" s="198">
        <v>1</v>
      </c>
      <c r="AX489" s="219" t="s">
        <v>2516</v>
      </c>
      <c r="AY489" s="203">
        <v>45582</v>
      </c>
      <c r="AZ489" s="219" t="s">
        <v>2517</v>
      </c>
      <c r="BA489" s="219" t="s">
        <v>2518</v>
      </c>
      <c r="BB489" s="219"/>
      <c r="BC489" s="97" t="s">
        <v>55</v>
      </c>
      <c r="BD489" s="98" t="s">
        <v>55</v>
      </c>
      <c r="BE489" s="97" t="s">
        <v>55</v>
      </c>
      <c r="BF489" s="100" t="s">
        <v>55</v>
      </c>
      <c r="BG489" s="97" t="s">
        <v>55</v>
      </c>
      <c r="BH489" s="110" t="s">
        <v>55</v>
      </c>
      <c r="BI489" s="97" t="s">
        <v>55</v>
      </c>
      <c r="BJ489" s="97" t="s">
        <v>55</v>
      </c>
      <c r="BK489" s="122" t="s">
        <v>55</v>
      </c>
      <c r="BL489" s="107" t="s">
        <v>2400</v>
      </c>
      <c r="BM489" s="108">
        <f t="shared" si="101"/>
        <v>1</v>
      </c>
      <c r="BN489" s="108" t="str">
        <f t="shared" si="102"/>
        <v>N.A.</v>
      </c>
      <c r="BO489" s="108" t="str">
        <f t="shared" si="103"/>
        <v>N.A.</v>
      </c>
      <c r="BP489" s="108" t="str">
        <f t="shared" si="104"/>
        <v>N.A.</v>
      </c>
      <c r="BQ489" s="108" t="str">
        <f t="shared" si="105"/>
        <v>N.A.</v>
      </c>
      <c r="BR489" s="109" t="str">
        <f t="shared" si="106"/>
        <v>N.A.</v>
      </c>
      <c r="BS489" s="108">
        <f t="shared" si="107"/>
        <v>1</v>
      </c>
      <c r="BT489" s="108">
        <f t="shared" si="108"/>
        <v>0</v>
      </c>
      <c r="BU489" s="108">
        <f t="shared" si="100"/>
        <v>0</v>
      </c>
      <c r="BV489" s="62" t="str">
        <f t="shared" si="110"/>
        <v>OK</v>
      </c>
      <c r="BW489" s="251"/>
    </row>
    <row r="490" spans="1:75" ht="49.5" customHeight="1">
      <c r="A490" s="89" t="s">
        <v>2508</v>
      </c>
      <c r="B490" s="43">
        <v>2088</v>
      </c>
      <c r="C490" s="90" t="s">
        <v>10</v>
      </c>
      <c r="D490" s="96" t="s">
        <v>2509</v>
      </c>
      <c r="E490" s="92">
        <v>45444</v>
      </c>
      <c r="F490" s="90" t="s">
        <v>22</v>
      </c>
      <c r="G490" s="93" t="s">
        <v>2510</v>
      </c>
      <c r="H490" s="90" t="s">
        <v>26</v>
      </c>
      <c r="I490" s="92">
        <v>45490</v>
      </c>
      <c r="J490" s="94"/>
      <c r="K490" s="90"/>
      <c r="L490" s="90"/>
      <c r="M490" s="90"/>
      <c r="N490" s="90"/>
      <c r="O490" s="92"/>
      <c r="P490" s="92"/>
      <c r="Q490" s="188">
        <v>2998</v>
      </c>
      <c r="R490" s="95" t="e">
        <f t="array" ref="R490">SUM(IF($AA490=Reformulaciones!$B$2:$B$1354,Reformulaciones!$J$2:$J$994,0))</f>
        <v>#N/A</v>
      </c>
      <c r="S490" s="93" t="s">
        <v>2511</v>
      </c>
      <c r="T490" s="93" t="s">
        <v>2519</v>
      </c>
      <c r="U490" s="96" t="s">
        <v>2520</v>
      </c>
      <c r="V490" s="94">
        <v>2</v>
      </c>
      <c r="W490" s="90" t="s">
        <v>1575</v>
      </c>
      <c r="X490" s="92">
        <v>45474</v>
      </c>
      <c r="Y490" s="92">
        <v>45657</v>
      </c>
      <c r="Z490" s="90" t="s">
        <v>2521</v>
      </c>
      <c r="AA490" s="44"/>
      <c r="AB490" s="97" t="s">
        <v>55</v>
      </c>
      <c r="AC490" s="97" t="s">
        <v>55</v>
      </c>
      <c r="AD490" s="97" t="s">
        <v>55</v>
      </c>
      <c r="AE490" s="97" t="s">
        <v>55</v>
      </c>
      <c r="AF490" s="97" t="s">
        <v>55</v>
      </c>
      <c r="AG490" s="97" t="s">
        <v>55</v>
      </c>
      <c r="AH490" s="97" t="s">
        <v>55</v>
      </c>
      <c r="AI490" s="97" t="s">
        <v>55</v>
      </c>
      <c r="AJ490" s="97" t="s">
        <v>55</v>
      </c>
      <c r="AK490" s="97" t="s">
        <v>55</v>
      </c>
      <c r="AL490" s="97" t="s">
        <v>55</v>
      </c>
      <c r="AM490" s="97" t="s">
        <v>55</v>
      </c>
      <c r="AN490" s="97" t="s">
        <v>55</v>
      </c>
      <c r="AO490" s="97" t="s">
        <v>55</v>
      </c>
      <c r="AP490" s="97" t="s">
        <v>55</v>
      </c>
      <c r="AQ490" s="97" t="s">
        <v>55</v>
      </c>
      <c r="AR490" s="97" t="s">
        <v>55</v>
      </c>
      <c r="AS490" s="97" t="s">
        <v>55</v>
      </c>
      <c r="AT490" s="97" t="s">
        <v>46</v>
      </c>
      <c r="AU490" s="98" t="str">
        <f t="shared" si="112"/>
        <v>A</v>
      </c>
      <c r="AV490" s="219" t="s">
        <v>2522</v>
      </c>
      <c r="AW490" s="198">
        <v>0.5</v>
      </c>
      <c r="AX490" s="219" t="s">
        <v>2523</v>
      </c>
      <c r="AY490" s="203">
        <v>45582</v>
      </c>
      <c r="AZ490" s="219" t="s">
        <v>2524</v>
      </c>
      <c r="BA490" s="219" t="s">
        <v>2525</v>
      </c>
      <c r="BB490" s="219"/>
      <c r="BC490" s="97" t="s">
        <v>46</v>
      </c>
      <c r="BD490" s="98" t="str">
        <f t="shared" si="109"/>
        <v>A</v>
      </c>
      <c r="BE490" s="99"/>
      <c r="BF490" s="106"/>
      <c r="BG490" s="101"/>
      <c r="BH490" s="200"/>
      <c r="BI490" s="205"/>
      <c r="BJ490" s="201"/>
      <c r="BK490" s="202"/>
      <c r="BL490" s="107" t="s">
        <v>2400</v>
      </c>
      <c r="BM490" s="108">
        <f t="shared" si="101"/>
        <v>1</v>
      </c>
      <c r="BN490" s="108">
        <f t="shared" si="102"/>
        <v>1</v>
      </c>
      <c r="BO490" s="108">
        <f t="shared" si="103"/>
        <v>0</v>
      </c>
      <c r="BP490" s="108">
        <f t="shared" si="104"/>
        <v>1</v>
      </c>
      <c r="BQ490" s="108">
        <f t="shared" si="105"/>
        <v>1</v>
      </c>
      <c r="BR490" s="109">
        <f t="shared" si="106"/>
        <v>0</v>
      </c>
      <c r="BS490" s="108">
        <f t="shared" si="107"/>
        <v>1</v>
      </c>
      <c r="BT490" s="108">
        <f t="shared" si="108"/>
        <v>0</v>
      </c>
      <c r="BU490" s="108">
        <f t="shared" si="100"/>
        <v>1</v>
      </c>
      <c r="BV490" s="62" t="str">
        <f t="shared" si="110"/>
        <v>MENOR</v>
      </c>
      <c r="BW490" s="251"/>
    </row>
    <row r="491" spans="1:75" ht="49.5" customHeight="1">
      <c r="A491" s="89" t="s">
        <v>2508</v>
      </c>
      <c r="B491" s="43">
        <v>2088</v>
      </c>
      <c r="C491" s="90" t="s">
        <v>10</v>
      </c>
      <c r="D491" s="96" t="s">
        <v>2509</v>
      </c>
      <c r="E491" s="92">
        <v>45444</v>
      </c>
      <c r="F491" s="90" t="s">
        <v>22</v>
      </c>
      <c r="G491" s="93" t="s">
        <v>2510</v>
      </c>
      <c r="H491" s="90" t="s">
        <v>26</v>
      </c>
      <c r="I491" s="92">
        <v>45490</v>
      </c>
      <c r="J491" s="94"/>
      <c r="K491" s="90"/>
      <c r="L491" s="90"/>
      <c r="M491" s="90"/>
      <c r="N491" s="90"/>
      <c r="O491" s="92"/>
      <c r="P491" s="92"/>
      <c r="Q491" s="188">
        <v>2999</v>
      </c>
      <c r="R491" s="95" t="e">
        <f t="array" ref="R491">SUM(IF($AA491=Reformulaciones!$B$2:$B$1354,Reformulaciones!$J$2:$J$994,0))</f>
        <v>#N/A</v>
      </c>
      <c r="S491" s="93" t="s">
        <v>2526</v>
      </c>
      <c r="T491" s="93" t="s">
        <v>2527</v>
      </c>
      <c r="U491" s="96" t="s">
        <v>2528</v>
      </c>
      <c r="V491" s="94">
        <v>10</v>
      </c>
      <c r="W491" s="90" t="s">
        <v>1575</v>
      </c>
      <c r="X491" s="92">
        <v>45474</v>
      </c>
      <c r="Y491" s="92">
        <v>45657</v>
      </c>
      <c r="Z491" s="90" t="s">
        <v>2521</v>
      </c>
      <c r="AA491" s="44"/>
      <c r="AB491" s="97" t="s">
        <v>55</v>
      </c>
      <c r="AC491" s="97" t="s">
        <v>55</v>
      </c>
      <c r="AD491" s="97" t="s">
        <v>55</v>
      </c>
      <c r="AE491" s="97" t="s">
        <v>55</v>
      </c>
      <c r="AF491" s="97" t="s">
        <v>55</v>
      </c>
      <c r="AG491" s="97" t="s">
        <v>55</v>
      </c>
      <c r="AH491" s="97" t="s">
        <v>55</v>
      </c>
      <c r="AI491" s="97" t="s">
        <v>55</v>
      </c>
      <c r="AJ491" s="97" t="s">
        <v>55</v>
      </c>
      <c r="AK491" s="97" t="s">
        <v>55</v>
      </c>
      <c r="AL491" s="97" t="s">
        <v>55</v>
      </c>
      <c r="AM491" s="97" t="s">
        <v>55</v>
      </c>
      <c r="AN491" s="97" t="s">
        <v>55</v>
      </c>
      <c r="AO491" s="97" t="s">
        <v>55</v>
      </c>
      <c r="AP491" s="97" t="s">
        <v>55</v>
      </c>
      <c r="AQ491" s="97" t="s">
        <v>55</v>
      </c>
      <c r="AR491" s="97" t="s">
        <v>55</v>
      </c>
      <c r="AS491" s="97" t="s">
        <v>55</v>
      </c>
      <c r="AT491" s="97" t="s">
        <v>46</v>
      </c>
      <c r="AU491" s="98" t="str">
        <f t="shared" si="112"/>
        <v>A</v>
      </c>
      <c r="AV491" s="219" t="s">
        <v>2529</v>
      </c>
      <c r="AW491" s="198">
        <v>0.2</v>
      </c>
      <c r="AX491" s="219" t="s">
        <v>2530</v>
      </c>
      <c r="AY491" s="203">
        <v>45582</v>
      </c>
      <c r="AZ491" s="219" t="s">
        <v>2531</v>
      </c>
      <c r="BA491" s="219" t="s">
        <v>2532</v>
      </c>
      <c r="BB491" s="219"/>
      <c r="BC491" s="97" t="s">
        <v>46</v>
      </c>
      <c r="BD491" s="98" t="str">
        <f t="shared" si="109"/>
        <v>A</v>
      </c>
      <c r="BE491" s="99"/>
      <c r="BF491" s="106"/>
      <c r="BG491" s="101"/>
      <c r="BH491" s="200"/>
      <c r="BI491" s="205"/>
      <c r="BJ491" s="201"/>
      <c r="BK491" s="202"/>
      <c r="BL491" s="107" t="s">
        <v>2400</v>
      </c>
      <c r="BM491" s="108">
        <f t="shared" si="101"/>
        <v>1</v>
      </c>
      <c r="BN491" s="108">
        <f t="shared" si="102"/>
        <v>1</v>
      </c>
      <c r="BO491" s="108">
        <f t="shared" si="103"/>
        <v>0</v>
      </c>
      <c r="BP491" s="108">
        <f t="shared" si="104"/>
        <v>1</v>
      </c>
      <c r="BQ491" s="108">
        <f t="shared" si="105"/>
        <v>1</v>
      </c>
      <c r="BR491" s="109">
        <f t="shared" si="106"/>
        <v>0</v>
      </c>
      <c r="BS491" s="108">
        <f t="shared" si="107"/>
        <v>1</v>
      </c>
      <c r="BT491" s="108">
        <f t="shared" si="108"/>
        <v>0</v>
      </c>
      <c r="BU491" s="108">
        <f t="shared" si="100"/>
        <v>1</v>
      </c>
      <c r="BV491" s="62" t="str">
        <f t="shared" si="110"/>
        <v>MENOR</v>
      </c>
      <c r="BW491" s="251"/>
    </row>
    <row r="492" spans="1:75" ht="49.5" customHeight="1">
      <c r="A492" s="89" t="s">
        <v>2508</v>
      </c>
      <c r="B492" s="43">
        <v>2088</v>
      </c>
      <c r="C492" s="90" t="s">
        <v>10</v>
      </c>
      <c r="D492" s="96" t="s">
        <v>2509</v>
      </c>
      <c r="E492" s="92">
        <v>45444</v>
      </c>
      <c r="F492" s="90" t="s">
        <v>22</v>
      </c>
      <c r="G492" s="93" t="s">
        <v>2510</v>
      </c>
      <c r="H492" s="90" t="s">
        <v>26</v>
      </c>
      <c r="I492" s="92">
        <v>45490</v>
      </c>
      <c r="J492" s="94"/>
      <c r="K492" s="90"/>
      <c r="L492" s="90"/>
      <c r="M492" s="90"/>
      <c r="N492" s="90"/>
      <c r="O492" s="92"/>
      <c r="P492" s="92"/>
      <c r="Q492" s="188">
        <v>3000</v>
      </c>
      <c r="R492" s="95" t="e">
        <f t="array" ref="R492">SUM(IF($AA492=Reformulaciones!$B$2:$B$1354,Reformulaciones!$J$2:$J$994,0))</f>
        <v>#N/A</v>
      </c>
      <c r="S492" s="93" t="s">
        <v>2526</v>
      </c>
      <c r="T492" s="93" t="s">
        <v>2533</v>
      </c>
      <c r="U492" s="96" t="s">
        <v>2534</v>
      </c>
      <c r="V492" s="94">
        <v>4</v>
      </c>
      <c r="W492" s="90" t="s">
        <v>1575</v>
      </c>
      <c r="X492" s="92">
        <v>45474</v>
      </c>
      <c r="Y492" s="92">
        <v>45657</v>
      </c>
      <c r="Z492" s="90" t="s">
        <v>2521</v>
      </c>
      <c r="AA492" s="44"/>
      <c r="AB492" s="97" t="s">
        <v>55</v>
      </c>
      <c r="AC492" s="97" t="s">
        <v>55</v>
      </c>
      <c r="AD492" s="97" t="s">
        <v>55</v>
      </c>
      <c r="AE492" s="97" t="s">
        <v>55</v>
      </c>
      <c r="AF492" s="97" t="s">
        <v>55</v>
      </c>
      <c r="AG492" s="97" t="s">
        <v>55</v>
      </c>
      <c r="AH492" s="97" t="s">
        <v>55</v>
      </c>
      <c r="AI492" s="97" t="s">
        <v>55</v>
      </c>
      <c r="AJ492" s="97" t="s">
        <v>55</v>
      </c>
      <c r="AK492" s="97" t="s">
        <v>55</v>
      </c>
      <c r="AL492" s="97" t="s">
        <v>55</v>
      </c>
      <c r="AM492" s="97" t="s">
        <v>55</v>
      </c>
      <c r="AN492" s="97" t="s">
        <v>55</v>
      </c>
      <c r="AO492" s="97" t="s">
        <v>55</v>
      </c>
      <c r="AP492" s="97" t="s">
        <v>55</v>
      </c>
      <c r="AQ492" s="97" t="s">
        <v>55</v>
      </c>
      <c r="AR492" s="97" t="s">
        <v>55</v>
      </c>
      <c r="AS492" s="97" t="s">
        <v>55</v>
      </c>
      <c r="AT492" s="97" t="s">
        <v>46</v>
      </c>
      <c r="AU492" s="98" t="str">
        <f t="shared" si="112"/>
        <v>A</v>
      </c>
      <c r="AV492" s="219" t="s">
        <v>2535</v>
      </c>
      <c r="AW492" s="198">
        <v>0.5</v>
      </c>
      <c r="AX492" s="219" t="s">
        <v>2536</v>
      </c>
      <c r="AY492" s="203">
        <v>45582</v>
      </c>
      <c r="AZ492" s="219" t="s">
        <v>2537</v>
      </c>
      <c r="BA492" s="219" t="s">
        <v>2538</v>
      </c>
      <c r="BB492" s="219"/>
      <c r="BC492" s="97" t="s">
        <v>46</v>
      </c>
      <c r="BD492" s="98" t="str">
        <f t="shared" si="109"/>
        <v>A</v>
      </c>
      <c r="BE492" s="99"/>
      <c r="BF492" s="106"/>
      <c r="BG492" s="101"/>
      <c r="BH492" s="200"/>
      <c r="BI492" s="205"/>
      <c r="BJ492" s="201"/>
      <c r="BK492" s="202"/>
      <c r="BL492" s="107" t="s">
        <v>2400</v>
      </c>
      <c r="BM492" s="108">
        <f t="shared" si="101"/>
        <v>1</v>
      </c>
      <c r="BN492" s="108">
        <f t="shared" si="102"/>
        <v>1</v>
      </c>
      <c r="BO492" s="108">
        <f t="shared" si="103"/>
        <v>0</v>
      </c>
      <c r="BP492" s="108">
        <f t="shared" si="104"/>
        <v>1</v>
      </c>
      <c r="BQ492" s="108">
        <f t="shared" si="105"/>
        <v>1</v>
      </c>
      <c r="BR492" s="109">
        <f t="shared" si="106"/>
        <v>0</v>
      </c>
      <c r="BS492" s="108">
        <f t="shared" si="107"/>
        <v>1</v>
      </c>
      <c r="BT492" s="108">
        <f t="shared" si="108"/>
        <v>0</v>
      </c>
      <c r="BU492" s="108">
        <f t="shared" si="100"/>
        <v>1</v>
      </c>
      <c r="BV492" s="62" t="str">
        <f t="shared" si="110"/>
        <v>MENOR</v>
      </c>
      <c r="BW492" s="251"/>
    </row>
    <row r="493" spans="1:75" ht="49.5" customHeight="1">
      <c r="A493" s="89" t="s">
        <v>2508</v>
      </c>
      <c r="B493" s="43">
        <v>2088</v>
      </c>
      <c r="C493" s="90" t="s">
        <v>10</v>
      </c>
      <c r="D493" s="96" t="s">
        <v>2509</v>
      </c>
      <c r="E493" s="92">
        <v>45444</v>
      </c>
      <c r="F493" s="90" t="s">
        <v>22</v>
      </c>
      <c r="G493" s="93" t="s">
        <v>2510</v>
      </c>
      <c r="H493" s="90" t="s">
        <v>26</v>
      </c>
      <c r="I493" s="92">
        <v>45490</v>
      </c>
      <c r="J493" s="94"/>
      <c r="K493" s="90"/>
      <c r="L493" s="90"/>
      <c r="M493" s="90"/>
      <c r="N493" s="90"/>
      <c r="O493" s="92"/>
      <c r="P493" s="92"/>
      <c r="Q493" s="188">
        <v>3001</v>
      </c>
      <c r="R493" s="95" t="e">
        <f t="array" ref="R493">SUM(IF($AA493=Reformulaciones!$B$2:$B$1354,Reformulaciones!$J$2:$J$994,0))</f>
        <v>#N/A</v>
      </c>
      <c r="S493" s="93" t="s">
        <v>2526</v>
      </c>
      <c r="T493" s="93" t="s">
        <v>2539</v>
      </c>
      <c r="U493" s="96" t="s">
        <v>2513</v>
      </c>
      <c r="V493" s="94">
        <v>1</v>
      </c>
      <c r="W493" s="90" t="s">
        <v>1575</v>
      </c>
      <c r="X493" s="92">
        <v>45474</v>
      </c>
      <c r="Y493" s="92">
        <v>45657</v>
      </c>
      <c r="Z493" s="90" t="s">
        <v>2521</v>
      </c>
      <c r="AA493" s="44"/>
      <c r="AB493" s="97" t="s">
        <v>55</v>
      </c>
      <c r="AC493" s="97" t="s">
        <v>55</v>
      </c>
      <c r="AD493" s="97" t="s">
        <v>55</v>
      </c>
      <c r="AE493" s="97" t="s">
        <v>55</v>
      </c>
      <c r="AF493" s="97" t="s">
        <v>55</v>
      </c>
      <c r="AG493" s="97" t="s">
        <v>55</v>
      </c>
      <c r="AH493" s="97" t="s">
        <v>55</v>
      </c>
      <c r="AI493" s="97" t="s">
        <v>55</v>
      </c>
      <c r="AJ493" s="97" t="s">
        <v>55</v>
      </c>
      <c r="AK493" s="97" t="s">
        <v>55</v>
      </c>
      <c r="AL493" s="97" t="s">
        <v>55</v>
      </c>
      <c r="AM493" s="97" t="s">
        <v>55</v>
      </c>
      <c r="AN493" s="97" t="s">
        <v>55</v>
      </c>
      <c r="AO493" s="97" t="s">
        <v>55</v>
      </c>
      <c r="AP493" s="97" t="s">
        <v>55</v>
      </c>
      <c r="AQ493" s="97" t="s">
        <v>55</v>
      </c>
      <c r="AR493" s="97" t="s">
        <v>55</v>
      </c>
      <c r="AS493" s="97" t="s">
        <v>55</v>
      </c>
      <c r="AT493" s="97" t="s">
        <v>46</v>
      </c>
      <c r="AU493" s="98" t="str">
        <f t="shared" si="112"/>
        <v>C</v>
      </c>
      <c r="AV493" s="219" t="s">
        <v>2540</v>
      </c>
      <c r="AW493" s="198">
        <v>1</v>
      </c>
      <c r="AX493" s="219" t="s">
        <v>2541</v>
      </c>
      <c r="AY493" s="203">
        <v>45583</v>
      </c>
      <c r="AZ493" s="219" t="s">
        <v>2542</v>
      </c>
      <c r="BA493" s="219" t="s">
        <v>2543</v>
      </c>
      <c r="BB493" s="219"/>
      <c r="BC493" s="97" t="s">
        <v>55</v>
      </c>
      <c r="BD493" s="98" t="s">
        <v>55</v>
      </c>
      <c r="BE493" s="97" t="s">
        <v>55</v>
      </c>
      <c r="BF493" s="100" t="s">
        <v>55</v>
      </c>
      <c r="BG493" s="97" t="s">
        <v>55</v>
      </c>
      <c r="BH493" s="110" t="s">
        <v>55</v>
      </c>
      <c r="BI493" s="97" t="s">
        <v>55</v>
      </c>
      <c r="BJ493" s="97" t="s">
        <v>55</v>
      </c>
      <c r="BK493" s="122" t="s">
        <v>55</v>
      </c>
      <c r="BL493" s="107" t="s">
        <v>2400</v>
      </c>
      <c r="BM493" s="108">
        <f t="shared" si="101"/>
        <v>1</v>
      </c>
      <c r="BN493" s="108" t="str">
        <f t="shared" si="102"/>
        <v>N.A.</v>
      </c>
      <c r="BO493" s="108" t="str">
        <f t="shared" si="103"/>
        <v>N.A.</v>
      </c>
      <c r="BP493" s="108" t="str">
        <f t="shared" si="104"/>
        <v>N.A.</v>
      </c>
      <c r="BQ493" s="108" t="str">
        <f t="shared" si="105"/>
        <v>N.A.</v>
      </c>
      <c r="BR493" s="109" t="str">
        <f t="shared" si="106"/>
        <v>N.A.</v>
      </c>
      <c r="BS493" s="108">
        <f t="shared" si="107"/>
        <v>1</v>
      </c>
      <c r="BT493" s="108">
        <f t="shared" si="108"/>
        <v>0</v>
      </c>
      <c r="BU493" s="108">
        <f t="shared" si="100"/>
        <v>0</v>
      </c>
      <c r="BV493" s="62" t="str">
        <f t="shared" si="110"/>
        <v>OK</v>
      </c>
      <c r="BW493" s="251"/>
    </row>
    <row r="494" spans="1:75" ht="49.5" customHeight="1">
      <c r="A494" s="89" t="s">
        <v>2508</v>
      </c>
      <c r="B494" s="43">
        <v>2088</v>
      </c>
      <c r="C494" s="90" t="s">
        <v>10</v>
      </c>
      <c r="D494" s="96" t="s">
        <v>2509</v>
      </c>
      <c r="E494" s="92">
        <v>45444</v>
      </c>
      <c r="F494" s="90" t="s">
        <v>22</v>
      </c>
      <c r="G494" s="93" t="s">
        <v>2510</v>
      </c>
      <c r="H494" s="90" t="s">
        <v>26</v>
      </c>
      <c r="I494" s="92">
        <v>45490</v>
      </c>
      <c r="J494" s="94"/>
      <c r="K494" s="90"/>
      <c r="L494" s="90"/>
      <c r="M494" s="90"/>
      <c r="N494" s="90"/>
      <c r="O494" s="92"/>
      <c r="P494" s="92"/>
      <c r="Q494" s="188">
        <v>3002</v>
      </c>
      <c r="R494" s="95" t="e">
        <f t="array" ref="R494">SUM(IF($AA494=Reformulaciones!$B$2:$B$1354,Reformulaciones!$J$2:$J$994,0))</f>
        <v>#N/A</v>
      </c>
      <c r="S494" s="93" t="s">
        <v>2526</v>
      </c>
      <c r="T494" s="93" t="s">
        <v>2544</v>
      </c>
      <c r="U494" s="96" t="s">
        <v>2513</v>
      </c>
      <c r="V494" s="94">
        <v>1</v>
      </c>
      <c r="W494" s="90" t="s">
        <v>1575</v>
      </c>
      <c r="X494" s="92">
        <v>45474</v>
      </c>
      <c r="Y494" s="92">
        <v>45657</v>
      </c>
      <c r="Z494" s="90" t="s">
        <v>2521</v>
      </c>
      <c r="AA494" s="44"/>
      <c r="AB494" s="97" t="s">
        <v>55</v>
      </c>
      <c r="AC494" s="97" t="s">
        <v>55</v>
      </c>
      <c r="AD494" s="97" t="s">
        <v>55</v>
      </c>
      <c r="AE494" s="97" t="s">
        <v>55</v>
      </c>
      <c r="AF494" s="97" t="s">
        <v>55</v>
      </c>
      <c r="AG494" s="97" t="s">
        <v>55</v>
      </c>
      <c r="AH494" s="97" t="s">
        <v>55</v>
      </c>
      <c r="AI494" s="97" t="s">
        <v>55</v>
      </c>
      <c r="AJ494" s="97" t="s">
        <v>55</v>
      </c>
      <c r="AK494" s="97" t="s">
        <v>55</v>
      </c>
      <c r="AL494" s="97" t="s">
        <v>55</v>
      </c>
      <c r="AM494" s="97" t="s">
        <v>55</v>
      </c>
      <c r="AN494" s="97" t="s">
        <v>55</v>
      </c>
      <c r="AO494" s="97" t="s">
        <v>55</v>
      </c>
      <c r="AP494" s="97" t="s">
        <v>55</v>
      </c>
      <c r="AQ494" s="97" t="s">
        <v>55</v>
      </c>
      <c r="AR494" s="97" t="s">
        <v>55</v>
      </c>
      <c r="AS494" s="97" t="s">
        <v>55</v>
      </c>
      <c r="AT494" s="97" t="s">
        <v>46</v>
      </c>
      <c r="AU494" s="98" t="str">
        <f t="shared" si="112"/>
        <v>C</v>
      </c>
      <c r="AV494" s="219" t="s">
        <v>2545</v>
      </c>
      <c r="AW494" s="198">
        <v>1</v>
      </c>
      <c r="AX494" s="219" t="s">
        <v>2546</v>
      </c>
      <c r="AY494" s="203">
        <v>45583</v>
      </c>
      <c r="AZ494" s="219" t="s">
        <v>2547</v>
      </c>
      <c r="BA494" s="219" t="s">
        <v>2548</v>
      </c>
      <c r="BB494" s="219"/>
      <c r="BC494" s="97" t="s">
        <v>55</v>
      </c>
      <c r="BD494" s="98" t="s">
        <v>55</v>
      </c>
      <c r="BE494" s="97" t="s">
        <v>55</v>
      </c>
      <c r="BF494" s="100" t="s">
        <v>55</v>
      </c>
      <c r="BG494" s="97" t="s">
        <v>55</v>
      </c>
      <c r="BH494" s="110" t="s">
        <v>55</v>
      </c>
      <c r="BI494" s="97" t="s">
        <v>55</v>
      </c>
      <c r="BJ494" s="97" t="s">
        <v>55</v>
      </c>
      <c r="BK494" s="122" t="s">
        <v>55</v>
      </c>
      <c r="BL494" s="107" t="s">
        <v>2400</v>
      </c>
      <c r="BM494" s="108">
        <f t="shared" si="101"/>
        <v>1</v>
      </c>
      <c r="BN494" s="108" t="str">
        <f t="shared" si="102"/>
        <v>N.A.</v>
      </c>
      <c r="BO494" s="108" t="str">
        <f t="shared" si="103"/>
        <v>N.A.</v>
      </c>
      <c r="BP494" s="108" t="str">
        <f t="shared" si="104"/>
        <v>N.A.</v>
      </c>
      <c r="BQ494" s="108" t="str">
        <f t="shared" si="105"/>
        <v>N.A.</v>
      </c>
      <c r="BR494" s="109" t="str">
        <f t="shared" si="106"/>
        <v>N.A.</v>
      </c>
      <c r="BS494" s="108">
        <f t="shared" si="107"/>
        <v>1</v>
      </c>
      <c r="BT494" s="108">
        <f t="shared" si="108"/>
        <v>0</v>
      </c>
      <c r="BU494" s="108">
        <f t="shared" si="100"/>
        <v>0</v>
      </c>
      <c r="BV494" s="62" t="str">
        <f t="shared" si="110"/>
        <v>OK</v>
      </c>
      <c r="BW494" s="251"/>
    </row>
    <row r="495" spans="1:75" ht="49.5" customHeight="1">
      <c r="A495" s="89" t="s">
        <v>2508</v>
      </c>
      <c r="B495" s="43">
        <v>2088</v>
      </c>
      <c r="C495" s="90" t="s">
        <v>10</v>
      </c>
      <c r="D495" s="96" t="s">
        <v>2509</v>
      </c>
      <c r="E495" s="92">
        <v>45444</v>
      </c>
      <c r="F495" s="90" t="s">
        <v>22</v>
      </c>
      <c r="G495" s="93" t="s">
        <v>2510</v>
      </c>
      <c r="H495" s="90" t="s">
        <v>26</v>
      </c>
      <c r="I495" s="92">
        <v>45490</v>
      </c>
      <c r="J495" s="94"/>
      <c r="K495" s="90"/>
      <c r="L495" s="90"/>
      <c r="M495" s="90"/>
      <c r="N495" s="90"/>
      <c r="O495" s="92"/>
      <c r="P495" s="92"/>
      <c r="Q495" s="188">
        <v>3003</v>
      </c>
      <c r="R495" s="95" t="e">
        <f t="array" ref="R495">SUM(IF($AA495=Reformulaciones!$B$2:$B$1354,Reformulaciones!$J$2:$J$994,0))</f>
        <v>#N/A</v>
      </c>
      <c r="S495" s="93" t="s">
        <v>2526</v>
      </c>
      <c r="T495" s="93" t="s">
        <v>2549</v>
      </c>
      <c r="U495" s="96" t="s">
        <v>2513</v>
      </c>
      <c r="V495" s="94">
        <v>1</v>
      </c>
      <c r="W495" s="90" t="s">
        <v>1575</v>
      </c>
      <c r="X495" s="92">
        <v>45474</v>
      </c>
      <c r="Y495" s="92">
        <v>45657</v>
      </c>
      <c r="Z495" s="90" t="s">
        <v>2521</v>
      </c>
      <c r="AA495" s="44"/>
      <c r="AB495" s="97" t="s">
        <v>55</v>
      </c>
      <c r="AC495" s="97" t="s">
        <v>55</v>
      </c>
      <c r="AD495" s="97" t="s">
        <v>55</v>
      </c>
      <c r="AE495" s="97" t="s">
        <v>55</v>
      </c>
      <c r="AF495" s="97" t="s">
        <v>55</v>
      </c>
      <c r="AG495" s="97" t="s">
        <v>55</v>
      </c>
      <c r="AH495" s="97" t="s">
        <v>55</v>
      </c>
      <c r="AI495" s="97" t="s">
        <v>55</v>
      </c>
      <c r="AJ495" s="97" t="s">
        <v>55</v>
      </c>
      <c r="AK495" s="97" t="s">
        <v>55</v>
      </c>
      <c r="AL495" s="97" t="s">
        <v>55</v>
      </c>
      <c r="AM495" s="97" t="s">
        <v>55</v>
      </c>
      <c r="AN495" s="97" t="s">
        <v>55</v>
      </c>
      <c r="AO495" s="97" t="s">
        <v>55</v>
      </c>
      <c r="AP495" s="97" t="s">
        <v>55</v>
      </c>
      <c r="AQ495" s="97" t="s">
        <v>55</v>
      </c>
      <c r="AR495" s="97" t="s">
        <v>55</v>
      </c>
      <c r="AS495" s="97" t="s">
        <v>55</v>
      </c>
      <c r="AT495" s="97" t="s">
        <v>46</v>
      </c>
      <c r="AU495" s="98" t="str">
        <f t="shared" si="112"/>
        <v>C</v>
      </c>
      <c r="AV495" s="219" t="s">
        <v>2550</v>
      </c>
      <c r="AW495" s="198">
        <v>1</v>
      </c>
      <c r="AX495" s="219" t="s">
        <v>2551</v>
      </c>
      <c r="AY495" s="203">
        <v>45583</v>
      </c>
      <c r="AZ495" s="219" t="s">
        <v>2552</v>
      </c>
      <c r="BA495" s="219" t="s">
        <v>2553</v>
      </c>
      <c r="BB495" s="219"/>
      <c r="BC495" s="97" t="s">
        <v>55</v>
      </c>
      <c r="BD495" s="98" t="s">
        <v>55</v>
      </c>
      <c r="BE495" s="97" t="s">
        <v>55</v>
      </c>
      <c r="BF495" s="100" t="s">
        <v>55</v>
      </c>
      <c r="BG495" s="97" t="s">
        <v>55</v>
      </c>
      <c r="BH495" s="110" t="s">
        <v>55</v>
      </c>
      <c r="BI495" s="97" t="s">
        <v>55</v>
      </c>
      <c r="BJ495" s="97" t="s">
        <v>55</v>
      </c>
      <c r="BK495" s="122" t="s">
        <v>55</v>
      </c>
      <c r="BL495" s="107" t="s">
        <v>2400</v>
      </c>
      <c r="BM495" s="108">
        <f t="shared" si="101"/>
        <v>1</v>
      </c>
      <c r="BN495" s="108" t="str">
        <f t="shared" si="102"/>
        <v>N.A.</v>
      </c>
      <c r="BO495" s="108" t="str">
        <f t="shared" si="103"/>
        <v>N.A.</v>
      </c>
      <c r="BP495" s="108" t="str">
        <f t="shared" si="104"/>
        <v>N.A.</v>
      </c>
      <c r="BQ495" s="108" t="str">
        <f t="shared" si="105"/>
        <v>N.A.</v>
      </c>
      <c r="BR495" s="109" t="str">
        <f t="shared" si="106"/>
        <v>N.A.</v>
      </c>
      <c r="BS495" s="108">
        <f t="shared" si="107"/>
        <v>1</v>
      </c>
      <c r="BT495" s="108">
        <f t="shared" si="108"/>
        <v>0</v>
      </c>
      <c r="BU495" s="108">
        <f t="shared" si="100"/>
        <v>0</v>
      </c>
      <c r="BV495" s="62" t="str">
        <f t="shared" si="110"/>
        <v>OK</v>
      </c>
      <c r="BW495" s="251"/>
    </row>
    <row r="496" spans="1:75" ht="49.5" customHeight="1">
      <c r="A496" s="89" t="s">
        <v>2508</v>
      </c>
      <c r="B496" s="43">
        <v>2088</v>
      </c>
      <c r="C496" s="90" t="s">
        <v>10</v>
      </c>
      <c r="D496" s="96" t="s">
        <v>2509</v>
      </c>
      <c r="E496" s="92">
        <v>45444</v>
      </c>
      <c r="F496" s="90" t="s">
        <v>22</v>
      </c>
      <c r="G496" s="93" t="s">
        <v>2510</v>
      </c>
      <c r="H496" s="90" t="s">
        <v>26</v>
      </c>
      <c r="I496" s="92">
        <v>45490</v>
      </c>
      <c r="J496" s="94"/>
      <c r="K496" s="90"/>
      <c r="L496" s="90"/>
      <c r="M496" s="90"/>
      <c r="N496" s="90"/>
      <c r="O496" s="92"/>
      <c r="P496" s="92"/>
      <c r="Q496" s="188">
        <v>3004</v>
      </c>
      <c r="R496" s="95" t="e">
        <f t="array" ref="R496">SUM(IF($AA496=Reformulaciones!$B$2:$B$1354,Reformulaciones!$J$2:$J$994,0))</f>
        <v>#N/A</v>
      </c>
      <c r="S496" s="93" t="s">
        <v>2554</v>
      </c>
      <c r="T496" s="93" t="s">
        <v>2555</v>
      </c>
      <c r="U496" s="96" t="s">
        <v>2189</v>
      </c>
      <c r="V496" s="94">
        <v>1</v>
      </c>
      <c r="W496" s="90" t="s">
        <v>1575</v>
      </c>
      <c r="X496" s="92">
        <v>45474</v>
      </c>
      <c r="Y496" s="92">
        <v>45657</v>
      </c>
      <c r="Z496" s="90" t="s">
        <v>2521</v>
      </c>
      <c r="AA496" s="44"/>
      <c r="AB496" s="97" t="s">
        <v>55</v>
      </c>
      <c r="AC496" s="97" t="s">
        <v>55</v>
      </c>
      <c r="AD496" s="97" t="s">
        <v>55</v>
      </c>
      <c r="AE496" s="97" t="s">
        <v>55</v>
      </c>
      <c r="AF496" s="97" t="s">
        <v>55</v>
      </c>
      <c r="AG496" s="97" t="s">
        <v>55</v>
      </c>
      <c r="AH496" s="97" t="s">
        <v>55</v>
      </c>
      <c r="AI496" s="97" t="s">
        <v>55</v>
      </c>
      <c r="AJ496" s="97" t="s">
        <v>55</v>
      </c>
      <c r="AK496" s="97" t="s">
        <v>55</v>
      </c>
      <c r="AL496" s="97" t="s">
        <v>55</v>
      </c>
      <c r="AM496" s="97" t="s">
        <v>55</v>
      </c>
      <c r="AN496" s="97" t="s">
        <v>55</v>
      </c>
      <c r="AO496" s="97" t="s">
        <v>55</v>
      </c>
      <c r="AP496" s="97" t="s">
        <v>55</v>
      </c>
      <c r="AQ496" s="97" t="s">
        <v>55</v>
      </c>
      <c r="AR496" s="97" t="s">
        <v>55</v>
      </c>
      <c r="AS496" s="97" t="s">
        <v>55</v>
      </c>
      <c r="AT496" s="97" t="s">
        <v>46</v>
      </c>
      <c r="AU496" s="98" t="str">
        <f t="shared" si="112"/>
        <v>C</v>
      </c>
      <c r="AV496" s="219" t="s">
        <v>2556</v>
      </c>
      <c r="AW496" s="198">
        <v>1</v>
      </c>
      <c r="AX496" s="219" t="s">
        <v>2557</v>
      </c>
      <c r="AY496" s="203">
        <v>45583</v>
      </c>
      <c r="AZ496" s="219" t="s">
        <v>2558</v>
      </c>
      <c r="BA496" s="219" t="s">
        <v>2553</v>
      </c>
      <c r="BB496" s="219"/>
      <c r="BC496" s="97" t="s">
        <v>55</v>
      </c>
      <c r="BD496" s="98" t="s">
        <v>55</v>
      </c>
      <c r="BE496" s="97" t="s">
        <v>55</v>
      </c>
      <c r="BF496" s="100" t="s">
        <v>55</v>
      </c>
      <c r="BG496" s="97" t="s">
        <v>55</v>
      </c>
      <c r="BH496" s="110" t="s">
        <v>55</v>
      </c>
      <c r="BI496" s="97" t="s">
        <v>55</v>
      </c>
      <c r="BJ496" s="97" t="s">
        <v>55</v>
      </c>
      <c r="BK496" s="122" t="s">
        <v>55</v>
      </c>
      <c r="BL496" s="107" t="s">
        <v>2400</v>
      </c>
      <c r="BM496" s="108">
        <f t="shared" si="101"/>
        <v>1</v>
      </c>
      <c r="BN496" s="108" t="str">
        <f t="shared" si="102"/>
        <v>N.A.</v>
      </c>
      <c r="BO496" s="108" t="str">
        <f t="shared" si="103"/>
        <v>N.A.</v>
      </c>
      <c r="BP496" s="108" t="str">
        <f t="shared" si="104"/>
        <v>N.A.</v>
      </c>
      <c r="BQ496" s="108" t="str">
        <f t="shared" si="105"/>
        <v>N.A.</v>
      </c>
      <c r="BR496" s="109" t="str">
        <f t="shared" si="106"/>
        <v>N.A.</v>
      </c>
      <c r="BS496" s="108">
        <f t="shared" si="107"/>
        <v>1</v>
      </c>
      <c r="BT496" s="108">
        <f t="shared" si="108"/>
        <v>0</v>
      </c>
      <c r="BU496" s="108">
        <f t="shared" si="100"/>
        <v>0</v>
      </c>
      <c r="BV496" s="62" t="str">
        <f t="shared" si="110"/>
        <v>OK</v>
      </c>
      <c r="BW496" s="251"/>
    </row>
    <row r="497" spans="1:75" ht="49.5" customHeight="1">
      <c r="A497" s="89" t="s">
        <v>2508</v>
      </c>
      <c r="B497" s="43">
        <v>2088</v>
      </c>
      <c r="C497" s="90" t="s">
        <v>10</v>
      </c>
      <c r="D497" s="96" t="s">
        <v>2509</v>
      </c>
      <c r="E497" s="92">
        <v>45444</v>
      </c>
      <c r="F497" s="90" t="s">
        <v>22</v>
      </c>
      <c r="G497" s="93" t="s">
        <v>2510</v>
      </c>
      <c r="H497" s="90" t="s">
        <v>26</v>
      </c>
      <c r="I497" s="92">
        <v>45490</v>
      </c>
      <c r="J497" s="94"/>
      <c r="K497" s="90"/>
      <c r="L497" s="90"/>
      <c r="M497" s="90"/>
      <c r="N497" s="90"/>
      <c r="O497" s="92"/>
      <c r="P497" s="92"/>
      <c r="Q497" s="188">
        <v>3005</v>
      </c>
      <c r="R497" s="95" t="e">
        <f t="array" ref="R497">SUM(IF($AA497=Reformulaciones!$B$2:$B$1354,Reformulaciones!$J$2:$J$994,0))</f>
        <v>#N/A</v>
      </c>
      <c r="S497" s="93" t="s">
        <v>2554</v>
      </c>
      <c r="T497" s="93" t="s">
        <v>2559</v>
      </c>
      <c r="U497" s="96" t="s">
        <v>2560</v>
      </c>
      <c r="V497" s="94">
        <v>1</v>
      </c>
      <c r="W497" s="90" t="s">
        <v>1575</v>
      </c>
      <c r="X497" s="92">
        <v>45474</v>
      </c>
      <c r="Y497" s="92">
        <v>45657</v>
      </c>
      <c r="Z497" s="90" t="s">
        <v>2521</v>
      </c>
      <c r="AA497" s="44"/>
      <c r="AB497" s="97" t="s">
        <v>55</v>
      </c>
      <c r="AC497" s="97" t="s">
        <v>55</v>
      </c>
      <c r="AD497" s="97" t="s">
        <v>55</v>
      </c>
      <c r="AE497" s="97" t="s">
        <v>55</v>
      </c>
      <c r="AF497" s="97" t="s">
        <v>55</v>
      </c>
      <c r="AG497" s="97" t="s">
        <v>55</v>
      </c>
      <c r="AH497" s="97" t="s">
        <v>55</v>
      </c>
      <c r="AI497" s="97" t="s">
        <v>55</v>
      </c>
      <c r="AJ497" s="97" t="s">
        <v>55</v>
      </c>
      <c r="AK497" s="97" t="s">
        <v>55</v>
      </c>
      <c r="AL497" s="97" t="s">
        <v>55</v>
      </c>
      <c r="AM497" s="97" t="s">
        <v>55</v>
      </c>
      <c r="AN497" s="97" t="s">
        <v>55</v>
      </c>
      <c r="AO497" s="97" t="s">
        <v>55</v>
      </c>
      <c r="AP497" s="97" t="s">
        <v>55</v>
      </c>
      <c r="AQ497" s="97" t="s">
        <v>55</v>
      </c>
      <c r="AR497" s="97" t="s">
        <v>55</v>
      </c>
      <c r="AS497" s="97" t="s">
        <v>55</v>
      </c>
      <c r="AT497" s="97" t="s">
        <v>46</v>
      </c>
      <c r="AU497" s="98" t="str">
        <f t="shared" si="112"/>
        <v>C</v>
      </c>
      <c r="AV497" s="219" t="s">
        <v>2561</v>
      </c>
      <c r="AW497" s="198">
        <v>1</v>
      </c>
      <c r="AX497" s="219" t="s">
        <v>2562</v>
      </c>
      <c r="AY497" s="203">
        <v>45583</v>
      </c>
      <c r="AZ497" s="219" t="s">
        <v>2563</v>
      </c>
      <c r="BA497" s="219" t="s">
        <v>2553</v>
      </c>
      <c r="BB497" s="219"/>
      <c r="BC497" s="97" t="s">
        <v>55</v>
      </c>
      <c r="BD497" s="98" t="s">
        <v>55</v>
      </c>
      <c r="BE497" s="97" t="s">
        <v>55</v>
      </c>
      <c r="BF497" s="100" t="s">
        <v>55</v>
      </c>
      <c r="BG497" s="97" t="s">
        <v>55</v>
      </c>
      <c r="BH497" s="110" t="s">
        <v>55</v>
      </c>
      <c r="BI497" s="97" t="s">
        <v>55</v>
      </c>
      <c r="BJ497" s="97" t="s">
        <v>55</v>
      </c>
      <c r="BK497" s="122" t="s">
        <v>55</v>
      </c>
      <c r="BL497" s="107" t="s">
        <v>2400</v>
      </c>
      <c r="BM497" s="108">
        <f t="shared" si="101"/>
        <v>1</v>
      </c>
      <c r="BN497" s="108" t="str">
        <f t="shared" si="102"/>
        <v>N.A.</v>
      </c>
      <c r="BO497" s="108" t="str">
        <f t="shared" si="103"/>
        <v>N.A.</v>
      </c>
      <c r="BP497" s="108" t="str">
        <f t="shared" si="104"/>
        <v>N.A.</v>
      </c>
      <c r="BQ497" s="108" t="str">
        <f t="shared" si="105"/>
        <v>N.A.</v>
      </c>
      <c r="BR497" s="109" t="str">
        <f t="shared" si="106"/>
        <v>N.A.</v>
      </c>
      <c r="BS497" s="108">
        <f t="shared" si="107"/>
        <v>1</v>
      </c>
      <c r="BT497" s="108">
        <f t="shared" si="108"/>
        <v>0</v>
      </c>
      <c r="BU497" s="108">
        <f t="shared" si="100"/>
        <v>0</v>
      </c>
      <c r="BV497" s="62" t="str">
        <f t="shared" si="110"/>
        <v>OK</v>
      </c>
      <c r="BW497" s="251"/>
    </row>
    <row r="498" spans="1:75" ht="49.5" hidden="1" customHeight="1">
      <c r="A498" s="89" t="s">
        <v>229</v>
      </c>
      <c r="B498" s="43">
        <v>2089</v>
      </c>
      <c r="C498" s="90" t="s">
        <v>10</v>
      </c>
      <c r="D498" s="96" t="s">
        <v>2509</v>
      </c>
      <c r="E498" s="92">
        <v>45444</v>
      </c>
      <c r="F498" s="90" t="s">
        <v>22</v>
      </c>
      <c r="G498" s="93" t="s">
        <v>2564</v>
      </c>
      <c r="H498" s="90" t="s">
        <v>26</v>
      </c>
      <c r="I498" s="92">
        <v>45490</v>
      </c>
      <c r="J498" s="94"/>
      <c r="K498" s="90"/>
      <c r="L498" s="90"/>
      <c r="M498" s="90"/>
      <c r="N498" s="90"/>
      <c r="O498" s="92"/>
      <c r="P498" s="92"/>
      <c r="Q498" s="189" t="s">
        <v>110</v>
      </c>
      <c r="R498" s="95" t="e">
        <f t="array" ref="R498">SUM(IF($AA498=Reformulaciones!$B$2:$B$1354,Reformulaciones!$J$2:$J$994,0))</f>
        <v>#N/A</v>
      </c>
      <c r="S498" s="93"/>
      <c r="T498" s="178" t="s">
        <v>609</v>
      </c>
      <c r="U498" s="96"/>
      <c r="V498" s="94"/>
      <c r="W498" s="90" t="s">
        <v>3037</v>
      </c>
      <c r="X498" s="92"/>
      <c r="Y498" s="92"/>
      <c r="Z498" s="90"/>
      <c r="AA498" s="44"/>
      <c r="AB498" s="97" t="s">
        <v>55</v>
      </c>
      <c r="AC498" s="97" t="s">
        <v>55</v>
      </c>
      <c r="AD498" s="97" t="s">
        <v>55</v>
      </c>
      <c r="AE498" s="97" t="s">
        <v>55</v>
      </c>
      <c r="AF498" s="97" t="s">
        <v>55</v>
      </c>
      <c r="AG498" s="97" t="s">
        <v>55</v>
      </c>
      <c r="AH498" s="97" t="s">
        <v>55</v>
      </c>
      <c r="AI498" s="97" t="s">
        <v>55</v>
      </c>
      <c r="AJ498" s="97" t="s">
        <v>55</v>
      </c>
      <c r="AK498" s="97" t="s">
        <v>55</v>
      </c>
      <c r="AL498" s="97" t="s">
        <v>55</v>
      </c>
      <c r="AM498" s="97" t="s">
        <v>55</v>
      </c>
      <c r="AN498" s="97" t="s">
        <v>55</v>
      </c>
      <c r="AO498" s="97" t="s">
        <v>55</v>
      </c>
      <c r="AP498" s="97" t="s">
        <v>55</v>
      </c>
      <c r="AQ498" s="97" t="s">
        <v>55</v>
      </c>
      <c r="AR498" s="97" t="s">
        <v>55</v>
      </c>
      <c r="AS498" s="97" t="s">
        <v>55</v>
      </c>
      <c r="AT498" s="97" t="s">
        <v>46</v>
      </c>
      <c r="AU498" s="98" t="str">
        <f t="shared" si="112"/>
        <v>A</v>
      </c>
      <c r="AV498" s="219" t="s">
        <v>2565</v>
      </c>
      <c r="AW498" s="198">
        <v>0</v>
      </c>
      <c r="AX498" s="219" t="s">
        <v>2566</v>
      </c>
      <c r="AY498" s="203">
        <v>45583</v>
      </c>
      <c r="AZ498" s="219" t="s">
        <v>110</v>
      </c>
      <c r="BA498" s="219" t="s">
        <v>110</v>
      </c>
      <c r="BB498" s="219" t="s">
        <v>2567</v>
      </c>
      <c r="BC498" s="97" t="s">
        <v>46</v>
      </c>
      <c r="BD498" s="98" t="str">
        <f t="shared" si="109"/>
        <v>A</v>
      </c>
      <c r="BE498" s="99"/>
      <c r="BF498" s="106"/>
      <c r="BG498" s="101"/>
      <c r="BH498" s="200"/>
      <c r="BI498" s="205"/>
      <c r="BJ498" s="201"/>
      <c r="BK498" s="270" t="s">
        <v>3262</v>
      </c>
      <c r="BL498" s="107" t="s">
        <v>2400</v>
      </c>
      <c r="BM498" s="108">
        <f t="shared" si="101"/>
        <v>0</v>
      </c>
      <c r="BN498" s="108">
        <f t="shared" si="102"/>
        <v>1</v>
      </c>
      <c r="BO498" s="108">
        <f t="shared" si="103"/>
        <v>0</v>
      </c>
      <c r="BP498" s="108">
        <f t="shared" si="104"/>
        <v>0</v>
      </c>
      <c r="BQ498" s="108">
        <f t="shared" si="105"/>
        <v>0</v>
      </c>
      <c r="BR498" s="109">
        <f t="shared" si="106"/>
        <v>1</v>
      </c>
      <c r="BS498" s="108">
        <f t="shared" si="107"/>
        <v>0</v>
      </c>
      <c r="BT498" s="108">
        <f t="shared" si="108"/>
        <v>0</v>
      </c>
      <c r="BU498" s="108">
        <f t="shared" si="100"/>
        <v>0</v>
      </c>
      <c r="BV498" s="62" t="str">
        <f t="shared" si="110"/>
        <v>IGUAL</v>
      </c>
      <c r="BW498" s="251"/>
    </row>
    <row r="499" spans="1:75" ht="49.5" customHeight="1">
      <c r="A499" s="89" t="s">
        <v>3239</v>
      </c>
      <c r="B499" s="43">
        <v>2090</v>
      </c>
      <c r="C499" s="90" t="s">
        <v>10</v>
      </c>
      <c r="D499" s="96" t="s">
        <v>2509</v>
      </c>
      <c r="E499" s="92">
        <v>45444</v>
      </c>
      <c r="F499" s="90" t="s">
        <v>22</v>
      </c>
      <c r="G499" s="93" t="s">
        <v>2568</v>
      </c>
      <c r="H499" s="90" t="s">
        <v>26</v>
      </c>
      <c r="I499" s="92">
        <v>45490</v>
      </c>
      <c r="J499" s="94"/>
      <c r="K499" s="90"/>
      <c r="L499" s="90"/>
      <c r="M499" s="90"/>
      <c r="N499" s="90"/>
      <c r="O499" s="92"/>
      <c r="P499" s="92"/>
      <c r="Q499" s="188">
        <v>3091</v>
      </c>
      <c r="R499" s="95" t="e">
        <f t="array" ref="R499">SUM(IF($AA499=Reformulaciones!$B$2:$B$1354,Reformulaciones!$J$2:$J$994,0))</f>
        <v>#N/A</v>
      </c>
      <c r="S499" s="93" t="s">
        <v>3119</v>
      </c>
      <c r="T499" s="93" t="s">
        <v>2569</v>
      </c>
      <c r="U499" s="96" t="s">
        <v>2570</v>
      </c>
      <c r="V499" s="94" t="s">
        <v>2571</v>
      </c>
      <c r="W499" s="90" t="s">
        <v>2572</v>
      </c>
      <c r="X499" s="92">
        <v>45475</v>
      </c>
      <c r="Y499" s="92">
        <v>45869</v>
      </c>
      <c r="Z499" s="90" t="s">
        <v>2573</v>
      </c>
      <c r="AA499" s="44"/>
      <c r="AB499" s="97" t="s">
        <v>55</v>
      </c>
      <c r="AC499" s="97" t="s">
        <v>55</v>
      </c>
      <c r="AD499" s="97" t="s">
        <v>55</v>
      </c>
      <c r="AE499" s="97" t="s">
        <v>55</v>
      </c>
      <c r="AF499" s="97" t="s">
        <v>55</v>
      </c>
      <c r="AG499" s="97" t="s">
        <v>55</v>
      </c>
      <c r="AH499" s="97" t="s">
        <v>55</v>
      </c>
      <c r="AI499" s="97" t="s">
        <v>55</v>
      </c>
      <c r="AJ499" s="97" t="s">
        <v>55</v>
      </c>
      <c r="AK499" s="97" t="s">
        <v>55</v>
      </c>
      <c r="AL499" s="97" t="s">
        <v>55</v>
      </c>
      <c r="AM499" s="97" t="s">
        <v>55</v>
      </c>
      <c r="AN499" s="97" t="s">
        <v>55</v>
      </c>
      <c r="AO499" s="97" t="s">
        <v>55</v>
      </c>
      <c r="AP499" s="97" t="s">
        <v>55</v>
      </c>
      <c r="AQ499" s="97" t="s">
        <v>55</v>
      </c>
      <c r="AR499" s="97" t="s">
        <v>55</v>
      </c>
      <c r="AS499" s="97" t="s">
        <v>55</v>
      </c>
      <c r="AT499" s="240" t="s">
        <v>50</v>
      </c>
      <c r="AU499" s="241" t="str">
        <f t="shared" si="112"/>
        <v>A</v>
      </c>
      <c r="AV499" s="242" t="s">
        <v>2574</v>
      </c>
      <c r="AW499" s="243">
        <v>0.16</v>
      </c>
      <c r="AX499" s="242" t="s">
        <v>2575</v>
      </c>
      <c r="AY499" s="244">
        <v>45590</v>
      </c>
      <c r="AZ499" s="242" t="s">
        <v>2576</v>
      </c>
      <c r="BA499" s="242" t="s">
        <v>2577</v>
      </c>
      <c r="BB499" s="242"/>
      <c r="BC499" s="240" t="s">
        <v>50</v>
      </c>
      <c r="BD499" s="98" t="str">
        <f t="shared" si="109"/>
        <v>A</v>
      </c>
      <c r="BE499" s="99"/>
      <c r="BF499" s="106"/>
      <c r="BG499" s="101"/>
      <c r="BH499" s="200"/>
      <c r="BI499" s="205"/>
      <c r="BJ499" s="201"/>
      <c r="BK499" s="202"/>
      <c r="BL499" s="107" t="s">
        <v>2400</v>
      </c>
      <c r="BM499" s="108">
        <f t="shared" si="101"/>
        <v>0</v>
      </c>
      <c r="BN499" s="108">
        <f t="shared" si="102"/>
        <v>1</v>
      </c>
      <c r="BO499" s="108">
        <f t="shared" si="103"/>
        <v>0</v>
      </c>
      <c r="BP499" s="108">
        <f t="shared" si="104"/>
        <v>0</v>
      </c>
      <c r="BQ499" s="108">
        <f t="shared" si="105"/>
        <v>0</v>
      </c>
      <c r="BR499" s="109">
        <f t="shared" si="106"/>
        <v>0</v>
      </c>
      <c r="BS499" s="108">
        <f t="shared" si="107"/>
        <v>0</v>
      </c>
      <c r="BT499" s="108">
        <f t="shared" si="108"/>
        <v>0</v>
      </c>
      <c r="BU499" s="108">
        <f t="shared" si="100"/>
        <v>0</v>
      </c>
      <c r="BV499" s="62" t="str">
        <f t="shared" si="110"/>
        <v>MENOR</v>
      </c>
      <c r="BW499" s="251"/>
    </row>
    <row r="500" spans="1:75" ht="49.5" customHeight="1">
      <c r="A500" s="89" t="s">
        <v>3239</v>
      </c>
      <c r="B500" s="43">
        <v>2090</v>
      </c>
      <c r="C500" s="90" t="s">
        <v>10</v>
      </c>
      <c r="D500" s="96" t="s">
        <v>2509</v>
      </c>
      <c r="E500" s="92">
        <v>45444</v>
      </c>
      <c r="F500" s="90" t="s">
        <v>22</v>
      </c>
      <c r="G500" s="93" t="s">
        <v>2568</v>
      </c>
      <c r="H500" s="90" t="s">
        <v>26</v>
      </c>
      <c r="I500" s="92">
        <v>45490</v>
      </c>
      <c r="J500" s="94"/>
      <c r="K500" s="90"/>
      <c r="L500" s="90"/>
      <c r="M500" s="90"/>
      <c r="N500" s="90"/>
      <c r="O500" s="92"/>
      <c r="P500" s="92"/>
      <c r="Q500" s="188">
        <v>3092</v>
      </c>
      <c r="R500" s="95" t="e">
        <f t="array" ref="R500">SUM(IF($AA500=Reformulaciones!$B$2:$B$1354,Reformulaciones!$J$2:$J$994,0))</f>
        <v>#N/A</v>
      </c>
      <c r="S500" s="93" t="s">
        <v>3119</v>
      </c>
      <c r="T500" s="93" t="s">
        <v>2578</v>
      </c>
      <c r="U500" s="96" t="s">
        <v>2579</v>
      </c>
      <c r="V500" s="94" t="s">
        <v>1594</v>
      </c>
      <c r="W500" s="90" t="s">
        <v>2572</v>
      </c>
      <c r="X500" s="92">
        <v>45475</v>
      </c>
      <c r="Y500" s="92">
        <v>45869</v>
      </c>
      <c r="Z500" s="90" t="s">
        <v>2573</v>
      </c>
      <c r="AA500" s="44"/>
      <c r="AB500" s="97" t="s">
        <v>55</v>
      </c>
      <c r="AC500" s="97" t="s">
        <v>55</v>
      </c>
      <c r="AD500" s="97" t="s">
        <v>55</v>
      </c>
      <c r="AE500" s="97" t="s">
        <v>55</v>
      </c>
      <c r="AF500" s="97" t="s">
        <v>55</v>
      </c>
      <c r="AG500" s="97" t="s">
        <v>55</v>
      </c>
      <c r="AH500" s="97" t="s">
        <v>55</v>
      </c>
      <c r="AI500" s="97" t="s">
        <v>55</v>
      </c>
      <c r="AJ500" s="97" t="s">
        <v>55</v>
      </c>
      <c r="AK500" s="97" t="s">
        <v>55</v>
      </c>
      <c r="AL500" s="97" t="s">
        <v>55</v>
      </c>
      <c r="AM500" s="97" t="s">
        <v>55</v>
      </c>
      <c r="AN500" s="97" t="s">
        <v>55</v>
      </c>
      <c r="AO500" s="97" t="s">
        <v>55</v>
      </c>
      <c r="AP500" s="97" t="s">
        <v>55</v>
      </c>
      <c r="AQ500" s="97" t="s">
        <v>55</v>
      </c>
      <c r="AR500" s="97" t="s">
        <v>55</v>
      </c>
      <c r="AS500" s="97" t="s">
        <v>55</v>
      </c>
      <c r="AT500" s="240" t="s">
        <v>50</v>
      </c>
      <c r="AU500" s="241" t="str">
        <f t="shared" si="112"/>
        <v>A</v>
      </c>
      <c r="AV500" s="242" t="s">
        <v>2574</v>
      </c>
      <c r="AW500" s="243">
        <v>0.33</v>
      </c>
      <c r="AX500" s="242" t="s">
        <v>2575</v>
      </c>
      <c r="AY500" s="244">
        <v>45590</v>
      </c>
      <c r="AZ500" s="242" t="s">
        <v>2576</v>
      </c>
      <c r="BA500" s="242" t="s">
        <v>2577</v>
      </c>
      <c r="BB500" s="242"/>
      <c r="BC500" s="240" t="s">
        <v>50</v>
      </c>
      <c r="BD500" s="98" t="str">
        <f t="shared" si="109"/>
        <v>A</v>
      </c>
      <c r="BE500" s="99"/>
      <c r="BF500" s="106"/>
      <c r="BG500" s="101"/>
      <c r="BH500" s="200"/>
      <c r="BI500" s="205"/>
      <c r="BJ500" s="201"/>
      <c r="BK500" s="202"/>
      <c r="BL500" s="107" t="s">
        <v>2400</v>
      </c>
      <c r="BM500" s="108">
        <f t="shared" si="101"/>
        <v>0</v>
      </c>
      <c r="BN500" s="108">
        <f t="shared" si="102"/>
        <v>1</v>
      </c>
      <c r="BO500" s="108">
        <f t="shared" si="103"/>
        <v>0</v>
      </c>
      <c r="BP500" s="108">
        <f t="shared" si="104"/>
        <v>0</v>
      </c>
      <c r="BQ500" s="108">
        <f t="shared" si="105"/>
        <v>0</v>
      </c>
      <c r="BR500" s="109">
        <f t="shared" si="106"/>
        <v>0</v>
      </c>
      <c r="BS500" s="108">
        <f t="shared" si="107"/>
        <v>0</v>
      </c>
      <c r="BT500" s="108">
        <f t="shared" si="108"/>
        <v>0</v>
      </c>
      <c r="BU500" s="108">
        <f t="shared" si="100"/>
        <v>0</v>
      </c>
      <c r="BV500" s="62" t="str">
        <f t="shared" si="110"/>
        <v>MENOR</v>
      </c>
      <c r="BW500" s="251"/>
    </row>
    <row r="501" spans="1:75" ht="49.5" customHeight="1">
      <c r="A501" s="89" t="s">
        <v>3239</v>
      </c>
      <c r="B501" s="43">
        <v>2090</v>
      </c>
      <c r="C501" s="90" t="s">
        <v>10</v>
      </c>
      <c r="D501" s="96" t="s">
        <v>2509</v>
      </c>
      <c r="E501" s="92">
        <v>45444</v>
      </c>
      <c r="F501" s="90" t="s">
        <v>22</v>
      </c>
      <c r="G501" s="93" t="s">
        <v>2568</v>
      </c>
      <c r="H501" s="90" t="s">
        <v>26</v>
      </c>
      <c r="I501" s="92">
        <v>45490</v>
      </c>
      <c r="J501" s="94"/>
      <c r="K501" s="90"/>
      <c r="L501" s="90"/>
      <c r="M501" s="90"/>
      <c r="N501" s="90"/>
      <c r="O501" s="92"/>
      <c r="P501" s="92"/>
      <c r="Q501" s="188">
        <v>3093</v>
      </c>
      <c r="R501" s="95" t="e">
        <f t="array" ref="R501">SUM(IF($AA501=Reformulaciones!$B$2:$B$1354,Reformulaciones!$J$2:$J$994,0))</f>
        <v>#N/A</v>
      </c>
      <c r="S501" s="93" t="s">
        <v>3119</v>
      </c>
      <c r="T501" s="93" t="s">
        <v>2580</v>
      </c>
      <c r="U501" s="96" t="s">
        <v>2581</v>
      </c>
      <c r="V501" s="94" t="s">
        <v>163</v>
      </c>
      <c r="W501" s="90" t="s">
        <v>2572</v>
      </c>
      <c r="X501" s="92">
        <v>45475</v>
      </c>
      <c r="Y501" s="92">
        <v>45657</v>
      </c>
      <c r="Z501" s="90" t="s">
        <v>2573</v>
      </c>
      <c r="AA501" s="44"/>
      <c r="AB501" s="97" t="s">
        <v>55</v>
      </c>
      <c r="AC501" s="97" t="s">
        <v>55</v>
      </c>
      <c r="AD501" s="97" t="s">
        <v>55</v>
      </c>
      <c r="AE501" s="97" t="s">
        <v>55</v>
      </c>
      <c r="AF501" s="97" t="s">
        <v>55</v>
      </c>
      <c r="AG501" s="97" t="s">
        <v>55</v>
      </c>
      <c r="AH501" s="97" t="s">
        <v>55</v>
      </c>
      <c r="AI501" s="97" t="s">
        <v>55</v>
      </c>
      <c r="AJ501" s="97" t="s">
        <v>55</v>
      </c>
      <c r="AK501" s="97" t="s">
        <v>55</v>
      </c>
      <c r="AL501" s="97" t="s">
        <v>55</v>
      </c>
      <c r="AM501" s="97" t="s">
        <v>55</v>
      </c>
      <c r="AN501" s="97" t="s">
        <v>55</v>
      </c>
      <c r="AO501" s="97" t="s">
        <v>55</v>
      </c>
      <c r="AP501" s="97" t="s">
        <v>55</v>
      </c>
      <c r="AQ501" s="97" t="s">
        <v>55</v>
      </c>
      <c r="AR501" s="97" t="s">
        <v>55</v>
      </c>
      <c r="AS501" s="97" t="s">
        <v>55</v>
      </c>
      <c r="AT501" s="240" t="s">
        <v>50</v>
      </c>
      <c r="AU501" s="241" t="str">
        <f t="shared" si="112"/>
        <v>A</v>
      </c>
      <c r="AV501" s="242" t="s">
        <v>2582</v>
      </c>
      <c r="AW501" s="243">
        <v>0.5</v>
      </c>
      <c r="AX501" s="242" t="s">
        <v>2583</v>
      </c>
      <c r="AY501" s="244">
        <v>45590</v>
      </c>
      <c r="AZ501" s="242" t="s">
        <v>2584</v>
      </c>
      <c r="BA501" s="242" t="s">
        <v>2577</v>
      </c>
      <c r="BB501" s="242"/>
      <c r="BC501" s="240" t="s">
        <v>50</v>
      </c>
      <c r="BD501" s="98" t="str">
        <f t="shared" si="109"/>
        <v>A</v>
      </c>
      <c r="BE501" s="99"/>
      <c r="BF501" s="106"/>
      <c r="BG501" s="101"/>
      <c r="BH501" s="200"/>
      <c r="BI501" s="205"/>
      <c r="BJ501" s="201"/>
      <c r="BK501" s="202"/>
      <c r="BL501" s="107" t="s">
        <v>2400</v>
      </c>
      <c r="BM501" s="108">
        <f t="shared" si="101"/>
        <v>1</v>
      </c>
      <c r="BN501" s="108">
        <f t="shared" si="102"/>
        <v>1</v>
      </c>
      <c r="BO501" s="108">
        <f t="shared" si="103"/>
        <v>0</v>
      </c>
      <c r="BP501" s="108">
        <f t="shared" si="104"/>
        <v>1</v>
      </c>
      <c r="BQ501" s="108">
        <f t="shared" si="105"/>
        <v>1</v>
      </c>
      <c r="BR501" s="109">
        <f t="shared" si="106"/>
        <v>0</v>
      </c>
      <c r="BS501" s="108">
        <f t="shared" si="107"/>
        <v>1</v>
      </c>
      <c r="BT501" s="108">
        <f t="shared" si="108"/>
        <v>0</v>
      </c>
      <c r="BU501" s="108">
        <f t="shared" si="100"/>
        <v>1</v>
      </c>
      <c r="BV501" s="62" t="str">
        <f t="shared" si="110"/>
        <v>MENOR</v>
      </c>
      <c r="BW501" s="251"/>
    </row>
    <row r="502" spans="1:75" ht="49.5" customHeight="1">
      <c r="A502" s="89" t="s">
        <v>2151</v>
      </c>
      <c r="B502" s="43">
        <v>2091</v>
      </c>
      <c r="C502" s="90" t="s">
        <v>10</v>
      </c>
      <c r="D502" s="96" t="s">
        <v>2509</v>
      </c>
      <c r="E502" s="92">
        <v>45444</v>
      </c>
      <c r="F502" s="90" t="s">
        <v>22</v>
      </c>
      <c r="G502" s="93" t="s">
        <v>2585</v>
      </c>
      <c r="H502" s="90" t="s">
        <v>26</v>
      </c>
      <c r="I502" s="92">
        <v>45490</v>
      </c>
      <c r="J502" s="94"/>
      <c r="K502" s="90"/>
      <c r="L502" s="90"/>
      <c r="M502" s="90"/>
      <c r="N502" s="90"/>
      <c r="O502" s="92"/>
      <c r="P502" s="92"/>
      <c r="Q502" s="188">
        <v>2990</v>
      </c>
      <c r="R502" s="95" t="e">
        <f t="array" ref="R502">SUM(IF($AA502=Reformulaciones!$B$2:$B$1354,Reformulaciones!$J$2:$J$994,0))</f>
        <v>#N/A</v>
      </c>
      <c r="S502" s="93" t="s">
        <v>2586</v>
      </c>
      <c r="T502" s="93" t="s">
        <v>2587</v>
      </c>
      <c r="U502" s="96" t="s">
        <v>628</v>
      </c>
      <c r="V502" s="94">
        <v>1</v>
      </c>
      <c r="W502" s="90" t="s">
        <v>106</v>
      </c>
      <c r="X502" s="92">
        <v>45474</v>
      </c>
      <c r="Y502" s="92">
        <v>45596</v>
      </c>
      <c r="Z502" s="90" t="s">
        <v>470</v>
      </c>
      <c r="AA502" s="44"/>
      <c r="AB502" s="97" t="s">
        <v>55</v>
      </c>
      <c r="AC502" s="97" t="s">
        <v>55</v>
      </c>
      <c r="AD502" s="97" t="s">
        <v>55</v>
      </c>
      <c r="AE502" s="97" t="s">
        <v>55</v>
      </c>
      <c r="AF502" s="97" t="s">
        <v>55</v>
      </c>
      <c r="AG502" s="97" t="s">
        <v>55</v>
      </c>
      <c r="AH502" s="97" t="s">
        <v>55</v>
      </c>
      <c r="AI502" s="97" t="s">
        <v>55</v>
      </c>
      <c r="AJ502" s="97" t="s">
        <v>55</v>
      </c>
      <c r="AK502" s="97" t="s">
        <v>55</v>
      </c>
      <c r="AL502" s="97" t="s">
        <v>55</v>
      </c>
      <c r="AM502" s="97" t="s">
        <v>55</v>
      </c>
      <c r="AN502" s="97" t="s">
        <v>55</v>
      </c>
      <c r="AO502" s="97" t="s">
        <v>55</v>
      </c>
      <c r="AP502" s="97" t="s">
        <v>55</v>
      </c>
      <c r="AQ502" s="97" t="s">
        <v>55</v>
      </c>
      <c r="AR502" s="97" t="s">
        <v>55</v>
      </c>
      <c r="AS502" s="97" t="s">
        <v>55</v>
      </c>
      <c r="AT502" s="97" t="s">
        <v>50</v>
      </c>
      <c r="AU502" s="98" t="str">
        <f t="shared" si="112"/>
        <v>C</v>
      </c>
      <c r="AV502" s="219" t="s">
        <v>2588</v>
      </c>
      <c r="AW502" s="198">
        <v>1</v>
      </c>
      <c r="AX502" s="219" t="s">
        <v>2589</v>
      </c>
      <c r="AY502" s="203">
        <v>45588</v>
      </c>
      <c r="AZ502" s="219" t="s">
        <v>2590</v>
      </c>
      <c r="BA502" s="219" t="s">
        <v>596</v>
      </c>
      <c r="BB502" s="219"/>
      <c r="BC502" s="97" t="s">
        <v>55</v>
      </c>
      <c r="BD502" s="98" t="s">
        <v>55</v>
      </c>
      <c r="BE502" s="97" t="s">
        <v>55</v>
      </c>
      <c r="BF502" s="100" t="s">
        <v>55</v>
      </c>
      <c r="BG502" s="97" t="s">
        <v>55</v>
      </c>
      <c r="BH502" s="110" t="s">
        <v>55</v>
      </c>
      <c r="BI502" s="97" t="s">
        <v>55</v>
      </c>
      <c r="BJ502" s="97" t="s">
        <v>55</v>
      </c>
      <c r="BK502" s="122" t="s">
        <v>55</v>
      </c>
      <c r="BL502" s="107" t="s">
        <v>2400</v>
      </c>
      <c r="BM502" s="108">
        <f t="shared" si="101"/>
        <v>1</v>
      </c>
      <c r="BN502" s="108" t="str">
        <f t="shared" si="102"/>
        <v>N.A.</v>
      </c>
      <c r="BO502" s="108" t="str">
        <f t="shared" si="103"/>
        <v>N.A.</v>
      </c>
      <c r="BP502" s="108" t="str">
        <f t="shared" si="104"/>
        <v>N.A.</v>
      </c>
      <c r="BQ502" s="108" t="str">
        <f t="shared" si="105"/>
        <v>N.A.</v>
      </c>
      <c r="BR502" s="109" t="str">
        <f t="shared" si="106"/>
        <v>N.A.</v>
      </c>
      <c r="BS502" s="108">
        <f t="shared" si="107"/>
        <v>1</v>
      </c>
      <c r="BT502" s="108">
        <f t="shared" si="108"/>
        <v>0</v>
      </c>
      <c r="BU502" s="108">
        <f t="shared" si="100"/>
        <v>0</v>
      </c>
      <c r="BV502" s="62" t="str">
        <f t="shared" si="110"/>
        <v>OK</v>
      </c>
      <c r="BW502" s="251"/>
    </row>
    <row r="503" spans="1:75" ht="49.5" customHeight="1">
      <c r="A503" s="89" t="s">
        <v>2151</v>
      </c>
      <c r="B503" s="43">
        <v>2091</v>
      </c>
      <c r="C503" s="90" t="s">
        <v>10</v>
      </c>
      <c r="D503" s="96" t="s">
        <v>2509</v>
      </c>
      <c r="E503" s="92">
        <v>45444</v>
      </c>
      <c r="F503" s="90" t="s">
        <v>22</v>
      </c>
      <c r="G503" s="93" t="s">
        <v>2585</v>
      </c>
      <c r="H503" s="90" t="s">
        <v>26</v>
      </c>
      <c r="I503" s="92">
        <v>45490</v>
      </c>
      <c r="J503" s="94"/>
      <c r="K503" s="90"/>
      <c r="L503" s="90"/>
      <c r="M503" s="90"/>
      <c r="N503" s="90"/>
      <c r="O503" s="92"/>
      <c r="P503" s="92"/>
      <c r="Q503" s="188">
        <v>2991</v>
      </c>
      <c r="R503" s="95" t="e">
        <f t="array" ref="R503">SUM(IF($AA503=Reformulaciones!$B$2:$B$1354,Reformulaciones!$J$2:$J$994,0))</f>
        <v>#N/A</v>
      </c>
      <c r="S503" s="93" t="s">
        <v>2586</v>
      </c>
      <c r="T503" s="93" t="s">
        <v>2591</v>
      </c>
      <c r="U503" s="96" t="s">
        <v>171</v>
      </c>
      <c r="V503" s="94">
        <v>1</v>
      </c>
      <c r="W503" s="90" t="s">
        <v>106</v>
      </c>
      <c r="X503" s="92">
        <v>45474</v>
      </c>
      <c r="Y503" s="92">
        <v>45596</v>
      </c>
      <c r="Z503" s="90" t="s">
        <v>470</v>
      </c>
      <c r="AA503" s="44"/>
      <c r="AB503" s="97" t="s">
        <v>55</v>
      </c>
      <c r="AC503" s="97" t="s">
        <v>55</v>
      </c>
      <c r="AD503" s="97" t="s">
        <v>55</v>
      </c>
      <c r="AE503" s="97" t="s">
        <v>55</v>
      </c>
      <c r="AF503" s="97" t="s">
        <v>55</v>
      </c>
      <c r="AG503" s="97" t="s">
        <v>55</v>
      </c>
      <c r="AH503" s="97" t="s">
        <v>55</v>
      </c>
      <c r="AI503" s="97" t="s">
        <v>55</v>
      </c>
      <c r="AJ503" s="97" t="s">
        <v>55</v>
      </c>
      <c r="AK503" s="97" t="s">
        <v>55</v>
      </c>
      <c r="AL503" s="97" t="s">
        <v>55</v>
      </c>
      <c r="AM503" s="97" t="s">
        <v>55</v>
      </c>
      <c r="AN503" s="97" t="s">
        <v>55</v>
      </c>
      <c r="AO503" s="97" t="s">
        <v>55</v>
      </c>
      <c r="AP503" s="97" t="s">
        <v>55</v>
      </c>
      <c r="AQ503" s="97" t="s">
        <v>55</v>
      </c>
      <c r="AR503" s="97" t="s">
        <v>55</v>
      </c>
      <c r="AS503" s="97" t="s">
        <v>55</v>
      </c>
      <c r="AT503" s="97" t="s">
        <v>50</v>
      </c>
      <c r="AU503" s="98" t="str">
        <f t="shared" si="112"/>
        <v>A</v>
      </c>
      <c r="AV503" s="219" t="s">
        <v>121</v>
      </c>
      <c r="AW503" s="198">
        <v>0</v>
      </c>
      <c r="AX503" s="219" t="s">
        <v>124</v>
      </c>
      <c r="AY503" s="203">
        <v>45588</v>
      </c>
      <c r="AZ503" s="219" t="s">
        <v>110</v>
      </c>
      <c r="BA503" s="219" t="s">
        <v>586</v>
      </c>
      <c r="BB503" s="219"/>
      <c r="BC503" s="97" t="s">
        <v>50</v>
      </c>
      <c r="BD503" s="98" t="str">
        <f t="shared" si="109"/>
        <v>A</v>
      </c>
      <c r="BE503" s="99"/>
      <c r="BF503" s="106"/>
      <c r="BG503" s="101"/>
      <c r="BH503" s="200"/>
      <c r="BI503" s="205"/>
      <c r="BJ503" s="201"/>
      <c r="BK503" s="202"/>
      <c r="BL503" s="107" t="s">
        <v>2400</v>
      </c>
      <c r="BM503" s="108">
        <f t="shared" si="101"/>
        <v>1</v>
      </c>
      <c r="BN503" s="108">
        <f t="shared" si="102"/>
        <v>1</v>
      </c>
      <c r="BO503" s="108">
        <f t="shared" si="103"/>
        <v>0</v>
      </c>
      <c r="BP503" s="108">
        <f t="shared" si="104"/>
        <v>1</v>
      </c>
      <c r="BQ503" s="108">
        <f t="shared" si="105"/>
        <v>1</v>
      </c>
      <c r="BR503" s="109">
        <f t="shared" si="106"/>
        <v>0</v>
      </c>
      <c r="BS503" s="108">
        <f t="shared" si="107"/>
        <v>1</v>
      </c>
      <c r="BT503" s="108">
        <f t="shared" si="108"/>
        <v>0</v>
      </c>
      <c r="BU503" s="108">
        <f t="shared" si="100"/>
        <v>1</v>
      </c>
      <c r="BV503" s="62" t="str">
        <f t="shared" si="110"/>
        <v>IGUAL</v>
      </c>
      <c r="BW503" s="251"/>
    </row>
    <row r="504" spans="1:75" ht="49.5" customHeight="1">
      <c r="A504" s="89" t="s">
        <v>2151</v>
      </c>
      <c r="B504" s="43">
        <v>2091</v>
      </c>
      <c r="C504" s="90" t="s">
        <v>10</v>
      </c>
      <c r="D504" s="96" t="s">
        <v>2509</v>
      </c>
      <c r="E504" s="92">
        <v>45444</v>
      </c>
      <c r="F504" s="90" t="s">
        <v>22</v>
      </c>
      <c r="G504" s="93" t="s">
        <v>2585</v>
      </c>
      <c r="H504" s="90" t="s">
        <v>26</v>
      </c>
      <c r="I504" s="92">
        <v>45490</v>
      </c>
      <c r="J504" s="94"/>
      <c r="K504" s="90"/>
      <c r="L504" s="90"/>
      <c r="M504" s="90"/>
      <c r="N504" s="90"/>
      <c r="O504" s="92"/>
      <c r="P504" s="92"/>
      <c r="Q504" s="188">
        <v>2992</v>
      </c>
      <c r="R504" s="95" t="e">
        <f t="array" ref="R504">SUM(IF($AA504=Reformulaciones!$B$2:$B$1354,Reformulaciones!$J$2:$J$994,0))</f>
        <v>#N/A</v>
      </c>
      <c r="S504" s="93" t="s">
        <v>2592</v>
      </c>
      <c r="T504" s="93" t="s">
        <v>2593</v>
      </c>
      <c r="U504" s="96" t="s">
        <v>2594</v>
      </c>
      <c r="V504" s="94">
        <v>2</v>
      </c>
      <c r="W504" s="187" t="s">
        <v>106</v>
      </c>
      <c r="X504" s="92">
        <v>45474</v>
      </c>
      <c r="Y504" s="92">
        <v>45657</v>
      </c>
      <c r="Z504" s="90" t="s">
        <v>470</v>
      </c>
      <c r="AA504" s="44"/>
      <c r="AB504" s="97" t="s">
        <v>55</v>
      </c>
      <c r="AC504" s="97" t="s">
        <v>55</v>
      </c>
      <c r="AD504" s="97" t="s">
        <v>55</v>
      </c>
      <c r="AE504" s="97" t="s">
        <v>55</v>
      </c>
      <c r="AF504" s="97" t="s">
        <v>55</v>
      </c>
      <c r="AG504" s="97" t="s">
        <v>55</v>
      </c>
      <c r="AH504" s="97" t="s">
        <v>55</v>
      </c>
      <c r="AI504" s="97" t="s">
        <v>55</v>
      </c>
      <c r="AJ504" s="97" t="s">
        <v>55</v>
      </c>
      <c r="AK504" s="97" t="s">
        <v>55</v>
      </c>
      <c r="AL504" s="97" t="s">
        <v>55</v>
      </c>
      <c r="AM504" s="97" t="s">
        <v>55</v>
      </c>
      <c r="AN504" s="97" t="s">
        <v>55</v>
      </c>
      <c r="AO504" s="97" t="s">
        <v>55</v>
      </c>
      <c r="AP504" s="97" t="s">
        <v>55</v>
      </c>
      <c r="AQ504" s="97" t="s">
        <v>55</v>
      </c>
      <c r="AR504" s="97" t="s">
        <v>55</v>
      </c>
      <c r="AS504" s="97" t="s">
        <v>55</v>
      </c>
      <c r="AT504" s="97" t="s">
        <v>50</v>
      </c>
      <c r="AU504" s="98" t="str">
        <f t="shared" si="112"/>
        <v>A</v>
      </c>
      <c r="AV504" s="219" t="s">
        <v>121</v>
      </c>
      <c r="AW504" s="198">
        <v>0</v>
      </c>
      <c r="AX504" s="219" t="s">
        <v>124</v>
      </c>
      <c r="AY504" s="203">
        <v>45588</v>
      </c>
      <c r="AZ504" s="219" t="s">
        <v>110</v>
      </c>
      <c r="BA504" s="219" t="s">
        <v>586</v>
      </c>
      <c r="BB504" s="219"/>
      <c r="BC504" s="97" t="s">
        <v>50</v>
      </c>
      <c r="BD504" s="98" t="str">
        <f t="shared" si="109"/>
        <v>A</v>
      </c>
      <c r="BE504" s="99"/>
      <c r="BF504" s="106"/>
      <c r="BG504" s="101"/>
      <c r="BH504" s="200"/>
      <c r="BI504" s="205"/>
      <c r="BJ504" s="201"/>
      <c r="BK504" s="202"/>
      <c r="BL504" s="107" t="s">
        <v>2400</v>
      </c>
      <c r="BM504" s="108">
        <f t="shared" si="101"/>
        <v>1</v>
      </c>
      <c r="BN504" s="108">
        <f t="shared" si="102"/>
        <v>1</v>
      </c>
      <c r="BO504" s="108">
        <f t="shared" si="103"/>
        <v>0</v>
      </c>
      <c r="BP504" s="108">
        <f t="shared" si="104"/>
        <v>1</v>
      </c>
      <c r="BQ504" s="108">
        <f t="shared" si="105"/>
        <v>1</v>
      </c>
      <c r="BR504" s="109">
        <f t="shared" si="106"/>
        <v>0</v>
      </c>
      <c r="BS504" s="108">
        <f t="shared" si="107"/>
        <v>1</v>
      </c>
      <c r="BT504" s="108">
        <f t="shared" si="108"/>
        <v>0</v>
      </c>
      <c r="BU504" s="108">
        <f t="shared" si="100"/>
        <v>1</v>
      </c>
      <c r="BV504" s="62" t="str">
        <f t="shared" si="110"/>
        <v>IGUAL</v>
      </c>
      <c r="BW504" s="251"/>
    </row>
    <row r="505" spans="1:75" ht="49.5" customHeight="1">
      <c r="A505" s="89" t="s">
        <v>229</v>
      </c>
      <c r="B505" s="43">
        <v>2092</v>
      </c>
      <c r="C505" s="90" t="s">
        <v>10</v>
      </c>
      <c r="D505" s="96" t="s">
        <v>2595</v>
      </c>
      <c r="E505" s="92">
        <v>45444</v>
      </c>
      <c r="F505" s="90" t="s">
        <v>22</v>
      </c>
      <c r="G505" s="93" t="s">
        <v>2596</v>
      </c>
      <c r="H505" s="90" t="s">
        <v>26</v>
      </c>
      <c r="I505" s="92">
        <v>45490</v>
      </c>
      <c r="J505" s="94"/>
      <c r="K505" s="90"/>
      <c r="L505" s="90"/>
      <c r="M505" s="90"/>
      <c r="N505" s="90"/>
      <c r="O505" s="92"/>
      <c r="P505" s="92"/>
      <c r="Q505" s="189">
        <v>3144</v>
      </c>
      <c r="R505" s="95" t="e">
        <f t="array" ref="R505">SUM(IF($AA505=Reformulaciones!$B$2:$B$1354,Reformulaciones!$J$2:$J$994,0))</f>
        <v>#N/A</v>
      </c>
      <c r="S505" s="93" t="s">
        <v>3263</v>
      </c>
      <c r="T505" s="93" t="s">
        <v>3264</v>
      </c>
      <c r="U505" s="96" t="s">
        <v>3265</v>
      </c>
      <c r="V505" s="94" t="s">
        <v>154</v>
      </c>
      <c r="W505" s="90" t="s">
        <v>3037</v>
      </c>
      <c r="X505" s="92">
        <v>45474</v>
      </c>
      <c r="Y505" s="92">
        <v>45657</v>
      </c>
      <c r="Z505" s="90" t="s">
        <v>3266</v>
      </c>
      <c r="AA505" s="44"/>
      <c r="AB505" s="97" t="s">
        <v>55</v>
      </c>
      <c r="AC505" s="97" t="s">
        <v>55</v>
      </c>
      <c r="AD505" s="97" t="s">
        <v>55</v>
      </c>
      <c r="AE505" s="97" t="s">
        <v>55</v>
      </c>
      <c r="AF505" s="97" t="s">
        <v>55</v>
      </c>
      <c r="AG505" s="97" t="s">
        <v>55</v>
      </c>
      <c r="AH505" s="97" t="s">
        <v>55</v>
      </c>
      <c r="AI505" s="97" t="s">
        <v>55</v>
      </c>
      <c r="AJ505" s="97" t="s">
        <v>55</v>
      </c>
      <c r="AK505" s="97" t="s">
        <v>55</v>
      </c>
      <c r="AL505" s="97" t="s">
        <v>55</v>
      </c>
      <c r="AM505" s="97" t="s">
        <v>55</v>
      </c>
      <c r="AN505" s="97" t="s">
        <v>55</v>
      </c>
      <c r="AO505" s="97" t="s">
        <v>55</v>
      </c>
      <c r="AP505" s="97" t="s">
        <v>55</v>
      </c>
      <c r="AQ505" s="97" t="s">
        <v>55</v>
      </c>
      <c r="AR505" s="97" t="s">
        <v>55</v>
      </c>
      <c r="AS505" s="97" t="s">
        <v>55</v>
      </c>
      <c r="AT505" s="97" t="s">
        <v>46</v>
      </c>
      <c r="AU505" s="98" t="str">
        <f t="shared" si="112"/>
        <v>A</v>
      </c>
      <c r="AV505" s="219" t="s">
        <v>2597</v>
      </c>
      <c r="AW505" s="198">
        <v>0</v>
      </c>
      <c r="AX505" s="219" t="s">
        <v>2597</v>
      </c>
      <c r="AY505" s="203">
        <v>45583</v>
      </c>
      <c r="AZ505" s="219" t="s">
        <v>110</v>
      </c>
      <c r="BA505" s="219" t="s">
        <v>110</v>
      </c>
      <c r="BB505" s="219"/>
      <c r="BC505" s="97" t="s">
        <v>46</v>
      </c>
      <c r="BD505" s="98" t="str">
        <f t="shared" si="109"/>
        <v>A</v>
      </c>
      <c r="BE505" s="99"/>
      <c r="BF505" s="106"/>
      <c r="BG505" s="101"/>
      <c r="BH505" s="200"/>
      <c r="BI505" s="205"/>
      <c r="BJ505" s="201"/>
      <c r="BK505" s="202"/>
      <c r="BL505" s="107" t="s">
        <v>2400</v>
      </c>
      <c r="BM505" s="108">
        <f t="shared" si="101"/>
        <v>1</v>
      </c>
      <c r="BN505" s="108">
        <f t="shared" si="102"/>
        <v>1</v>
      </c>
      <c r="BO505" s="108">
        <f t="shared" si="103"/>
        <v>0</v>
      </c>
      <c r="BP505" s="108">
        <f t="shared" si="104"/>
        <v>1</v>
      </c>
      <c r="BQ505" s="108">
        <f t="shared" si="105"/>
        <v>1</v>
      </c>
      <c r="BR505" s="109">
        <f t="shared" si="106"/>
        <v>0</v>
      </c>
      <c r="BS505" s="108">
        <f t="shared" si="107"/>
        <v>1</v>
      </c>
      <c r="BT505" s="108">
        <f t="shared" si="108"/>
        <v>0</v>
      </c>
      <c r="BU505" s="108">
        <f t="shared" si="100"/>
        <v>1</v>
      </c>
      <c r="BV505" s="62" t="str">
        <f t="shared" si="110"/>
        <v>IGUAL</v>
      </c>
      <c r="BW505" s="251"/>
    </row>
    <row r="506" spans="1:75" ht="49.5" customHeight="1">
      <c r="A506" s="89" t="s">
        <v>229</v>
      </c>
      <c r="B506" s="43">
        <v>2093</v>
      </c>
      <c r="C506" s="90" t="s">
        <v>10</v>
      </c>
      <c r="D506" s="96" t="s">
        <v>2595</v>
      </c>
      <c r="E506" s="92">
        <v>45444</v>
      </c>
      <c r="F506" s="90" t="s">
        <v>22</v>
      </c>
      <c r="G506" s="93" t="s">
        <v>2598</v>
      </c>
      <c r="H506" s="90" t="s">
        <v>26</v>
      </c>
      <c r="I506" s="92">
        <v>45490</v>
      </c>
      <c r="J506" s="94"/>
      <c r="K506" s="90"/>
      <c r="L506" s="90"/>
      <c r="M506" s="90"/>
      <c r="N506" s="90"/>
      <c r="O506" s="92"/>
      <c r="P506" s="92"/>
      <c r="Q506" s="188">
        <v>3147</v>
      </c>
      <c r="R506" s="95" t="e">
        <f t="array" ref="R506">SUM(IF($AA506=Reformulaciones!$B$2:$B$1354,Reformulaciones!$J$2:$J$994,0))</f>
        <v>#N/A</v>
      </c>
      <c r="S506" s="93" t="s">
        <v>3115</v>
      </c>
      <c r="T506" s="93" t="s">
        <v>3113</v>
      </c>
      <c r="U506" s="96" t="s">
        <v>3114</v>
      </c>
      <c r="V506" s="94" t="s">
        <v>154</v>
      </c>
      <c r="W506" s="90" t="s">
        <v>3037</v>
      </c>
      <c r="X506" s="92">
        <v>45444</v>
      </c>
      <c r="Y506" s="92">
        <v>45657</v>
      </c>
      <c r="Z506" s="90"/>
      <c r="AA506" s="44"/>
      <c r="AB506" s="97" t="s">
        <v>55</v>
      </c>
      <c r="AC506" s="97" t="s">
        <v>55</v>
      </c>
      <c r="AD506" s="97" t="s">
        <v>55</v>
      </c>
      <c r="AE506" s="97" t="s">
        <v>55</v>
      </c>
      <c r="AF506" s="97" t="s">
        <v>55</v>
      </c>
      <c r="AG506" s="97" t="s">
        <v>55</v>
      </c>
      <c r="AH506" s="97" t="s">
        <v>55</v>
      </c>
      <c r="AI506" s="97" t="s">
        <v>55</v>
      </c>
      <c r="AJ506" s="97" t="s">
        <v>55</v>
      </c>
      <c r="AK506" s="97" t="s">
        <v>55</v>
      </c>
      <c r="AL506" s="97" t="s">
        <v>55</v>
      </c>
      <c r="AM506" s="97" t="s">
        <v>55</v>
      </c>
      <c r="AN506" s="97" t="s">
        <v>55</v>
      </c>
      <c r="AO506" s="97" t="s">
        <v>55</v>
      </c>
      <c r="AP506" s="97" t="s">
        <v>55</v>
      </c>
      <c r="AQ506" s="97" t="s">
        <v>55</v>
      </c>
      <c r="AR506" s="97" t="s">
        <v>55</v>
      </c>
      <c r="AS506" s="97" t="s">
        <v>55</v>
      </c>
      <c r="AT506" s="97" t="s">
        <v>46</v>
      </c>
      <c r="AU506" s="98" t="str">
        <f t="shared" si="112"/>
        <v>C</v>
      </c>
      <c r="AV506" s="219" t="s">
        <v>2599</v>
      </c>
      <c r="AW506" s="198">
        <v>1</v>
      </c>
      <c r="AX506" s="219" t="s">
        <v>2599</v>
      </c>
      <c r="AY506" s="203">
        <v>45583</v>
      </c>
      <c r="AZ506" s="219" t="s">
        <v>2600</v>
      </c>
      <c r="BA506" s="219" t="s">
        <v>2553</v>
      </c>
      <c r="BB506" s="219"/>
      <c r="BC506" s="97" t="s">
        <v>55</v>
      </c>
      <c r="BD506" s="98" t="s">
        <v>55</v>
      </c>
      <c r="BE506" s="97" t="s">
        <v>55</v>
      </c>
      <c r="BF506" s="100" t="s">
        <v>55</v>
      </c>
      <c r="BG506" s="97" t="s">
        <v>55</v>
      </c>
      <c r="BH506" s="110" t="s">
        <v>55</v>
      </c>
      <c r="BI506" s="97" t="s">
        <v>55</v>
      </c>
      <c r="BJ506" s="97" t="s">
        <v>55</v>
      </c>
      <c r="BK506" s="122" t="s">
        <v>55</v>
      </c>
      <c r="BL506" s="107" t="s">
        <v>2400</v>
      </c>
      <c r="BM506" s="108">
        <f t="shared" si="101"/>
        <v>1</v>
      </c>
      <c r="BN506" s="108" t="str">
        <f t="shared" si="102"/>
        <v>N.A.</v>
      </c>
      <c r="BO506" s="108" t="str">
        <f t="shared" si="103"/>
        <v>N.A.</v>
      </c>
      <c r="BP506" s="108" t="str">
        <f t="shared" si="104"/>
        <v>N.A.</v>
      </c>
      <c r="BQ506" s="108" t="str">
        <f t="shared" si="105"/>
        <v>N.A.</v>
      </c>
      <c r="BR506" s="109" t="str">
        <f t="shared" si="106"/>
        <v>N.A.</v>
      </c>
      <c r="BS506" s="108">
        <f t="shared" si="107"/>
        <v>1</v>
      </c>
      <c r="BT506" s="108">
        <f t="shared" si="108"/>
        <v>0</v>
      </c>
      <c r="BU506" s="108">
        <f t="shared" si="100"/>
        <v>0</v>
      </c>
      <c r="BV506" s="62" t="str">
        <f t="shared" si="110"/>
        <v>OK</v>
      </c>
      <c r="BW506" s="251"/>
    </row>
    <row r="507" spans="1:75" ht="49.5" hidden="1" customHeight="1">
      <c r="A507" s="89" t="s">
        <v>229</v>
      </c>
      <c r="B507" s="271">
        <v>2094</v>
      </c>
      <c r="C507" s="90" t="s">
        <v>10</v>
      </c>
      <c r="D507" s="96" t="s">
        <v>2595</v>
      </c>
      <c r="E507" s="92">
        <v>45444</v>
      </c>
      <c r="F507" s="90" t="s">
        <v>22</v>
      </c>
      <c r="G507" s="93" t="s">
        <v>2601</v>
      </c>
      <c r="H507" s="90" t="s">
        <v>26</v>
      </c>
      <c r="I507" s="92">
        <v>45490</v>
      </c>
      <c r="J507" s="94"/>
      <c r="K507" s="90"/>
      <c r="L507" s="90"/>
      <c r="M507" s="90"/>
      <c r="N507" s="90"/>
      <c r="O507" s="92"/>
      <c r="P507" s="92"/>
      <c r="Q507" s="189" t="s">
        <v>110</v>
      </c>
      <c r="R507" s="95" t="e">
        <f t="array" ref="R507">SUM(IF($AA507=Reformulaciones!$B$2:$B$1354,Reformulaciones!$J$2:$J$994,0))</f>
        <v>#N/A</v>
      </c>
      <c r="S507" s="93"/>
      <c r="T507" s="231" t="s">
        <v>3267</v>
      </c>
      <c r="U507" s="96"/>
      <c r="V507" s="94"/>
      <c r="W507" s="90" t="s">
        <v>3038</v>
      </c>
      <c r="X507" s="92"/>
      <c r="Y507" s="92"/>
      <c r="Z507" s="90"/>
      <c r="AA507" s="44"/>
      <c r="AB507" s="97" t="s">
        <v>55</v>
      </c>
      <c r="AC507" s="97" t="s">
        <v>55</v>
      </c>
      <c r="AD507" s="97" t="s">
        <v>55</v>
      </c>
      <c r="AE507" s="97" t="s">
        <v>55</v>
      </c>
      <c r="AF507" s="97" t="s">
        <v>55</v>
      </c>
      <c r="AG507" s="97" t="s">
        <v>55</v>
      </c>
      <c r="AH507" s="97" t="s">
        <v>55</v>
      </c>
      <c r="AI507" s="97" t="s">
        <v>55</v>
      </c>
      <c r="AJ507" s="97" t="s">
        <v>55</v>
      </c>
      <c r="AK507" s="97" t="s">
        <v>55</v>
      </c>
      <c r="AL507" s="97" t="s">
        <v>55</v>
      </c>
      <c r="AM507" s="97" t="s">
        <v>55</v>
      </c>
      <c r="AN507" s="97" t="s">
        <v>55</v>
      </c>
      <c r="AO507" s="97" t="s">
        <v>55</v>
      </c>
      <c r="AP507" s="97" t="s">
        <v>55</v>
      </c>
      <c r="AQ507" s="97" t="s">
        <v>55</v>
      </c>
      <c r="AR507" s="97" t="s">
        <v>55</v>
      </c>
      <c r="AS507" s="97" t="s">
        <v>55</v>
      </c>
      <c r="AT507" s="97" t="s">
        <v>46</v>
      </c>
      <c r="AU507" s="98" t="str">
        <f t="shared" si="112"/>
        <v>A</v>
      </c>
      <c r="AV507" s="219" t="s">
        <v>2597</v>
      </c>
      <c r="AW507" s="198">
        <v>0</v>
      </c>
      <c r="AX507" s="219" t="s">
        <v>2597</v>
      </c>
      <c r="AY507" s="203">
        <v>45583</v>
      </c>
      <c r="AZ507" s="219" t="s">
        <v>110</v>
      </c>
      <c r="BA507" s="219" t="s">
        <v>110</v>
      </c>
      <c r="BB507" s="219"/>
      <c r="BC507" s="97" t="s">
        <v>46</v>
      </c>
      <c r="BD507" s="98" t="str">
        <f t="shared" si="109"/>
        <v>A</v>
      </c>
      <c r="BE507" s="99"/>
      <c r="BF507" s="106"/>
      <c r="BG507" s="101"/>
      <c r="BH507" s="200"/>
      <c r="BI507" s="205"/>
      <c r="BJ507" s="201"/>
      <c r="BK507" s="202"/>
      <c r="BL507" s="107" t="s">
        <v>2400</v>
      </c>
      <c r="BM507" s="108">
        <f t="shared" si="101"/>
        <v>0</v>
      </c>
      <c r="BN507" s="108">
        <f t="shared" si="102"/>
        <v>1</v>
      </c>
      <c r="BO507" s="108">
        <f t="shared" si="103"/>
        <v>0</v>
      </c>
      <c r="BP507" s="108">
        <f t="shared" si="104"/>
        <v>0</v>
      </c>
      <c r="BQ507" s="108">
        <f t="shared" si="105"/>
        <v>0</v>
      </c>
      <c r="BR507" s="109">
        <f t="shared" si="106"/>
        <v>1</v>
      </c>
      <c r="BS507" s="108">
        <f t="shared" si="107"/>
        <v>0</v>
      </c>
      <c r="BT507" s="108">
        <f t="shared" si="108"/>
        <v>0</v>
      </c>
      <c r="BU507" s="108">
        <f t="shared" si="100"/>
        <v>0</v>
      </c>
      <c r="BV507" s="62" t="str">
        <f t="shared" si="110"/>
        <v>IGUAL</v>
      </c>
      <c r="BW507" s="251"/>
    </row>
    <row r="508" spans="1:75" ht="49.5" customHeight="1">
      <c r="A508" s="89" t="s">
        <v>229</v>
      </c>
      <c r="B508" s="43">
        <v>2095</v>
      </c>
      <c r="C508" s="90" t="s">
        <v>10</v>
      </c>
      <c r="D508" s="96" t="s">
        <v>2595</v>
      </c>
      <c r="E508" s="92">
        <v>45444</v>
      </c>
      <c r="F508" s="90" t="s">
        <v>22</v>
      </c>
      <c r="G508" s="93" t="s">
        <v>2602</v>
      </c>
      <c r="H508" s="90" t="s">
        <v>26</v>
      </c>
      <c r="I508" s="92">
        <v>45490</v>
      </c>
      <c r="J508" s="94"/>
      <c r="K508" s="90"/>
      <c r="L508" s="90"/>
      <c r="M508" s="90"/>
      <c r="N508" s="90"/>
      <c r="O508" s="92"/>
      <c r="P508" s="92"/>
      <c r="Q508" s="188">
        <v>3146</v>
      </c>
      <c r="R508" s="95" t="e">
        <f t="array" ref="R508">SUM(IF($AA508=Reformulaciones!$B$2:$B$1354,Reformulaciones!$J$2:$J$994,0))</f>
        <v>#N/A</v>
      </c>
      <c r="S508" s="93" t="s">
        <v>3117</v>
      </c>
      <c r="T508" s="93" t="s">
        <v>3116</v>
      </c>
      <c r="U508" s="96" t="s">
        <v>1971</v>
      </c>
      <c r="V508" s="94" t="s">
        <v>154</v>
      </c>
      <c r="W508" s="90" t="s">
        <v>2572</v>
      </c>
      <c r="X508" s="92">
        <v>45474</v>
      </c>
      <c r="Y508" s="92">
        <v>45657</v>
      </c>
      <c r="Z508" s="90"/>
      <c r="AA508" s="44"/>
      <c r="AB508" s="97" t="s">
        <v>55</v>
      </c>
      <c r="AC508" s="97" t="s">
        <v>55</v>
      </c>
      <c r="AD508" s="97" t="s">
        <v>55</v>
      </c>
      <c r="AE508" s="97" t="s">
        <v>55</v>
      </c>
      <c r="AF508" s="97" t="s">
        <v>55</v>
      </c>
      <c r="AG508" s="97" t="s">
        <v>55</v>
      </c>
      <c r="AH508" s="97" t="s">
        <v>55</v>
      </c>
      <c r="AI508" s="97" t="s">
        <v>55</v>
      </c>
      <c r="AJ508" s="97" t="s">
        <v>55</v>
      </c>
      <c r="AK508" s="97" t="s">
        <v>55</v>
      </c>
      <c r="AL508" s="97" t="s">
        <v>55</v>
      </c>
      <c r="AM508" s="97" t="s">
        <v>55</v>
      </c>
      <c r="AN508" s="97" t="s">
        <v>55</v>
      </c>
      <c r="AO508" s="97" t="s">
        <v>55</v>
      </c>
      <c r="AP508" s="97" t="s">
        <v>55</v>
      </c>
      <c r="AQ508" s="97" t="s">
        <v>55</v>
      </c>
      <c r="AR508" s="97" t="s">
        <v>55</v>
      </c>
      <c r="AS508" s="97" t="s">
        <v>55</v>
      </c>
      <c r="AT508" s="97" t="s">
        <v>46</v>
      </c>
      <c r="AU508" s="98" t="str">
        <f t="shared" si="112"/>
        <v>C</v>
      </c>
      <c r="AV508" s="219" t="s">
        <v>2603</v>
      </c>
      <c r="AW508" s="198">
        <v>1</v>
      </c>
      <c r="AX508" s="219" t="s">
        <v>2604</v>
      </c>
      <c r="AY508" s="203">
        <v>45583</v>
      </c>
      <c r="AZ508" s="219" t="s">
        <v>2605</v>
      </c>
      <c r="BA508" s="219" t="s">
        <v>2553</v>
      </c>
      <c r="BB508" s="219"/>
      <c r="BC508" s="97" t="s">
        <v>55</v>
      </c>
      <c r="BD508" s="98" t="s">
        <v>55</v>
      </c>
      <c r="BE508" s="97" t="s">
        <v>55</v>
      </c>
      <c r="BF508" s="100" t="s">
        <v>55</v>
      </c>
      <c r="BG508" s="97" t="s">
        <v>55</v>
      </c>
      <c r="BH508" s="110" t="s">
        <v>55</v>
      </c>
      <c r="BI508" s="97" t="s">
        <v>55</v>
      </c>
      <c r="BJ508" s="97" t="s">
        <v>55</v>
      </c>
      <c r="BK508" s="122" t="s">
        <v>55</v>
      </c>
      <c r="BL508" s="107" t="s">
        <v>2400</v>
      </c>
      <c r="BM508" s="108">
        <f t="shared" si="101"/>
        <v>1</v>
      </c>
      <c r="BN508" s="108" t="str">
        <f t="shared" si="102"/>
        <v>N.A.</v>
      </c>
      <c r="BO508" s="108" t="str">
        <f t="shared" si="103"/>
        <v>N.A.</v>
      </c>
      <c r="BP508" s="108" t="str">
        <f t="shared" si="104"/>
        <v>N.A.</v>
      </c>
      <c r="BQ508" s="108" t="str">
        <f t="shared" si="105"/>
        <v>N.A.</v>
      </c>
      <c r="BR508" s="109" t="str">
        <f t="shared" si="106"/>
        <v>N.A.</v>
      </c>
      <c r="BS508" s="108">
        <f t="shared" si="107"/>
        <v>1</v>
      </c>
      <c r="BT508" s="108">
        <f t="shared" si="108"/>
        <v>0</v>
      </c>
      <c r="BU508" s="108">
        <f t="shared" si="100"/>
        <v>0</v>
      </c>
      <c r="BV508" s="62" t="str">
        <f t="shared" si="110"/>
        <v>OK</v>
      </c>
      <c r="BW508" s="251"/>
    </row>
    <row r="509" spans="1:75" ht="49.5" customHeight="1">
      <c r="A509" s="89" t="s">
        <v>229</v>
      </c>
      <c r="B509" s="43">
        <v>2096</v>
      </c>
      <c r="C509" s="90" t="s">
        <v>3</v>
      </c>
      <c r="D509" s="90" t="s">
        <v>2606</v>
      </c>
      <c r="E509" s="92">
        <v>45427</v>
      </c>
      <c r="F509" s="90" t="s">
        <v>24</v>
      </c>
      <c r="G509" s="93" t="s">
        <v>2607</v>
      </c>
      <c r="H509" s="90" t="s">
        <v>32</v>
      </c>
      <c r="I509" s="92">
        <v>45493</v>
      </c>
      <c r="J509" s="94"/>
      <c r="K509" s="90"/>
      <c r="L509" s="90"/>
      <c r="M509" s="90"/>
      <c r="N509" s="90"/>
      <c r="O509" s="92"/>
      <c r="P509" s="92"/>
      <c r="Q509" s="189">
        <v>3289</v>
      </c>
      <c r="R509" s="95" t="e">
        <f t="array" ref="R509">SUM(IF($AA509=Reformulaciones!$B$2:$B$1354,Reformulaciones!$J$2:$J$994,0))</f>
        <v>#N/A</v>
      </c>
      <c r="S509" s="93" t="s">
        <v>3268</v>
      </c>
      <c r="T509" s="93" t="s">
        <v>3272</v>
      </c>
      <c r="U509" s="96" t="s">
        <v>3273</v>
      </c>
      <c r="V509" s="94" t="s">
        <v>154</v>
      </c>
      <c r="W509" s="90" t="s">
        <v>2608</v>
      </c>
      <c r="X509" s="92"/>
      <c r="Y509" s="92"/>
      <c r="Z509" s="90"/>
      <c r="AA509" s="44"/>
      <c r="AB509" s="97" t="s">
        <v>55</v>
      </c>
      <c r="AC509" s="97" t="s">
        <v>55</v>
      </c>
      <c r="AD509" s="97" t="s">
        <v>55</v>
      </c>
      <c r="AE509" s="97" t="s">
        <v>55</v>
      </c>
      <c r="AF509" s="97" t="s">
        <v>55</v>
      </c>
      <c r="AG509" s="97" t="s">
        <v>55</v>
      </c>
      <c r="AH509" s="97" t="s">
        <v>55</v>
      </c>
      <c r="AI509" s="97" t="s">
        <v>55</v>
      </c>
      <c r="AJ509" s="97" t="s">
        <v>55</v>
      </c>
      <c r="AK509" s="97" t="s">
        <v>55</v>
      </c>
      <c r="AL509" s="97" t="s">
        <v>55</v>
      </c>
      <c r="AM509" s="97" t="s">
        <v>55</v>
      </c>
      <c r="AN509" s="97" t="s">
        <v>55</v>
      </c>
      <c r="AO509" s="97" t="s">
        <v>55</v>
      </c>
      <c r="AP509" s="97" t="s">
        <v>55</v>
      </c>
      <c r="AQ509" s="97" t="s">
        <v>55</v>
      </c>
      <c r="AR509" s="97" t="s">
        <v>55</v>
      </c>
      <c r="AS509" s="97" t="s">
        <v>55</v>
      </c>
      <c r="AT509" s="97" t="s">
        <v>44</v>
      </c>
      <c r="AU509" s="98" t="str">
        <f t="shared" ref="AU509:AU549" si="115">IF($AW509="N.A.","A",(IF($AW509&lt;100%,"A",(IF($AW509=100%,"C")))))</f>
        <v>A</v>
      </c>
      <c r="AV509" s="197" t="s">
        <v>254</v>
      </c>
      <c r="AW509" s="198">
        <v>0</v>
      </c>
      <c r="AX509" s="197" t="s">
        <v>2399</v>
      </c>
      <c r="AY509" s="203">
        <v>45588</v>
      </c>
      <c r="AZ509" s="97" t="s">
        <v>55</v>
      </c>
      <c r="BA509" s="97" t="s">
        <v>55</v>
      </c>
      <c r="BB509" s="219"/>
      <c r="BC509" s="97" t="s">
        <v>44</v>
      </c>
      <c r="BD509" s="98" t="str">
        <f t="shared" si="109"/>
        <v>A</v>
      </c>
      <c r="BE509" s="99"/>
      <c r="BF509" s="106"/>
      <c r="BG509" s="101"/>
      <c r="BH509" s="200"/>
      <c r="BI509" s="205"/>
      <c r="BJ509" s="201"/>
      <c r="BK509" s="202"/>
      <c r="BL509" s="107" t="s">
        <v>2400</v>
      </c>
      <c r="BM509" s="108">
        <f t="shared" si="101"/>
        <v>0</v>
      </c>
      <c r="BN509" s="108">
        <f t="shared" si="102"/>
        <v>1</v>
      </c>
      <c r="BO509" s="108">
        <f t="shared" si="103"/>
        <v>0</v>
      </c>
      <c r="BP509" s="108">
        <f t="shared" si="104"/>
        <v>0</v>
      </c>
      <c r="BQ509" s="108">
        <f t="shared" si="105"/>
        <v>0</v>
      </c>
      <c r="BR509" s="109">
        <f t="shared" si="106"/>
        <v>1</v>
      </c>
      <c r="BS509" s="108">
        <f t="shared" si="107"/>
        <v>0</v>
      </c>
      <c r="BT509" s="108">
        <f t="shared" si="108"/>
        <v>0</v>
      </c>
      <c r="BU509" s="108">
        <f t="shared" si="100"/>
        <v>0</v>
      </c>
      <c r="BV509" s="62" t="str">
        <f t="shared" si="110"/>
        <v>IGUAL</v>
      </c>
      <c r="BW509" s="251"/>
    </row>
    <row r="510" spans="1:75" ht="49.5" customHeight="1">
      <c r="A510" s="89" t="s">
        <v>229</v>
      </c>
      <c r="B510" s="43">
        <v>2096</v>
      </c>
      <c r="C510" s="90" t="s">
        <v>3</v>
      </c>
      <c r="D510" s="90" t="s">
        <v>2606</v>
      </c>
      <c r="E510" s="92">
        <v>45427</v>
      </c>
      <c r="F510" s="90" t="s">
        <v>24</v>
      </c>
      <c r="G510" s="93" t="s">
        <v>2607</v>
      </c>
      <c r="H510" s="90" t="s">
        <v>32</v>
      </c>
      <c r="I510" s="92">
        <v>45493</v>
      </c>
      <c r="J510" s="94"/>
      <c r="K510" s="90"/>
      <c r="L510" s="90"/>
      <c r="M510" s="90"/>
      <c r="N510" s="90"/>
      <c r="O510" s="92"/>
      <c r="P510" s="92"/>
      <c r="Q510" s="189">
        <v>3290</v>
      </c>
      <c r="R510" s="95"/>
      <c r="S510" s="93" t="s">
        <v>3269</v>
      </c>
      <c r="T510" s="93" t="s">
        <v>3274</v>
      </c>
      <c r="U510" s="96" t="s">
        <v>3275</v>
      </c>
      <c r="V510" s="94" t="s">
        <v>154</v>
      </c>
      <c r="W510" s="90" t="s">
        <v>2608</v>
      </c>
      <c r="X510" s="92"/>
      <c r="Y510" s="92"/>
      <c r="Z510" s="90"/>
      <c r="AA510" s="44"/>
      <c r="AB510" s="97" t="s">
        <v>55</v>
      </c>
      <c r="AC510" s="97" t="s">
        <v>55</v>
      </c>
      <c r="AD510" s="97" t="s">
        <v>55</v>
      </c>
      <c r="AE510" s="97" t="s">
        <v>55</v>
      </c>
      <c r="AF510" s="97" t="s">
        <v>55</v>
      </c>
      <c r="AG510" s="97" t="s">
        <v>55</v>
      </c>
      <c r="AH510" s="97" t="s">
        <v>55</v>
      </c>
      <c r="AI510" s="97" t="s">
        <v>55</v>
      </c>
      <c r="AJ510" s="97" t="s">
        <v>55</v>
      </c>
      <c r="AK510" s="97" t="s">
        <v>55</v>
      </c>
      <c r="AL510" s="97" t="s">
        <v>55</v>
      </c>
      <c r="AM510" s="97" t="s">
        <v>55</v>
      </c>
      <c r="AN510" s="97" t="s">
        <v>55</v>
      </c>
      <c r="AO510" s="97" t="s">
        <v>55</v>
      </c>
      <c r="AP510" s="97" t="s">
        <v>55</v>
      </c>
      <c r="AQ510" s="97" t="s">
        <v>55</v>
      </c>
      <c r="AR510" s="97" t="s">
        <v>55</v>
      </c>
      <c r="AS510" s="97" t="s">
        <v>55</v>
      </c>
      <c r="AT510" s="97" t="s">
        <v>55</v>
      </c>
      <c r="AU510" s="97" t="s">
        <v>55</v>
      </c>
      <c r="AV510" s="97" t="s">
        <v>55</v>
      </c>
      <c r="AW510" s="97" t="s">
        <v>55</v>
      </c>
      <c r="AX510" s="97" t="s">
        <v>55</v>
      </c>
      <c r="AY510" s="97" t="s">
        <v>55</v>
      </c>
      <c r="AZ510" s="97" t="s">
        <v>55</v>
      </c>
      <c r="BA510" s="97" t="s">
        <v>55</v>
      </c>
      <c r="BB510" s="97" t="s">
        <v>55</v>
      </c>
      <c r="BC510" s="97" t="s">
        <v>44</v>
      </c>
      <c r="BD510" s="98" t="str">
        <f t="shared" si="109"/>
        <v>A</v>
      </c>
      <c r="BE510" s="99"/>
      <c r="BF510" s="106"/>
      <c r="BG510" s="101"/>
      <c r="BH510" s="200"/>
      <c r="BI510" s="205"/>
      <c r="BJ510" s="201"/>
      <c r="BK510" s="202"/>
      <c r="BL510" s="107"/>
      <c r="BM510" s="108"/>
      <c r="BN510" s="108"/>
      <c r="BO510" s="108"/>
      <c r="BP510" s="108"/>
      <c r="BQ510" s="108"/>
      <c r="BR510" s="109"/>
      <c r="BS510" s="108"/>
      <c r="BT510" s="108"/>
      <c r="BU510" s="108"/>
      <c r="BV510" s="62"/>
      <c r="BW510" s="251"/>
    </row>
    <row r="511" spans="1:75" ht="49.5" customHeight="1">
      <c r="A511" s="89" t="s">
        <v>229</v>
      </c>
      <c r="B511" s="43">
        <v>2096</v>
      </c>
      <c r="C511" s="90" t="s">
        <v>3</v>
      </c>
      <c r="D511" s="90" t="s">
        <v>2606</v>
      </c>
      <c r="E511" s="92">
        <v>45427</v>
      </c>
      <c r="F511" s="90" t="s">
        <v>24</v>
      </c>
      <c r="G511" s="93" t="s">
        <v>2607</v>
      </c>
      <c r="H511" s="90" t="s">
        <v>32</v>
      </c>
      <c r="I511" s="92">
        <v>45493</v>
      </c>
      <c r="J511" s="94"/>
      <c r="K511" s="90"/>
      <c r="L511" s="90"/>
      <c r="M511" s="90"/>
      <c r="N511" s="90"/>
      <c r="O511" s="92"/>
      <c r="P511" s="92"/>
      <c r="Q511" s="189">
        <v>3291</v>
      </c>
      <c r="R511" s="95"/>
      <c r="S511" s="93" t="s">
        <v>3270</v>
      </c>
      <c r="T511" s="93" t="s">
        <v>3276</v>
      </c>
      <c r="U511" s="96" t="s">
        <v>3277</v>
      </c>
      <c r="V511" s="94" t="s">
        <v>154</v>
      </c>
      <c r="W511" s="90" t="s">
        <v>2608</v>
      </c>
      <c r="X511" s="92"/>
      <c r="Y511" s="92"/>
      <c r="Z511" s="90"/>
      <c r="AA511" s="44"/>
      <c r="AB511" s="97" t="s">
        <v>55</v>
      </c>
      <c r="AC511" s="97" t="s">
        <v>55</v>
      </c>
      <c r="AD511" s="97" t="s">
        <v>55</v>
      </c>
      <c r="AE511" s="97" t="s">
        <v>55</v>
      </c>
      <c r="AF511" s="97" t="s">
        <v>55</v>
      </c>
      <c r="AG511" s="97" t="s">
        <v>55</v>
      </c>
      <c r="AH511" s="97" t="s">
        <v>55</v>
      </c>
      <c r="AI511" s="97" t="s">
        <v>55</v>
      </c>
      <c r="AJ511" s="97" t="s">
        <v>55</v>
      </c>
      <c r="AK511" s="97" t="s">
        <v>55</v>
      </c>
      <c r="AL511" s="97" t="s">
        <v>55</v>
      </c>
      <c r="AM511" s="97" t="s">
        <v>55</v>
      </c>
      <c r="AN511" s="97" t="s">
        <v>55</v>
      </c>
      <c r="AO511" s="97" t="s">
        <v>55</v>
      </c>
      <c r="AP511" s="97" t="s">
        <v>55</v>
      </c>
      <c r="AQ511" s="97" t="s">
        <v>55</v>
      </c>
      <c r="AR511" s="97" t="s">
        <v>55</v>
      </c>
      <c r="AS511" s="97" t="s">
        <v>55</v>
      </c>
      <c r="AT511" s="97" t="s">
        <v>55</v>
      </c>
      <c r="AU511" s="97" t="s">
        <v>55</v>
      </c>
      <c r="AV511" s="97" t="s">
        <v>55</v>
      </c>
      <c r="AW511" s="97" t="s">
        <v>55</v>
      </c>
      <c r="AX511" s="97" t="s">
        <v>55</v>
      </c>
      <c r="AY511" s="97" t="s">
        <v>55</v>
      </c>
      <c r="AZ511" s="97" t="s">
        <v>55</v>
      </c>
      <c r="BA511" s="97" t="s">
        <v>55</v>
      </c>
      <c r="BB511" s="97" t="s">
        <v>55</v>
      </c>
      <c r="BC511" s="97" t="s">
        <v>44</v>
      </c>
      <c r="BD511" s="98" t="str">
        <f t="shared" si="109"/>
        <v>A</v>
      </c>
      <c r="BE511" s="99"/>
      <c r="BF511" s="106"/>
      <c r="BG511" s="101"/>
      <c r="BH511" s="200"/>
      <c r="BI511" s="205"/>
      <c r="BJ511" s="201"/>
      <c r="BK511" s="202"/>
      <c r="BL511" s="107"/>
      <c r="BM511" s="108"/>
      <c r="BN511" s="108"/>
      <c r="BO511" s="108"/>
      <c r="BP511" s="108"/>
      <c r="BQ511" s="108"/>
      <c r="BR511" s="109"/>
      <c r="BS511" s="108"/>
      <c r="BT511" s="108"/>
      <c r="BU511" s="108"/>
      <c r="BV511" s="62"/>
      <c r="BW511" s="251"/>
    </row>
    <row r="512" spans="1:75" ht="49.5" customHeight="1">
      <c r="A512" s="89" t="s">
        <v>229</v>
      </c>
      <c r="B512" s="43">
        <v>2096</v>
      </c>
      <c r="C512" s="90" t="s">
        <v>3</v>
      </c>
      <c r="D512" s="90" t="s">
        <v>2606</v>
      </c>
      <c r="E512" s="92">
        <v>45427</v>
      </c>
      <c r="F512" s="90" t="s">
        <v>24</v>
      </c>
      <c r="G512" s="93" t="s">
        <v>2607</v>
      </c>
      <c r="H512" s="90" t="s">
        <v>32</v>
      </c>
      <c r="I512" s="92">
        <v>45493</v>
      </c>
      <c r="J512" s="94"/>
      <c r="K512" s="90"/>
      <c r="L512" s="90"/>
      <c r="M512" s="90"/>
      <c r="N512" s="90"/>
      <c r="O512" s="92"/>
      <c r="P512" s="92"/>
      <c r="Q512" s="189">
        <v>3292</v>
      </c>
      <c r="R512" s="95"/>
      <c r="S512" s="93" t="s">
        <v>3271</v>
      </c>
      <c r="T512" s="93" t="s">
        <v>3278</v>
      </c>
      <c r="U512" s="96" t="s">
        <v>3279</v>
      </c>
      <c r="V512" s="94" t="s">
        <v>154</v>
      </c>
      <c r="W512" s="90" t="s">
        <v>2608</v>
      </c>
      <c r="X512" s="92"/>
      <c r="Y512" s="92"/>
      <c r="Z512" s="90"/>
      <c r="AA512" s="44"/>
      <c r="AB512" s="97" t="s">
        <v>55</v>
      </c>
      <c r="AC512" s="97" t="s">
        <v>55</v>
      </c>
      <c r="AD512" s="97" t="s">
        <v>55</v>
      </c>
      <c r="AE512" s="97" t="s">
        <v>55</v>
      </c>
      <c r="AF512" s="97" t="s">
        <v>55</v>
      </c>
      <c r="AG512" s="97" t="s">
        <v>55</v>
      </c>
      <c r="AH512" s="97" t="s">
        <v>55</v>
      </c>
      <c r="AI512" s="97" t="s">
        <v>55</v>
      </c>
      <c r="AJ512" s="97" t="s">
        <v>55</v>
      </c>
      <c r="AK512" s="97" t="s">
        <v>55</v>
      </c>
      <c r="AL512" s="97" t="s">
        <v>55</v>
      </c>
      <c r="AM512" s="97" t="s">
        <v>55</v>
      </c>
      <c r="AN512" s="97" t="s">
        <v>55</v>
      </c>
      <c r="AO512" s="97" t="s">
        <v>55</v>
      </c>
      <c r="AP512" s="97" t="s">
        <v>55</v>
      </c>
      <c r="AQ512" s="97" t="s">
        <v>55</v>
      </c>
      <c r="AR512" s="97" t="s">
        <v>55</v>
      </c>
      <c r="AS512" s="97" t="s">
        <v>55</v>
      </c>
      <c r="AT512" s="97" t="s">
        <v>55</v>
      </c>
      <c r="AU512" s="97" t="s">
        <v>55</v>
      </c>
      <c r="AV512" s="97" t="s">
        <v>55</v>
      </c>
      <c r="AW512" s="97" t="s">
        <v>55</v>
      </c>
      <c r="AX512" s="97" t="s">
        <v>55</v>
      </c>
      <c r="AY512" s="97" t="s">
        <v>55</v>
      </c>
      <c r="AZ512" s="97" t="s">
        <v>55</v>
      </c>
      <c r="BA512" s="97" t="s">
        <v>55</v>
      </c>
      <c r="BB512" s="97" t="s">
        <v>55</v>
      </c>
      <c r="BC512" s="97" t="s">
        <v>44</v>
      </c>
      <c r="BD512" s="98" t="str">
        <f t="shared" si="109"/>
        <v>A</v>
      </c>
      <c r="BE512" s="99"/>
      <c r="BF512" s="106"/>
      <c r="BG512" s="101"/>
      <c r="BH512" s="200"/>
      <c r="BI512" s="205"/>
      <c r="BJ512" s="201"/>
      <c r="BK512" s="202"/>
      <c r="BL512" s="107"/>
      <c r="BM512" s="108"/>
      <c r="BN512" s="108"/>
      <c r="BO512" s="108"/>
      <c r="BP512" s="108"/>
      <c r="BQ512" s="108"/>
      <c r="BR512" s="109"/>
      <c r="BS512" s="108"/>
      <c r="BT512" s="108"/>
      <c r="BU512" s="108"/>
      <c r="BV512" s="62"/>
      <c r="BW512" s="251"/>
    </row>
    <row r="513" spans="1:75" ht="49.5" customHeight="1">
      <c r="A513" s="89" t="s">
        <v>229</v>
      </c>
      <c r="B513" s="43">
        <v>2096</v>
      </c>
      <c r="C513" s="90" t="s">
        <v>3</v>
      </c>
      <c r="D513" s="90" t="s">
        <v>2606</v>
      </c>
      <c r="E513" s="92">
        <v>45427</v>
      </c>
      <c r="F513" s="90" t="s">
        <v>24</v>
      </c>
      <c r="G513" s="93" t="s">
        <v>2607</v>
      </c>
      <c r="H513" s="90" t="s">
        <v>32</v>
      </c>
      <c r="I513" s="92">
        <v>45493</v>
      </c>
      <c r="J513" s="94"/>
      <c r="K513" s="90"/>
      <c r="L513" s="90"/>
      <c r="M513" s="90"/>
      <c r="N513" s="90"/>
      <c r="O513" s="92"/>
      <c r="P513" s="92"/>
      <c r="Q513" s="189">
        <v>3293</v>
      </c>
      <c r="R513" s="95"/>
      <c r="S513" s="93" t="s">
        <v>3268</v>
      </c>
      <c r="T513" s="93" t="s">
        <v>3280</v>
      </c>
      <c r="U513" s="96" t="s">
        <v>3281</v>
      </c>
      <c r="V513" s="94" t="s">
        <v>154</v>
      </c>
      <c r="W513" s="90" t="s">
        <v>2608</v>
      </c>
      <c r="X513" s="92"/>
      <c r="Y513" s="92"/>
      <c r="Z513" s="90"/>
      <c r="AA513" s="44"/>
      <c r="AB513" s="97" t="s">
        <v>55</v>
      </c>
      <c r="AC513" s="97" t="s">
        <v>55</v>
      </c>
      <c r="AD513" s="97" t="s">
        <v>55</v>
      </c>
      <c r="AE513" s="97" t="s">
        <v>55</v>
      </c>
      <c r="AF513" s="97" t="s">
        <v>55</v>
      </c>
      <c r="AG513" s="97" t="s">
        <v>55</v>
      </c>
      <c r="AH513" s="97" t="s">
        <v>55</v>
      </c>
      <c r="AI513" s="97" t="s">
        <v>55</v>
      </c>
      <c r="AJ513" s="97" t="s">
        <v>55</v>
      </c>
      <c r="AK513" s="97" t="s">
        <v>55</v>
      </c>
      <c r="AL513" s="97" t="s">
        <v>55</v>
      </c>
      <c r="AM513" s="97" t="s">
        <v>55</v>
      </c>
      <c r="AN513" s="97" t="s">
        <v>55</v>
      </c>
      <c r="AO513" s="97" t="s">
        <v>55</v>
      </c>
      <c r="AP513" s="97" t="s">
        <v>55</v>
      </c>
      <c r="AQ513" s="97" t="s">
        <v>55</v>
      </c>
      <c r="AR513" s="97" t="s">
        <v>55</v>
      </c>
      <c r="AS513" s="97" t="s">
        <v>55</v>
      </c>
      <c r="AT513" s="97" t="s">
        <v>55</v>
      </c>
      <c r="AU513" s="97" t="s">
        <v>55</v>
      </c>
      <c r="AV513" s="97" t="s">
        <v>55</v>
      </c>
      <c r="AW513" s="97" t="s">
        <v>55</v>
      </c>
      <c r="AX513" s="97" t="s">
        <v>55</v>
      </c>
      <c r="AY513" s="97" t="s">
        <v>55</v>
      </c>
      <c r="AZ513" s="97" t="s">
        <v>55</v>
      </c>
      <c r="BA513" s="97" t="s">
        <v>55</v>
      </c>
      <c r="BB513" s="97" t="s">
        <v>55</v>
      </c>
      <c r="BC513" s="97" t="s">
        <v>44</v>
      </c>
      <c r="BD513" s="98" t="str">
        <f t="shared" si="109"/>
        <v>A</v>
      </c>
      <c r="BE513" s="99"/>
      <c r="BF513" s="106"/>
      <c r="BG513" s="101"/>
      <c r="BH513" s="200"/>
      <c r="BI513" s="205"/>
      <c r="BJ513" s="201"/>
      <c r="BK513" s="202"/>
      <c r="BL513" s="107"/>
      <c r="BM513" s="108"/>
      <c r="BN513" s="108"/>
      <c r="BO513" s="108"/>
      <c r="BP513" s="108"/>
      <c r="BQ513" s="108"/>
      <c r="BR513" s="109"/>
      <c r="BS513" s="108"/>
      <c r="BT513" s="108"/>
      <c r="BU513" s="108"/>
      <c r="BV513" s="62"/>
      <c r="BW513" s="251"/>
    </row>
    <row r="514" spans="1:75" ht="49.5" hidden="1" customHeight="1">
      <c r="A514" s="89" t="s">
        <v>229</v>
      </c>
      <c r="B514" s="43">
        <v>2097</v>
      </c>
      <c r="C514" s="90" t="s">
        <v>3</v>
      </c>
      <c r="D514" s="90" t="s">
        <v>2606</v>
      </c>
      <c r="E514" s="92">
        <v>45427</v>
      </c>
      <c r="F514" s="90" t="s">
        <v>24</v>
      </c>
      <c r="G514" s="93" t="s">
        <v>2609</v>
      </c>
      <c r="H514" s="90" t="s">
        <v>32</v>
      </c>
      <c r="I514" s="92">
        <v>45493</v>
      </c>
      <c r="J514" s="94"/>
      <c r="K514" s="90"/>
      <c r="L514" s="90"/>
      <c r="M514" s="90"/>
      <c r="N514" s="90"/>
      <c r="O514" s="92"/>
      <c r="P514" s="92"/>
      <c r="Q514" s="189" t="s">
        <v>110</v>
      </c>
      <c r="R514" s="95" t="e">
        <f t="array" ref="R514">SUM(IF($AA514=Reformulaciones!$B$2:$B$1354,Reformulaciones!$J$2:$J$994,0))</f>
        <v>#N/A</v>
      </c>
      <c r="S514" s="93"/>
      <c r="T514" s="178" t="s">
        <v>609</v>
      </c>
      <c r="U514" s="96"/>
      <c r="V514" s="94"/>
      <c r="W514" s="90" t="s">
        <v>2608</v>
      </c>
      <c r="X514" s="92"/>
      <c r="Y514" s="92"/>
      <c r="Z514" s="90"/>
      <c r="AA514" s="44"/>
      <c r="AB514" s="97" t="s">
        <v>55</v>
      </c>
      <c r="AC514" s="97" t="s">
        <v>55</v>
      </c>
      <c r="AD514" s="97" t="s">
        <v>55</v>
      </c>
      <c r="AE514" s="97" t="s">
        <v>55</v>
      </c>
      <c r="AF514" s="97" t="s">
        <v>55</v>
      </c>
      <c r="AG514" s="97" t="s">
        <v>55</v>
      </c>
      <c r="AH514" s="97" t="s">
        <v>55</v>
      </c>
      <c r="AI514" s="97" t="s">
        <v>55</v>
      </c>
      <c r="AJ514" s="97" t="s">
        <v>55</v>
      </c>
      <c r="AK514" s="97" t="s">
        <v>55</v>
      </c>
      <c r="AL514" s="97" t="s">
        <v>55</v>
      </c>
      <c r="AM514" s="97" t="s">
        <v>55</v>
      </c>
      <c r="AN514" s="97" t="s">
        <v>55</v>
      </c>
      <c r="AO514" s="97" t="s">
        <v>55</v>
      </c>
      <c r="AP514" s="97" t="s">
        <v>55</v>
      </c>
      <c r="AQ514" s="97" t="s">
        <v>55</v>
      </c>
      <c r="AR514" s="97" t="s">
        <v>55</v>
      </c>
      <c r="AS514" s="97" t="s">
        <v>55</v>
      </c>
      <c r="AT514" s="97" t="s">
        <v>43</v>
      </c>
      <c r="AU514" s="98" t="str">
        <f t="shared" si="115"/>
        <v>A</v>
      </c>
      <c r="AV514" s="219" t="s">
        <v>2610</v>
      </c>
      <c r="AW514" s="198">
        <v>0</v>
      </c>
      <c r="AX514" s="219" t="s">
        <v>2611</v>
      </c>
      <c r="AY514" s="203">
        <v>45587</v>
      </c>
      <c r="AZ514" s="219" t="s">
        <v>55</v>
      </c>
      <c r="BA514" s="219"/>
      <c r="BB514" s="219"/>
      <c r="BC514" s="97" t="s">
        <v>43</v>
      </c>
      <c r="BD514" s="98" t="str">
        <f t="shared" si="109"/>
        <v>A</v>
      </c>
      <c r="BE514" s="99"/>
      <c r="BF514" s="106"/>
      <c r="BG514" s="101"/>
      <c r="BH514" s="200"/>
      <c r="BI514" s="205"/>
      <c r="BJ514" s="201"/>
      <c r="BK514" s="270" t="s">
        <v>3282</v>
      </c>
      <c r="BL514" s="107" t="s">
        <v>2400</v>
      </c>
      <c r="BM514" s="108">
        <f t="shared" si="101"/>
        <v>0</v>
      </c>
      <c r="BN514" s="108">
        <f>IF($BD514="A",1,IF($BD514="N.A.","N.A.",IF($BD514="C",0,0)))</f>
        <v>1</v>
      </c>
      <c r="BO514" s="108">
        <f>IF($BD514="C",1,IF($BD514="N.A.","N.A.",IF($BD514="A",0,0)))</f>
        <v>0</v>
      </c>
      <c r="BP514" s="108">
        <f>IF($BD514="N.A.","N.A.", IF($Y514="",0,(IF($BD514="A",IF($Y514&lt;=$BO$2,1,0),0))))</f>
        <v>0</v>
      </c>
      <c r="BQ514" s="108">
        <f>IF($BD514="N.A.","N.A.",(IF(AND($BM514=1,$BO514=1),1,IF(AND($BM514=0,$BO514=1),1,IF(AND($BM514=1,$BO514=0),1,0)))))</f>
        <v>0</v>
      </c>
      <c r="BR514" s="109">
        <f>IF($BD514="N.A.","N.A.",IF($Y514="",1,0))</f>
        <v>1</v>
      </c>
      <c r="BS514" s="108">
        <f t="shared" si="107"/>
        <v>0</v>
      </c>
      <c r="BT514" s="108">
        <f>(IF($BS514=0,0,IF(OR($AC514="C",$AL514="C",$BD514="C"),1,0)))</f>
        <v>0</v>
      </c>
      <c r="BU514" s="108">
        <f t="shared" si="100"/>
        <v>0</v>
      </c>
      <c r="BV514" s="62" t="str">
        <f t="shared" ref="BV514:BV518" si="116">IF(AW514&lt;AN514,"MENOR",IF(AW514=AN514,"IGUAL","OK"))</f>
        <v>MENOR</v>
      </c>
      <c r="BW514" s="251"/>
    </row>
    <row r="515" spans="1:75" ht="49.5" hidden="1" customHeight="1">
      <c r="A515" s="89" t="s">
        <v>229</v>
      </c>
      <c r="B515" s="43">
        <v>2098</v>
      </c>
      <c r="C515" s="90" t="s">
        <v>3</v>
      </c>
      <c r="D515" s="90" t="s">
        <v>2606</v>
      </c>
      <c r="E515" s="92">
        <v>45427</v>
      </c>
      <c r="F515" s="90" t="s">
        <v>1615</v>
      </c>
      <c r="G515" s="93" t="s">
        <v>2612</v>
      </c>
      <c r="H515" s="90" t="s">
        <v>32</v>
      </c>
      <c r="I515" s="92">
        <v>45493</v>
      </c>
      <c r="J515" s="94"/>
      <c r="K515" s="90"/>
      <c r="L515" s="90"/>
      <c r="M515" s="90"/>
      <c r="N515" s="90"/>
      <c r="O515" s="92"/>
      <c r="P515" s="92"/>
      <c r="Q515" s="189" t="s">
        <v>110</v>
      </c>
      <c r="R515" s="95" t="e">
        <f t="array" ref="R515">SUM(IF($AA515=Reformulaciones!$B$2:$B$1354,Reformulaciones!$J$2:$J$994,0))</f>
        <v>#N/A</v>
      </c>
      <c r="S515" s="93"/>
      <c r="T515" s="178" t="s">
        <v>609</v>
      </c>
      <c r="U515" s="96"/>
      <c r="V515" s="94"/>
      <c r="W515" s="90" t="s">
        <v>2608</v>
      </c>
      <c r="X515" s="92"/>
      <c r="Y515" s="92"/>
      <c r="Z515" s="90"/>
      <c r="AA515" s="44"/>
      <c r="AB515" s="97" t="s">
        <v>55</v>
      </c>
      <c r="AC515" s="97" t="s">
        <v>55</v>
      </c>
      <c r="AD515" s="97" t="s">
        <v>55</v>
      </c>
      <c r="AE515" s="97" t="s">
        <v>55</v>
      </c>
      <c r="AF515" s="97" t="s">
        <v>55</v>
      </c>
      <c r="AG515" s="97" t="s">
        <v>55</v>
      </c>
      <c r="AH515" s="97" t="s">
        <v>55</v>
      </c>
      <c r="AI515" s="97" t="s">
        <v>55</v>
      </c>
      <c r="AJ515" s="97" t="s">
        <v>55</v>
      </c>
      <c r="AK515" s="97" t="s">
        <v>55</v>
      </c>
      <c r="AL515" s="97" t="s">
        <v>55</v>
      </c>
      <c r="AM515" s="97" t="s">
        <v>55</v>
      </c>
      <c r="AN515" s="97" t="s">
        <v>55</v>
      </c>
      <c r="AO515" s="97" t="s">
        <v>55</v>
      </c>
      <c r="AP515" s="97" t="s">
        <v>55</v>
      </c>
      <c r="AQ515" s="97" t="s">
        <v>55</v>
      </c>
      <c r="AR515" s="97" t="s">
        <v>55</v>
      </c>
      <c r="AS515" s="97" t="s">
        <v>55</v>
      </c>
      <c r="AT515" s="97" t="s">
        <v>47</v>
      </c>
      <c r="AU515" s="98" t="str">
        <f t="shared" si="115"/>
        <v>A</v>
      </c>
      <c r="AV515" s="219" t="s">
        <v>2503</v>
      </c>
      <c r="AW515" s="198">
        <v>0</v>
      </c>
      <c r="AX515" s="219" t="s">
        <v>2504</v>
      </c>
      <c r="AY515" s="203">
        <v>45587</v>
      </c>
      <c r="AZ515" s="219"/>
      <c r="BA515" s="219"/>
      <c r="BB515" s="219"/>
      <c r="BC515" s="97" t="s">
        <v>47</v>
      </c>
      <c r="BD515" s="98" t="str">
        <f t="shared" si="109"/>
        <v>A</v>
      </c>
      <c r="BE515" s="99"/>
      <c r="BF515" s="106"/>
      <c r="BG515" s="101"/>
      <c r="BH515" s="200"/>
      <c r="BI515" s="205"/>
      <c r="BJ515" s="201"/>
      <c r="BK515" s="270" t="s">
        <v>3283</v>
      </c>
      <c r="BL515" s="107" t="s">
        <v>2400</v>
      </c>
      <c r="BM515" s="108">
        <f t="shared" si="101"/>
        <v>0</v>
      </c>
      <c r="BN515" s="108">
        <f>IF($BD515="A",1,IF($BD515="N.A.","N.A.",IF($BD515="C",0,0)))</f>
        <v>1</v>
      </c>
      <c r="BO515" s="108">
        <f>IF($BD515="C",1,IF($BD515="N.A.","N.A.",IF($BD515="A",0,0)))</f>
        <v>0</v>
      </c>
      <c r="BP515" s="108">
        <f>IF($BD515="N.A.","N.A.", IF($Y515="",0,(IF($BD515="A",IF($Y515&lt;=$BO$2,1,0),0))))</f>
        <v>0</v>
      </c>
      <c r="BQ515" s="108">
        <f>IF($BD515="N.A.","N.A.",(IF(AND($BM515=1,$BO515=1),1,IF(AND($BM515=0,$BO515=1),1,IF(AND($BM515=1,$BO515=0),1,0)))))</f>
        <v>0</v>
      </c>
      <c r="BR515" s="109">
        <f>IF($BD515="N.A.","N.A.",IF($Y515="",1,0))</f>
        <v>1</v>
      </c>
      <c r="BS515" s="108">
        <f t="shared" si="107"/>
        <v>0</v>
      </c>
      <c r="BT515" s="108">
        <f>(IF($BS515=0,0,IF(OR($AC515="C",$AL515="C",$BD515="C"),1,0)))</f>
        <v>0</v>
      </c>
      <c r="BU515" s="108">
        <f t="shared" si="100"/>
        <v>0</v>
      </c>
      <c r="BV515" s="62" t="str">
        <f t="shared" si="116"/>
        <v>MENOR</v>
      </c>
      <c r="BW515" s="251"/>
    </row>
    <row r="516" spans="1:75" ht="49.5" hidden="1" customHeight="1">
      <c r="A516" s="89" t="s">
        <v>229</v>
      </c>
      <c r="B516" s="43">
        <v>2099</v>
      </c>
      <c r="C516" s="90" t="s">
        <v>3</v>
      </c>
      <c r="D516" s="90" t="s">
        <v>2606</v>
      </c>
      <c r="E516" s="92">
        <v>45427</v>
      </c>
      <c r="F516" s="90" t="s">
        <v>1615</v>
      </c>
      <c r="G516" s="93" t="s">
        <v>2613</v>
      </c>
      <c r="H516" s="90" t="s">
        <v>32</v>
      </c>
      <c r="I516" s="92">
        <v>45493</v>
      </c>
      <c r="J516" s="94"/>
      <c r="K516" s="90"/>
      <c r="L516" s="90"/>
      <c r="M516" s="90"/>
      <c r="N516" s="90"/>
      <c r="O516" s="92"/>
      <c r="P516" s="92"/>
      <c r="Q516" s="189" t="s">
        <v>110</v>
      </c>
      <c r="R516" s="95" t="e">
        <f t="array" ref="R516">SUM(IF($AA516=Reformulaciones!$B$2:$B$1354,Reformulaciones!$J$2:$J$994,0))</f>
        <v>#N/A</v>
      </c>
      <c r="S516" s="93"/>
      <c r="T516" s="178" t="s">
        <v>609</v>
      </c>
      <c r="U516" s="96"/>
      <c r="V516" s="94"/>
      <c r="W516" s="90" t="s">
        <v>2608</v>
      </c>
      <c r="X516" s="92"/>
      <c r="Y516" s="92"/>
      <c r="Z516" s="90"/>
      <c r="AA516" s="44"/>
      <c r="AB516" s="97" t="s">
        <v>55</v>
      </c>
      <c r="AC516" s="97" t="s">
        <v>55</v>
      </c>
      <c r="AD516" s="97" t="s">
        <v>55</v>
      </c>
      <c r="AE516" s="97" t="s">
        <v>55</v>
      </c>
      <c r="AF516" s="97" t="s">
        <v>55</v>
      </c>
      <c r="AG516" s="97" t="s">
        <v>55</v>
      </c>
      <c r="AH516" s="97" t="s">
        <v>55</v>
      </c>
      <c r="AI516" s="97" t="s">
        <v>55</v>
      </c>
      <c r="AJ516" s="97" t="s">
        <v>55</v>
      </c>
      <c r="AK516" s="97" t="s">
        <v>55</v>
      </c>
      <c r="AL516" s="97" t="s">
        <v>55</v>
      </c>
      <c r="AM516" s="97" t="s">
        <v>55</v>
      </c>
      <c r="AN516" s="97" t="s">
        <v>55</v>
      </c>
      <c r="AO516" s="97" t="s">
        <v>55</v>
      </c>
      <c r="AP516" s="97" t="s">
        <v>55</v>
      </c>
      <c r="AQ516" s="97" t="s">
        <v>55</v>
      </c>
      <c r="AR516" s="97" t="s">
        <v>55</v>
      </c>
      <c r="AS516" s="97" t="s">
        <v>55</v>
      </c>
      <c r="AT516" s="97" t="s">
        <v>47</v>
      </c>
      <c r="AU516" s="98" t="str">
        <f t="shared" si="115"/>
        <v>A</v>
      </c>
      <c r="AV516" s="219" t="s">
        <v>2503</v>
      </c>
      <c r="AW516" s="198">
        <v>0</v>
      </c>
      <c r="AX516" s="219" t="s">
        <v>2504</v>
      </c>
      <c r="AY516" s="203">
        <v>45587</v>
      </c>
      <c r="AZ516" s="219"/>
      <c r="BA516" s="219"/>
      <c r="BB516" s="219"/>
      <c r="BC516" s="97" t="s">
        <v>47</v>
      </c>
      <c r="BD516" s="98" t="str">
        <f t="shared" si="109"/>
        <v>A</v>
      </c>
      <c r="BE516" s="99"/>
      <c r="BF516" s="106"/>
      <c r="BG516" s="101"/>
      <c r="BH516" s="200"/>
      <c r="BI516" s="205"/>
      <c r="BJ516" s="201"/>
      <c r="BK516" s="270" t="s">
        <v>3283</v>
      </c>
      <c r="BL516" s="107" t="s">
        <v>2400</v>
      </c>
      <c r="BM516" s="108">
        <f t="shared" si="101"/>
        <v>0</v>
      </c>
      <c r="BN516" s="108">
        <f>IF($BD516="A",1,IF($BD516="N.A.","N.A.",IF($BD516="C",0,0)))</f>
        <v>1</v>
      </c>
      <c r="BO516" s="108">
        <f>IF($BD516="C",1,IF($BD516="N.A.","N.A.",IF($BD516="A",0,0)))</f>
        <v>0</v>
      </c>
      <c r="BP516" s="108">
        <f>IF($BD516="N.A.","N.A.", IF($Y516="",0,(IF($BD516="A",IF($Y516&lt;=$BO$2,1,0),0))))</f>
        <v>0</v>
      </c>
      <c r="BQ516" s="108">
        <f>IF($BD516="N.A.","N.A.",(IF(AND($BM516=1,$BO516=1),1,IF(AND($BM516=0,$BO516=1),1,IF(AND($BM516=1,$BO516=0),1,0)))))</f>
        <v>0</v>
      </c>
      <c r="BR516" s="109">
        <f>IF($BD516="N.A.","N.A.",IF($Y516="",1,0))</f>
        <v>1</v>
      </c>
      <c r="BS516" s="108">
        <f t="shared" si="107"/>
        <v>0</v>
      </c>
      <c r="BT516" s="108">
        <f>(IF($BS516=0,0,IF(OR($AC516="C",$AL516="C",$BD516="C"),1,0)))</f>
        <v>0</v>
      </c>
      <c r="BU516" s="108">
        <f t="shared" ref="BU516:BU583" si="117">IF($BS516=1,IF(BP516=1,1,0),0)</f>
        <v>0</v>
      </c>
      <c r="BV516" s="62" t="str">
        <f t="shared" si="116"/>
        <v>MENOR</v>
      </c>
      <c r="BW516" s="251"/>
    </row>
    <row r="517" spans="1:75" ht="49.5" hidden="1" customHeight="1">
      <c r="A517" s="89" t="s">
        <v>229</v>
      </c>
      <c r="B517" s="43">
        <v>2100</v>
      </c>
      <c r="C517" s="90" t="s">
        <v>3</v>
      </c>
      <c r="D517" s="90" t="s">
        <v>2606</v>
      </c>
      <c r="E517" s="92">
        <v>45427</v>
      </c>
      <c r="F517" s="90" t="s">
        <v>1615</v>
      </c>
      <c r="G517" s="93" t="s">
        <v>2614</v>
      </c>
      <c r="H517" s="90" t="s">
        <v>32</v>
      </c>
      <c r="I517" s="92">
        <v>45493</v>
      </c>
      <c r="J517" s="94"/>
      <c r="K517" s="90"/>
      <c r="L517" s="90"/>
      <c r="M517" s="90"/>
      <c r="N517" s="90"/>
      <c r="O517" s="92"/>
      <c r="P517" s="92"/>
      <c r="Q517" s="189" t="s">
        <v>110</v>
      </c>
      <c r="R517" s="95" t="e">
        <f t="array" ref="R517">SUM(IF($AA517=Reformulaciones!$B$2:$B$1354,Reformulaciones!$J$2:$J$994,0))</f>
        <v>#N/A</v>
      </c>
      <c r="S517" s="93"/>
      <c r="T517" s="178" t="s">
        <v>609</v>
      </c>
      <c r="U517" s="96"/>
      <c r="V517" s="94"/>
      <c r="W517" s="90" t="s">
        <v>2608</v>
      </c>
      <c r="X517" s="92"/>
      <c r="Y517" s="92"/>
      <c r="Z517" s="90"/>
      <c r="AA517" s="44"/>
      <c r="AB517" s="97" t="s">
        <v>55</v>
      </c>
      <c r="AC517" s="97" t="s">
        <v>55</v>
      </c>
      <c r="AD517" s="97" t="s">
        <v>55</v>
      </c>
      <c r="AE517" s="97" t="s">
        <v>55</v>
      </c>
      <c r="AF517" s="97" t="s">
        <v>55</v>
      </c>
      <c r="AG517" s="97" t="s">
        <v>55</v>
      </c>
      <c r="AH517" s="97" t="s">
        <v>55</v>
      </c>
      <c r="AI517" s="97" t="s">
        <v>55</v>
      </c>
      <c r="AJ517" s="97" t="s">
        <v>55</v>
      </c>
      <c r="AK517" s="97" t="s">
        <v>55</v>
      </c>
      <c r="AL517" s="97" t="s">
        <v>55</v>
      </c>
      <c r="AM517" s="97" t="s">
        <v>55</v>
      </c>
      <c r="AN517" s="97" t="s">
        <v>55</v>
      </c>
      <c r="AO517" s="97" t="s">
        <v>55</v>
      </c>
      <c r="AP517" s="97" t="s">
        <v>55</v>
      </c>
      <c r="AQ517" s="97" t="s">
        <v>55</v>
      </c>
      <c r="AR517" s="97" t="s">
        <v>55</v>
      </c>
      <c r="AS517" s="97" t="s">
        <v>55</v>
      </c>
      <c r="AT517" s="97" t="s">
        <v>47</v>
      </c>
      <c r="AU517" s="98" t="str">
        <f t="shared" si="115"/>
        <v>A</v>
      </c>
      <c r="AV517" s="219" t="s">
        <v>2503</v>
      </c>
      <c r="AW517" s="198">
        <v>0</v>
      </c>
      <c r="AX517" s="219" t="s">
        <v>2504</v>
      </c>
      <c r="AY517" s="203">
        <v>45587</v>
      </c>
      <c r="AZ517" s="219"/>
      <c r="BA517" s="219"/>
      <c r="BB517" s="219"/>
      <c r="BC517" s="97" t="s">
        <v>47</v>
      </c>
      <c r="BD517" s="98" t="str">
        <f t="shared" si="109"/>
        <v>A</v>
      </c>
      <c r="BE517" s="99"/>
      <c r="BF517" s="106"/>
      <c r="BG517" s="101"/>
      <c r="BH517" s="200"/>
      <c r="BI517" s="205"/>
      <c r="BJ517" s="201"/>
      <c r="BK517" s="270" t="s">
        <v>3284</v>
      </c>
      <c r="BL517" s="107" t="s">
        <v>2400</v>
      </c>
      <c r="BM517" s="108">
        <f t="shared" si="101"/>
        <v>0</v>
      </c>
      <c r="BN517" s="108">
        <f>IF($BD517="A",1,IF($BD517="N.A.","N.A.",IF($BD517="C",0,0)))</f>
        <v>1</v>
      </c>
      <c r="BO517" s="108">
        <f>IF($BD517="C",1,IF($BD517="N.A.","N.A.",IF($BD517="A",0,0)))</f>
        <v>0</v>
      </c>
      <c r="BP517" s="108">
        <f>IF($BD517="N.A.","N.A.", IF($Y517="",0,(IF($BD517="A",IF($Y517&lt;=$BO$2,1,0),0))))</f>
        <v>0</v>
      </c>
      <c r="BQ517" s="108">
        <f>IF($BD517="N.A.","N.A.",(IF(AND($BM517=1,$BO517=1),1,IF(AND($BM517=0,$BO517=1),1,IF(AND($BM517=1,$BO517=0),1,0)))))</f>
        <v>0</v>
      </c>
      <c r="BR517" s="109">
        <f>IF($BD517="N.A.","N.A.",IF($Y517="",1,0))</f>
        <v>1</v>
      </c>
      <c r="BS517" s="108">
        <f t="shared" si="107"/>
        <v>0</v>
      </c>
      <c r="BT517" s="108">
        <f>(IF($BS517=0,0,IF(OR($AC517="C",$AL517="C",$BD517="C"),1,0)))</f>
        <v>0</v>
      </c>
      <c r="BU517" s="108">
        <f t="shared" si="117"/>
        <v>0</v>
      </c>
      <c r="BV517" s="62" t="str">
        <f t="shared" si="116"/>
        <v>MENOR</v>
      </c>
      <c r="BW517" s="251"/>
    </row>
    <row r="518" spans="1:75" ht="49.5" customHeight="1">
      <c r="A518" s="89" t="s">
        <v>229</v>
      </c>
      <c r="B518" s="43">
        <v>2101</v>
      </c>
      <c r="C518" s="90" t="s">
        <v>3</v>
      </c>
      <c r="D518" s="90" t="s">
        <v>2615</v>
      </c>
      <c r="E518" s="92">
        <v>45212</v>
      </c>
      <c r="F518" s="90" t="s">
        <v>22</v>
      </c>
      <c r="G518" s="93" t="s">
        <v>2616</v>
      </c>
      <c r="H518" s="90" t="s">
        <v>32</v>
      </c>
      <c r="I518" s="92">
        <v>45495</v>
      </c>
      <c r="J518" s="94"/>
      <c r="K518" s="90"/>
      <c r="L518" s="90"/>
      <c r="M518" s="90"/>
      <c r="N518" s="90"/>
      <c r="O518" s="92"/>
      <c r="P518" s="92"/>
      <c r="Q518" s="189">
        <v>3084</v>
      </c>
      <c r="R518" s="95" t="e">
        <f t="array" ref="R518">SUM(IF($AA518=Reformulaciones!$B$2:$B$1354,Reformulaciones!$J$2:$J$994,0))</f>
        <v>#N/A</v>
      </c>
      <c r="S518" s="93" t="s">
        <v>3285</v>
      </c>
      <c r="T518" s="93" t="s">
        <v>3290</v>
      </c>
      <c r="U518" s="96" t="s">
        <v>3291</v>
      </c>
      <c r="V518" s="94" t="s">
        <v>154</v>
      </c>
      <c r="W518" s="90" t="s">
        <v>3044</v>
      </c>
      <c r="X518" s="92">
        <v>45565</v>
      </c>
      <c r="Y518" s="92">
        <v>45641</v>
      </c>
      <c r="Z518" s="90" t="s">
        <v>3302</v>
      </c>
      <c r="AA518" s="44"/>
      <c r="AB518" s="97" t="s">
        <v>55</v>
      </c>
      <c r="AC518" s="97" t="s">
        <v>55</v>
      </c>
      <c r="AD518" s="97" t="s">
        <v>55</v>
      </c>
      <c r="AE518" s="97" t="s">
        <v>55</v>
      </c>
      <c r="AF518" s="97" t="s">
        <v>55</v>
      </c>
      <c r="AG518" s="97" t="s">
        <v>55</v>
      </c>
      <c r="AH518" s="97" t="s">
        <v>55</v>
      </c>
      <c r="AI518" s="97" t="s">
        <v>55</v>
      </c>
      <c r="AJ518" s="97" t="s">
        <v>55</v>
      </c>
      <c r="AK518" s="97" t="s">
        <v>55</v>
      </c>
      <c r="AL518" s="97" t="s">
        <v>55</v>
      </c>
      <c r="AM518" s="97" t="s">
        <v>55</v>
      </c>
      <c r="AN518" s="97" t="s">
        <v>55</v>
      </c>
      <c r="AO518" s="97" t="s">
        <v>55</v>
      </c>
      <c r="AP518" s="97" t="s">
        <v>55</v>
      </c>
      <c r="AQ518" s="97" t="s">
        <v>55</v>
      </c>
      <c r="AR518" s="97" t="s">
        <v>55</v>
      </c>
      <c r="AS518" s="97" t="s">
        <v>55</v>
      </c>
      <c r="AT518" s="97" t="s">
        <v>46</v>
      </c>
      <c r="AU518" s="98" t="str">
        <f t="shared" si="115"/>
        <v>A</v>
      </c>
      <c r="AV518" s="219" t="s">
        <v>3099</v>
      </c>
      <c r="AW518" s="198">
        <v>0</v>
      </c>
      <c r="AX518" s="219" t="s">
        <v>3099</v>
      </c>
      <c r="AY518" s="203">
        <v>45594</v>
      </c>
      <c r="AZ518" s="219" t="s">
        <v>55</v>
      </c>
      <c r="BA518" s="219" t="s">
        <v>110</v>
      </c>
      <c r="BB518" s="219" t="s">
        <v>3099</v>
      </c>
      <c r="BC518" s="97" t="s">
        <v>46</v>
      </c>
      <c r="BD518" s="98" t="str">
        <f t="shared" si="109"/>
        <v>A</v>
      </c>
      <c r="BE518" s="99"/>
      <c r="BF518" s="106"/>
      <c r="BG518" s="101"/>
      <c r="BH518" s="200"/>
      <c r="BI518" s="205"/>
      <c r="BJ518" s="201"/>
      <c r="BK518" s="202"/>
      <c r="BL518" s="107" t="s">
        <v>2400</v>
      </c>
      <c r="BM518" s="108">
        <f t="shared" si="101"/>
        <v>1</v>
      </c>
      <c r="BN518" s="108">
        <f>IF($BD518="A",1,IF($BD518="N.A.","N.A.",IF($BD518="C",0,0)))</f>
        <v>1</v>
      </c>
      <c r="BO518" s="108">
        <f>IF($BD518="C",1,IF($BD518="N.A.","N.A.",IF($BD518="A",0,0)))</f>
        <v>0</v>
      </c>
      <c r="BP518" s="108">
        <f>IF($BD518="N.A.","N.A.", IF($Y518="",0,(IF($BD518="A",IF($Y518&lt;=$BO$2,1,0),0))))</f>
        <v>1</v>
      </c>
      <c r="BQ518" s="108">
        <f>IF($BD518="N.A.","N.A.",(IF(AND($BM518=1,$BO518=1),1,IF(AND($BM518=0,$BO518=1),1,IF(AND($BM518=1,$BO518=0),1,0)))))</f>
        <v>1</v>
      </c>
      <c r="BR518" s="109">
        <f>IF($BD518="N.A.","N.A.",IF($Y518="",1,0))</f>
        <v>0</v>
      </c>
      <c r="BS518" s="108">
        <f t="shared" si="107"/>
        <v>1</v>
      </c>
      <c r="BT518" s="108">
        <f>(IF($BS518=0,0,IF(OR($AC518="C",$AL518="C",$BD518="C"),1,0)))</f>
        <v>0</v>
      </c>
      <c r="BU518" s="108">
        <f t="shared" si="117"/>
        <v>1</v>
      </c>
      <c r="BV518" s="62" t="str">
        <f t="shared" si="116"/>
        <v>MENOR</v>
      </c>
      <c r="BW518" s="251"/>
    </row>
    <row r="519" spans="1:75" ht="49.5" customHeight="1">
      <c r="A519" s="89" t="s">
        <v>229</v>
      </c>
      <c r="B519" s="43">
        <v>2101</v>
      </c>
      <c r="C519" s="90" t="s">
        <v>3</v>
      </c>
      <c r="D519" s="90" t="s">
        <v>2615</v>
      </c>
      <c r="E519" s="92">
        <v>45212</v>
      </c>
      <c r="F519" s="90" t="s">
        <v>22</v>
      </c>
      <c r="G519" s="93" t="s">
        <v>2616</v>
      </c>
      <c r="H519" s="90" t="s">
        <v>32</v>
      </c>
      <c r="I519" s="92">
        <v>45495</v>
      </c>
      <c r="J519" s="94"/>
      <c r="K519" s="90"/>
      <c r="L519" s="90"/>
      <c r="M519" s="90"/>
      <c r="N519" s="90"/>
      <c r="O519" s="92"/>
      <c r="P519" s="92"/>
      <c r="Q519" s="189">
        <v>3088</v>
      </c>
      <c r="R519" s="95" t="e">
        <f t="array" ref="R519">SUM(IF($AA519=Reformulaciones!$B$2:$B$1354,Reformulaciones!$J$2:$J$994,0))</f>
        <v>#N/A</v>
      </c>
      <c r="S519" s="93" t="s">
        <v>3286</v>
      </c>
      <c r="T519" s="93" t="s">
        <v>3292</v>
      </c>
      <c r="U519" s="96" t="s">
        <v>3293</v>
      </c>
      <c r="V519" s="94" t="s">
        <v>1594</v>
      </c>
      <c r="W519" s="90" t="s">
        <v>2943</v>
      </c>
      <c r="X519" s="92">
        <v>45536</v>
      </c>
      <c r="Y519" s="92">
        <v>45657</v>
      </c>
      <c r="Z519" s="90" t="s">
        <v>3303</v>
      </c>
      <c r="AA519" s="44"/>
      <c r="AB519" s="97" t="s">
        <v>55</v>
      </c>
      <c r="AC519" s="97" t="s">
        <v>55</v>
      </c>
      <c r="AD519" s="97" t="s">
        <v>55</v>
      </c>
      <c r="AE519" s="97" t="s">
        <v>55</v>
      </c>
      <c r="AF519" s="97" t="s">
        <v>55</v>
      </c>
      <c r="AG519" s="97" t="s">
        <v>55</v>
      </c>
      <c r="AH519" s="97" t="s">
        <v>55</v>
      </c>
      <c r="AI519" s="97" t="s">
        <v>55</v>
      </c>
      <c r="AJ519" s="97" t="s">
        <v>55</v>
      </c>
      <c r="AK519" s="97" t="s">
        <v>55</v>
      </c>
      <c r="AL519" s="97" t="s">
        <v>55</v>
      </c>
      <c r="AM519" s="97" t="s">
        <v>55</v>
      </c>
      <c r="AN519" s="97" t="s">
        <v>55</v>
      </c>
      <c r="AO519" s="97" t="s">
        <v>55</v>
      </c>
      <c r="AP519" s="97" t="s">
        <v>55</v>
      </c>
      <c r="AQ519" s="97" t="s">
        <v>55</v>
      </c>
      <c r="AR519" s="97" t="s">
        <v>55</v>
      </c>
      <c r="AS519" s="97" t="s">
        <v>55</v>
      </c>
      <c r="AT519" s="97" t="s">
        <v>55</v>
      </c>
      <c r="AU519" s="97" t="s">
        <v>55</v>
      </c>
      <c r="AV519" s="97" t="s">
        <v>55</v>
      </c>
      <c r="AW519" s="97" t="s">
        <v>55</v>
      </c>
      <c r="AX519" s="97" t="s">
        <v>55</v>
      </c>
      <c r="AY519" s="97" t="s">
        <v>55</v>
      </c>
      <c r="AZ519" s="97" t="s">
        <v>55</v>
      </c>
      <c r="BA519" s="97" t="s">
        <v>55</v>
      </c>
      <c r="BB519" s="97" t="s">
        <v>55</v>
      </c>
      <c r="BC519" s="97" t="s">
        <v>46</v>
      </c>
      <c r="BD519" s="98" t="str">
        <f t="shared" si="109"/>
        <v>A</v>
      </c>
      <c r="BE519" s="99"/>
      <c r="BF519" s="106"/>
      <c r="BG519" s="101"/>
      <c r="BH519" s="200"/>
      <c r="BI519" s="205"/>
      <c r="BJ519" s="201"/>
      <c r="BK519" s="202"/>
      <c r="BL519" s="107"/>
      <c r="BM519" s="108"/>
      <c r="BN519" s="108"/>
      <c r="BO519" s="108"/>
      <c r="BP519" s="108"/>
      <c r="BQ519" s="108"/>
      <c r="BR519" s="109"/>
      <c r="BS519" s="108"/>
      <c r="BT519" s="108"/>
      <c r="BU519" s="108"/>
      <c r="BV519" s="62"/>
      <c r="BW519" s="251"/>
    </row>
    <row r="520" spans="1:75" ht="49.5" customHeight="1">
      <c r="A520" s="89" t="s">
        <v>229</v>
      </c>
      <c r="B520" s="43">
        <v>2101</v>
      </c>
      <c r="C520" s="90" t="s">
        <v>3</v>
      </c>
      <c r="D520" s="90" t="s">
        <v>2615</v>
      </c>
      <c r="E520" s="92">
        <v>45212</v>
      </c>
      <c r="F520" s="90" t="s">
        <v>22</v>
      </c>
      <c r="G520" s="93" t="s">
        <v>2616</v>
      </c>
      <c r="H520" s="90" t="s">
        <v>32</v>
      </c>
      <c r="I520" s="92">
        <v>45495</v>
      </c>
      <c r="J520" s="94"/>
      <c r="K520" s="90"/>
      <c r="L520" s="90"/>
      <c r="M520" s="90"/>
      <c r="N520" s="90"/>
      <c r="O520" s="92"/>
      <c r="P520" s="92"/>
      <c r="Q520" s="189">
        <v>3089</v>
      </c>
      <c r="R520" s="95" t="e">
        <f t="array" ref="R520">SUM(IF($AA520=Reformulaciones!$B$2:$B$1354,Reformulaciones!$J$2:$J$994,0))</f>
        <v>#N/A</v>
      </c>
      <c r="S520" s="93" t="s">
        <v>3287</v>
      </c>
      <c r="T520" s="93" t="s">
        <v>3294</v>
      </c>
      <c r="U520" s="96" t="s">
        <v>3295</v>
      </c>
      <c r="V520" s="94" t="s">
        <v>1594</v>
      </c>
      <c r="W520" s="90" t="s">
        <v>1564</v>
      </c>
      <c r="X520" s="92">
        <v>45565</v>
      </c>
      <c r="Y520" s="92">
        <v>45657</v>
      </c>
      <c r="Z520" s="90" t="s">
        <v>3304</v>
      </c>
      <c r="AA520" s="44"/>
      <c r="AB520" s="97" t="s">
        <v>55</v>
      </c>
      <c r="AC520" s="97" t="s">
        <v>55</v>
      </c>
      <c r="AD520" s="97" t="s">
        <v>55</v>
      </c>
      <c r="AE520" s="97" t="s">
        <v>55</v>
      </c>
      <c r="AF520" s="97" t="s">
        <v>55</v>
      </c>
      <c r="AG520" s="97" t="s">
        <v>55</v>
      </c>
      <c r="AH520" s="97" t="s">
        <v>55</v>
      </c>
      <c r="AI520" s="97" t="s">
        <v>55</v>
      </c>
      <c r="AJ520" s="97" t="s">
        <v>55</v>
      </c>
      <c r="AK520" s="97" t="s">
        <v>55</v>
      </c>
      <c r="AL520" s="97" t="s">
        <v>55</v>
      </c>
      <c r="AM520" s="97" t="s">
        <v>55</v>
      </c>
      <c r="AN520" s="97" t="s">
        <v>55</v>
      </c>
      <c r="AO520" s="97" t="s">
        <v>55</v>
      </c>
      <c r="AP520" s="97" t="s">
        <v>55</v>
      </c>
      <c r="AQ520" s="97" t="s">
        <v>55</v>
      </c>
      <c r="AR520" s="97" t="s">
        <v>55</v>
      </c>
      <c r="AS520" s="97" t="s">
        <v>55</v>
      </c>
      <c r="AT520" s="97" t="s">
        <v>55</v>
      </c>
      <c r="AU520" s="97" t="s">
        <v>55</v>
      </c>
      <c r="AV520" s="97" t="s">
        <v>55</v>
      </c>
      <c r="AW520" s="97" t="s">
        <v>55</v>
      </c>
      <c r="AX520" s="97" t="s">
        <v>55</v>
      </c>
      <c r="AY520" s="97" t="s">
        <v>55</v>
      </c>
      <c r="AZ520" s="97" t="s">
        <v>55</v>
      </c>
      <c r="BA520" s="97" t="s">
        <v>55</v>
      </c>
      <c r="BB520" s="97" t="s">
        <v>55</v>
      </c>
      <c r="BC520" s="97" t="s">
        <v>46</v>
      </c>
      <c r="BD520" s="98" t="str">
        <f t="shared" si="109"/>
        <v>A</v>
      </c>
      <c r="BE520" s="99"/>
      <c r="BF520" s="106"/>
      <c r="BG520" s="101"/>
      <c r="BH520" s="200"/>
      <c r="BI520" s="205"/>
      <c r="BJ520" s="201"/>
      <c r="BK520" s="202"/>
      <c r="BL520" s="107"/>
      <c r="BM520" s="108"/>
      <c r="BN520" s="108"/>
      <c r="BO520" s="108"/>
      <c r="BP520" s="108"/>
      <c r="BQ520" s="108"/>
      <c r="BR520" s="109"/>
      <c r="BS520" s="108"/>
      <c r="BT520" s="108"/>
      <c r="BU520" s="108"/>
      <c r="BV520" s="62"/>
      <c r="BW520" s="251"/>
    </row>
    <row r="521" spans="1:75" ht="49.5" hidden="1" customHeight="1">
      <c r="A521" s="89" t="s">
        <v>229</v>
      </c>
      <c r="B521" s="43">
        <v>2101</v>
      </c>
      <c r="C521" s="90" t="s">
        <v>3</v>
      </c>
      <c r="D521" s="90" t="s">
        <v>2615</v>
      </c>
      <c r="E521" s="92">
        <v>45212</v>
      </c>
      <c r="F521" s="90" t="s">
        <v>22</v>
      </c>
      <c r="G521" s="93" t="s">
        <v>2616</v>
      </c>
      <c r="H521" s="90" t="s">
        <v>32</v>
      </c>
      <c r="I521" s="92">
        <v>45495</v>
      </c>
      <c r="J521" s="94"/>
      <c r="K521" s="90"/>
      <c r="L521" s="90"/>
      <c r="M521" s="90"/>
      <c r="N521" s="90"/>
      <c r="O521" s="92"/>
      <c r="P521" s="92"/>
      <c r="Q521" s="189">
        <v>3090</v>
      </c>
      <c r="R521" s="95" t="e">
        <f t="array" ref="R521">SUM(IF($AA521=Reformulaciones!$B$2:$B$1354,Reformulaciones!$J$2:$J$994,0))</f>
        <v>#N/A</v>
      </c>
      <c r="S521" s="93" t="s">
        <v>3288</v>
      </c>
      <c r="T521" s="93" t="s">
        <v>3296</v>
      </c>
      <c r="U521" s="96" t="s">
        <v>3297</v>
      </c>
      <c r="V521" s="94" t="s">
        <v>154</v>
      </c>
      <c r="W521" s="90" t="s">
        <v>430</v>
      </c>
      <c r="X521" s="92">
        <v>45536</v>
      </c>
      <c r="Y521" s="92">
        <v>45611</v>
      </c>
      <c r="Z521" s="90" t="s">
        <v>3305</v>
      </c>
      <c r="AA521" s="44"/>
      <c r="AB521" s="97" t="s">
        <v>55</v>
      </c>
      <c r="AC521" s="97" t="s">
        <v>55</v>
      </c>
      <c r="AD521" s="97" t="s">
        <v>55</v>
      </c>
      <c r="AE521" s="97" t="s">
        <v>55</v>
      </c>
      <c r="AF521" s="97" t="s">
        <v>55</v>
      </c>
      <c r="AG521" s="97" t="s">
        <v>55</v>
      </c>
      <c r="AH521" s="97" t="s">
        <v>55</v>
      </c>
      <c r="AI521" s="97" t="s">
        <v>55</v>
      </c>
      <c r="AJ521" s="97" t="s">
        <v>55</v>
      </c>
      <c r="AK521" s="97" t="s">
        <v>55</v>
      </c>
      <c r="AL521" s="97" t="s">
        <v>55</v>
      </c>
      <c r="AM521" s="97" t="s">
        <v>55</v>
      </c>
      <c r="AN521" s="97" t="s">
        <v>55</v>
      </c>
      <c r="AO521" s="97" t="s">
        <v>55</v>
      </c>
      <c r="AP521" s="97" t="s">
        <v>55</v>
      </c>
      <c r="AQ521" s="97" t="s">
        <v>55</v>
      </c>
      <c r="AR521" s="97" t="s">
        <v>55</v>
      </c>
      <c r="AS521" s="97" t="s">
        <v>55</v>
      </c>
      <c r="AT521" s="97" t="s">
        <v>55</v>
      </c>
      <c r="AU521" s="97" t="s">
        <v>55</v>
      </c>
      <c r="AV521" s="97" t="s">
        <v>55</v>
      </c>
      <c r="AW521" s="97" t="s">
        <v>55</v>
      </c>
      <c r="AX521" s="97" t="s">
        <v>55</v>
      </c>
      <c r="AY521" s="97" t="s">
        <v>55</v>
      </c>
      <c r="AZ521" s="97" t="s">
        <v>55</v>
      </c>
      <c r="BA521" s="97" t="s">
        <v>55</v>
      </c>
      <c r="BB521" s="97" t="s">
        <v>55</v>
      </c>
      <c r="BC521" s="97" t="s">
        <v>46</v>
      </c>
      <c r="BD521" s="98" t="str">
        <f t="shared" si="109"/>
        <v>A</v>
      </c>
      <c r="BE521" s="99"/>
      <c r="BF521" s="106"/>
      <c r="BG521" s="101"/>
      <c r="BH521" s="200"/>
      <c r="BI521" s="205"/>
      <c r="BJ521" s="201"/>
      <c r="BK521" s="202"/>
      <c r="BL521" s="107"/>
      <c r="BM521" s="108"/>
      <c r="BN521" s="108"/>
      <c r="BO521" s="108"/>
      <c r="BP521" s="108"/>
      <c r="BQ521" s="108"/>
      <c r="BR521" s="109"/>
      <c r="BS521" s="108"/>
      <c r="BT521" s="108"/>
      <c r="BU521" s="108"/>
      <c r="BV521" s="62"/>
      <c r="BW521" s="251"/>
    </row>
    <row r="522" spans="1:75" ht="49.5" customHeight="1">
      <c r="A522" s="89" t="s">
        <v>229</v>
      </c>
      <c r="B522" s="43">
        <v>2101</v>
      </c>
      <c r="C522" s="90" t="s">
        <v>3</v>
      </c>
      <c r="D522" s="90" t="s">
        <v>2615</v>
      </c>
      <c r="E522" s="92">
        <v>45212</v>
      </c>
      <c r="F522" s="90" t="s">
        <v>22</v>
      </c>
      <c r="G522" s="93" t="s">
        <v>2616</v>
      </c>
      <c r="H522" s="90" t="s">
        <v>32</v>
      </c>
      <c r="I522" s="92">
        <v>45495</v>
      </c>
      <c r="J522" s="94"/>
      <c r="K522" s="90"/>
      <c r="L522" s="90"/>
      <c r="M522" s="90"/>
      <c r="N522" s="90"/>
      <c r="O522" s="92"/>
      <c r="P522" s="92"/>
      <c r="Q522" s="189">
        <v>3313</v>
      </c>
      <c r="R522" s="95" t="e">
        <f t="array" ref="R522">SUM(IF($AA522=Reformulaciones!$B$2:$B$1354,Reformulaciones!$J$2:$J$994,0))</f>
        <v>#N/A</v>
      </c>
      <c r="S522" s="93" t="s">
        <v>3289</v>
      </c>
      <c r="T522" s="93" t="s">
        <v>3298</v>
      </c>
      <c r="U522" s="96" t="s">
        <v>3299</v>
      </c>
      <c r="V522" s="94" t="s">
        <v>154</v>
      </c>
      <c r="W522" s="90" t="s">
        <v>3044</v>
      </c>
      <c r="X522" s="92">
        <v>45597</v>
      </c>
      <c r="Y522" s="92">
        <v>45838</v>
      </c>
      <c r="Z522" s="90" t="s">
        <v>3302</v>
      </c>
      <c r="AA522" s="44"/>
      <c r="AB522" s="97" t="s">
        <v>55</v>
      </c>
      <c r="AC522" s="97" t="s">
        <v>55</v>
      </c>
      <c r="AD522" s="97" t="s">
        <v>55</v>
      </c>
      <c r="AE522" s="97" t="s">
        <v>55</v>
      </c>
      <c r="AF522" s="97" t="s">
        <v>55</v>
      </c>
      <c r="AG522" s="97" t="s">
        <v>55</v>
      </c>
      <c r="AH522" s="97" t="s">
        <v>55</v>
      </c>
      <c r="AI522" s="97" t="s">
        <v>55</v>
      </c>
      <c r="AJ522" s="97" t="s">
        <v>55</v>
      </c>
      <c r="AK522" s="97" t="s">
        <v>55</v>
      </c>
      <c r="AL522" s="97" t="s">
        <v>55</v>
      </c>
      <c r="AM522" s="97" t="s">
        <v>55</v>
      </c>
      <c r="AN522" s="97" t="s">
        <v>55</v>
      </c>
      <c r="AO522" s="97" t="s">
        <v>55</v>
      </c>
      <c r="AP522" s="97" t="s">
        <v>55</v>
      </c>
      <c r="AQ522" s="97" t="s">
        <v>55</v>
      </c>
      <c r="AR522" s="97" t="s">
        <v>55</v>
      </c>
      <c r="AS522" s="97" t="s">
        <v>55</v>
      </c>
      <c r="AT522" s="97" t="s">
        <v>55</v>
      </c>
      <c r="AU522" s="97" t="s">
        <v>55</v>
      </c>
      <c r="AV522" s="97" t="s">
        <v>55</v>
      </c>
      <c r="AW522" s="97" t="s">
        <v>55</v>
      </c>
      <c r="AX522" s="97" t="s">
        <v>55</v>
      </c>
      <c r="AY522" s="97" t="s">
        <v>55</v>
      </c>
      <c r="AZ522" s="97" t="s">
        <v>55</v>
      </c>
      <c r="BA522" s="97" t="s">
        <v>55</v>
      </c>
      <c r="BB522" s="97" t="s">
        <v>55</v>
      </c>
      <c r="BC522" s="97" t="s">
        <v>46</v>
      </c>
      <c r="BD522" s="98" t="str">
        <f t="shared" si="109"/>
        <v>A</v>
      </c>
      <c r="BE522" s="99"/>
      <c r="BF522" s="106"/>
      <c r="BG522" s="101"/>
      <c r="BH522" s="200"/>
      <c r="BI522" s="205"/>
      <c r="BJ522" s="201"/>
      <c r="BK522" s="202"/>
      <c r="BL522" s="107"/>
      <c r="BM522" s="108"/>
      <c r="BN522" s="108"/>
      <c r="BO522" s="108"/>
      <c r="BP522" s="108"/>
      <c r="BQ522" s="108"/>
      <c r="BR522" s="109"/>
      <c r="BS522" s="108"/>
      <c r="BT522" s="108"/>
      <c r="BU522" s="108"/>
      <c r="BV522" s="62"/>
      <c r="BW522" s="251"/>
    </row>
    <row r="523" spans="1:75" ht="49.5" customHeight="1">
      <c r="A523" s="89" t="s">
        <v>229</v>
      </c>
      <c r="B523" s="43">
        <v>2101</v>
      </c>
      <c r="C523" s="90" t="s">
        <v>3</v>
      </c>
      <c r="D523" s="90" t="s">
        <v>2615</v>
      </c>
      <c r="E523" s="92">
        <v>45212</v>
      </c>
      <c r="F523" s="90" t="s">
        <v>22</v>
      </c>
      <c r="G523" s="93" t="s">
        <v>2616</v>
      </c>
      <c r="H523" s="90" t="s">
        <v>32</v>
      </c>
      <c r="I523" s="92">
        <v>45495</v>
      </c>
      <c r="J523" s="94"/>
      <c r="K523" s="90"/>
      <c r="L523" s="90"/>
      <c r="M523" s="90"/>
      <c r="N523" s="90"/>
      <c r="O523" s="92"/>
      <c r="P523" s="92"/>
      <c r="Q523" s="189">
        <v>3314</v>
      </c>
      <c r="R523" s="95" t="e">
        <f t="array" ref="R523">SUM(IF($AA523=Reformulaciones!$B$2:$B$1354,Reformulaciones!$J$2:$J$994,0))</f>
        <v>#N/A</v>
      </c>
      <c r="S523" s="93" t="s">
        <v>3289</v>
      </c>
      <c r="T523" s="93" t="s">
        <v>3300</v>
      </c>
      <c r="U523" s="96" t="s">
        <v>3301</v>
      </c>
      <c r="V523" s="94" t="s">
        <v>154</v>
      </c>
      <c r="W523" s="90" t="s">
        <v>1564</v>
      </c>
      <c r="X523" s="92">
        <v>45597</v>
      </c>
      <c r="Y523" s="92">
        <v>45838</v>
      </c>
      <c r="Z523" s="90" t="s">
        <v>3304</v>
      </c>
      <c r="AA523" s="44"/>
      <c r="AB523" s="97" t="s">
        <v>55</v>
      </c>
      <c r="AC523" s="97" t="s">
        <v>55</v>
      </c>
      <c r="AD523" s="97" t="s">
        <v>55</v>
      </c>
      <c r="AE523" s="97" t="s">
        <v>55</v>
      </c>
      <c r="AF523" s="97" t="s">
        <v>55</v>
      </c>
      <c r="AG523" s="97" t="s">
        <v>55</v>
      </c>
      <c r="AH523" s="97" t="s">
        <v>55</v>
      </c>
      <c r="AI523" s="97" t="s">
        <v>55</v>
      </c>
      <c r="AJ523" s="97" t="s">
        <v>55</v>
      </c>
      <c r="AK523" s="97" t="s">
        <v>55</v>
      </c>
      <c r="AL523" s="97" t="s">
        <v>55</v>
      </c>
      <c r="AM523" s="97" t="s">
        <v>55</v>
      </c>
      <c r="AN523" s="97" t="s">
        <v>55</v>
      </c>
      <c r="AO523" s="97" t="s">
        <v>55</v>
      </c>
      <c r="AP523" s="97" t="s">
        <v>55</v>
      </c>
      <c r="AQ523" s="97" t="s">
        <v>55</v>
      </c>
      <c r="AR523" s="97" t="s">
        <v>55</v>
      </c>
      <c r="AS523" s="97" t="s">
        <v>55</v>
      </c>
      <c r="AT523" s="97" t="s">
        <v>55</v>
      </c>
      <c r="AU523" s="97" t="s">
        <v>55</v>
      </c>
      <c r="AV523" s="97" t="s">
        <v>55</v>
      </c>
      <c r="AW523" s="97" t="s">
        <v>55</v>
      </c>
      <c r="AX523" s="97" t="s">
        <v>55</v>
      </c>
      <c r="AY523" s="97" t="s">
        <v>55</v>
      </c>
      <c r="AZ523" s="97" t="s">
        <v>55</v>
      </c>
      <c r="BA523" s="97" t="s">
        <v>55</v>
      </c>
      <c r="BB523" s="97" t="s">
        <v>55</v>
      </c>
      <c r="BC523" s="97" t="s">
        <v>46</v>
      </c>
      <c r="BD523" s="98" t="str">
        <f t="shared" si="109"/>
        <v>A</v>
      </c>
      <c r="BE523" s="99"/>
      <c r="BF523" s="106"/>
      <c r="BG523" s="101"/>
      <c r="BH523" s="200"/>
      <c r="BI523" s="205"/>
      <c r="BJ523" s="201"/>
      <c r="BK523" s="202"/>
      <c r="BL523" s="107"/>
      <c r="BM523" s="108"/>
      <c r="BN523" s="108"/>
      <c r="BO523" s="108"/>
      <c r="BP523" s="108"/>
      <c r="BQ523" s="108"/>
      <c r="BR523" s="109"/>
      <c r="BS523" s="108"/>
      <c r="BT523" s="108"/>
      <c r="BU523" s="108"/>
      <c r="BV523" s="62"/>
      <c r="BW523" s="251"/>
    </row>
    <row r="524" spans="1:75" ht="49.5" customHeight="1">
      <c r="A524" s="89" t="s">
        <v>2617</v>
      </c>
      <c r="B524" s="43">
        <v>2102</v>
      </c>
      <c r="C524" s="90" t="s">
        <v>1528</v>
      </c>
      <c r="D524" s="90" t="s">
        <v>3248</v>
      </c>
      <c r="E524" s="92"/>
      <c r="F524" s="90" t="s">
        <v>24</v>
      </c>
      <c r="G524" s="93" t="s">
        <v>2618</v>
      </c>
      <c r="H524" s="90"/>
      <c r="I524" s="92">
        <v>45495</v>
      </c>
      <c r="J524" s="94"/>
      <c r="K524" s="90"/>
      <c r="L524" s="90"/>
      <c r="M524" s="90"/>
      <c r="N524" s="90"/>
      <c r="O524" s="92"/>
      <c r="P524" s="92"/>
      <c r="Q524" s="188">
        <v>2988</v>
      </c>
      <c r="R524" s="95" t="e">
        <f t="array" ref="R524">SUM(IF($AA524=Reformulaciones!$B$2:$B$1354,Reformulaciones!$J$2:$J$994,0))</f>
        <v>#N/A</v>
      </c>
      <c r="S524" s="93" t="s">
        <v>2619</v>
      </c>
      <c r="T524" s="93" t="s">
        <v>2620</v>
      </c>
      <c r="U524" s="96" t="s">
        <v>2621</v>
      </c>
      <c r="V524" s="94">
        <v>2</v>
      </c>
      <c r="W524" s="90" t="s">
        <v>277</v>
      </c>
      <c r="X524" s="230">
        <v>45474</v>
      </c>
      <c r="Y524" s="230">
        <v>45656</v>
      </c>
      <c r="Z524" s="90" t="s">
        <v>2935</v>
      </c>
      <c r="AA524" s="44"/>
      <c r="AB524" s="97" t="s">
        <v>55</v>
      </c>
      <c r="AC524" s="97" t="s">
        <v>55</v>
      </c>
      <c r="AD524" s="97" t="s">
        <v>55</v>
      </c>
      <c r="AE524" s="97" t="s">
        <v>55</v>
      </c>
      <c r="AF524" s="97" t="s">
        <v>55</v>
      </c>
      <c r="AG524" s="97" t="s">
        <v>55</v>
      </c>
      <c r="AH524" s="97" t="s">
        <v>55</v>
      </c>
      <c r="AI524" s="97" t="s">
        <v>55</v>
      </c>
      <c r="AJ524" s="97" t="s">
        <v>55</v>
      </c>
      <c r="AK524" s="97" t="s">
        <v>55</v>
      </c>
      <c r="AL524" s="97" t="s">
        <v>55</v>
      </c>
      <c r="AM524" s="97" t="s">
        <v>55</v>
      </c>
      <c r="AN524" s="97" t="s">
        <v>55</v>
      </c>
      <c r="AO524" s="97" t="s">
        <v>55</v>
      </c>
      <c r="AP524" s="97" t="s">
        <v>55</v>
      </c>
      <c r="AQ524" s="97" t="s">
        <v>55</v>
      </c>
      <c r="AR524" s="97" t="s">
        <v>55</v>
      </c>
      <c r="AS524" s="97" t="s">
        <v>55</v>
      </c>
      <c r="AT524" s="97" t="s">
        <v>48</v>
      </c>
      <c r="AU524" s="98" t="str">
        <f t="shared" si="115"/>
        <v>A</v>
      </c>
      <c r="AV524" s="219" t="s">
        <v>2622</v>
      </c>
      <c r="AW524" s="198">
        <v>0</v>
      </c>
      <c r="AX524" s="219" t="s">
        <v>2622</v>
      </c>
      <c r="AY524" s="203">
        <v>45586</v>
      </c>
      <c r="AZ524" s="219" t="s">
        <v>179</v>
      </c>
      <c r="BA524" s="219" t="s">
        <v>179</v>
      </c>
      <c r="BB524" s="219"/>
      <c r="BC524" s="97" t="s">
        <v>48</v>
      </c>
      <c r="BD524" s="98" t="str">
        <f t="shared" si="109"/>
        <v>A</v>
      </c>
      <c r="BE524" s="99"/>
      <c r="BF524" s="106"/>
      <c r="BG524" s="101"/>
      <c r="BH524" s="200"/>
      <c r="BI524" s="205"/>
      <c r="BJ524" s="201"/>
      <c r="BK524" s="202"/>
      <c r="BL524" s="107" t="s">
        <v>2400</v>
      </c>
      <c r="BM524" s="108">
        <f t="shared" si="101"/>
        <v>1</v>
      </c>
      <c r="BN524" s="108">
        <f t="shared" ref="BN524:BN555" si="118">IF($BD524="A",1,IF($BD524="N.A.","N.A.",IF($BD524="C",0,0)))</f>
        <v>1</v>
      </c>
      <c r="BO524" s="108">
        <f t="shared" ref="BO524:BO555" si="119">IF($BD524="C",1,IF($BD524="N.A.","N.A.",IF($BD524="A",0,0)))</f>
        <v>0</v>
      </c>
      <c r="BP524" s="108">
        <f t="shared" ref="BP524:BP555" si="120">IF($BD524="N.A.","N.A.", IF($Y524="",0,(IF($BD524="A",IF($Y524&lt;=$BO$2,1,0),0))))</f>
        <v>1</v>
      </c>
      <c r="BQ524" s="108">
        <f t="shared" ref="BQ524:BQ555" si="121">IF($BD524="N.A.","N.A.",(IF(AND($BM524=1,$BO524=1),1,IF(AND($BM524=0,$BO524=1),1,IF(AND($BM524=1,$BO524=0),1,0)))))</f>
        <v>1</v>
      </c>
      <c r="BR524" s="109">
        <f t="shared" ref="BR524:BR555" si="122">IF($BD524="N.A.","N.A.",IF($Y524="",1,0))</f>
        <v>0</v>
      </c>
      <c r="BS524" s="108">
        <f t="shared" si="107"/>
        <v>1</v>
      </c>
      <c r="BT524" s="108">
        <f t="shared" ref="BT524:BT555" si="123">(IF($BS524=0,0,IF(OR($AC524="C",$AL524="C",$BD524="C"),1,0)))</f>
        <v>0</v>
      </c>
      <c r="BU524" s="108">
        <f t="shared" si="117"/>
        <v>1</v>
      </c>
      <c r="BV524" s="62" t="str">
        <f t="shared" ref="BV524:BV585" si="124">IF(AW524&lt;AN524,"MENOR",IF(AW524=AN524,"IGUAL","OK"))</f>
        <v>MENOR</v>
      </c>
      <c r="BW524" s="251"/>
    </row>
    <row r="525" spans="1:75" ht="49.5" customHeight="1">
      <c r="A525" s="89" t="s">
        <v>2617</v>
      </c>
      <c r="B525" s="43">
        <v>2102</v>
      </c>
      <c r="C525" s="90" t="s">
        <v>1528</v>
      </c>
      <c r="D525" s="90" t="s">
        <v>3248</v>
      </c>
      <c r="E525" s="92"/>
      <c r="F525" s="90" t="s">
        <v>24</v>
      </c>
      <c r="G525" s="93" t="s">
        <v>2618</v>
      </c>
      <c r="H525" s="90"/>
      <c r="I525" s="92">
        <v>45495</v>
      </c>
      <c r="J525" s="94"/>
      <c r="K525" s="90"/>
      <c r="L525" s="90"/>
      <c r="M525" s="90"/>
      <c r="N525" s="90"/>
      <c r="O525" s="92"/>
      <c r="P525" s="92"/>
      <c r="Q525" s="188">
        <v>2989</v>
      </c>
      <c r="R525" s="95" t="e">
        <f t="array" ref="R525">SUM(IF($AA525=Reformulaciones!$B$2:$B$1354,Reformulaciones!$J$2:$J$994,0))</f>
        <v>#N/A</v>
      </c>
      <c r="S525" s="93" t="s">
        <v>2619</v>
      </c>
      <c r="T525" s="93" t="s">
        <v>2623</v>
      </c>
      <c r="U525" s="96" t="s">
        <v>2624</v>
      </c>
      <c r="V525" s="94">
        <v>2</v>
      </c>
      <c r="W525" s="90" t="s">
        <v>277</v>
      </c>
      <c r="X525" s="230">
        <v>45505</v>
      </c>
      <c r="Y525" s="230">
        <v>45747</v>
      </c>
      <c r="Z525" s="90" t="s">
        <v>2935</v>
      </c>
      <c r="AA525" s="44"/>
      <c r="AB525" s="97" t="s">
        <v>55</v>
      </c>
      <c r="AC525" s="97" t="s">
        <v>55</v>
      </c>
      <c r="AD525" s="97" t="s">
        <v>55</v>
      </c>
      <c r="AE525" s="97" t="s">
        <v>55</v>
      </c>
      <c r="AF525" s="97" t="s">
        <v>55</v>
      </c>
      <c r="AG525" s="97" t="s">
        <v>55</v>
      </c>
      <c r="AH525" s="97" t="s">
        <v>55</v>
      </c>
      <c r="AI525" s="97" t="s">
        <v>55</v>
      </c>
      <c r="AJ525" s="97" t="s">
        <v>55</v>
      </c>
      <c r="AK525" s="97" t="s">
        <v>55</v>
      </c>
      <c r="AL525" s="97" t="s">
        <v>55</v>
      </c>
      <c r="AM525" s="97" t="s">
        <v>55</v>
      </c>
      <c r="AN525" s="97" t="s">
        <v>55</v>
      </c>
      <c r="AO525" s="97" t="s">
        <v>55</v>
      </c>
      <c r="AP525" s="97" t="s">
        <v>55</v>
      </c>
      <c r="AQ525" s="97" t="s">
        <v>55</v>
      </c>
      <c r="AR525" s="97" t="s">
        <v>55</v>
      </c>
      <c r="AS525" s="97" t="s">
        <v>55</v>
      </c>
      <c r="AT525" s="97" t="s">
        <v>48</v>
      </c>
      <c r="AU525" s="98" t="str">
        <f t="shared" si="115"/>
        <v>A</v>
      </c>
      <c r="AV525" s="219" t="s">
        <v>2622</v>
      </c>
      <c r="AW525" s="198">
        <v>0</v>
      </c>
      <c r="AX525" s="219" t="s">
        <v>2622</v>
      </c>
      <c r="AY525" s="203">
        <v>45586</v>
      </c>
      <c r="AZ525" s="219" t="s">
        <v>179</v>
      </c>
      <c r="BA525" s="219" t="s">
        <v>179</v>
      </c>
      <c r="BB525" s="219"/>
      <c r="BC525" s="97" t="s">
        <v>48</v>
      </c>
      <c r="BD525" s="98" t="str">
        <f t="shared" si="109"/>
        <v>A</v>
      </c>
      <c r="BE525" s="99"/>
      <c r="BF525" s="106"/>
      <c r="BG525" s="101"/>
      <c r="BH525" s="200"/>
      <c r="BI525" s="205"/>
      <c r="BJ525" s="201"/>
      <c r="BK525" s="202"/>
      <c r="BL525" s="107" t="s">
        <v>2400</v>
      </c>
      <c r="BM525" s="108">
        <f t="shared" si="101"/>
        <v>0</v>
      </c>
      <c r="BN525" s="108">
        <f t="shared" si="118"/>
        <v>1</v>
      </c>
      <c r="BO525" s="108">
        <f t="shared" si="119"/>
        <v>0</v>
      </c>
      <c r="BP525" s="108">
        <f t="shared" si="120"/>
        <v>0</v>
      </c>
      <c r="BQ525" s="108">
        <f t="shared" si="121"/>
        <v>0</v>
      </c>
      <c r="BR525" s="109">
        <f t="shared" si="122"/>
        <v>0</v>
      </c>
      <c r="BS525" s="108">
        <f t="shared" si="107"/>
        <v>0</v>
      </c>
      <c r="BT525" s="108">
        <f t="shared" si="123"/>
        <v>0</v>
      </c>
      <c r="BU525" s="108">
        <f t="shared" si="117"/>
        <v>0</v>
      </c>
      <c r="BV525" s="62" t="str">
        <f t="shared" si="124"/>
        <v>MENOR</v>
      </c>
      <c r="BW525" s="251"/>
    </row>
    <row r="526" spans="1:75" ht="49.5" customHeight="1">
      <c r="A526" s="89" t="s">
        <v>229</v>
      </c>
      <c r="B526" s="43">
        <v>2103</v>
      </c>
      <c r="C526" s="90" t="s">
        <v>12</v>
      </c>
      <c r="D526" s="90" t="s">
        <v>2625</v>
      </c>
      <c r="E526" s="92">
        <v>45408</v>
      </c>
      <c r="F526" s="90" t="s">
        <v>24</v>
      </c>
      <c r="G526" s="93" t="s">
        <v>2626</v>
      </c>
      <c r="H526" s="90"/>
      <c r="I526" s="92">
        <v>45495</v>
      </c>
      <c r="J526" s="94"/>
      <c r="K526" s="90"/>
      <c r="L526" s="90"/>
      <c r="M526" s="90"/>
      <c r="N526" s="90"/>
      <c r="O526" s="92"/>
      <c r="P526" s="92"/>
      <c r="Q526" s="189">
        <v>3067</v>
      </c>
      <c r="R526" s="95" t="e">
        <f t="array" ref="R526">SUM(IF($AA526=Reformulaciones!$B$2:$B$1354,Reformulaciones!$J$2:$J$994,0))</f>
        <v>#N/A</v>
      </c>
      <c r="S526" s="93" t="s">
        <v>3306</v>
      </c>
      <c r="T526" s="93" t="s">
        <v>3307</v>
      </c>
      <c r="U526" s="96" t="s">
        <v>3308</v>
      </c>
      <c r="V526" s="94" t="s">
        <v>1594</v>
      </c>
      <c r="W526" s="90" t="s">
        <v>1564</v>
      </c>
      <c r="X526" s="92">
        <v>45383</v>
      </c>
      <c r="Y526" s="92">
        <v>45657</v>
      </c>
      <c r="Z526" s="90" t="s">
        <v>3304</v>
      </c>
      <c r="AA526" s="44"/>
      <c r="AB526" s="97" t="s">
        <v>55</v>
      </c>
      <c r="AC526" s="97" t="s">
        <v>55</v>
      </c>
      <c r="AD526" s="97" t="s">
        <v>55</v>
      </c>
      <c r="AE526" s="97" t="s">
        <v>55</v>
      </c>
      <c r="AF526" s="97" t="s">
        <v>55</v>
      </c>
      <c r="AG526" s="97" t="s">
        <v>55</v>
      </c>
      <c r="AH526" s="97" t="s">
        <v>55</v>
      </c>
      <c r="AI526" s="97" t="s">
        <v>55</v>
      </c>
      <c r="AJ526" s="97" t="s">
        <v>55</v>
      </c>
      <c r="AK526" s="97" t="s">
        <v>55</v>
      </c>
      <c r="AL526" s="97" t="s">
        <v>55</v>
      </c>
      <c r="AM526" s="97" t="s">
        <v>55</v>
      </c>
      <c r="AN526" s="97" t="s">
        <v>55</v>
      </c>
      <c r="AO526" s="97" t="s">
        <v>55</v>
      </c>
      <c r="AP526" s="97" t="s">
        <v>55</v>
      </c>
      <c r="AQ526" s="97" t="s">
        <v>55</v>
      </c>
      <c r="AR526" s="97" t="s">
        <v>55</v>
      </c>
      <c r="AS526" s="97" t="s">
        <v>55</v>
      </c>
      <c r="AT526" s="97" t="s">
        <v>46</v>
      </c>
      <c r="AU526" s="98" t="str">
        <f t="shared" si="115"/>
        <v>A</v>
      </c>
      <c r="AV526" s="219" t="s">
        <v>2627</v>
      </c>
      <c r="AW526" s="198">
        <v>0</v>
      </c>
      <c r="AX526" s="219" t="s">
        <v>2627</v>
      </c>
      <c r="AY526" s="203">
        <v>45583</v>
      </c>
      <c r="AZ526" s="219" t="s">
        <v>110</v>
      </c>
      <c r="BA526" s="219" t="s">
        <v>110</v>
      </c>
      <c r="BB526" s="219" t="s">
        <v>2628</v>
      </c>
      <c r="BC526" s="97" t="s">
        <v>46</v>
      </c>
      <c r="BD526" s="98" t="str">
        <f t="shared" si="109"/>
        <v>A</v>
      </c>
      <c r="BE526" s="99"/>
      <c r="BF526" s="106"/>
      <c r="BG526" s="101"/>
      <c r="BH526" s="200"/>
      <c r="BI526" s="205"/>
      <c r="BJ526" s="201"/>
      <c r="BK526" s="202"/>
      <c r="BL526" s="107" t="s">
        <v>2400</v>
      </c>
      <c r="BM526" s="108">
        <f t="shared" si="101"/>
        <v>1</v>
      </c>
      <c r="BN526" s="108">
        <f t="shared" si="118"/>
        <v>1</v>
      </c>
      <c r="BO526" s="108">
        <f t="shared" si="119"/>
        <v>0</v>
      </c>
      <c r="BP526" s="108">
        <f t="shared" si="120"/>
        <v>1</v>
      </c>
      <c r="BQ526" s="108">
        <f t="shared" si="121"/>
        <v>1</v>
      </c>
      <c r="BR526" s="109">
        <f t="shared" si="122"/>
        <v>0</v>
      </c>
      <c r="BS526" s="108">
        <f t="shared" si="107"/>
        <v>1</v>
      </c>
      <c r="BT526" s="108">
        <f t="shared" si="123"/>
        <v>0</v>
      </c>
      <c r="BU526" s="108">
        <f t="shared" si="117"/>
        <v>1</v>
      </c>
      <c r="BV526" s="62" t="str">
        <f t="shared" si="124"/>
        <v>MENOR</v>
      </c>
      <c r="BW526" s="251"/>
    </row>
    <row r="527" spans="1:75" ht="49.5" customHeight="1">
      <c r="A527" s="89" t="s">
        <v>229</v>
      </c>
      <c r="B527" s="43">
        <v>2104</v>
      </c>
      <c r="C527" s="90" t="s">
        <v>10</v>
      </c>
      <c r="D527" s="96" t="s">
        <v>2629</v>
      </c>
      <c r="E527" s="92">
        <v>45444</v>
      </c>
      <c r="F527" s="90" t="s">
        <v>22</v>
      </c>
      <c r="G527" s="93" t="s">
        <v>2630</v>
      </c>
      <c r="H527" s="90" t="s">
        <v>26</v>
      </c>
      <c r="I527" s="92">
        <v>45503</v>
      </c>
      <c r="J527" s="94"/>
      <c r="K527" s="90"/>
      <c r="L527" s="90"/>
      <c r="M527" s="90"/>
      <c r="N527" s="90"/>
      <c r="O527" s="92"/>
      <c r="P527" s="92"/>
      <c r="Q527" s="188">
        <v>3006</v>
      </c>
      <c r="R527" s="95" t="e">
        <f t="array" ref="R527">SUM(IF($AA527=Reformulaciones!$B$2:$B$1354,Reformulaciones!$J$2:$J$994,0))</f>
        <v>#N/A</v>
      </c>
      <c r="S527" s="93" t="s">
        <v>2631</v>
      </c>
      <c r="T527" s="93" t="s">
        <v>2632</v>
      </c>
      <c r="U527" s="96" t="s">
        <v>2633</v>
      </c>
      <c r="V527" s="90">
        <v>1</v>
      </c>
      <c r="W527" s="90" t="s">
        <v>748</v>
      </c>
      <c r="X527" s="92">
        <v>45505</v>
      </c>
      <c r="Y527" s="92">
        <v>45657</v>
      </c>
      <c r="Z527" s="90" t="s">
        <v>753</v>
      </c>
      <c r="AA527" s="44"/>
      <c r="AB527" s="97" t="s">
        <v>55</v>
      </c>
      <c r="AC527" s="97" t="s">
        <v>55</v>
      </c>
      <c r="AD527" s="97" t="s">
        <v>55</v>
      </c>
      <c r="AE527" s="97" t="s">
        <v>55</v>
      </c>
      <c r="AF527" s="97" t="s">
        <v>55</v>
      </c>
      <c r="AG527" s="97" t="s">
        <v>55</v>
      </c>
      <c r="AH527" s="97" t="s">
        <v>55</v>
      </c>
      <c r="AI527" s="97" t="s">
        <v>55</v>
      </c>
      <c r="AJ527" s="97" t="s">
        <v>55</v>
      </c>
      <c r="AK527" s="97" t="s">
        <v>55</v>
      </c>
      <c r="AL527" s="97" t="s">
        <v>55</v>
      </c>
      <c r="AM527" s="97" t="s">
        <v>55</v>
      </c>
      <c r="AN527" s="97" t="s">
        <v>55</v>
      </c>
      <c r="AO527" s="97" t="s">
        <v>55</v>
      </c>
      <c r="AP527" s="97" t="s">
        <v>55</v>
      </c>
      <c r="AQ527" s="97" t="s">
        <v>55</v>
      </c>
      <c r="AR527" s="97" t="s">
        <v>55</v>
      </c>
      <c r="AS527" s="97" t="s">
        <v>55</v>
      </c>
      <c r="AT527" s="97" t="s">
        <v>50</v>
      </c>
      <c r="AU527" s="98" t="str">
        <f t="shared" si="115"/>
        <v>C</v>
      </c>
      <c r="AV527" s="219" t="s">
        <v>2634</v>
      </c>
      <c r="AW527" s="198">
        <v>1</v>
      </c>
      <c r="AX527" s="219" t="s">
        <v>2635</v>
      </c>
      <c r="AY527" s="203">
        <v>45588</v>
      </c>
      <c r="AZ527" s="219" t="s">
        <v>2636</v>
      </c>
      <c r="BA527" s="219" t="s">
        <v>596</v>
      </c>
      <c r="BB527" s="219"/>
      <c r="BC527" s="97" t="s">
        <v>55</v>
      </c>
      <c r="BD527" s="98" t="s">
        <v>55</v>
      </c>
      <c r="BE527" s="97" t="s">
        <v>55</v>
      </c>
      <c r="BF527" s="100" t="s">
        <v>55</v>
      </c>
      <c r="BG527" s="97" t="s">
        <v>55</v>
      </c>
      <c r="BH527" s="110" t="s">
        <v>55</v>
      </c>
      <c r="BI527" s="97" t="s">
        <v>55</v>
      </c>
      <c r="BJ527" s="97" t="s">
        <v>55</v>
      </c>
      <c r="BK527" s="122" t="s">
        <v>55</v>
      </c>
      <c r="BL527" s="107" t="s">
        <v>2400</v>
      </c>
      <c r="BM527" s="108">
        <f t="shared" ref="BM527:BM590" si="125">IF($AU527="N.A.","N.A.",IF($X527="",0,(IF($X527&lt;=$BO$2,IF($Y527&lt;=$BO$2,1,0),0))))</f>
        <v>1</v>
      </c>
      <c r="BN527" s="108" t="str">
        <f t="shared" si="118"/>
        <v>N.A.</v>
      </c>
      <c r="BO527" s="108" t="str">
        <f t="shared" si="119"/>
        <v>N.A.</v>
      </c>
      <c r="BP527" s="108" t="str">
        <f t="shared" si="120"/>
        <v>N.A.</v>
      </c>
      <c r="BQ527" s="108" t="str">
        <f t="shared" si="121"/>
        <v>N.A.</v>
      </c>
      <c r="BR527" s="109" t="str">
        <f t="shared" si="122"/>
        <v>N.A.</v>
      </c>
      <c r="BS527" s="108">
        <f t="shared" ref="BS527:BS590" si="126">(IF($BM527=1,1,(IF(AND($Y527&gt;=$BN$2,$Y527&lt;=$BO$2),1,0))))+(IF($X527="",0,(IF(BM527=1,0,(IF($BP527=1,1,0))))))</f>
        <v>1</v>
      </c>
      <c r="BT527" s="108">
        <f t="shared" si="123"/>
        <v>0</v>
      </c>
      <c r="BU527" s="108">
        <f t="shared" si="117"/>
        <v>0</v>
      </c>
      <c r="BV527" s="62" t="str">
        <f t="shared" si="124"/>
        <v>MENOR</v>
      </c>
      <c r="BW527" s="251"/>
    </row>
    <row r="528" spans="1:75" ht="49.5" customHeight="1">
      <c r="A528" s="89" t="s">
        <v>229</v>
      </c>
      <c r="B528" s="43">
        <v>2104</v>
      </c>
      <c r="C528" s="90" t="s">
        <v>10</v>
      </c>
      <c r="D528" s="96" t="s">
        <v>2629</v>
      </c>
      <c r="E528" s="92">
        <v>45444</v>
      </c>
      <c r="F528" s="90" t="s">
        <v>22</v>
      </c>
      <c r="G528" s="93" t="s">
        <v>2630</v>
      </c>
      <c r="H528" s="90" t="s">
        <v>26</v>
      </c>
      <c r="I528" s="92">
        <v>45503</v>
      </c>
      <c r="J528" s="94"/>
      <c r="K528" s="90"/>
      <c r="L528" s="90"/>
      <c r="M528" s="90"/>
      <c r="N528" s="90"/>
      <c r="O528" s="92"/>
      <c r="P528" s="92"/>
      <c r="Q528" s="188">
        <v>3007</v>
      </c>
      <c r="R528" s="95" t="e">
        <f t="array" ref="R528">SUM(IF($AA528=Reformulaciones!$B$2:$B$1354,Reformulaciones!$J$2:$J$994,0))</f>
        <v>#N/A</v>
      </c>
      <c r="S528" s="93" t="s">
        <v>2631</v>
      </c>
      <c r="T528" s="93" t="s">
        <v>2637</v>
      </c>
      <c r="U528" s="96" t="s">
        <v>2633</v>
      </c>
      <c r="V528" s="90">
        <v>1</v>
      </c>
      <c r="W528" s="90" t="s">
        <v>748</v>
      </c>
      <c r="X528" s="92">
        <v>45505</v>
      </c>
      <c r="Y528" s="92">
        <v>45657</v>
      </c>
      <c r="Z528" s="90" t="s">
        <v>753</v>
      </c>
      <c r="AA528" s="44"/>
      <c r="AB528" s="97" t="s">
        <v>55</v>
      </c>
      <c r="AC528" s="97" t="s">
        <v>55</v>
      </c>
      <c r="AD528" s="97" t="s">
        <v>55</v>
      </c>
      <c r="AE528" s="97" t="s">
        <v>55</v>
      </c>
      <c r="AF528" s="97" t="s">
        <v>55</v>
      </c>
      <c r="AG528" s="97" t="s">
        <v>55</v>
      </c>
      <c r="AH528" s="97" t="s">
        <v>55</v>
      </c>
      <c r="AI528" s="97" t="s">
        <v>55</v>
      </c>
      <c r="AJ528" s="97" t="s">
        <v>55</v>
      </c>
      <c r="AK528" s="97" t="s">
        <v>55</v>
      </c>
      <c r="AL528" s="97" t="s">
        <v>55</v>
      </c>
      <c r="AM528" s="97" t="s">
        <v>55</v>
      </c>
      <c r="AN528" s="97" t="s">
        <v>55</v>
      </c>
      <c r="AO528" s="97" t="s">
        <v>55</v>
      </c>
      <c r="AP528" s="97" t="s">
        <v>55</v>
      </c>
      <c r="AQ528" s="97" t="s">
        <v>55</v>
      </c>
      <c r="AR528" s="97" t="s">
        <v>55</v>
      </c>
      <c r="AS528" s="97" t="s">
        <v>55</v>
      </c>
      <c r="AT528" s="97" t="s">
        <v>50</v>
      </c>
      <c r="AU528" s="98" t="str">
        <f t="shared" si="115"/>
        <v>C</v>
      </c>
      <c r="AV528" s="219" t="s">
        <v>2638</v>
      </c>
      <c r="AW528" s="198">
        <v>1</v>
      </c>
      <c r="AX528" s="219" t="s">
        <v>2639</v>
      </c>
      <c r="AY528" s="203">
        <v>45588</v>
      </c>
      <c r="AZ528" s="219" t="s">
        <v>2640</v>
      </c>
      <c r="BA528" s="219" t="s">
        <v>596</v>
      </c>
      <c r="BB528" s="219"/>
      <c r="BC528" s="97" t="s">
        <v>55</v>
      </c>
      <c r="BD528" s="98" t="s">
        <v>55</v>
      </c>
      <c r="BE528" s="97" t="s">
        <v>55</v>
      </c>
      <c r="BF528" s="100" t="s">
        <v>55</v>
      </c>
      <c r="BG528" s="97" t="s">
        <v>55</v>
      </c>
      <c r="BH528" s="110" t="s">
        <v>55</v>
      </c>
      <c r="BI528" s="97" t="s">
        <v>55</v>
      </c>
      <c r="BJ528" s="97" t="s">
        <v>55</v>
      </c>
      <c r="BK528" s="122" t="s">
        <v>55</v>
      </c>
      <c r="BL528" s="107" t="s">
        <v>2400</v>
      </c>
      <c r="BM528" s="108">
        <f t="shared" si="125"/>
        <v>1</v>
      </c>
      <c r="BN528" s="108" t="str">
        <f t="shared" si="118"/>
        <v>N.A.</v>
      </c>
      <c r="BO528" s="108" t="str">
        <f t="shared" si="119"/>
        <v>N.A.</v>
      </c>
      <c r="BP528" s="108" t="str">
        <f t="shared" si="120"/>
        <v>N.A.</v>
      </c>
      <c r="BQ528" s="108" t="str">
        <f t="shared" si="121"/>
        <v>N.A.</v>
      </c>
      <c r="BR528" s="109" t="str">
        <f t="shared" si="122"/>
        <v>N.A.</v>
      </c>
      <c r="BS528" s="108">
        <f t="shared" si="126"/>
        <v>1</v>
      </c>
      <c r="BT528" s="108">
        <f t="shared" si="123"/>
        <v>0</v>
      </c>
      <c r="BU528" s="108">
        <f t="shared" si="117"/>
        <v>0</v>
      </c>
      <c r="BV528" s="62" t="str">
        <f t="shared" si="124"/>
        <v>MENOR</v>
      </c>
      <c r="BW528" s="251"/>
    </row>
    <row r="529" spans="1:75" ht="49.5" customHeight="1">
      <c r="A529" s="89" t="s">
        <v>229</v>
      </c>
      <c r="B529" s="43">
        <v>2104</v>
      </c>
      <c r="C529" s="90" t="s">
        <v>10</v>
      </c>
      <c r="D529" s="96" t="s">
        <v>2629</v>
      </c>
      <c r="E529" s="92">
        <v>45444</v>
      </c>
      <c r="F529" s="90" t="s">
        <v>22</v>
      </c>
      <c r="G529" s="93" t="s">
        <v>2630</v>
      </c>
      <c r="H529" s="90" t="s">
        <v>26</v>
      </c>
      <c r="I529" s="92">
        <v>45503</v>
      </c>
      <c r="J529" s="94"/>
      <c r="K529" s="90"/>
      <c r="L529" s="90"/>
      <c r="M529" s="90"/>
      <c r="N529" s="90"/>
      <c r="O529" s="92"/>
      <c r="P529" s="92"/>
      <c r="Q529" s="188">
        <v>3008</v>
      </c>
      <c r="R529" s="95" t="e">
        <f t="array" ref="R529">SUM(IF($AA529=Reformulaciones!$B$2:$B$1354,Reformulaciones!$J$2:$J$994,0))</f>
        <v>#N/A</v>
      </c>
      <c r="S529" s="93" t="s">
        <v>2631</v>
      </c>
      <c r="T529" s="93" t="s">
        <v>2641</v>
      </c>
      <c r="U529" s="96" t="s">
        <v>835</v>
      </c>
      <c r="V529" s="90">
        <v>2</v>
      </c>
      <c r="W529" s="90" t="s">
        <v>748</v>
      </c>
      <c r="X529" s="92">
        <v>45505</v>
      </c>
      <c r="Y529" s="92">
        <v>45657</v>
      </c>
      <c r="Z529" s="90" t="s">
        <v>753</v>
      </c>
      <c r="AA529" s="44"/>
      <c r="AB529" s="97" t="s">
        <v>55</v>
      </c>
      <c r="AC529" s="97" t="s">
        <v>55</v>
      </c>
      <c r="AD529" s="97" t="s">
        <v>55</v>
      </c>
      <c r="AE529" s="97" t="s">
        <v>55</v>
      </c>
      <c r="AF529" s="97" t="s">
        <v>55</v>
      </c>
      <c r="AG529" s="97" t="s">
        <v>55</v>
      </c>
      <c r="AH529" s="97" t="s">
        <v>55</v>
      </c>
      <c r="AI529" s="97" t="s">
        <v>55</v>
      </c>
      <c r="AJ529" s="97" t="s">
        <v>55</v>
      </c>
      <c r="AK529" s="97" t="s">
        <v>55</v>
      </c>
      <c r="AL529" s="97" t="s">
        <v>55</v>
      </c>
      <c r="AM529" s="97" t="s">
        <v>55</v>
      </c>
      <c r="AN529" s="97" t="s">
        <v>55</v>
      </c>
      <c r="AO529" s="97" t="s">
        <v>55</v>
      </c>
      <c r="AP529" s="97" t="s">
        <v>55</v>
      </c>
      <c r="AQ529" s="97" t="s">
        <v>55</v>
      </c>
      <c r="AR529" s="97" t="s">
        <v>55</v>
      </c>
      <c r="AS529" s="97" t="s">
        <v>55</v>
      </c>
      <c r="AT529" s="97" t="s">
        <v>50</v>
      </c>
      <c r="AU529" s="98" t="str">
        <f t="shared" si="115"/>
        <v>A</v>
      </c>
      <c r="AV529" s="219" t="s">
        <v>2642</v>
      </c>
      <c r="AW529" s="198">
        <v>0.5</v>
      </c>
      <c r="AX529" s="219" t="s">
        <v>2643</v>
      </c>
      <c r="AY529" s="203">
        <v>45588</v>
      </c>
      <c r="AZ529" s="219" t="s">
        <v>2644</v>
      </c>
      <c r="BA529" s="219" t="s">
        <v>2645</v>
      </c>
      <c r="BB529" s="219"/>
      <c r="BC529" s="97" t="s">
        <v>50</v>
      </c>
      <c r="BD529" s="98" t="str">
        <f t="shared" ref="BD529:BD591" si="127">IF($BF529="N.A.","A",(IF($BF529&lt;100%,"A",(IF($BF529=100%,"C")))))</f>
        <v>A</v>
      </c>
      <c r="BE529" s="99"/>
      <c r="BF529" s="106"/>
      <c r="BG529" s="101"/>
      <c r="BH529" s="200"/>
      <c r="BI529" s="205"/>
      <c r="BJ529" s="201"/>
      <c r="BK529" s="202"/>
      <c r="BL529" s="107" t="s">
        <v>2400</v>
      </c>
      <c r="BM529" s="108">
        <f t="shared" si="125"/>
        <v>1</v>
      </c>
      <c r="BN529" s="108">
        <f t="shared" si="118"/>
        <v>1</v>
      </c>
      <c r="BO529" s="108">
        <f t="shared" si="119"/>
        <v>0</v>
      </c>
      <c r="BP529" s="108">
        <f t="shared" si="120"/>
        <v>1</v>
      </c>
      <c r="BQ529" s="108">
        <f t="shared" si="121"/>
        <v>1</v>
      </c>
      <c r="BR529" s="109">
        <f t="shared" si="122"/>
        <v>0</v>
      </c>
      <c r="BS529" s="108">
        <f t="shared" si="126"/>
        <v>1</v>
      </c>
      <c r="BT529" s="108">
        <f t="shared" si="123"/>
        <v>0</v>
      </c>
      <c r="BU529" s="108">
        <f t="shared" si="117"/>
        <v>1</v>
      </c>
      <c r="BV529" s="62" t="str">
        <f t="shared" si="124"/>
        <v>MENOR</v>
      </c>
      <c r="BW529" s="251"/>
    </row>
    <row r="530" spans="1:75" ht="49.5" customHeight="1">
      <c r="A530" s="89" t="s">
        <v>229</v>
      </c>
      <c r="B530" s="43">
        <v>2105</v>
      </c>
      <c r="C530" s="90" t="s">
        <v>10</v>
      </c>
      <c r="D530" s="96" t="s">
        <v>2629</v>
      </c>
      <c r="E530" s="92">
        <v>45444</v>
      </c>
      <c r="F530" s="90" t="s">
        <v>22</v>
      </c>
      <c r="G530" s="93" t="s">
        <v>2646</v>
      </c>
      <c r="H530" s="90" t="s">
        <v>26</v>
      </c>
      <c r="I530" s="92">
        <v>45503</v>
      </c>
      <c r="J530" s="94"/>
      <c r="K530" s="90"/>
      <c r="L530" s="90"/>
      <c r="M530" s="90"/>
      <c r="N530" s="90"/>
      <c r="O530" s="92"/>
      <c r="P530" s="92"/>
      <c r="Q530" s="188">
        <v>3009</v>
      </c>
      <c r="R530" s="95" t="e">
        <f t="array" ref="R530">SUM(IF($AA530=Reformulaciones!$B$2:$B$1354,Reformulaciones!$J$2:$J$994,0))</f>
        <v>#N/A</v>
      </c>
      <c r="S530" s="93" t="s">
        <v>2647</v>
      </c>
      <c r="T530" s="93" t="s">
        <v>2632</v>
      </c>
      <c r="U530" s="96" t="s">
        <v>2633</v>
      </c>
      <c r="V530" s="90">
        <v>1</v>
      </c>
      <c r="W530" s="90" t="s">
        <v>748</v>
      </c>
      <c r="X530" s="92">
        <v>45505</v>
      </c>
      <c r="Y530" s="92">
        <v>45657</v>
      </c>
      <c r="Z530" s="90" t="s">
        <v>753</v>
      </c>
      <c r="AA530" s="44"/>
      <c r="AB530" s="97" t="s">
        <v>55</v>
      </c>
      <c r="AC530" s="97" t="s">
        <v>55</v>
      </c>
      <c r="AD530" s="97" t="s">
        <v>55</v>
      </c>
      <c r="AE530" s="97" t="s">
        <v>55</v>
      </c>
      <c r="AF530" s="97" t="s">
        <v>55</v>
      </c>
      <c r="AG530" s="97" t="s">
        <v>55</v>
      </c>
      <c r="AH530" s="97" t="s">
        <v>55</v>
      </c>
      <c r="AI530" s="97" t="s">
        <v>55</v>
      </c>
      <c r="AJ530" s="97" t="s">
        <v>55</v>
      </c>
      <c r="AK530" s="97" t="s">
        <v>55</v>
      </c>
      <c r="AL530" s="97" t="s">
        <v>55</v>
      </c>
      <c r="AM530" s="97" t="s">
        <v>55</v>
      </c>
      <c r="AN530" s="97" t="s">
        <v>55</v>
      </c>
      <c r="AO530" s="97" t="s">
        <v>55</v>
      </c>
      <c r="AP530" s="97" t="s">
        <v>55</v>
      </c>
      <c r="AQ530" s="97" t="s">
        <v>55</v>
      </c>
      <c r="AR530" s="97" t="s">
        <v>55</v>
      </c>
      <c r="AS530" s="97" t="s">
        <v>55</v>
      </c>
      <c r="AT530" s="97" t="s">
        <v>50</v>
      </c>
      <c r="AU530" s="98" t="str">
        <f t="shared" si="115"/>
        <v>C</v>
      </c>
      <c r="AV530" s="219" t="s">
        <v>2634</v>
      </c>
      <c r="AW530" s="198">
        <v>1</v>
      </c>
      <c r="AX530" s="219" t="s">
        <v>2635</v>
      </c>
      <c r="AY530" s="203">
        <v>45588</v>
      </c>
      <c r="AZ530" s="219" t="s">
        <v>2636</v>
      </c>
      <c r="BA530" s="219" t="s">
        <v>596</v>
      </c>
      <c r="BB530" s="219"/>
      <c r="BC530" s="97" t="s">
        <v>55</v>
      </c>
      <c r="BD530" s="98" t="s">
        <v>55</v>
      </c>
      <c r="BE530" s="97" t="s">
        <v>55</v>
      </c>
      <c r="BF530" s="100" t="s">
        <v>55</v>
      </c>
      <c r="BG530" s="97" t="s">
        <v>55</v>
      </c>
      <c r="BH530" s="110" t="s">
        <v>55</v>
      </c>
      <c r="BI530" s="97" t="s">
        <v>55</v>
      </c>
      <c r="BJ530" s="97" t="s">
        <v>55</v>
      </c>
      <c r="BK530" s="122" t="s">
        <v>55</v>
      </c>
      <c r="BL530" s="107" t="s">
        <v>2400</v>
      </c>
      <c r="BM530" s="108">
        <f t="shared" si="125"/>
        <v>1</v>
      </c>
      <c r="BN530" s="108" t="str">
        <f t="shared" si="118"/>
        <v>N.A.</v>
      </c>
      <c r="BO530" s="108" t="str">
        <f t="shared" si="119"/>
        <v>N.A.</v>
      </c>
      <c r="BP530" s="108" t="str">
        <f t="shared" si="120"/>
        <v>N.A.</v>
      </c>
      <c r="BQ530" s="108" t="str">
        <f t="shared" si="121"/>
        <v>N.A.</v>
      </c>
      <c r="BR530" s="109" t="str">
        <f t="shared" si="122"/>
        <v>N.A.</v>
      </c>
      <c r="BS530" s="108">
        <f t="shared" si="126"/>
        <v>1</v>
      </c>
      <c r="BT530" s="108">
        <f t="shared" si="123"/>
        <v>0</v>
      </c>
      <c r="BU530" s="108">
        <f t="shared" si="117"/>
        <v>0</v>
      </c>
      <c r="BV530" s="62" t="str">
        <f t="shared" si="124"/>
        <v>MENOR</v>
      </c>
      <c r="BW530" s="251"/>
    </row>
    <row r="531" spans="1:75" ht="49.5" customHeight="1">
      <c r="A531" s="89" t="s">
        <v>229</v>
      </c>
      <c r="B531" s="43">
        <v>2105</v>
      </c>
      <c r="C531" s="90" t="s">
        <v>10</v>
      </c>
      <c r="D531" s="96" t="s">
        <v>2629</v>
      </c>
      <c r="E531" s="92">
        <v>45444</v>
      </c>
      <c r="F531" s="90" t="s">
        <v>22</v>
      </c>
      <c r="G531" s="93" t="s">
        <v>2646</v>
      </c>
      <c r="H531" s="90" t="s">
        <v>26</v>
      </c>
      <c r="I531" s="92">
        <v>45503</v>
      </c>
      <c r="J531" s="94"/>
      <c r="K531" s="90"/>
      <c r="L531" s="90"/>
      <c r="M531" s="90"/>
      <c r="N531" s="90"/>
      <c r="O531" s="92"/>
      <c r="P531" s="92"/>
      <c r="Q531" s="188">
        <v>3010</v>
      </c>
      <c r="R531" s="95" t="e">
        <f t="array" ref="R531">SUM(IF($AA531=Reformulaciones!$B$2:$B$1354,Reformulaciones!$J$2:$J$994,0))</f>
        <v>#N/A</v>
      </c>
      <c r="S531" s="93" t="s">
        <v>2647</v>
      </c>
      <c r="T531" s="93" t="s">
        <v>2648</v>
      </c>
      <c r="U531" s="96" t="s">
        <v>900</v>
      </c>
      <c r="V531" s="90">
        <v>1</v>
      </c>
      <c r="W531" s="90" t="s">
        <v>748</v>
      </c>
      <c r="X531" s="92">
        <v>45505</v>
      </c>
      <c r="Y531" s="92">
        <v>45657</v>
      </c>
      <c r="Z531" s="90" t="s">
        <v>753</v>
      </c>
      <c r="AA531" s="44"/>
      <c r="AB531" s="97" t="s">
        <v>55</v>
      </c>
      <c r="AC531" s="97" t="s">
        <v>55</v>
      </c>
      <c r="AD531" s="97" t="s">
        <v>55</v>
      </c>
      <c r="AE531" s="97" t="s">
        <v>55</v>
      </c>
      <c r="AF531" s="97" t="s">
        <v>55</v>
      </c>
      <c r="AG531" s="97" t="s">
        <v>55</v>
      </c>
      <c r="AH531" s="97" t="s">
        <v>55</v>
      </c>
      <c r="AI531" s="97" t="s">
        <v>55</v>
      </c>
      <c r="AJ531" s="97" t="s">
        <v>55</v>
      </c>
      <c r="AK531" s="97" t="s">
        <v>55</v>
      </c>
      <c r="AL531" s="97" t="s">
        <v>55</v>
      </c>
      <c r="AM531" s="97" t="s">
        <v>55</v>
      </c>
      <c r="AN531" s="97" t="s">
        <v>55</v>
      </c>
      <c r="AO531" s="97" t="s">
        <v>55</v>
      </c>
      <c r="AP531" s="97" t="s">
        <v>55</v>
      </c>
      <c r="AQ531" s="97" t="s">
        <v>55</v>
      </c>
      <c r="AR531" s="97" t="s">
        <v>55</v>
      </c>
      <c r="AS531" s="97" t="s">
        <v>55</v>
      </c>
      <c r="AT531" s="97" t="s">
        <v>50</v>
      </c>
      <c r="AU531" s="98" t="str">
        <f t="shared" si="115"/>
        <v>A</v>
      </c>
      <c r="AV531" s="219" t="s">
        <v>2649</v>
      </c>
      <c r="AW531" s="198">
        <v>0</v>
      </c>
      <c r="AX531" s="219" t="s">
        <v>3085</v>
      </c>
      <c r="AY531" s="219"/>
      <c r="AZ531" s="219"/>
      <c r="BA531" s="219"/>
      <c r="BB531" s="219"/>
      <c r="BC531" s="97" t="s">
        <v>50</v>
      </c>
      <c r="BD531" s="98" t="str">
        <f t="shared" si="127"/>
        <v>A</v>
      </c>
      <c r="BE531" s="99"/>
      <c r="BF531" s="106"/>
      <c r="BG531" s="101"/>
      <c r="BH531" s="200"/>
      <c r="BI531" s="205"/>
      <c r="BJ531" s="201"/>
      <c r="BK531" s="202"/>
      <c r="BL531" s="107" t="s">
        <v>2400</v>
      </c>
      <c r="BM531" s="108">
        <f t="shared" si="125"/>
        <v>1</v>
      </c>
      <c r="BN531" s="108">
        <f t="shared" si="118"/>
        <v>1</v>
      </c>
      <c r="BO531" s="108">
        <f t="shared" si="119"/>
        <v>0</v>
      </c>
      <c r="BP531" s="108">
        <f t="shared" si="120"/>
        <v>1</v>
      </c>
      <c r="BQ531" s="108">
        <f t="shared" si="121"/>
        <v>1</v>
      </c>
      <c r="BR531" s="109">
        <f t="shared" si="122"/>
        <v>0</v>
      </c>
      <c r="BS531" s="108">
        <f t="shared" si="126"/>
        <v>1</v>
      </c>
      <c r="BT531" s="108">
        <f t="shared" si="123"/>
        <v>0</v>
      </c>
      <c r="BU531" s="108">
        <f t="shared" si="117"/>
        <v>1</v>
      </c>
      <c r="BV531" s="62" t="str">
        <f t="shared" si="124"/>
        <v>MENOR</v>
      </c>
      <c r="BW531" s="251"/>
    </row>
    <row r="532" spans="1:75" ht="49.5" customHeight="1">
      <c r="A532" s="89" t="s">
        <v>229</v>
      </c>
      <c r="B532" s="43">
        <v>2105</v>
      </c>
      <c r="C532" s="90" t="s">
        <v>10</v>
      </c>
      <c r="D532" s="96" t="s">
        <v>2629</v>
      </c>
      <c r="E532" s="92">
        <v>45444</v>
      </c>
      <c r="F532" s="90" t="s">
        <v>22</v>
      </c>
      <c r="G532" s="93" t="s">
        <v>2646</v>
      </c>
      <c r="H532" s="90" t="s">
        <v>26</v>
      </c>
      <c r="I532" s="92">
        <v>45503</v>
      </c>
      <c r="J532" s="94"/>
      <c r="K532" s="90"/>
      <c r="L532" s="90"/>
      <c r="M532" s="90"/>
      <c r="N532" s="90"/>
      <c r="O532" s="92"/>
      <c r="P532" s="92"/>
      <c r="Q532" s="188">
        <v>3011</v>
      </c>
      <c r="R532" s="95" t="e">
        <f t="array" ref="R532">SUM(IF($AA532=Reformulaciones!$B$2:$B$1354,Reformulaciones!$J$2:$J$994,0))</f>
        <v>#N/A</v>
      </c>
      <c r="S532" s="93" t="s">
        <v>2647</v>
      </c>
      <c r="T532" s="93" t="s">
        <v>2641</v>
      </c>
      <c r="U532" s="96" t="s">
        <v>835</v>
      </c>
      <c r="V532" s="90">
        <v>2</v>
      </c>
      <c r="W532" s="90" t="s">
        <v>748</v>
      </c>
      <c r="X532" s="92">
        <v>45505</v>
      </c>
      <c r="Y532" s="92">
        <v>45657</v>
      </c>
      <c r="Z532" s="90" t="s">
        <v>753</v>
      </c>
      <c r="AA532" s="44"/>
      <c r="AB532" s="97" t="s">
        <v>55</v>
      </c>
      <c r="AC532" s="97" t="s">
        <v>55</v>
      </c>
      <c r="AD532" s="97" t="s">
        <v>55</v>
      </c>
      <c r="AE532" s="97" t="s">
        <v>55</v>
      </c>
      <c r="AF532" s="97" t="s">
        <v>55</v>
      </c>
      <c r="AG532" s="97" t="s">
        <v>55</v>
      </c>
      <c r="AH532" s="97" t="s">
        <v>55</v>
      </c>
      <c r="AI532" s="97" t="s">
        <v>55</v>
      </c>
      <c r="AJ532" s="97" t="s">
        <v>55</v>
      </c>
      <c r="AK532" s="97" t="s">
        <v>55</v>
      </c>
      <c r="AL532" s="97" t="s">
        <v>55</v>
      </c>
      <c r="AM532" s="97" t="s">
        <v>55</v>
      </c>
      <c r="AN532" s="97" t="s">
        <v>55</v>
      </c>
      <c r="AO532" s="97" t="s">
        <v>55</v>
      </c>
      <c r="AP532" s="97" t="s">
        <v>55</v>
      </c>
      <c r="AQ532" s="97" t="s">
        <v>55</v>
      </c>
      <c r="AR532" s="97" t="s">
        <v>55</v>
      </c>
      <c r="AS532" s="97" t="s">
        <v>55</v>
      </c>
      <c r="AT532" s="97" t="s">
        <v>50</v>
      </c>
      <c r="AU532" s="98" t="str">
        <f t="shared" si="115"/>
        <v>A</v>
      </c>
      <c r="AV532" s="219" t="s">
        <v>2642</v>
      </c>
      <c r="AW532" s="198">
        <v>0.5</v>
      </c>
      <c r="AX532" s="219" t="s">
        <v>2643</v>
      </c>
      <c r="AY532" s="203">
        <v>45588</v>
      </c>
      <c r="AZ532" s="219" t="s">
        <v>2644</v>
      </c>
      <c r="BA532" s="238" t="s">
        <v>2645</v>
      </c>
      <c r="BB532" s="219"/>
      <c r="BC532" s="97" t="s">
        <v>50</v>
      </c>
      <c r="BD532" s="98" t="str">
        <f t="shared" si="127"/>
        <v>A</v>
      </c>
      <c r="BE532" s="99"/>
      <c r="BF532" s="106"/>
      <c r="BG532" s="101"/>
      <c r="BH532" s="200"/>
      <c r="BI532" s="205"/>
      <c r="BJ532" s="201"/>
      <c r="BK532" s="202"/>
      <c r="BL532" s="107" t="s">
        <v>2400</v>
      </c>
      <c r="BM532" s="108">
        <f t="shared" si="125"/>
        <v>1</v>
      </c>
      <c r="BN532" s="108">
        <f t="shared" si="118"/>
        <v>1</v>
      </c>
      <c r="BO532" s="108">
        <f t="shared" si="119"/>
        <v>0</v>
      </c>
      <c r="BP532" s="108">
        <f t="shared" si="120"/>
        <v>1</v>
      </c>
      <c r="BQ532" s="108">
        <f t="shared" si="121"/>
        <v>1</v>
      </c>
      <c r="BR532" s="109">
        <f t="shared" si="122"/>
        <v>0</v>
      </c>
      <c r="BS532" s="108">
        <f t="shared" si="126"/>
        <v>1</v>
      </c>
      <c r="BT532" s="108">
        <f t="shared" si="123"/>
        <v>0</v>
      </c>
      <c r="BU532" s="108">
        <f t="shared" si="117"/>
        <v>1</v>
      </c>
      <c r="BV532" s="62" t="str">
        <f t="shared" si="124"/>
        <v>MENOR</v>
      </c>
      <c r="BW532" s="251"/>
    </row>
    <row r="533" spans="1:75" ht="49.5" customHeight="1">
      <c r="A533" s="89" t="s">
        <v>229</v>
      </c>
      <c r="B533" s="43">
        <v>2106</v>
      </c>
      <c r="C533" s="90" t="s">
        <v>10</v>
      </c>
      <c r="D533" s="96" t="s">
        <v>2629</v>
      </c>
      <c r="E533" s="92">
        <v>45444</v>
      </c>
      <c r="F533" s="90" t="s">
        <v>22</v>
      </c>
      <c r="G533" s="93" t="s">
        <v>2650</v>
      </c>
      <c r="H533" s="90" t="s">
        <v>26</v>
      </c>
      <c r="I533" s="92">
        <v>45503</v>
      </c>
      <c r="J533" s="94"/>
      <c r="K533" s="90"/>
      <c r="L533" s="90"/>
      <c r="M533" s="90"/>
      <c r="N533" s="90"/>
      <c r="O533" s="92"/>
      <c r="P533" s="92"/>
      <c r="Q533" s="188">
        <v>3012</v>
      </c>
      <c r="R533" s="95" t="e">
        <f t="array" ref="R533">SUM(IF($AA533=Reformulaciones!$B$2:$B$1354,Reformulaciones!$J$2:$J$994,0))</f>
        <v>#N/A</v>
      </c>
      <c r="S533" s="93" t="s">
        <v>2651</v>
      </c>
      <c r="T533" s="93" t="s">
        <v>2652</v>
      </c>
      <c r="U533" s="96" t="s">
        <v>2633</v>
      </c>
      <c r="V533" s="90">
        <v>1</v>
      </c>
      <c r="W533" s="90" t="s">
        <v>748</v>
      </c>
      <c r="X533" s="92">
        <v>45505</v>
      </c>
      <c r="Y533" s="92">
        <v>45657</v>
      </c>
      <c r="Z533" s="90" t="s">
        <v>753</v>
      </c>
      <c r="AA533" s="44"/>
      <c r="AB533" s="97" t="s">
        <v>55</v>
      </c>
      <c r="AC533" s="97" t="s">
        <v>55</v>
      </c>
      <c r="AD533" s="97" t="s">
        <v>55</v>
      </c>
      <c r="AE533" s="97" t="s">
        <v>55</v>
      </c>
      <c r="AF533" s="97" t="s">
        <v>55</v>
      </c>
      <c r="AG533" s="97" t="s">
        <v>55</v>
      </c>
      <c r="AH533" s="97" t="s">
        <v>55</v>
      </c>
      <c r="AI533" s="97" t="s">
        <v>55</v>
      </c>
      <c r="AJ533" s="97" t="s">
        <v>55</v>
      </c>
      <c r="AK533" s="97" t="s">
        <v>55</v>
      </c>
      <c r="AL533" s="97" t="s">
        <v>55</v>
      </c>
      <c r="AM533" s="97" t="s">
        <v>55</v>
      </c>
      <c r="AN533" s="97" t="s">
        <v>55</v>
      </c>
      <c r="AO533" s="97" t="s">
        <v>55</v>
      </c>
      <c r="AP533" s="97" t="s">
        <v>55</v>
      </c>
      <c r="AQ533" s="97" t="s">
        <v>55</v>
      </c>
      <c r="AR533" s="97" t="s">
        <v>55</v>
      </c>
      <c r="AS533" s="97" t="s">
        <v>55</v>
      </c>
      <c r="AT533" s="97" t="s">
        <v>50</v>
      </c>
      <c r="AU533" s="98" t="str">
        <f t="shared" si="115"/>
        <v>C</v>
      </c>
      <c r="AV533" s="219" t="s">
        <v>2634</v>
      </c>
      <c r="AW533" s="198">
        <v>1</v>
      </c>
      <c r="AX533" s="219" t="s">
        <v>2635</v>
      </c>
      <c r="AY533" s="203">
        <v>45588</v>
      </c>
      <c r="AZ533" s="219" t="s">
        <v>2636</v>
      </c>
      <c r="BA533" s="219" t="s">
        <v>596</v>
      </c>
      <c r="BB533" s="219"/>
      <c r="BC533" s="97" t="s">
        <v>55</v>
      </c>
      <c r="BD533" s="98" t="s">
        <v>55</v>
      </c>
      <c r="BE533" s="97" t="s">
        <v>55</v>
      </c>
      <c r="BF533" s="100" t="s">
        <v>55</v>
      </c>
      <c r="BG533" s="97" t="s">
        <v>55</v>
      </c>
      <c r="BH533" s="110" t="s">
        <v>55</v>
      </c>
      <c r="BI533" s="97" t="s">
        <v>55</v>
      </c>
      <c r="BJ533" s="97" t="s">
        <v>55</v>
      </c>
      <c r="BK533" s="122" t="s">
        <v>55</v>
      </c>
      <c r="BL533" s="107" t="s">
        <v>2400</v>
      </c>
      <c r="BM533" s="108">
        <f t="shared" si="125"/>
        <v>1</v>
      </c>
      <c r="BN533" s="108" t="str">
        <f t="shared" si="118"/>
        <v>N.A.</v>
      </c>
      <c r="BO533" s="108" t="str">
        <f t="shared" si="119"/>
        <v>N.A.</v>
      </c>
      <c r="BP533" s="108" t="str">
        <f t="shared" si="120"/>
        <v>N.A.</v>
      </c>
      <c r="BQ533" s="108" t="str">
        <f t="shared" si="121"/>
        <v>N.A.</v>
      </c>
      <c r="BR533" s="109" t="str">
        <f t="shared" si="122"/>
        <v>N.A.</v>
      </c>
      <c r="BS533" s="108">
        <f t="shared" si="126"/>
        <v>1</v>
      </c>
      <c r="BT533" s="108">
        <f t="shared" si="123"/>
        <v>0</v>
      </c>
      <c r="BU533" s="108">
        <f t="shared" si="117"/>
        <v>0</v>
      </c>
      <c r="BV533" s="62" t="str">
        <f t="shared" si="124"/>
        <v>MENOR</v>
      </c>
      <c r="BW533" s="251"/>
    </row>
    <row r="534" spans="1:75" ht="49.5" customHeight="1">
      <c r="A534" s="89" t="s">
        <v>229</v>
      </c>
      <c r="B534" s="43">
        <v>2106</v>
      </c>
      <c r="C534" s="90" t="s">
        <v>10</v>
      </c>
      <c r="D534" s="96" t="s">
        <v>2629</v>
      </c>
      <c r="E534" s="92">
        <v>45444</v>
      </c>
      <c r="F534" s="90" t="s">
        <v>22</v>
      </c>
      <c r="G534" s="93" t="s">
        <v>2650</v>
      </c>
      <c r="H534" s="90" t="s">
        <v>26</v>
      </c>
      <c r="I534" s="92">
        <v>45503</v>
      </c>
      <c r="J534" s="94"/>
      <c r="K534" s="90"/>
      <c r="L534" s="90"/>
      <c r="M534" s="90"/>
      <c r="N534" s="90"/>
      <c r="O534" s="92"/>
      <c r="P534" s="92"/>
      <c r="Q534" s="188">
        <v>3013</v>
      </c>
      <c r="R534" s="95" t="e">
        <f t="array" ref="R534">SUM(IF($AA534=Reformulaciones!$B$2:$B$1354,Reformulaciones!$J$2:$J$994,0))</f>
        <v>#N/A</v>
      </c>
      <c r="S534" s="93" t="s">
        <v>2651</v>
      </c>
      <c r="T534" s="93" t="s">
        <v>2648</v>
      </c>
      <c r="U534" s="96" t="s">
        <v>900</v>
      </c>
      <c r="V534" s="90">
        <v>1</v>
      </c>
      <c r="W534" s="90" t="s">
        <v>748</v>
      </c>
      <c r="X534" s="92">
        <v>45505</v>
      </c>
      <c r="Y534" s="92">
        <v>45657</v>
      </c>
      <c r="Z534" s="90" t="s">
        <v>753</v>
      </c>
      <c r="AA534" s="44"/>
      <c r="AB534" s="97" t="s">
        <v>55</v>
      </c>
      <c r="AC534" s="97" t="s">
        <v>55</v>
      </c>
      <c r="AD534" s="97" t="s">
        <v>55</v>
      </c>
      <c r="AE534" s="97" t="s">
        <v>55</v>
      </c>
      <c r="AF534" s="97" t="s">
        <v>55</v>
      </c>
      <c r="AG534" s="97" t="s">
        <v>55</v>
      </c>
      <c r="AH534" s="97" t="s">
        <v>55</v>
      </c>
      <c r="AI534" s="97" t="s">
        <v>55</v>
      </c>
      <c r="AJ534" s="97" t="s">
        <v>55</v>
      </c>
      <c r="AK534" s="97" t="s">
        <v>55</v>
      </c>
      <c r="AL534" s="97" t="s">
        <v>55</v>
      </c>
      <c r="AM534" s="97" t="s">
        <v>55</v>
      </c>
      <c r="AN534" s="97" t="s">
        <v>55</v>
      </c>
      <c r="AO534" s="97" t="s">
        <v>55</v>
      </c>
      <c r="AP534" s="97" t="s">
        <v>55</v>
      </c>
      <c r="AQ534" s="97" t="s">
        <v>55</v>
      </c>
      <c r="AR534" s="97" t="s">
        <v>55</v>
      </c>
      <c r="AS534" s="97" t="s">
        <v>55</v>
      </c>
      <c r="AT534" s="97" t="s">
        <v>50</v>
      </c>
      <c r="AU534" s="98" t="str">
        <f t="shared" si="115"/>
        <v>A</v>
      </c>
      <c r="AV534" s="219" t="s">
        <v>121</v>
      </c>
      <c r="AW534" s="198">
        <v>0</v>
      </c>
      <c r="AX534" s="219" t="s">
        <v>124</v>
      </c>
      <c r="AY534" s="203">
        <v>45588</v>
      </c>
      <c r="AZ534" s="219" t="s">
        <v>110</v>
      </c>
      <c r="BA534" s="219" t="s">
        <v>586</v>
      </c>
      <c r="BB534" s="219"/>
      <c r="BC534" s="97" t="s">
        <v>50</v>
      </c>
      <c r="BD534" s="98" t="str">
        <f t="shared" si="127"/>
        <v>A</v>
      </c>
      <c r="BE534" s="99"/>
      <c r="BF534" s="106"/>
      <c r="BG534" s="101"/>
      <c r="BH534" s="200"/>
      <c r="BI534" s="205"/>
      <c r="BJ534" s="201"/>
      <c r="BK534" s="202"/>
      <c r="BL534" s="107" t="s">
        <v>2400</v>
      </c>
      <c r="BM534" s="108">
        <f t="shared" si="125"/>
        <v>1</v>
      </c>
      <c r="BN534" s="108">
        <f t="shared" si="118"/>
        <v>1</v>
      </c>
      <c r="BO534" s="108">
        <f t="shared" si="119"/>
        <v>0</v>
      </c>
      <c r="BP534" s="108">
        <f t="shared" si="120"/>
        <v>1</v>
      </c>
      <c r="BQ534" s="108">
        <f t="shared" si="121"/>
        <v>1</v>
      </c>
      <c r="BR534" s="109">
        <f t="shared" si="122"/>
        <v>0</v>
      </c>
      <c r="BS534" s="108">
        <f t="shared" si="126"/>
        <v>1</v>
      </c>
      <c r="BT534" s="108">
        <f t="shared" si="123"/>
        <v>0</v>
      </c>
      <c r="BU534" s="108">
        <f t="shared" si="117"/>
        <v>1</v>
      </c>
      <c r="BV534" s="62" t="str">
        <f t="shared" si="124"/>
        <v>MENOR</v>
      </c>
      <c r="BW534" s="251"/>
    </row>
    <row r="535" spans="1:75" ht="49.5" customHeight="1">
      <c r="A535" s="89" t="s">
        <v>229</v>
      </c>
      <c r="B535" s="43">
        <v>2106</v>
      </c>
      <c r="C535" s="90" t="s">
        <v>10</v>
      </c>
      <c r="D535" s="96" t="s">
        <v>2629</v>
      </c>
      <c r="E535" s="92">
        <v>45444</v>
      </c>
      <c r="F535" s="90" t="s">
        <v>22</v>
      </c>
      <c r="G535" s="93" t="s">
        <v>2650</v>
      </c>
      <c r="H535" s="90" t="s">
        <v>26</v>
      </c>
      <c r="I535" s="92">
        <v>45503</v>
      </c>
      <c r="J535" s="94"/>
      <c r="K535" s="90"/>
      <c r="L535" s="90"/>
      <c r="M535" s="90"/>
      <c r="N535" s="90"/>
      <c r="O535" s="92"/>
      <c r="P535" s="92"/>
      <c r="Q535" s="188">
        <v>3014</v>
      </c>
      <c r="R535" s="95" t="e">
        <f t="array" ref="R535">SUM(IF($AA535=Reformulaciones!$B$2:$B$1354,Reformulaciones!$J$2:$J$994,0))</f>
        <v>#N/A</v>
      </c>
      <c r="S535" s="93" t="s">
        <v>2651</v>
      </c>
      <c r="T535" s="93" t="s">
        <v>2641</v>
      </c>
      <c r="U535" s="96" t="s">
        <v>835</v>
      </c>
      <c r="V535" s="90">
        <v>2</v>
      </c>
      <c r="W535" s="90" t="s">
        <v>748</v>
      </c>
      <c r="X535" s="92">
        <v>45505</v>
      </c>
      <c r="Y535" s="92">
        <v>45657</v>
      </c>
      <c r="Z535" s="90" t="s">
        <v>753</v>
      </c>
      <c r="AA535" s="44"/>
      <c r="AB535" s="97" t="s">
        <v>55</v>
      </c>
      <c r="AC535" s="97" t="s">
        <v>55</v>
      </c>
      <c r="AD535" s="97" t="s">
        <v>55</v>
      </c>
      <c r="AE535" s="97" t="s">
        <v>55</v>
      </c>
      <c r="AF535" s="97" t="s">
        <v>55</v>
      </c>
      <c r="AG535" s="97" t="s">
        <v>55</v>
      </c>
      <c r="AH535" s="97" t="s">
        <v>55</v>
      </c>
      <c r="AI535" s="97" t="s">
        <v>55</v>
      </c>
      <c r="AJ535" s="97" t="s">
        <v>55</v>
      </c>
      <c r="AK535" s="97" t="s">
        <v>55</v>
      </c>
      <c r="AL535" s="97" t="s">
        <v>55</v>
      </c>
      <c r="AM535" s="97" t="s">
        <v>55</v>
      </c>
      <c r="AN535" s="97" t="s">
        <v>55</v>
      </c>
      <c r="AO535" s="97" t="s">
        <v>55</v>
      </c>
      <c r="AP535" s="97" t="s">
        <v>55</v>
      </c>
      <c r="AQ535" s="97" t="s">
        <v>55</v>
      </c>
      <c r="AR535" s="97" t="s">
        <v>55</v>
      </c>
      <c r="AS535" s="97" t="s">
        <v>55</v>
      </c>
      <c r="AT535" s="97" t="s">
        <v>50</v>
      </c>
      <c r="AU535" s="98" t="str">
        <f t="shared" si="115"/>
        <v>A</v>
      </c>
      <c r="AV535" s="219" t="s">
        <v>2642</v>
      </c>
      <c r="AW535" s="198">
        <v>0.5</v>
      </c>
      <c r="AX535" s="219" t="s">
        <v>2643</v>
      </c>
      <c r="AY535" s="203">
        <v>45588</v>
      </c>
      <c r="AZ535" s="219" t="s">
        <v>2644</v>
      </c>
      <c r="BA535" s="219" t="s">
        <v>2645</v>
      </c>
      <c r="BB535" s="219"/>
      <c r="BC535" s="97" t="s">
        <v>50</v>
      </c>
      <c r="BD535" s="98" t="str">
        <f t="shared" si="127"/>
        <v>A</v>
      </c>
      <c r="BE535" s="99"/>
      <c r="BF535" s="106"/>
      <c r="BG535" s="101"/>
      <c r="BH535" s="200"/>
      <c r="BI535" s="205"/>
      <c r="BJ535" s="201"/>
      <c r="BK535" s="202"/>
      <c r="BL535" s="107" t="s">
        <v>2400</v>
      </c>
      <c r="BM535" s="108">
        <f t="shared" si="125"/>
        <v>1</v>
      </c>
      <c r="BN535" s="108">
        <f t="shared" si="118"/>
        <v>1</v>
      </c>
      <c r="BO535" s="108">
        <f t="shared" si="119"/>
        <v>0</v>
      </c>
      <c r="BP535" s="108">
        <f t="shared" si="120"/>
        <v>1</v>
      </c>
      <c r="BQ535" s="108">
        <f t="shared" si="121"/>
        <v>1</v>
      </c>
      <c r="BR535" s="109">
        <f t="shared" si="122"/>
        <v>0</v>
      </c>
      <c r="BS535" s="108">
        <f t="shared" si="126"/>
        <v>1</v>
      </c>
      <c r="BT535" s="108">
        <f t="shared" si="123"/>
        <v>0</v>
      </c>
      <c r="BU535" s="108">
        <f t="shared" si="117"/>
        <v>1</v>
      </c>
      <c r="BV535" s="62" t="str">
        <f t="shared" si="124"/>
        <v>MENOR</v>
      </c>
      <c r="BW535" s="251"/>
    </row>
    <row r="536" spans="1:75" ht="49.5" customHeight="1">
      <c r="A536" s="89" t="s">
        <v>229</v>
      </c>
      <c r="B536" s="43">
        <v>2107</v>
      </c>
      <c r="C536" s="90" t="s">
        <v>10</v>
      </c>
      <c r="D536" s="96" t="s">
        <v>2629</v>
      </c>
      <c r="E536" s="92">
        <v>45444</v>
      </c>
      <c r="F536" s="90" t="s">
        <v>22</v>
      </c>
      <c r="G536" s="93" t="s">
        <v>2653</v>
      </c>
      <c r="H536" s="90" t="s">
        <v>26</v>
      </c>
      <c r="I536" s="92">
        <v>45503</v>
      </c>
      <c r="J536" s="94"/>
      <c r="K536" s="90"/>
      <c r="L536" s="90"/>
      <c r="M536" s="90"/>
      <c r="N536" s="90"/>
      <c r="O536" s="92"/>
      <c r="P536" s="92"/>
      <c r="Q536" s="188">
        <v>3015</v>
      </c>
      <c r="R536" s="95" t="e">
        <f t="array" ref="R536">SUM(IF($AA536=Reformulaciones!$B$2:$B$1354,Reformulaciones!$J$2:$J$994,0))</f>
        <v>#N/A</v>
      </c>
      <c r="S536" s="93" t="s">
        <v>2654</v>
      </c>
      <c r="T536" s="93" t="s">
        <v>2632</v>
      </c>
      <c r="U536" s="96" t="s">
        <v>2633</v>
      </c>
      <c r="V536" s="90">
        <v>1</v>
      </c>
      <c r="W536" s="90" t="s">
        <v>748</v>
      </c>
      <c r="X536" s="92">
        <v>45505</v>
      </c>
      <c r="Y536" s="92">
        <v>45657</v>
      </c>
      <c r="Z536" s="90" t="s">
        <v>753</v>
      </c>
      <c r="AA536" s="44"/>
      <c r="AB536" s="97" t="s">
        <v>55</v>
      </c>
      <c r="AC536" s="97" t="s">
        <v>55</v>
      </c>
      <c r="AD536" s="97" t="s">
        <v>55</v>
      </c>
      <c r="AE536" s="97" t="s">
        <v>55</v>
      </c>
      <c r="AF536" s="97" t="s">
        <v>55</v>
      </c>
      <c r="AG536" s="97" t="s">
        <v>55</v>
      </c>
      <c r="AH536" s="97" t="s">
        <v>55</v>
      </c>
      <c r="AI536" s="97" t="s">
        <v>55</v>
      </c>
      <c r="AJ536" s="97" t="s">
        <v>55</v>
      </c>
      <c r="AK536" s="97" t="s">
        <v>55</v>
      </c>
      <c r="AL536" s="97" t="s">
        <v>55</v>
      </c>
      <c r="AM536" s="97" t="s">
        <v>55</v>
      </c>
      <c r="AN536" s="97" t="s">
        <v>55</v>
      </c>
      <c r="AO536" s="97" t="s">
        <v>55</v>
      </c>
      <c r="AP536" s="97" t="s">
        <v>55</v>
      </c>
      <c r="AQ536" s="97" t="s">
        <v>55</v>
      </c>
      <c r="AR536" s="97" t="s">
        <v>55</v>
      </c>
      <c r="AS536" s="97" t="s">
        <v>55</v>
      </c>
      <c r="AT536" s="97" t="s">
        <v>47</v>
      </c>
      <c r="AU536" s="98" t="str">
        <f t="shared" si="115"/>
        <v>C</v>
      </c>
      <c r="AV536" s="219" t="s">
        <v>2655</v>
      </c>
      <c r="AW536" s="198">
        <v>1</v>
      </c>
      <c r="AX536" s="219" t="s">
        <v>2217</v>
      </c>
      <c r="AY536" s="203">
        <v>45587</v>
      </c>
      <c r="AZ536" s="219" t="s">
        <v>2656</v>
      </c>
      <c r="BA536" s="219" t="s">
        <v>877</v>
      </c>
      <c r="BB536" s="219"/>
      <c r="BC536" s="97" t="s">
        <v>55</v>
      </c>
      <c r="BD536" s="98" t="s">
        <v>55</v>
      </c>
      <c r="BE536" s="97" t="s">
        <v>55</v>
      </c>
      <c r="BF536" s="100" t="s">
        <v>55</v>
      </c>
      <c r="BG536" s="97" t="s">
        <v>55</v>
      </c>
      <c r="BH536" s="110" t="s">
        <v>55</v>
      </c>
      <c r="BI536" s="97" t="s">
        <v>55</v>
      </c>
      <c r="BJ536" s="97" t="s">
        <v>55</v>
      </c>
      <c r="BK536" s="122" t="s">
        <v>55</v>
      </c>
      <c r="BL536" s="107" t="s">
        <v>2400</v>
      </c>
      <c r="BM536" s="108">
        <f t="shared" si="125"/>
        <v>1</v>
      </c>
      <c r="BN536" s="108" t="str">
        <f t="shared" si="118"/>
        <v>N.A.</v>
      </c>
      <c r="BO536" s="108" t="str">
        <f t="shared" si="119"/>
        <v>N.A.</v>
      </c>
      <c r="BP536" s="108" t="str">
        <f t="shared" si="120"/>
        <v>N.A.</v>
      </c>
      <c r="BQ536" s="108" t="str">
        <f t="shared" si="121"/>
        <v>N.A.</v>
      </c>
      <c r="BR536" s="109" t="str">
        <f t="shared" si="122"/>
        <v>N.A.</v>
      </c>
      <c r="BS536" s="108">
        <f t="shared" si="126"/>
        <v>1</v>
      </c>
      <c r="BT536" s="108">
        <f t="shared" si="123"/>
        <v>0</v>
      </c>
      <c r="BU536" s="108">
        <f t="shared" si="117"/>
        <v>0</v>
      </c>
      <c r="BV536" s="62" t="str">
        <f t="shared" si="124"/>
        <v>MENOR</v>
      </c>
      <c r="BW536" s="251"/>
    </row>
    <row r="537" spans="1:75" ht="49.5" customHeight="1">
      <c r="A537" s="89" t="s">
        <v>229</v>
      </c>
      <c r="B537" s="43">
        <v>2107</v>
      </c>
      <c r="C537" s="90" t="s">
        <v>10</v>
      </c>
      <c r="D537" s="96" t="s">
        <v>2629</v>
      </c>
      <c r="E537" s="92">
        <v>45444</v>
      </c>
      <c r="F537" s="90" t="s">
        <v>22</v>
      </c>
      <c r="G537" s="93" t="s">
        <v>2653</v>
      </c>
      <c r="H537" s="90" t="s">
        <v>26</v>
      </c>
      <c r="I537" s="92">
        <v>45503</v>
      </c>
      <c r="J537" s="94"/>
      <c r="K537" s="90"/>
      <c r="L537" s="90"/>
      <c r="M537" s="90"/>
      <c r="N537" s="90"/>
      <c r="O537" s="92"/>
      <c r="P537" s="92"/>
      <c r="Q537" s="188">
        <v>3016</v>
      </c>
      <c r="R537" s="95" t="e">
        <f t="array" ref="R537">SUM(IF($AA537=Reformulaciones!$B$2:$B$1354,Reformulaciones!$J$2:$J$994,0))</f>
        <v>#N/A</v>
      </c>
      <c r="S537" s="93" t="s">
        <v>2654</v>
      </c>
      <c r="T537" s="93" t="s">
        <v>2641</v>
      </c>
      <c r="U537" s="96" t="s">
        <v>835</v>
      </c>
      <c r="V537" s="90">
        <v>2</v>
      </c>
      <c r="W537" s="90" t="s">
        <v>748</v>
      </c>
      <c r="X537" s="92">
        <v>45505</v>
      </c>
      <c r="Y537" s="92">
        <v>45657</v>
      </c>
      <c r="Z537" s="90" t="s">
        <v>753</v>
      </c>
      <c r="AA537" s="44"/>
      <c r="AB537" s="97" t="s">
        <v>55</v>
      </c>
      <c r="AC537" s="97" t="s">
        <v>55</v>
      </c>
      <c r="AD537" s="97" t="s">
        <v>55</v>
      </c>
      <c r="AE537" s="97" t="s">
        <v>55</v>
      </c>
      <c r="AF537" s="97" t="s">
        <v>55</v>
      </c>
      <c r="AG537" s="97" t="s">
        <v>55</v>
      </c>
      <c r="AH537" s="97" t="s">
        <v>55</v>
      </c>
      <c r="AI537" s="97" t="s">
        <v>55</v>
      </c>
      <c r="AJ537" s="97" t="s">
        <v>55</v>
      </c>
      <c r="AK537" s="97" t="s">
        <v>55</v>
      </c>
      <c r="AL537" s="97" t="s">
        <v>55</v>
      </c>
      <c r="AM537" s="97" t="s">
        <v>55</v>
      </c>
      <c r="AN537" s="97" t="s">
        <v>55</v>
      </c>
      <c r="AO537" s="97" t="s">
        <v>55</v>
      </c>
      <c r="AP537" s="97" t="s">
        <v>55</v>
      </c>
      <c r="AQ537" s="97" t="s">
        <v>55</v>
      </c>
      <c r="AR537" s="97" t="s">
        <v>55</v>
      </c>
      <c r="AS537" s="97" t="s">
        <v>55</v>
      </c>
      <c r="AT537" s="97" t="s">
        <v>47</v>
      </c>
      <c r="AU537" s="98" t="str">
        <f t="shared" si="115"/>
        <v>A</v>
      </c>
      <c r="AV537" s="219" t="s">
        <v>2657</v>
      </c>
      <c r="AW537" s="198">
        <v>0.5</v>
      </c>
      <c r="AX537" s="219" t="s">
        <v>2658</v>
      </c>
      <c r="AY537" s="203">
        <v>45587</v>
      </c>
      <c r="AZ537" s="219" t="s">
        <v>2659</v>
      </c>
      <c r="BA537" s="219"/>
      <c r="BB537" s="219"/>
      <c r="BC537" s="97" t="s">
        <v>47</v>
      </c>
      <c r="BD537" s="98" t="str">
        <f t="shared" si="127"/>
        <v>A</v>
      </c>
      <c r="BE537" s="99"/>
      <c r="BF537" s="106"/>
      <c r="BG537" s="101"/>
      <c r="BH537" s="200"/>
      <c r="BI537" s="205"/>
      <c r="BJ537" s="201"/>
      <c r="BK537" s="202"/>
      <c r="BL537" s="107" t="s">
        <v>2400</v>
      </c>
      <c r="BM537" s="108">
        <f t="shared" si="125"/>
        <v>1</v>
      </c>
      <c r="BN537" s="108">
        <f t="shared" si="118"/>
        <v>1</v>
      </c>
      <c r="BO537" s="108">
        <f t="shared" si="119"/>
        <v>0</v>
      </c>
      <c r="BP537" s="108">
        <f t="shared" si="120"/>
        <v>1</v>
      </c>
      <c r="BQ537" s="108">
        <f t="shared" si="121"/>
        <v>1</v>
      </c>
      <c r="BR537" s="109">
        <f t="shared" si="122"/>
        <v>0</v>
      </c>
      <c r="BS537" s="108">
        <f t="shared" si="126"/>
        <v>1</v>
      </c>
      <c r="BT537" s="108">
        <f t="shared" si="123"/>
        <v>0</v>
      </c>
      <c r="BU537" s="108">
        <f t="shared" si="117"/>
        <v>1</v>
      </c>
      <c r="BV537" s="62" t="str">
        <f t="shared" si="124"/>
        <v>MENOR</v>
      </c>
      <c r="BW537" s="251"/>
    </row>
    <row r="538" spans="1:75" ht="49.5" customHeight="1">
      <c r="A538" s="89" t="s">
        <v>229</v>
      </c>
      <c r="B538" s="43">
        <v>2108</v>
      </c>
      <c r="C538" s="90" t="s">
        <v>10</v>
      </c>
      <c r="D538" s="96" t="s">
        <v>2660</v>
      </c>
      <c r="E538" s="92">
        <v>45444</v>
      </c>
      <c r="F538" s="90" t="s">
        <v>22</v>
      </c>
      <c r="G538" s="93" t="s">
        <v>2661</v>
      </c>
      <c r="H538" s="90" t="s">
        <v>26</v>
      </c>
      <c r="I538" s="92">
        <v>45503</v>
      </c>
      <c r="J538" s="94"/>
      <c r="K538" s="90"/>
      <c r="L538" s="90"/>
      <c r="M538" s="90"/>
      <c r="N538" s="90"/>
      <c r="O538" s="92"/>
      <c r="P538" s="92"/>
      <c r="Q538" s="188">
        <v>3017</v>
      </c>
      <c r="R538" s="95" t="e">
        <f t="array" ref="R538">SUM(IF($AA538=Reformulaciones!$B$2:$B$1354,Reformulaciones!$J$2:$J$994,0))</f>
        <v>#N/A</v>
      </c>
      <c r="S538" s="93" t="s">
        <v>2662</v>
      </c>
      <c r="T538" s="93" t="s">
        <v>2632</v>
      </c>
      <c r="U538" s="96" t="s">
        <v>162</v>
      </c>
      <c r="V538" s="90">
        <v>1</v>
      </c>
      <c r="W538" s="90" t="s">
        <v>748</v>
      </c>
      <c r="X538" s="92">
        <v>45505</v>
      </c>
      <c r="Y538" s="92">
        <v>45657</v>
      </c>
      <c r="Z538" s="90" t="s">
        <v>753</v>
      </c>
      <c r="AA538" s="44"/>
      <c r="AB538" s="97" t="s">
        <v>55</v>
      </c>
      <c r="AC538" s="97" t="s">
        <v>55</v>
      </c>
      <c r="AD538" s="97" t="s">
        <v>55</v>
      </c>
      <c r="AE538" s="97" t="s">
        <v>55</v>
      </c>
      <c r="AF538" s="97" t="s">
        <v>55</v>
      </c>
      <c r="AG538" s="97" t="s">
        <v>55</v>
      </c>
      <c r="AH538" s="97" t="s">
        <v>55</v>
      </c>
      <c r="AI538" s="97" t="s">
        <v>55</v>
      </c>
      <c r="AJ538" s="97" t="s">
        <v>55</v>
      </c>
      <c r="AK538" s="97" t="s">
        <v>55</v>
      </c>
      <c r="AL538" s="97" t="s">
        <v>55</v>
      </c>
      <c r="AM538" s="97" t="s">
        <v>55</v>
      </c>
      <c r="AN538" s="97" t="s">
        <v>55</v>
      </c>
      <c r="AO538" s="97" t="s">
        <v>55</v>
      </c>
      <c r="AP538" s="97" t="s">
        <v>55</v>
      </c>
      <c r="AQ538" s="97" t="s">
        <v>55</v>
      </c>
      <c r="AR538" s="97" t="s">
        <v>55</v>
      </c>
      <c r="AS538" s="97" t="s">
        <v>55</v>
      </c>
      <c r="AT538" s="97" t="s">
        <v>47</v>
      </c>
      <c r="AU538" s="98" t="str">
        <f t="shared" si="115"/>
        <v>C</v>
      </c>
      <c r="AV538" s="219" t="s">
        <v>2663</v>
      </c>
      <c r="AW538" s="198">
        <v>1</v>
      </c>
      <c r="AX538" s="219" t="s">
        <v>2217</v>
      </c>
      <c r="AY538" s="203">
        <v>45587</v>
      </c>
      <c r="AZ538" s="219" t="s">
        <v>2664</v>
      </c>
      <c r="BA538" s="219" t="s">
        <v>877</v>
      </c>
      <c r="BB538" s="219"/>
      <c r="BC538" s="97" t="s">
        <v>55</v>
      </c>
      <c r="BD538" s="98" t="s">
        <v>55</v>
      </c>
      <c r="BE538" s="97" t="s">
        <v>55</v>
      </c>
      <c r="BF538" s="100" t="s">
        <v>55</v>
      </c>
      <c r="BG538" s="97" t="s">
        <v>55</v>
      </c>
      <c r="BH538" s="110" t="s">
        <v>55</v>
      </c>
      <c r="BI538" s="97" t="s">
        <v>55</v>
      </c>
      <c r="BJ538" s="97" t="s">
        <v>55</v>
      </c>
      <c r="BK538" s="122" t="s">
        <v>55</v>
      </c>
      <c r="BL538" s="107" t="s">
        <v>2400</v>
      </c>
      <c r="BM538" s="108">
        <f t="shared" si="125"/>
        <v>1</v>
      </c>
      <c r="BN538" s="108" t="str">
        <f t="shared" si="118"/>
        <v>N.A.</v>
      </c>
      <c r="BO538" s="108" t="str">
        <f t="shared" si="119"/>
        <v>N.A.</v>
      </c>
      <c r="BP538" s="108" t="str">
        <f t="shared" si="120"/>
        <v>N.A.</v>
      </c>
      <c r="BQ538" s="108" t="str">
        <f t="shared" si="121"/>
        <v>N.A.</v>
      </c>
      <c r="BR538" s="109" t="str">
        <f t="shared" si="122"/>
        <v>N.A.</v>
      </c>
      <c r="BS538" s="108">
        <f t="shared" si="126"/>
        <v>1</v>
      </c>
      <c r="BT538" s="108">
        <f t="shared" si="123"/>
        <v>0</v>
      </c>
      <c r="BU538" s="108">
        <f t="shared" si="117"/>
        <v>0</v>
      </c>
      <c r="BV538" s="62" t="str">
        <f t="shared" si="124"/>
        <v>MENOR</v>
      </c>
      <c r="BW538" s="251"/>
    </row>
    <row r="539" spans="1:75" ht="49.5" customHeight="1">
      <c r="A539" s="89" t="s">
        <v>229</v>
      </c>
      <c r="B539" s="43">
        <v>2108</v>
      </c>
      <c r="C539" s="90" t="s">
        <v>10</v>
      </c>
      <c r="D539" s="96" t="s">
        <v>2660</v>
      </c>
      <c r="E539" s="92">
        <v>45444</v>
      </c>
      <c r="F539" s="90" t="s">
        <v>22</v>
      </c>
      <c r="G539" s="93" t="s">
        <v>2661</v>
      </c>
      <c r="H539" s="90" t="s">
        <v>26</v>
      </c>
      <c r="I539" s="92">
        <v>45503</v>
      </c>
      <c r="J539" s="94"/>
      <c r="K539" s="90"/>
      <c r="L539" s="90"/>
      <c r="M539" s="90"/>
      <c r="N539" s="90"/>
      <c r="O539" s="92"/>
      <c r="P539" s="92"/>
      <c r="Q539" s="188">
        <v>3018</v>
      </c>
      <c r="R539" s="95" t="e">
        <f t="array" ref="R539">SUM(IF($AA539=Reformulaciones!$B$2:$B$1354,Reformulaciones!$J$2:$J$994,0))</f>
        <v>#N/A</v>
      </c>
      <c r="S539" s="93" t="s">
        <v>2662</v>
      </c>
      <c r="T539" s="93" t="s">
        <v>2665</v>
      </c>
      <c r="U539" s="96" t="s">
        <v>900</v>
      </c>
      <c r="V539" s="90">
        <v>1</v>
      </c>
      <c r="W539" s="90" t="s">
        <v>748</v>
      </c>
      <c r="X539" s="92">
        <v>45505</v>
      </c>
      <c r="Y539" s="92">
        <v>45657</v>
      </c>
      <c r="Z539" s="90" t="s">
        <v>753</v>
      </c>
      <c r="AA539" s="44"/>
      <c r="AB539" s="97" t="s">
        <v>55</v>
      </c>
      <c r="AC539" s="97" t="s">
        <v>55</v>
      </c>
      <c r="AD539" s="97" t="s">
        <v>55</v>
      </c>
      <c r="AE539" s="97" t="s">
        <v>55</v>
      </c>
      <c r="AF539" s="97" t="s">
        <v>55</v>
      </c>
      <c r="AG539" s="97" t="s">
        <v>55</v>
      </c>
      <c r="AH539" s="97" t="s">
        <v>55</v>
      </c>
      <c r="AI539" s="97" t="s">
        <v>55</v>
      </c>
      <c r="AJ539" s="97" t="s">
        <v>55</v>
      </c>
      <c r="AK539" s="97" t="s">
        <v>55</v>
      </c>
      <c r="AL539" s="97" t="s">
        <v>55</v>
      </c>
      <c r="AM539" s="97" t="s">
        <v>55</v>
      </c>
      <c r="AN539" s="97" t="s">
        <v>55</v>
      </c>
      <c r="AO539" s="97" t="s">
        <v>55</v>
      </c>
      <c r="AP539" s="97" t="s">
        <v>55</v>
      </c>
      <c r="AQ539" s="97" t="s">
        <v>55</v>
      </c>
      <c r="AR539" s="97" t="s">
        <v>55</v>
      </c>
      <c r="AS539" s="97" t="s">
        <v>55</v>
      </c>
      <c r="AT539" s="97" t="s">
        <v>47</v>
      </c>
      <c r="AU539" s="98" t="str">
        <f t="shared" si="115"/>
        <v>A</v>
      </c>
      <c r="AV539" s="219" t="s">
        <v>2503</v>
      </c>
      <c r="AW539" s="198">
        <v>0</v>
      </c>
      <c r="AX539" s="219" t="s">
        <v>2504</v>
      </c>
      <c r="AY539" s="203">
        <v>45587</v>
      </c>
      <c r="AZ539" s="219"/>
      <c r="BA539" s="219"/>
      <c r="BB539" s="219"/>
      <c r="BC539" s="97" t="s">
        <v>47</v>
      </c>
      <c r="BD539" s="98" t="str">
        <f t="shared" si="127"/>
        <v>A</v>
      </c>
      <c r="BE539" s="99"/>
      <c r="BF539" s="106"/>
      <c r="BG539" s="101"/>
      <c r="BH539" s="200"/>
      <c r="BI539" s="205"/>
      <c r="BJ539" s="201"/>
      <c r="BK539" s="202"/>
      <c r="BL539" s="107" t="s">
        <v>2400</v>
      </c>
      <c r="BM539" s="108">
        <f t="shared" si="125"/>
        <v>1</v>
      </c>
      <c r="BN539" s="108">
        <f t="shared" si="118"/>
        <v>1</v>
      </c>
      <c r="BO539" s="108">
        <f t="shared" si="119"/>
        <v>0</v>
      </c>
      <c r="BP539" s="108">
        <f t="shared" si="120"/>
        <v>1</v>
      </c>
      <c r="BQ539" s="108">
        <f t="shared" si="121"/>
        <v>1</v>
      </c>
      <c r="BR539" s="109">
        <f t="shared" si="122"/>
        <v>0</v>
      </c>
      <c r="BS539" s="108">
        <f t="shared" si="126"/>
        <v>1</v>
      </c>
      <c r="BT539" s="108">
        <f t="shared" si="123"/>
        <v>0</v>
      </c>
      <c r="BU539" s="108">
        <f t="shared" si="117"/>
        <v>1</v>
      </c>
      <c r="BV539" s="62" t="str">
        <f t="shared" si="124"/>
        <v>MENOR</v>
      </c>
      <c r="BW539" s="251"/>
    </row>
    <row r="540" spans="1:75" ht="49.5" customHeight="1">
      <c r="A540" s="89" t="s">
        <v>229</v>
      </c>
      <c r="B540" s="43">
        <v>2108</v>
      </c>
      <c r="C540" s="90" t="s">
        <v>10</v>
      </c>
      <c r="D540" s="96" t="s">
        <v>2660</v>
      </c>
      <c r="E540" s="92">
        <v>45444</v>
      </c>
      <c r="F540" s="90" t="s">
        <v>22</v>
      </c>
      <c r="G540" s="93" t="s">
        <v>2661</v>
      </c>
      <c r="H540" s="90" t="s">
        <v>26</v>
      </c>
      <c r="I540" s="92">
        <v>45503</v>
      </c>
      <c r="J540" s="94"/>
      <c r="K540" s="90"/>
      <c r="L540" s="90"/>
      <c r="M540" s="90"/>
      <c r="N540" s="90"/>
      <c r="O540" s="92"/>
      <c r="P540" s="92"/>
      <c r="Q540" s="188">
        <v>3019</v>
      </c>
      <c r="R540" s="95" t="e">
        <f t="array" ref="R540">SUM(IF($AA540=Reformulaciones!$B$2:$B$1354,Reformulaciones!$J$2:$J$994,0))</f>
        <v>#N/A</v>
      </c>
      <c r="S540" s="93" t="s">
        <v>2662</v>
      </c>
      <c r="T540" s="93" t="s">
        <v>2641</v>
      </c>
      <c r="U540" s="96" t="s">
        <v>835</v>
      </c>
      <c r="V540" s="90">
        <v>2</v>
      </c>
      <c r="W540" s="90" t="s">
        <v>748</v>
      </c>
      <c r="X540" s="92">
        <v>45505</v>
      </c>
      <c r="Y540" s="92">
        <v>45657</v>
      </c>
      <c r="Z540" s="90" t="s">
        <v>753</v>
      </c>
      <c r="AA540" s="44"/>
      <c r="AB540" s="97" t="s">
        <v>55</v>
      </c>
      <c r="AC540" s="97" t="s">
        <v>55</v>
      </c>
      <c r="AD540" s="97" t="s">
        <v>55</v>
      </c>
      <c r="AE540" s="97" t="s">
        <v>55</v>
      </c>
      <c r="AF540" s="97" t="s">
        <v>55</v>
      </c>
      <c r="AG540" s="97" t="s">
        <v>55</v>
      </c>
      <c r="AH540" s="97" t="s">
        <v>55</v>
      </c>
      <c r="AI540" s="97" t="s">
        <v>55</v>
      </c>
      <c r="AJ540" s="97" t="s">
        <v>55</v>
      </c>
      <c r="AK540" s="97" t="s">
        <v>55</v>
      </c>
      <c r="AL540" s="97" t="s">
        <v>55</v>
      </c>
      <c r="AM540" s="97" t="s">
        <v>55</v>
      </c>
      <c r="AN540" s="97" t="s">
        <v>55</v>
      </c>
      <c r="AO540" s="97" t="s">
        <v>55</v>
      </c>
      <c r="AP540" s="97" t="s">
        <v>55</v>
      </c>
      <c r="AQ540" s="97" t="s">
        <v>55</v>
      </c>
      <c r="AR540" s="97" t="s">
        <v>55</v>
      </c>
      <c r="AS540" s="97" t="s">
        <v>55</v>
      </c>
      <c r="AT540" s="97" t="s">
        <v>47</v>
      </c>
      <c r="AU540" s="98" t="str">
        <f t="shared" si="115"/>
        <v>A</v>
      </c>
      <c r="AV540" s="219" t="s">
        <v>2657</v>
      </c>
      <c r="AW540" s="198">
        <v>0.5</v>
      </c>
      <c r="AX540" s="219" t="s">
        <v>2658</v>
      </c>
      <c r="AY540" s="203">
        <v>45587</v>
      </c>
      <c r="AZ540" s="219" t="s">
        <v>2659</v>
      </c>
      <c r="BA540" s="219"/>
      <c r="BB540" s="219"/>
      <c r="BC540" s="97" t="s">
        <v>47</v>
      </c>
      <c r="BD540" s="98" t="str">
        <f t="shared" si="127"/>
        <v>A</v>
      </c>
      <c r="BE540" s="99"/>
      <c r="BF540" s="106"/>
      <c r="BG540" s="101"/>
      <c r="BH540" s="200"/>
      <c r="BI540" s="205"/>
      <c r="BJ540" s="201"/>
      <c r="BK540" s="202"/>
      <c r="BL540" s="107" t="s">
        <v>2400</v>
      </c>
      <c r="BM540" s="108">
        <f t="shared" si="125"/>
        <v>1</v>
      </c>
      <c r="BN540" s="108">
        <f t="shared" si="118"/>
        <v>1</v>
      </c>
      <c r="BO540" s="108">
        <f t="shared" si="119"/>
        <v>0</v>
      </c>
      <c r="BP540" s="108">
        <f t="shared" si="120"/>
        <v>1</v>
      </c>
      <c r="BQ540" s="108">
        <f t="shared" si="121"/>
        <v>1</v>
      </c>
      <c r="BR540" s="109">
        <f t="shared" si="122"/>
        <v>0</v>
      </c>
      <c r="BS540" s="108">
        <f t="shared" si="126"/>
        <v>1</v>
      </c>
      <c r="BT540" s="108">
        <f t="shared" si="123"/>
        <v>0</v>
      </c>
      <c r="BU540" s="108">
        <f t="shared" si="117"/>
        <v>1</v>
      </c>
      <c r="BV540" s="62" t="str">
        <f t="shared" si="124"/>
        <v>MENOR</v>
      </c>
      <c r="BW540" s="251"/>
    </row>
    <row r="541" spans="1:75" ht="49.5" customHeight="1">
      <c r="A541" s="89" t="s">
        <v>229</v>
      </c>
      <c r="B541" s="43">
        <v>2109</v>
      </c>
      <c r="C541" s="90" t="s">
        <v>10</v>
      </c>
      <c r="D541" s="96" t="s">
        <v>2660</v>
      </c>
      <c r="E541" s="92">
        <v>45444</v>
      </c>
      <c r="F541" s="90" t="s">
        <v>22</v>
      </c>
      <c r="G541" s="93" t="s">
        <v>2666</v>
      </c>
      <c r="H541" s="90" t="s">
        <v>26</v>
      </c>
      <c r="I541" s="92">
        <v>45503</v>
      </c>
      <c r="J541" s="94"/>
      <c r="K541" s="90"/>
      <c r="L541" s="90"/>
      <c r="M541" s="90"/>
      <c r="N541" s="90"/>
      <c r="O541" s="92"/>
      <c r="P541" s="92"/>
      <c r="Q541" s="188">
        <v>3020</v>
      </c>
      <c r="R541" s="95" t="e">
        <f t="array" ref="R541">SUM(IF($AA541=Reformulaciones!$B$2:$B$1354,Reformulaciones!$J$2:$J$994,0))</f>
        <v>#N/A</v>
      </c>
      <c r="S541" s="93" t="s">
        <v>2667</v>
      </c>
      <c r="T541" s="93" t="s">
        <v>2632</v>
      </c>
      <c r="U541" s="96" t="s">
        <v>162</v>
      </c>
      <c r="V541" s="90">
        <v>1</v>
      </c>
      <c r="W541" s="90" t="s">
        <v>748</v>
      </c>
      <c r="X541" s="92">
        <v>45505</v>
      </c>
      <c r="Y541" s="92">
        <v>45657</v>
      </c>
      <c r="Z541" s="90" t="s">
        <v>753</v>
      </c>
      <c r="AA541" s="44"/>
      <c r="AB541" s="97" t="s">
        <v>55</v>
      </c>
      <c r="AC541" s="97" t="s">
        <v>55</v>
      </c>
      <c r="AD541" s="97" t="s">
        <v>55</v>
      </c>
      <c r="AE541" s="97" t="s">
        <v>55</v>
      </c>
      <c r="AF541" s="97" t="s">
        <v>55</v>
      </c>
      <c r="AG541" s="97" t="s">
        <v>55</v>
      </c>
      <c r="AH541" s="97" t="s">
        <v>55</v>
      </c>
      <c r="AI541" s="97" t="s">
        <v>55</v>
      </c>
      <c r="AJ541" s="97" t="s">
        <v>55</v>
      </c>
      <c r="AK541" s="97" t="s">
        <v>55</v>
      </c>
      <c r="AL541" s="97" t="s">
        <v>55</v>
      </c>
      <c r="AM541" s="97" t="s">
        <v>55</v>
      </c>
      <c r="AN541" s="97" t="s">
        <v>55</v>
      </c>
      <c r="AO541" s="97" t="s">
        <v>55</v>
      </c>
      <c r="AP541" s="97" t="s">
        <v>55</v>
      </c>
      <c r="AQ541" s="97" t="s">
        <v>55</v>
      </c>
      <c r="AR541" s="97" t="s">
        <v>55</v>
      </c>
      <c r="AS541" s="97" t="s">
        <v>55</v>
      </c>
      <c r="AT541" s="97" t="s">
        <v>43</v>
      </c>
      <c r="AU541" s="98" t="str">
        <f t="shared" si="115"/>
        <v>C</v>
      </c>
      <c r="AV541" s="219" t="s">
        <v>2668</v>
      </c>
      <c r="AW541" s="198">
        <v>1</v>
      </c>
      <c r="AX541" s="219" t="s">
        <v>2669</v>
      </c>
      <c r="AY541" s="203">
        <v>45576</v>
      </c>
      <c r="AZ541" s="219" t="s">
        <v>2670</v>
      </c>
      <c r="BA541" s="219"/>
      <c r="BB541" s="219"/>
      <c r="BC541" s="97" t="s">
        <v>55</v>
      </c>
      <c r="BD541" s="98" t="s">
        <v>55</v>
      </c>
      <c r="BE541" s="97" t="s">
        <v>55</v>
      </c>
      <c r="BF541" s="100" t="s">
        <v>55</v>
      </c>
      <c r="BG541" s="97" t="s">
        <v>55</v>
      </c>
      <c r="BH541" s="110" t="s">
        <v>55</v>
      </c>
      <c r="BI541" s="97" t="s">
        <v>55</v>
      </c>
      <c r="BJ541" s="97" t="s">
        <v>55</v>
      </c>
      <c r="BK541" s="122" t="s">
        <v>55</v>
      </c>
      <c r="BL541" s="107" t="s">
        <v>2400</v>
      </c>
      <c r="BM541" s="108">
        <f t="shared" si="125"/>
        <v>1</v>
      </c>
      <c r="BN541" s="108" t="str">
        <f t="shared" si="118"/>
        <v>N.A.</v>
      </c>
      <c r="BO541" s="108" t="str">
        <f t="shared" si="119"/>
        <v>N.A.</v>
      </c>
      <c r="BP541" s="108" t="str">
        <f t="shared" si="120"/>
        <v>N.A.</v>
      </c>
      <c r="BQ541" s="108" t="str">
        <f t="shared" si="121"/>
        <v>N.A.</v>
      </c>
      <c r="BR541" s="109" t="str">
        <f t="shared" si="122"/>
        <v>N.A.</v>
      </c>
      <c r="BS541" s="108">
        <f t="shared" si="126"/>
        <v>1</v>
      </c>
      <c r="BT541" s="108">
        <f t="shared" si="123"/>
        <v>0</v>
      </c>
      <c r="BU541" s="108">
        <f t="shared" si="117"/>
        <v>0</v>
      </c>
      <c r="BV541" s="62" t="str">
        <f t="shared" si="124"/>
        <v>MENOR</v>
      </c>
      <c r="BW541" s="251"/>
    </row>
    <row r="542" spans="1:75" ht="49.5" customHeight="1">
      <c r="A542" s="89" t="s">
        <v>229</v>
      </c>
      <c r="B542" s="43">
        <v>2109</v>
      </c>
      <c r="C542" s="90" t="s">
        <v>10</v>
      </c>
      <c r="D542" s="96" t="s">
        <v>2660</v>
      </c>
      <c r="E542" s="92">
        <v>45444</v>
      </c>
      <c r="F542" s="90" t="s">
        <v>22</v>
      </c>
      <c r="G542" s="93" t="s">
        <v>2666</v>
      </c>
      <c r="H542" s="90" t="s">
        <v>26</v>
      </c>
      <c r="I542" s="92">
        <v>45503</v>
      </c>
      <c r="J542" s="94"/>
      <c r="K542" s="90"/>
      <c r="L542" s="90"/>
      <c r="M542" s="90"/>
      <c r="N542" s="90"/>
      <c r="O542" s="92"/>
      <c r="P542" s="92"/>
      <c r="Q542" s="188">
        <v>3021</v>
      </c>
      <c r="R542" s="95" t="e">
        <f t="array" ref="R542">SUM(IF($AA542=Reformulaciones!$B$2:$B$1354,Reformulaciones!$J$2:$J$994,0))</f>
        <v>#N/A</v>
      </c>
      <c r="S542" s="93" t="s">
        <v>2667</v>
      </c>
      <c r="T542" s="93" t="s">
        <v>2641</v>
      </c>
      <c r="U542" s="96" t="s">
        <v>835</v>
      </c>
      <c r="V542" s="90">
        <v>2</v>
      </c>
      <c r="W542" s="90" t="s">
        <v>748</v>
      </c>
      <c r="X542" s="92">
        <v>45505</v>
      </c>
      <c r="Y542" s="92">
        <v>45657</v>
      </c>
      <c r="Z542" s="90" t="s">
        <v>753</v>
      </c>
      <c r="AA542" s="44"/>
      <c r="AB542" s="97" t="s">
        <v>55</v>
      </c>
      <c r="AC542" s="97" t="s">
        <v>55</v>
      </c>
      <c r="AD542" s="97" t="s">
        <v>55</v>
      </c>
      <c r="AE542" s="97" t="s">
        <v>55</v>
      </c>
      <c r="AF542" s="97" t="s">
        <v>55</v>
      </c>
      <c r="AG542" s="97" t="s">
        <v>55</v>
      </c>
      <c r="AH542" s="97" t="s">
        <v>55</v>
      </c>
      <c r="AI542" s="97" t="s">
        <v>55</v>
      </c>
      <c r="AJ542" s="97" t="s">
        <v>55</v>
      </c>
      <c r="AK542" s="97" t="s">
        <v>55</v>
      </c>
      <c r="AL542" s="97" t="s">
        <v>55</v>
      </c>
      <c r="AM542" s="97" t="s">
        <v>55</v>
      </c>
      <c r="AN542" s="97" t="s">
        <v>55</v>
      </c>
      <c r="AO542" s="97" t="s">
        <v>55</v>
      </c>
      <c r="AP542" s="97" t="s">
        <v>55</v>
      </c>
      <c r="AQ542" s="97" t="s">
        <v>55</v>
      </c>
      <c r="AR542" s="97" t="s">
        <v>55</v>
      </c>
      <c r="AS542" s="97" t="s">
        <v>55</v>
      </c>
      <c r="AT542" s="97" t="s">
        <v>43</v>
      </c>
      <c r="AU542" s="98" t="str">
        <f t="shared" si="115"/>
        <v>A</v>
      </c>
      <c r="AV542" s="219" t="s">
        <v>2671</v>
      </c>
      <c r="AW542" s="198">
        <v>0.5</v>
      </c>
      <c r="AX542" s="219" t="s">
        <v>2672</v>
      </c>
      <c r="AY542" s="203">
        <v>45576</v>
      </c>
      <c r="AZ542" s="219" t="s">
        <v>2673</v>
      </c>
      <c r="BA542" s="219"/>
      <c r="BB542" s="219"/>
      <c r="BC542" s="97" t="s">
        <v>43</v>
      </c>
      <c r="BD542" s="98" t="str">
        <f t="shared" si="127"/>
        <v>A</v>
      </c>
      <c r="BE542" s="99"/>
      <c r="BF542" s="106"/>
      <c r="BG542" s="101"/>
      <c r="BH542" s="200"/>
      <c r="BI542" s="205"/>
      <c r="BJ542" s="201"/>
      <c r="BK542" s="202"/>
      <c r="BL542" s="107" t="s">
        <v>2400</v>
      </c>
      <c r="BM542" s="108">
        <f t="shared" si="125"/>
        <v>1</v>
      </c>
      <c r="BN542" s="108">
        <f t="shared" si="118"/>
        <v>1</v>
      </c>
      <c r="BO542" s="108">
        <f t="shared" si="119"/>
        <v>0</v>
      </c>
      <c r="BP542" s="108">
        <f t="shared" si="120"/>
        <v>1</v>
      </c>
      <c r="BQ542" s="108">
        <f t="shared" si="121"/>
        <v>1</v>
      </c>
      <c r="BR542" s="109">
        <f t="shared" si="122"/>
        <v>0</v>
      </c>
      <c r="BS542" s="108">
        <f t="shared" si="126"/>
        <v>1</v>
      </c>
      <c r="BT542" s="108">
        <f t="shared" si="123"/>
        <v>0</v>
      </c>
      <c r="BU542" s="108">
        <f t="shared" si="117"/>
        <v>1</v>
      </c>
      <c r="BV542" s="62" t="str">
        <f t="shared" si="124"/>
        <v>MENOR</v>
      </c>
      <c r="BW542" s="251"/>
    </row>
    <row r="543" spans="1:75" ht="49.5" customHeight="1">
      <c r="A543" s="89" t="s">
        <v>229</v>
      </c>
      <c r="B543" s="43">
        <v>2110</v>
      </c>
      <c r="C543" s="90" t="s">
        <v>10</v>
      </c>
      <c r="D543" s="96" t="s">
        <v>2660</v>
      </c>
      <c r="E543" s="92">
        <v>45444</v>
      </c>
      <c r="F543" s="90" t="s">
        <v>22</v>
      </c>
      <c r="G543" s="93" t="s">
        <v>2674</v>
      </c>
      <c r="H543" s="90" t="s">
        <v>26</v>
      </c>
      <c r="I543" s="92">
        <v>45503</v>
      </c>
      <c r="J543" s="94"/>
      <c r="K543" s="90"/>
      <c r="L543" s="90"/>
      <c r="M543" s="90"/>
      <c r="N543" s="90"/>
      <c r="O543" s="92"/>
      <c r="P543" s="92"/>
      <c r="Q543" s="188">
        <v>3022</v>
      </c>
      <c r="R543" s="95" t="e">
        <f t="array" ref="R543">SUM(IF($AA543=Reformulaciones!$B$2:$B$1354,Reformulaciones!$J$2:$J$994,0))</f>
        <v>#N/A</v>
      </c>
      <c r="S543" s="93" t="s">
        <v>2675</v>
      </c>
      <c r="T543" s="93" t="s">
        <v>2676</v>
      </c>
      <c r="U543" s="96" t="s">
        <v>2677</v>
      </c>
      <c r="V543" s="94" t="s">
        <v>154</v>
      </c>
      <c r="W543" s="90" t="s">
        <v>748</v>
      </c>
      <c r="X543" s="92">
        <v>45505</v>
      </c>
      <c r="Y543" s="92">
        <v>45688</v>
      </c>
      <c r="Z543" s="90" t="s">
        <v>753</v>
      </c>
      <c r="AA543" s="44"/>
      <c r="AB543" s="97" t="s">
        <v>55</v>
      </c>
      <c r="AC543" s="97" t="s">
        <v>55</v>
      </c>
      <c r="AD543" s="97" t="s">
        <v>55</v>
      </c>
      <c r="AE543" s="97" t="s">
        <v>55</v>
      </c>
      <c r="AF543" s="97" t="s">
        <v>55</v>
      </c>
      <c r="AG543" s="97" t="s">
        <v>55</v>
      </c>
      <c r="AH543" s="97" t="s">
        <v>55</v>
      </c>
      <c r="AI543" s="97" t="s">
        <v>55</v>
      </c>
      <c r="AJ543" s="97" t="s">
        <v>55</v>
      </c>
      <c r="AK543" s="97" t="s">
        <v>55</v>
      </c>
      <c r="AL543" s="97" t="s">
        <v>55</v>
      </c>
      <c r="AM543" s="97" t="s">
        <v>55</v>
      </c>
      <c r="AN543" s="97" t="s">
        <v>55</v>
      </c>
      <c r="AO543" s="97" t="s">
        <v>55</v>
      </c>
      <c r="AP543" s="97" t="s">
        <v>55</v>
      </c>
      <c r="AQ543" s="97" t="s">
        <v>55</v>
      </c>
      <c r="AR543" s="97" t="s">
        <v>55</v>
      </c>
      <c r="AS543" s="97" t="s">
        <v>55</v>
      </c>
      <c r="AT543" s="97" t="s">
        <v>50</v>
      </c>
      <c r="AU543" s="98" t="str">
        <f t="shared" si="115"/>
        <v>A</v>
      </c>
      <c r="AV543" s="219" t="s">
        <v>121</v>
      </c>
      <c r="AW543" s="198">
        <v>0</v>
      </c>
      <c r="AX543" s="219" t="s">
        <v>124</v>
      </c>
      <c r="AY543" s="203">
        <v>45588</v>
      </c>
      <c r="AZ543" s="219" t="s">
        <v>110</v>
      </c>
      <c r="BA543" s="219" t="s">
        <v>586</v>
      </c>
      <c r="BB543" s="219"/>
      <c r="BC543" s="97" t="s">
        <v>50</v>
      </c>
      <c r="BD543" s="98" t="str">
        <f t="shared" si="127"/>
        <v>A</v>
      </c>
      <c r="BE543" s="99"/>
      <c r="BF543" s="106"/>
      <c r="BG543" s="101"/>
      <c r="BH543" s="200"/>
      <c r="BI543" s="205"/>
      <c r="BJ543" s="201"/>
      <c r="BK543" s="202"/>
      <c r="BL543" s="107" t="s">
        <v>2400</v>
      </c>
      <c r="BM543" s="108">
        <f t="shared" si="125"/>
        <v>0</v>
      </c>
      <c r="BN543" s="108">
        <f t="shared" si="118"/>
        <v>1</v>
      </c>
      <c r="BO543" s="108">
        <f t="shared" si="119"/>
        <v>0</v>
      </c>
      <c r="BP543" s="108">
        <f t="shared" si="120"/>
        <v>0</v>
      </c>
      <c r="BQ543" s="108">
        <f t="shared" si="121"/>
        <v>0</v>
      </c>
      <c r="BR543" s="109">
        <f t="shared" si="122"/>
        <v>0</v>
      </c>
      <c r="BS543" s="108">
        <f t="shared" si="126"/>
        <v>0</v>
      </c>
      <c r="BT543" s="108">
        <f t="shared" si="123"/>
        <v>0</v>
      </c>
      <c r="BU543" s="108">
        <f t="shared" si="117"/>
        <v>0</v>
      </c>
      <c r="BV543" s="62" t="str">
        <f t="shared" si="124"/>
        <v>MENOR</v>
      </c>
      <c r="BW543" s="251"/>
    </row>
    <row r="544" spans="1:75" ht="49.5" customHeight="1">
      <c r="A544" s="89" t="s">
        <v>229</v>
      </c>
      <c r="B544" s="43">
        <v>2111</v>
      </c>
      <c r="C544" s="90" t="s">
        <v>10</v>
      </c>
      <c r="D544" s="96" t="s">
        <v>2660</v>
      </c>
      <c r="E544" s="92">
        <v>45444</v>
      </c>
      <c r="F544" s="90" t="s">
        <v>22</v>
      </c>
      <c r="G544" s="93" t="s">
        <v>2678</v>
      </c>
      <c r="H544" s="90" t="s">
        <v>26</v>
      </c>
      <c r="I544" s="92">
        <v>45503</v>
      </c>
      <c r="J544" s="94"/>
      <c r="K544" s="90"/>
      <c r="L544" s="90"/>
      <c r="M544" s="90"/>
      <c r="N544" s="90"/>
      <c r="O544" s="92"/>
      <c r="P544" s="92"/>
      <c r="Q544" s="188">
        <v>3027</v>
      </c>
      <c r="R544" s="95" t="e">
        <f t="array" ref="R544">SUM(IF($AA544=Reformulaciones!$B$2:$B$1354,Reformulaciones!$J$2:$J$994,0))</f>
        <v>#N/A</v>
      </c>
      <c r="S544" s="93" t="s">
        <v>2679</v>
      </c>
      <c r="T544" s="93" t="s">
        <v>2652</v>
      </c>
      <c r="U544" s="96" t="s">
        <v>162</v>
      </c>
      <c r="V544" s="94" t="s">
        <v>154</v>
      </c>
      <c r="W544" s="90" t="s">
        <v>748</v>
      </c>
      <c r="X544" s="92">
        <v>45505</v>
      </c>
      <c r="Y544" s="92">
        <v>45657</v>
      </c>
      <c r="Z544" s="90" t="s">
        <v>753</v>
      </c>
      <c r="AA544" s="44"/>
      <c r="AB544" s="97" t="s">
        <v>55</v>
      </c>
      <c r="AC544" s="97" t="s">
        <v>55</v>
      </c>
      <c r="AD544" s="97" t="s">
        <v>55</v>
      </c>
      <c r="AE544" s="97" t="s">
        <v>55</v>
      </c>
      <c r="AF544" s="97" t="s">
        <v>55</v>
      </c>
      <c r="AG544" s="97" t="s">
        <v>55</v>
      </c>
      <c r="AH544" s="97" t="s">
        <v>55</v>
      </c>
      <c r="AI544" s="97" t="s">
        <v>55</v>
      </c>
      <c r="AJ544" s="97" t="s">
        <v>55</v>
      </c>
      <c r="AK544" s="97" t="s">
        <v>55</v>
      </c>
      <c r="AL544" s="97" t="s">
        <v>55</v>
      </c>
      <c r="AM544" s="97" t="s">
        <v>55</v>
      </c>
      <c r="AN544" s="97" t="s">
        <v>55</v>
      </c>
      <c r="AO544" s="97" t="s">
        <v>55</v>
      </c>
      <c r="AP544" s="97" t="s">
        <v>55</v>
      </c>
      <c r="AQ544" s="97" t="s">
        <v>55</v>
      </c>
      <c r="AR544" s="97" t="s">
        <v>55</v>
      </c>
      <c r="AS544" s="97" t="s">
        <v>55</v>
      </c>
      <c r="AT544" s="97" t="s">
        <v>50</v>
      </c>
      <c r="AU544" s="98" t="str">
        <f t="shared" si="115"/>
        <v>C</v>
      </c>
      <c r="AV544" s="219" t="s">
        <v>2634</v>
      </c>
      <c r="AW544" s="198">
        <v>1</v>
      </c>
      <c r="AX544" s="219" t="s">
        <v>2635</v>
      </c>
      <c r="AY544" s="203">
        <v>45588</v>
      </c>
      <c r="AZ544" s="219" t="s">
        <v>2636</v>
      </c>
      <c r="BA544" s="219" t="s">
        <v>596</v>
      </c>
      <c r="BB544" s="219"/>
      <c r="BC544" s="97" t="s">
        <v>55</v>
      </c>
      <c r="BD544" s="98" t="s">
        <v>55</v>
      </c>
      <c r="BE544" s="97" t="s">
        <v>55</v>
      </c>
      <c r="BF544" s="100" t="s">
        <v>55</v>
      </c>
      <c r="BG544" s="97" t="s">
        <v>55</v>
      </c>
      <c r="BH544" s="110" t="s">
        <v>55</v>
      </c>
      <c r="BI544" s="97" t="s">
        <v>55</v>
      </c>
      <c r="BJ544" s="97" t="s">
        <v>55</v>
      </c>
      <c r="BK544" s="122" t="s">
        <v>55</v>
      </c>
      <c r="BL544" s="107" t="s">
        <v>2400</v>
      </c>
      <c r="BM544" s="108">
        <f t="shared" si="125"/>
        <v>1</v>
      </c>
      <c r="BN544" s="108" t="str">
        <f t="shared" si="118"/>
        <v>N.A.</v>
      </c>
      <c r="BO544" s="108" t="str">
        <f t="shared" si="119"/>
        <v>N.A.</v>
      </c>
      <c r="BP544" s="108" t="str">
        <f t="shared" si="120"/>
        <v>N.A.</v>
      </c>
      <c r="BQ544" s="108" t="str">
        <f t="shared" si="121"/>
        <v>N.A.</v>
      </c>
      <c r="BR544" s="109" t="str">
        <f t="shared" si="122"/>
        <v>N.A.</v>
      </c>
      <c r="BS544" s="108">
        <f t="shared" si="126"/>
        <v>1</v>
      </c>
      <c r="BT544" s="108">
        <f t="shared" si="123"/>
        <v>0</v>
      </c>
      <c r="BU544" s="108">
        <f t="shared" si="117"/>
        <v>0</v>
      </c>
      <c r="BV544" s="62" t="str">
        <f t="shared" si="124"/>
        <v>MENOR</v>
      </c>
      <c r="BW544" s="251"/>
    </row>
    <row r="545" spans="1:75" ht="49.5" customHeight="1">
      <c r="A545" s="89" t="s">
        <v>229</v>
      </c>
      <c r="B545" s="43">
        <v>2111</v>
      </c>
      <c r="C545" s="90" t="s">
        <v>10</v>
      </c>
      <c r="D545" s="96" t="s">
        <v>2660</v>
      </c>
      <c r="E545" s="92">
        <v>45444</v>
      </c>
      <c r="F545" s="90" t="s">
        <v>22</v>
      </c>
      <c r="G545" s="93" t="s">
        <v>2678</v>
      </c>
      <c r="H545" s="90" t="s">
        <v>26</v>
      </c>
      <c r="I545" s="92">
        <v>45503</v>
      </c>
      <c r="J545" s="94"/>
      <c r="K545" s="90"/>
      <c r="L545" s="90"/>
      <c r="M545" s="90"/>
      <c r="N545" s="90"/>
      <c r="O545" s="92"/>
      <c r="P545" s="92"/>
      <c r="Q545" s="188">
        <v>3028</v>
      </c>
      <c r="R545" s="95" t="e">
        <f t="array" ref="R545">SUM(IF($AA545=Reformulaciones!$B$2:$B$1354,Reformulaciones!$J$2:$J$994,0))</f>
        <v>#N/A</v>
      </c>
      <c r="S545" s="93" t="s">
        <v>2679</v>
      </c>
      <c r="T545" s="93" t="s">
        <v>2665</v>
      </c>
      <c r="U545" s="96" t="s">
        <v>900</v>
      </c>
      <c r="V545" s="94" t="s">
        <v>154</v>
      </c>
      <c r="W545" s="90" t="s">
        <v>748</v>
      </c>
      <c r="X545" s="92">
        <v>45505</v>
      </c>
      <c r="Y545" s="92">
        <v>45657</v>
      </c>
      <c r="Z545" s="90" t="s">
        <v>753</v>
      </c>
      <c r="AA545" s="44"/>
      <c r="AB545" s="97" t="s">
        <v>55</v>
      </c>
      <c r="AC545" s="97" t="s">
        <v>55</v>
      </c>
      <c r="AD545" s="97" t="s">
        <v>55</v>
      </c>
      <c r="AE545" s="97" t="s">
        <v>55</v>
      </c>
      <c r="AF545" s="97" t="s">
        <v>55</v>
      </c>
      <c r="AG545" s="97" t="s">
        <v>55</v>
      </c>
      <c r="AH545" s="97" t="s">
        <v>55</v>
      </c>
      <c r="AI545" s="97" t="s">
        <v>55</v>
      </c>
      <c r="AJ545" s="97" t="s">
        <v>55</v>
      </c>
      <c r="AK545" s="97" t="s">
        <v>55</v>
      </c>
      <c r="AL545" s="97" t="s">
        <v>55</v>
      </c>
      <c r="AM545" s="97" t="s">
        <v>55</v>
      </c>
      <c r="AN545" s="97" t="s">
        <v>55</v>
      </c>
      <c r="AO545" s="97" t="s">
        <v>55</v>
      </c>
      <c r="AP545" s="97" t="s">
        <v>55</v>
      </c>
      <c r="AQ545" s="97" t="s">
        <v>55</v>
      </c>
      <c r="AR545" s="97" t="s">
        <v>55</v>
      </c>
      <c r="AS545" s="97" t="s">
        <v>55</v>
      </c>
      <c r="AT545" s="97" t="s">
        <v>50</v>
      </c>
      <c r="AU545" s="98" t="str">
        <f t="shared" si="115"/>
        <v>A</v>
      </c>
      <c r="AV545" s="219" t="s">
        <v>121</v>
      </c>
      <c r="AW545" s="198">
        <v>0</v>
      </c>
      <c r="AX545" s="219" t="s">
        <v>124</v>
      </c>
      <c r="AY545" s="203">
        <v>45588</v>
      </c>
      <c r="AZ545" s="219" t="s">
        <v>110</v>
      </c>
      <c r="BA545" s="219" t="s">
        <v>586</v>
      </c>
      <c r="BB545" s="219"/>
      <c r="BC545" s="97" t="s">
        <v>50</v>
      </c>
      <c r="BD545" s="98" t="str">
        <f t="shared" si="127"/>
        <v>A</v>
      </c>
      <c r="BE545" s="99"/>
      <c r="BF545" s="106"/>
      <c r="BG545" s="101"/>
      <c r="BH545" s="200"/>
      <c r="BI545" s="205"/>
      <c r="BJ545" s="201"/>
      <c r="BK545" s="202"/>
      <c r="BL545" s="107" t="s">
        <v>2400</v>
      </c>
      <c r="BM545" s="108">
        <f t="shared" si="125"/>
        <v>1</v>
      </c>
      <c r="BN545" s="108">
        <f t="shared" si="118"/>
        <v>1</v>
      </c>
      <c r="BO545" s="108">
        <f t="shared" si="119"/>
        <v>0</v>
      </c>
      <c r="BP545" s="108">
        <f t="shared" si="120"/>
        <v>1</v>
      </c>
      <c r="BQ545" s="108">
        <f t="shared" si="121"/>
        <v>1</v>
      </c>
      <c r="BR545" s="109">
        <f t="shared" si="122"/>
        <v>0</v>
      </c>
      <c r="BS545" s="108">
        <f t="shared" si="126"/>
        <v>1</v>
      </c>
      <c r="BT545" s="108">
        <f t="shared" si="123"/>
        <v>0</v>
      </c>
      <c r="BU545" s="108">
        <f t="shared" si="117"/>
        <v>1</v>
      </c>
      <c r="BV545" s="62" t="str">
        <f t="shared" si="124"/>
        <v>MENOR</v>
      </c>
      <c r="BW545" s="251"/>
    </row>
    <row r="546" spans="1:75" ht="49.5" customHeight="1">
      <c r="A546" s="89" t="s">
        <v>229</v>
      </c>
      <c r="B546" s="43">
        <v>2111</v>
      </c>
      <c r="C546" s="90" t="s">
        <v>10</v>
      </c>
      <c r="D546" s="96" t="s">
        <v>2660</v>
      </c>
      <c r="E546" s="92">
        <v>45444</v>
      </c>
      <c r="F546" s="90" t="s">
        <v>22</v>
      </c>
      <c r="G546" s="93" t="s">
        <v>2678</v>
      </c>
      <c r="H546" s="90" t="s">
        <v>26</v>
      </c>
      <c r="I546" s="92">
        <v>45503</v>
      </c>
      <c r="J546" s="94"/>
      <c r="K546" s="90"/>
      <c r="L546" s="90"/>
      <c r="M546" s="90"/>
      <c r="N546" s="90"/>
      <c r="O546" s="92"/>
      <c r="P546" s="92"/>
      <c r="Q546" s="188">
        <v>3029</v>
      </c>
      <c r="R546" s="95" t="e">
        <f t="array" ref="R546">SUM(IF($AA546=Reformulaciones!$B$2:$B$1354,Reformulaciones!$J$2:$J$994,0))</f>
        <v>#N/A</v>
      </c>
      <c r="S546" s="93" t="s">
        <v>2679</v>
      </c>
      <c r="T546" s="93" t="s">
        <v>2680</v>
      </c>
      <c r="U546" s="96" t="s">
        <v>835</v>
      </c>
      <c r="V546" s="94" t="s">
        <v>163</v>
      </c>
      <c r="W546" s="90" t="s">
        <v>748</v>
      </c>
      <c r="X546" s="92">
        <v>45505</v>
      </c>
      <c r="Y546" s="92">
        <v>45657</v>
      </c>
      <c r="Z546" s="90" t="s">
        <v>753</v>
      </c>
      <c r="AA546" s="44"/>
      <c r="AB546" s="97" t="s">
        <v>55</v>
      </c>
      <c r="AC546" s="97" t="s">
        <v>55</v>
      </c>
      <c r="AD546" s="97" t="s">
        <v>55</v>
      </c>
      <c r="AE546" s="97" t="s">
        <v>55</v>
      </c>
      <c r="AF546" s="97" t="s">
        <v>55</v>
      </c>
      <c r="AG546" s="97" t="s">
        <v>55</v>
      </c>
      <c r="AH546" s="97" t="s">
        <v>55</v>
      </c>
      <c r="AI546" s="97" t="s">
        <v>55</v>
      </c>
      <c r="AJ546" s="97" t="s">
        <v>55</v>
      </c>
      <c r="AK546" s="97" t="s">
        <v>55</v>
      </c>
      <c r="AL546" s="97" t="s">
        <v>55</v>
      </c>
      <c r="AM546" s="97" t="s">
        <v>55</v>
      </c>
      <c r="AN546" s="97" t="s">
        <v>55</v>
      </c>
      <c r="AO546" s="97" t="s">
        <v>55</v>
      </c>
      <c r="AP546" s="97" t="s">
        <v>55</v>
      </c>
      <c r="AQ546" s="97" t="s">
        <v>55</v>
      </c>
      <c r="AR546" s="97" t="s">
        <v>55</v>
      </c>
      <c r="AS546" s="97" t="s">
        <v>55</v>
      </c>
      <c r="AT546" s="97" t="s">
        <v>50</v>
      </c>
      <c r="AU546" s="98" t="str">
        <f t="shared" si="115"/>
        <v>A</v>
      </c>
      <c r="AV546" s="219" t="s">
        <v>2642</v>
      </c>
      <c r="AW546" s="198">
        <v>0.5</v>
      </c>
      <c r="AX546" s="219" t="s">
        <v>2643</v>
      </c>
      <c r="AY546" s="203">
        <v>45588</v>
      </c>
      <c r="AZ546" s="219" t="s">
        <v>2644</v>
      </c>
      <c r="BA546" s="219" t="s">
        <v>2645</v>
      </c>
      <c r="BB546" s="219"/>
      <c r="BC546" s="97" t="s">
        <v>50</v>
      </c>
      <c r="BD546" s="98" t="str">
        <f t="shared" si="127"/>
        <v>A</v>
      </c>
      <c r="BE546" s="99"/>
      <c r="BF546" s="106"/>
      <c r="BG546" s="101"/>
      <c r="BH546" s="200"/>
      <c r="BI546" s="205"/>
      <c r="BJ546" s="201"/>
      <c r="BK546" s="202"/>
      <c r="BL546" s="107" t="s">
        <v>2400</v>
      </c>
      <c r="BM546" s="108">
        <f t="shared" si="125"/>
        <v>1</v>
      </c>
      <c r="BN546" s="108">
        <f t="shared" si="118"/>
        <v>1</v>
      </c>
      <c r="BO546" s="108">
        <f t="shared" si="119"/>
        <v>0</v>
      </c>
      <c r="BP546" s="108">
        <f t="shared" si="120"/>
        <v>1</v>
      </c>
      <c r="BQ546" s="108">
        <f t="shared" si="121"/>
        <v>1</v>
      </c>
      <c r="BR546" s="109">
        <f t="shared" si="122"/>
        <v>0</v>
      </c>
      <c r="BS546" s="108">
        <f t="shared" si="126"/>
        <v>1</v>
      </c>
      <c r="BT546" s="108">
        <f t="shared" si="123"/>
        <v>0</v>
      </c>
      <c r="BU546" s="108">
        <f t="shared" si="117"/>
        <v>1</v>
      </c>
      <c r="BV546" s="62" t="str">
        <f t="shared" si="124"/>
        <v>MENOR</v>
      </c>
      <c r="BW546" s="251"/>
    </row>
    <row r="547" spans="1:75" ht="49.5" customHeight="1">
      <c r="A547" s="89" t="s">
        <v>229</v>
      </c>
      <c r="B547" s="43">
        <v>2112</v>
      </c>
      <c r="C547" s="90" t="s">
        <v>10</v>
      </c>
      <c r="D547" s="96" t="s">
        <v>2681</v>
      </c>
      <c r="E547" s="92">
        <v>45444</v>
      </c>
      <c r="F547" s="90" t="s">
        <v>22</v>
      </c>
      <c r="G547" s="93" t="s">
        <v>2682</v>
      </c>
      <c r="H547" s="90" t="s">
        <v>26</v>
      </c>
      <c r="I547" s="92">
        <v>45503</v>
      </c>
      <c r="J547" s="94"/>
      <c r="K547" s="90"/>
      <c r="L547" s="90"/>
      <c r="M547" s="90"/>
      <c r="N547" s="90"/>
      <c r="O547" s="92"/>
      <c r="P547" s="92"/>
      <c r="Q547" s="188">
        <v>3079</v>
      </c>
      <c r="R547" s="95" t="e">
        <f t="array" ref="R547">SUM(IF($AA547=Reformulaciones!$B$2:$B$1354,Reformulaciones!$J$2:$J$994,0))</f>
        <v>#N/A</v>
      </c>
      <c r="S547" s="93" t="s">
        <v>2683</v>
      </c>
      <c r="T547" s="93" t="s">
        <v>2632</v>
      </c>
      <c r="U547" s="96" t="s">
        <v>2633</v>
      </c>
      <c r="V547" s="94" t="s">
        <v>154</v>
      </c>
      <c r="W547" s="90" t="s">
        <v>748</v>
      </c>
      <c r="X547" s="92">
        <v>45536</v>
      </c>
      <c r="Y547" s="92">
        <v>45657</v>
      </c>
      <c r="Z547" s="90" t="s">
        <v>753</v>
      </c>
      <c r="AA547" s="44"/>
      <c r="AB547" s="97" t="s">
        <v>55</v>
      </c>
      <c r="AC547" s="97" t="s">
        <v>55</v>
      </c>
      <c r="AD547" s="97" t="s">
        <v>55</v>
      </c>
      <c r="AE547" s="97" t="s">
        <v>55</v>
      </c>
      <c r="AF547" s="97" t="s">
        <v>55</v>
      </c>
      <c r="AG547" s="97" t="s">
        <v>55</v>
      </c>
      <c r="AH547" s="97" t="s">
        <v>55</v>
      </c>
      <c r="AI547" s="97" t="s">
        <v>55</v>
      </c>
      <c r="AJ547" s="97" t="s">
        <v>55</v>
      </c>
      <c r="AK547" s="97" t="s">
        <v>55</v>
      </c>
      <c r="AL547" s="97" t="s">
        <v>55</v>
      </c>
      <c r="AM547" s="97" t="s">
        <v>55</v>
      </c>
      <c r="AN547" s="97" t="s">
        <v>55</v>
      </c>
      <c r="AO547" s="97" t="s">
        <v>55</v>
      </c>
      <c r="AP547" s="97" t="s">
        <v>55</v>
      </c>
      <c r="AQ547" s="97" t="s">
        <v>55</v>
      </c>
      <c r="AR547" s="97" t="s">
        <v>55</v>
      </c>
      <c r="AS547" s="97" t="s">
        <v>55</v>
      </c>
      <c r="AT547" s="97" t="s">
        <v>50</v>
      </c>
      <c r="AU547" s="98" t="str">
        <f t="shared" si="115"/>
        <v>C</v>
      </c>
      <c r="AV547" s="219" t="s">
        <v>2634</v>
      </c>
      <c r="AW547" s="198">
        <v>1</v>
      </c>
      <c r="AX547" s="219" t="s">
        <v>2635</v>
      </c>
      <c r="AY547" s="203">
        <v>45588</v>
      </c>
      <c r="AZ547" s="219" t="s">
        <v>2636</v>
      </c>
      <c r="BA547" s="219" t="s">
        <v>596</v>
      </c>
      <c r="BB547" s="219"/>
      <c r="BC547" s="97" t="s">
        <v>55</v>
      </c>
      <c r="BD547" s="98" t="s">
        <v>55</v>
      </c>
      <c r="BE547" s="97" t="s">
        <v>55</v>
      </c>
      <c r="BF547" s="100" t="s">
        <v>55</v>
      </c>
      <c r="BG547" s="97" t="s">
        <v>55</v>
      </c>
      <c r="BH547" s="110" t="s">
        <v>55</v>
      </c>
      <c r="BI547" s="97" t="s">
        <v>55</v>
      </c>
      <c r="BJ547" s="97" t="s">
        <v>55</v>
      </c>
      <c r="BK547" s="122" t="s">
        <v>55</v>
      </c>
      <c r="BL547" s="107" t="s">
        <v>2400</v>
      </c>
      <c r="BM547" s="108">
        <f t="shared" si="125"/>
        <v>1</v>
      </c>
      <c r="BN547" s="108" t="str">
        <f t="shared" si="118"/>
        <v>N.A.</v>
      </c>
      <c r="BO547" s="108" t="str">
        <f t="shared" si="119"/>
        <v>N.A.</v>
      </c>
      <c r="BP547" s="108" t="str">
        <f t="shared" si="120"/>
        <v>N.A.</v>
      </c>
      <c r="BQ547" s="108" t="str">
        <f t="shared" si="121"/>
        <v>N.A.</v>
      </c>
      <c r="BR547" s="109" t="str">
        <f t="shared" si="122"/>
        <v>N.A.</v>
      </c>
      <c r="BS547" s="108">
        <f t="shared" si="126"/>
        <v>1</v>
      </c>
      <c r="BT547" s="108">
        <f t="shared" si="123"/>
        <v>0</v>
      </c>
      <c r="BU547" s="108">
        <f t="shared" si="117"/>
        <v>0</v>
      </c>
      <c r="BV547" s="62" t="str">
        <f t="shared" si="124"/>
        <v>MENOR</v>
      </c>
      <c r="BW547" s="251"/>
    </row>
    <row r="548" spans="1:75" ht="49.5" customHeight="1">
      <c r="A548" s="89" t="s">
        <v>229</v>
      </c>
      <c r="B548" s="43">
        <v>2112</v>
      </c>
      <c r="C548" s="90" t="s">
        <v>10</v>
      </c>
      <c r="D548" s="96" t="s">
        <v>2681</v>
      </c>
      <c r="E548" s="92">
        <v>45444</v>
      </c>
      <c r="F548" s="90" t="s">
        <v>22</v>
      </c>
      <c r="G548" s="93" t="s">
        <v>2682</v>
      </c>
      <c r="H548" s="90" t="s">
        <v>26</v>
      </c>
      <c r="I548" s="92">
        <v>45503</v>
      </c>
      <c r="J548" s="94"/>
      <c r="K548" s="90"/>
      <c r="L548" s="90"/>
      <c r="M548" s="90"/>
      <c r="N548" s="90"/>
      <c r="O548" s="92"/>
      <c r="P548" s="92"/>
      <c r="Q548" s="188">
        <v>3080</v>
      </c>
      <c r="R548" s="95" t="e">
        <f t="array" ref="R548">SUM(IF($AA548=Reformulaciones!$B$2:$B$1354,Reformulaciones!$J$2:$J$994,0))</f>
        <v>#N/A</v>
      </c>
      <c r="S548" s="93" t="s">
        <v>2683</v>
      </c>
      <c r="T548" s="93" t="s">
        <v>2684</v>
      </c>
      <c r="U548" s="96" t="s">
        <v>2633</v>
      </c>
      <c r="V548" s="94" t="s">
        <v>154</v>
      </c>
      <c r="W548" s="90" t="s">
        <v>748</v>
      </c>
      <c r="X548" s="92">
        <v>45505</v>
      </c>
      <c r="Y548" s="92">
        <v>45657</v>
      </c>
      <c r="Z548" s="90" t="s">
        <v>753</v>
      </c>
      <c r="AA548" s="44"/>
      <c r="AB548" s="97" t="s">
        <v>55</v>
      </c>
      <c r="AC548" s="97" t="s">
        <v>55</v>
      </c>
      <c r="AD548" s="97" t="s">
        <v>55</v>
      </c>
      <c r="AE548" s="97" t="s">
        <v>55</v>
      </c>
      <c r="AF548" s="97" t="s">
        <v>55</v>
      </c>
      <c r="AG548" s="97" t="s">
        <v>55</v>
      </c>
      <c r="AH548" s="97" t="s">
        <v>55</v>
      </c>
      <c r="AI548" s="97" t="s">
        <v>55</v>
      </c>
      <c r="AJ548" s="97" t="s">
        <v>55</v>
      </c>
      <c r="AK548" s="97" t="s">
        <v>55</v>
      </c>
      <c r="AL548" s="97" t="s">
        <v>55</v>
      </c>
      <c r="AM548" s="97" t="s">
        <v>55</v>
      </c>
      <c r="AN548" s="97" t="s">
        <v>55</v>
      </c>
      <c r="AO548" s="97" t="s">
        <v>55</v>
      </c>
      <c r="AP548" s="97" t="s">
        <v>55</v>
      </c>
      <c r="AQ548" s="97" t="s">
        <v>55</v>
      </c>
      <c r="AR548" s="97" t="s">
        <v>55</v>
      </c>
      <c r="AS548" s="97" t="s">
        <v>55</v>
      </c>
      <c r="AT548" s="97" t="s">
        <v>50</v>
      </c>
      <c r="AU548" s="98" t="str">
        <f t="shared" si="115"/>
        <v>C</v>
      </c>
      <c r="AV548" s="219" t="s">
        <v>2638</v>
      </c>
      <c r="AW548" s="198">
        <v>1</v>
      </c>
      <c r="AX548" s="219" t="s">
        <v>2639</v>
      </c>
      <c r="AY548" s="203">
        <v>45588</v>
      </c>
      <c r="AZ548" s="219" t="s">
        <v>2640</v>
      </c>
      <c r="BA548" s="219" t="s">
        <v>596</v>
      </c>
      <c r="BB548" s="219"/>
      <c r="BC548" s="97" t="s">
        <v>55</v>
      </c>
      <c r="BD548" s="98" t="s">
        <v>55</v>
      </c>
      <c r="BE548" s="97" t="s">
        <v>55</v>
      </c>
      <c r="BF548" s="100" t="s">
        <v>55</v>
      </c>
      <c r="BG548" s="97" t="s">
        <v>55</v>
      </c>
      <c r="BH548" s="110" t="s">
        <v>55</v>
      </c>
      <c r="BI548" s="97" t="s">
        <v>55</v>
      </c>
      <c r="BJ548" s="97" t="s">
        <v>55</v>
      </c>
      <c r="BK548" s="122" t="s">
        <v>55</v>
      </c>
      <c r="BL548" s="107" t="s">
        <v>2400</v>
      </c>
      <c r="BM548" s="108">
        <f t="shared" si="125"/>
        <v>1</v>
      </c>
      <c r="BN548" s="108" t="str">
        <f t="shared" si="118"/>
        <v>N.A.</v>
      </c>
      <c r="BO548" s="108" t="str">
        <f t="shared" si="119"/>
        <v>N.A.</v>
      </c>
      <c r="BP548" s="108" t="str">
        <f t="shared" si="120"/>
        <v>N.A.</v>
      </c>
      <c r="BQ548" s="108" t="str">
        <f t="shared" si="121"/>
        <v>N.A.</v>
      </c>
      <c r="BR548" s="109" t="str">
        <f t="shared" si="122"/>
        <v>N.A.</v>
      </c>
      <c r="BS548" s="108">
        <f t="shared" si="126"/>
        <v>1</v>
      </c>
      <c r="BT548" s="108">
        <f t="shared" si="123"/>
        <v>0</v>
      </c>
      <c r="BU548" s="108">
        <f t="shared" si="117"/>
        <v>0</v>
      </c>
      <c r="BV548" s="62" t="str">
        <f t="shared" si="124"/>
        <v>MENOR</v>
      </c>
      <c r="BW548" s="251"/>
    </row>
    <row r="549" spans="1:75" ht="49.5" customHeight="1">
      <c r="A549" s="89" t="s">
        <v>229</v>
      </c>
      <c r="B549" s="43">
        <v>2112</v>
      </c>
      <c r="C549" s="90" t="s">
        <v>10</v>
      </c>
      <c r="D549" s="96" t="s">
        <v>2681</v>
      </c>
      <c r="E549" s="92">
        <v>45444</v>
      </c>
      <c r="F549" s="90" t="s">
        <v>22</v>
      </c>
      <c r="G549" s="93" t="s">
        <v>2682</v>
      </c>
      <c r="H549" s="90" t="s">
        <v>26</v>
      </c>
      <c r="I549" s="92">
        <v>45503</v>
      </c>
      <c r="J549" s="94"/>
      <c r="K549" s="90"/>
      <c r="L549" s="90"/>
      <c r="M549" s="90"/>
      <c r="N549" s="90"/>
      <c r="O549" s="92"/>
      <c r="P549" s="92"/>
      <c r="Q549" s="188">
        <v>3081</v>
      </c>
      <c r="R549" s="95" t="e">
        <f t="array" ref="R549">SUM(IF($AA549=Reformulaciones!$B$2:$B$1354,Reformulaciones!$J$2:$J$994,0))</f>
        <v>#N/A</v>
      </c>
      <c r="S549" s="93" t="s">
        <v>2683</v>
      </c>
      <c r="T549" s="93" t="s">
        <v>2680</v>
      </c>
      <c r="U549" s="96" t="s">
        <v>835</v>
      </c>
      <c r="V549" s="94" t="s">
        <v>163</v>
      </c>
      <c r="W549" s="90" t="s">
        <v>748</v>
      </c>
      <c r="X549" s="92">
        <v>45505</v>
      </c>
      <c r="Y549" s="92">
        <v>45657</v>
      </c>
      <c r="Z549" s="90" t="s">
        <v>753</v>
      </c>
      <c r="AA549" s="44"/>
      <c r="AB549" s="97" t="s">
        <v>55</v>
      </c>
      <c r="AC549" s="97" t="s">
        <v>55</v>
      </c>
      <c r="AD549" s="97" t="s">
        <v>55</v>
      </c>
      <c r="AE549" s="97" t="s">
        <v>55</v>
      </c>
      <c r="AF549" s="97" t="s">
        <v>55</v>
      </c>
      <c r="AG549" s="97" t="s">
        <v>55</v>
      </c>
      <c r="AH549" s="97" t="s">
        <v>55</v>
      </c>
      <c r="AI549" s="97" t="s">
        <v>55</v>
      </c>
      <c r="AJ549" s="97" t="s">
        <v>55</v>
      </c>
      <c r="AK549" s="97" t="s">
        <v>55</v>
      </c>
      <c r="AL549" s="97" t="s">
        <v>55</v>
      </c>
      <c r="AM549" s="97" t="s">
        <v>55</v>
      </c>
      <c r="AN549" s="97" t="s">
        <v>55</v>
      </c>
      <c r="AO549" s="97" t="s">
        <v>55</v>
      </c>
      <c r="AP549" s="97" t="s">
        <v>55</v>
      </c>
      <c r="AQ549" s="97" t="s">
        <v>55</v>
      </c>
      <c r="AR549" s="97" t="s">
        <v>55</v>
      </c>
      <c r="AS549" s="97" t="s">
        <v>55</v>
      </c>
      <c r="AT549" s="97" t="s">
        <v>50</v>
      </c>
      <c r="AU549" s="98" t="str">
        <f t="shared" si="115"/>
        <v>A</v>
      </c>
      <c r="AV549" s="219" t="s">
        <v>2642</v>
      </c>
      <c r="AW549" s="198">
        <v>0.5</v>
      </c>
      <c r="AX549" s="219" t="s">
        <v>2685</v>
      </c>
      <c r="AY549" s="203">
        <v>45588</v>
      </c>
      <c r="AZ549" s="219" t="s">
        <v>2644</v>
      </c>
      <c r="BA549" s="219" t="s">
        <v>2645</v>
      </c>
      <c r="BB549" s="219"/>
      <c r="BC549" s="97" t="s">
        <v>50</v>
      </c>
      <c r="BD549" s="98" t="str">
        <f t="shared" si="127"/>
        <v>A</v>
      </c>
      <c r="BE549" s="99"/>
      <c r="BF549" s="106"/>
      <c r="BG549" s="101"/>
      <c r="BH549" s="200"/>
      <c r="BI549" s="205"/>
      <c r="BJ549" s="201"/>
      <c r="BK549" s="202"/>
      <c r="BL549" s="107" t="s">
        <v>2400</v>
      </c>
      <c r="BM549" s="108">
        <f t="shared" si="125"/>
        <v>1</v>
      </c>
      <c r="BN549" s="108">
        <f t="shared" si="118"/>
        <v>1</v>
      </c>
      <c r="BO549" s="108">
        <f t="shared" si="119"/>
        <v>0</v>
      </c>
      <c r="BP549" s="108">
        <f t="shared" si="120"/>
        <v>1</v>
      </c>
      <c r="BQ549" s="108">
        <f t="shared" si="121"/>
        <v>1</v>
      </c>
      <c r="BR549" s="109">
        <f t="shared" si="122"/>
        <v>0</v>
      </c>
      <c r="BS549" s="108">
        <f t="shared" si="126"/>
        <v>1</v>
      </c>
      <c r="BT549" s="108">
        <f t="shared" si="123"/>
        <v>0</v>
      </c>
      <c r="BU549" s="108">
        <f t="shared" si="117"/>
        <v>1</v>
      </c>
      <c r="BV549" s="62" t="str">
        <f t="shared" si="124"/>
        <v>MENOR</v>
      </c>
      <c r="BW549" s="251"/>
    </row>
    <row r="550" spans="1:75" ht="49.5" customHeight="1">
      <c r="A550" s="89" t="s">
        <v>229</v>
      </c>
      <c r="B550" s="43">
        <v>2113</v>
      </c>
      <c r="C550" s="90" t="s">
        <v>10</v>
      </c>
      <c r="D550" s="90" t="s">
        <v>2686</v>
      </c>
      <c r="E550" s="92">
        <v>45444</v>
      </c>
      <c r="F550" s="90" t="s">
        <v>22</v>
      </c>
      <c r="G550" s="93" t="s">
        <v>2687</v>
      </c>
      <c r="H550" s="90" t="s">
        <v>26</v>
      </c>
      <c r="I550" s="92">
        <v>45503</v>
      </c>
      <c r="J550" s="94"/>
      <c r="K550" s="90"/>
      <c r="L550" s="90"/>
      <c r="M550" s="90"/>
      <c r="N550" s="90"/>
      <c r="O550" s="92"/>
      <c r="P550" s="92"/>
      <c r="Q550" s="188">
        <v>3030</v>
      </c>
      <c r="R550" s="95" t="e">
        <f t="array" ref="R550">SUM(IF($AA550=Reformulaciones!$B$2:$B$1354,Reformulaciones!$J$2:$J$994,0))</f>
        <v>#N/A</v>
      </c>
      <c r="S550" s="93" t="s">
        <v>2688</v>
      </c>
      <c r="T550" s="93" t="s">
        <v>2632</v>
      </c>
      <c r="U550" s="96" t="s">
        <v>2633</v>
      </c>
      <c r="V550" s="94" t="s">
        <v>154</v>
      </c>
      <c r="W550" s="90" t="s">
        <v>748</v>
      </c>
      <c r="X550" s="92">
        <v>45505</v>
      </c>
      <c r="Y550" s="92">
        <v>45657</v>
      </c>
      <c r="Z550" s="90" t="s">
        <v>753</v>
      </c>
      <c r="AA550" s="44"/>
      <c r="AB550" s="97" t="s">
        <v>55</v>
      </c>
      <c r="AC550" s="97" t="s">
        <v>55</v>
      </c>
      <c r="AD550" s="97" t="s">
        <v>55</v>
      </c>
      <c r="AE550" s="97" t="s">
        <v>55</v>
      </c>
      <c r="AF550" s="97" t="s">
        <v>55</v>
      </c>
      <c r="AG550" s="97" t="s">
        <v>55</v>
      </c>
      <c r="AH550" s="97" t="s">
        <v>55</v>
      </c>
      <c r="AI550" s="97" t="s">
        <v>55</v>
      </c>
      <c r="AJ550" s="97" t="s">
        <v>55</v>
      </c>
      <c r="AK550" s="97" t="s">
        <v>55</v>
      </c>
      <c r="AL550" s="97" t="s">
        <v>55</v>
      </c>
      <c r="AM550" s="97" t="s">
        <v>55</v>
      </c>
      <c r="AN550" s="97" t="s">
        <v>55</v>
      </c>
      <c r="AO550" s="97" t="s">
        <v>55</v>
      </c>
      <c r="AP550" s="97" t="s">
        <v>55</v>
      </c>
      <c r="AQ550" s="97" t="s">
        <v>55</v>
      </c>
      <c r="AR550" s="97" t="s">
        <v>55</v>
      </c>
      <c r="AS550" s="97" t="s">
        <v>55</v>
      </c>
      <c r="AT550" s="97" t="s">
        <v>47</v>
      </c>
      <c r="AU550" s="98" t="str">
        <f t="shared" ref="AU550:AU588" si="128">IF($AW550="N.A.","A",(IF($AW550&lt;100%,"A",(IF($AW550=100%,"C")))))</f>
        <v>C</v>
      </c>
      <c r="AV550" s="219" t="s">
        <v>2663</v>
      </c>
      <c r="AW550" s="198">
        <v>1</v>
      </c>
      <c r="AX550" s="219" t="s">
        <v>2217</v>
      </c>
      <c r="AY550" s="203">
        <v>45587</v>
      </c>
      <c r="AZ550" s="219" t="s">
        <v>2689</v>
      </c>
      <c r="BA550" s="219" t="s">
        <v>877</v>
      </c>
      <c r="BB550" s="219"/>
      <c r="BC550" s="97" t="s">
        <v>55</v>
      </c>
      <c r="BD550" s="98" t="s">
        <v>55</v>
      </c>
      <c r="BE550" s="97" t="s">
        <v>55</v>
      </c>
      <c r="BF550" s="100" t="s">
        <v>55</v>
      </c>
      <c r="BG550" s="97" t="s">
        <v>55</v>
      </c>
      <c r="BH550" s="110" t="s">
        <v>55</v>
      </c>
      <c r="BI550" s="97" t="s">
        <v>55</v>
      </c>
      <c r="BJ550" s="97" t="s">
        <v>55</v>
      </c>
      <c r="BK550" s="122" t="s">
        <v>55</v>
      </c>
      <c r="BL550" s="107" t="s">
        <v>2400</v>
      </c>
      <c r="BM550" s="108">
        <f t="shared" si="125"/>
        <v>1</v>
      </c>
      <c r="BN550" s="108" t="str">
        <f t="shared" si="118"/>
        <v>N.A.</v>
      </c>
      <c r="BO550" s="108" t="str">
        <f t="shared" si="119"/>
        <v>N.A.</v>
      </c>
      <c r="BP550" s="108" t="str">
        <f t="shared" si="120"/>
        <v>N.A.</v>
      </c>
      <c r="BQ550" s="108" t="str">
        <f t="shared" si="121"/>
        <v>N.A.</v>
      </c>
      <c r="BR550" s="109" t="str">
        <f t="shared" si="122"/>
        <v>N.A.</v>
      </c>
      <c r="BS550" s="108">
        <f t="shared" si="126"/>
        <v>1</v>
      </c>
      <c r="BT550" s="108">
        <f t="shared" si="123"/>
        <v>0</v>
      </c>
      <c r="BU550" s="108">
        <f t="shared" si="117"/>
        <v>0</v>
      </c>
      <c r="BV550" s="62" t="str">
        <f t="shared" si="124"/>
        <v>MENOR</v>
      </c>
      <c r="BW550" s="251"/>
    </row>
    <row r="551" spans="1:75" ht="49.5" customHeight="1">
      <c r="A551" s="89" t="s">
        <v>229</v>
      </c>
      <c r="B551" s="43">
        <v>2113</v>
      </c>
      <c r="C551" s="90" t="s">
        <v>10</v>
      </c>
      <c r="D551" s="90" t="s">
        <v>2686</v>
      </c>
      <c r="E551" s="92">
        <v>45444</v>
      </c>
      <c r="F551" s="90" t="s">
        <v>22</v>
      </c>
      <c r="G551" s="93" t="s">
        <v>2687</v>
      </c>
      <c r="H551" s="90" t="s">
        <v>26</v>
      </c>
      <c r="I551" s="92">
        <v>45503</v>
      </c>
      <c r="J551" s="94"/>
      <c r="K551" s="90"/>
      <c r="L551" s="90"/>
      <c r="M551" s="90"/>
      <c r="N551" s="90"/>
      <c r="O551" s="92"/>
      <c r="P551" s="92"/>
      <c r="Q551" s="188">
        <v>3035</v>
      </c>
      <c r="R551" s="95" t="e">
        <f t="array" ref="R551">SUM(IF($AA551=Reformulaciones!$B$2:$B$1354,Reformulaciones!$J$2:$J$994,0))</f>
        <v>#N/A</v>
      </c>
      <c r="S551" s="93" t="s">
        <v>2688</v>
      </c>
      <c r="T551" s="93" t="s">
        <v>2690</v>
      </c>
      <c r="U551" s="96" t="s">
        <v>2633</v>
      </c>
      <c r="V551" s="94" t="s">
        <v>154</v>
      </c>
      <c r="W551" s="90" t="s">
        <v>748</v>
      </c>
      <c r="X551" s="92">
        <v>45505</v>
      </c>
      <c r="Y551" s="92">
        <v>45657</v>
      </c>
      <c r="Z551" s="90" t="s">
        <v>753</v>
      </c>
      <c r="AA551" s="44"/>
      <c r="AB551" s="97" t="s">
        <v>55</v>
      </c>
      <c r="AC551" s="97" t="s">
        <v>55</v>
      </c>
      <c r="AD551" s="97" t="s">
        <v>55</v>
      </c>
      <c r="AE551" s="97" t="s">
        <v>55</v>
      </c>
      <c r="AF551" s="97" t="s">
        <v>55</v>
      </c>
      <c r="AG551" s="97" t="s">
        <v>55</v>
      </c>
      <c r="AH551" s="97" t="s">
        <v>55</v>
      </c>
      <c r="AI551" s="97" t="s">
        <v>55</v>
      </c>
      <c r="AJ551" s="97" t="s">
        <v>55</v>
      </c>
      <c r="AK551" s="97" t="s">
        <v>55</v>
      </c>
      <c r="AL551" s="97" t="s">
        <v>55</v>
      </c>
      <c r="AM551" s="97" t="s">
        <v>55</v>
      </c>
      <c r="AN551" s="97" t="s">
        <v>55</v>
      </c>
      <c r="AO551" s="97" t="s">
        <v>55</v>
      </c>
      <c r="AP551" s="97" t="s">
        <v>55</v>
      </c>
      <c r="AQ551" s="97" t="s">
        <v>55</v>
      </c>
      <c r="AR551" s="97" t="s">
        <v>55</v>
      </c>
      <c r="AS551" s="97" t="s">
        <v>55</v>
      </c>
      <c r="AT551" s="97" t="s">
        <v>47</v>
      </c>
      <c r="AU551" s="98" t="str">
        <f t="shared" si="128"/>
        <v>C</v>
      </c>
      <c r="AV551" s="219" t="s">
        <v>2691</v>
      </c>
      <c r="AW551" s="198">
        <v>1</v>
      </c>
      <c r="AX551" s="219" t="s">
        <v>2692</v>
      </c>
      <c r="AY551" s="203">
        <v>45587</v>
      </c>
      <c r="AZ551" s="219" t="s">
        <v>2693</v>
      </c>
      <c r="BA551" s="219" t="s">
        <v>877</v>
      </c>
      <c r="BB551" s="219"/>
      <c r="BC551" s="97" t="s">
        <v>55</v>
      </c>
      <c r="BD551" s="98" t="s">
        <v>55</v>
      </c>
      <c r="BE551" s="97" t="s">
        <v>55</v>
      </c>
      <c r="BF551" s="100" t="s">
        <v>55</v>
      </c>
      <c r="BG551" s="97" t="s">
        <v>55</v>
      </c>
      <c r="BH551" s="110" t="s">
        <v>55</v>
      </c>
      <c r="BI551" s="97" t="s">
        <v>55</v>
      </c>
      <c r="BJ551" s="97" t="s">
        <v>55</v>
      </c>
      <c r="BK551" s="122" t="s">
        <v>55</v>
      </c>
      <c r="BL551" s="107" t="s">
        <v>2400</v>
      </c>
      <c r="BM551" s="108">
        <f t="shared" si="125"/>
        <v>1</v>
      </c>
      <c r="BN551" s="108" t="str">
        <f t="shared" si="118"/>
        <v>N.A.</v>
      </c>
      <c r="BO551" s="108" t="str">
        <f t="shared" si="119"/>
        <v>N.A.</v>
      </c>
      <c r="BP551" s="108" t="str">
        <f t="shared" si="120"/>
        <v>N.A.</v>
      </c>
      <c r="BQ551" s="108" t="str">
        <f t="shared" si="121"/>
        <v>N.A.</v>
      </c>
      <c r="BR551" s="109" t="str">
        <f t="shared" si="122"/>
        <v>N.A.</v>
      </c>
      <c r="BS551" s="108">
        <f t="shared" si="126"/>
        <v>1</v>
      </c>
      <c r="BT551" s="108">
        <f t="shared" si="123"/>
        <v>0</v>
      </c>
      <c r="BU551" s="108">
        <f t="shared" si="117"/>
        <v>0</v>
      </c>
      <c r="BV551" s="62" t="str">
        <f t="shared" si="124"/>
        <v>MENOR</v>
      </c>
      <c r="BW551" s="251"/>
    </row>
    <row r="552" spans="1:75" ht="49.5" customHeight="1">
      <c r="A552" s="89" t="s">
        <v>229</v>
      </c>
      <c r="B552" s="43">
        <v>2113</v>
      </c>
      <c r="C552" s="90" t="s">
        <v>10</v>
      </c>
      <c r="D552" s="90" t="s">
        <v>2686</v>
      </c>
      <c r="E552" s="92">
        <v>45444</v>
      </c>
      <c r="F552" s="90" t="s">
        <v>22</v>
      </c>
      <c r="G552" s="93" t="s">
        <v>2687</v>
      </c>
      <c r="H552" s="90" t="s">
        <v>26</v>
      </c>
      <c r="I552" s="92">
        <v>45503</v>
      </c>
      <c r="J552" s="94"/>
      <c r="K552" s="90"/>
      <c r="L552" s="90"/>
      <c r="M552" s="90"/>
      <c r="N552" s="90"/>
      <c r="O552" s="92"/>
      <c r="P552" s="92"/>
      <c r="Q552" s="188">
        <v>3036</v>
      </c>
      <c r="R552" s="95" t="e">
        <f t="array" ref="R552">SUM(IF($AA552=Reformulaciones!$B$2:$B$1354,Reformulaciones!$J$2:$J$994,0))</f>
        <v>#N/A</v>
      </c>
      <c r="S552" s="93" t="s">
        <v>2688</v>
      </c>
      <c r="T552" s="93" t="s">
        <v>2694</v>
      </c>
      <c r="U552" s="96" t="s">
        <v>835</v>
      </c>
      <c r="V552" s="94" t="s">
        <v>163</v>
      </c>
      <c r="W552" s="90" t="s">
        <v>748</v>
      </c>
      <c r="X552" s="92">
        <v>45505</v>
      </c>
      <c r="Y552" s="92">
        <v>45657</v>
      </c>
      <c r="Z552" s="90" t="s">
        <v>753</v>
      </c>
      <c r="AA552" s="44"/>
      <c r="AB552" s="97" t="s">
        <v>55</v>
      </c>
      <c r="AC552" s="97" t="s">
        <v>55</v>
      </c>
      <c r="AD552" s="97" t="s">
        <v>55</v>
      </c>
      <c r="AE552" s="97" t="s">
        <v>55</v>
      </c>
      <c r="AF552" s="97" t="s">
        <v>55</v>
      </c>
      <c r="AG552" s="97" t="s">
        <v>55</v>
      </c>
      <c r="AH552" s="97" t="s">
        <v>55</v>
      </c>
      <c r="AI552" s="97" t="s">
        <v>55</v>
      </c>
      <c r="AJ552" s="97" t="s">
        <v>55</v>
      </c>
      <c r="AK552" s="97" t="s">
        <v>55</v>
      </c>
      <c r="AL552" s="97" t="s">
        <v>55</v>
      </c>
      <c r="AM552" s="97" t="s">
        <v>55</v>
      </c>
      <c r="AN552" s="97" t="s">
        <v>55</v>
      </c>
      <c r="AO552" s="97" t="s">
        <v>55</v>
      </c>
      <c r="AP552" s="97" t="s">
        <v>55</v>
      </c>
      <c r="AQ552" s="97" t="s">
        <v>55</v>
      </c>
      <c r="AR552" s="97" t="s">
        <v>55</v>
      </c>
      <c r="AS552" s="97" t="s">
        <v>55</v>
      </c>
      <c r="AT552" s="97" t="s">
        <v>47</v>
      </c>
      <c r="AU552" s="98" t="str">
        <f t="shared" si="128"/>
        <v>A</v>
      </c>
      <c r="AV552" s="219" t="s">
        <v>2695</v>
      </c>
      <c r="AW552" s="198">
        <v>0.5</v>
      </c>
      <c r="AX552" s="219" t="s">
        <v>2658</v>
      </c>
      <c r="AY552" s="203">
        <v>45587</v>
      </c>
      <c r="AZ552" s="219" t="s">
        <v>2696</v>
      </c>
      <c r="BA552" s="219"/>
      <c r="BB552" s="219"/>
      <c r="BC552" s="97" t="s">
        <v>47</v>
      </c>
      <c r="BD552" s="98" t="str">
        <f t="shared" si="127"/>
        <v>A</v>
      </c>
      <c r="BE552" s="99"/>
      <c r="BF552" s="106"/>
      <c r="BG552" s="101"/>
      <c r="BH552" s="200"/>
      <c r="BI552" s="205"/>
      <c r="BJ552" s="201"/>
      <c r="BK552" s="202"/>
      <c r="BL552" s="107" t="s">
        <v>2400</v>
      </c>
      <c r="BM552" s="108">
        <f t="shared" si="125"/>
        <v>1</v>
      </c>
      <c r="BN552" s="108">
        <f t="shared" si="118"/>
        <v>1</v>
      </c>
      <c r="BO552" s="108">
        <f t="shared" si="119"/>
        <v>0</v>
      </c>
      <c r="BP552" s="108">
        <f t="shared" si="120"/>
        <v>1</v>
      </c>
      <c r="BQ552" s="108">
        <f t="shared" si="121"/>
        <v>1</v>
      </c>
      <c r="BR552" s="109">
        <f t="shared" si="122"/>
        <v>0</v>
      </c>
      <c r="BS552" s="108">
        <f t="shared" si="126"/>
        <v>1</v>
      </c>
      <c r="BT552" s="108">
        <f t="shared" si="123"/>
        <v>0</v>
      </c>
      <c r="BU552" s="108">
        <f t="shared" si="117"/>
        <v>1</v>
      </c>
      <c r="BV552" s="62" t="str">
        <f t="shared" si="124"/>
        <v>MENOR</v>
      </c>
      <c r="BW552" s="251"/>
    </row>
    <row r="553" spans="1:75" ht="49.5" customHeight="1">
      <c r="A553" s="89" t="s">
        <v>229</v>
      </c>
      <c r="B553" s="43">
        <v>2114</v>
      </c>
      <c r="C553" s="90" t="s">
        <v>10</v>
      </c>
      <c r="D553" s="90" t="s">
        <v>2686</v>
      </c>
      <c r="E553" s="92">
        <v>45444</v>
      </c>
      <c r="F553" s="90" t="s">
        <v>22</v>
      </c>
      <c r="G553" s="93" t="s">
        <v>2697</v>
      </c>
      <c r="H553" s="90" t="s">
        <v>26</v>
      </c>
      <c r="I553" s="92">
        <v>45503</v>
      </c>
      <c r="J553" s="94"/>
      <c r="K553" s="90"/>
      <c r="L553" s="90"/>
      <c r="M553" s="90"/>
      <c r="N553" s="90"/>
      <c r="O553" s="92"/>
      <c r="P553" s="92"/>
      <c r="Q553" s="188">
        <v>3031</v>
      </c>
      <c r="R553" s="95" t="e">
        <f t="array" ref="R553">SUM(IF($AA553=Reformulaciones!$B$2:$B$1354,Reformulaciones!$J$2:$J$994,0))</f>
        <v>#N/A</v>
      </c>
      <c r="S553" s="93" t="s">
        <v>2698</v>
      </c>
      <c r="T553" s="93" t="s">
        <v>2632</v>
      </c>
      <c r="U553" s="96" t="s">
        <v>2633</v>
      </c>
      <c r="V553" s="94" t="s">
        <v>154</v>
      </c>
      <c r="W553" s="90" t="s">
        <v>748</v>
      </c>
      <c r="X553" s="92">
        <v>45505</v>
      </c>
      <c r="Y553" s="92">
        <v>45657</v>
      </c>
      <c r="Z553" s="90" t="s">
        <v>753</v>
      </c>
      <c r="AA553" s="44"/>
      <c r="AB553" s="97" t="s">
        <v>55</v>
      </c>
      <c r="AC553" s="97" t="s">
        <v>55</v>
      </c>
      <c r="AD553" s="97" t="s">
        <v>55</v>
      </c>
      <c r="AE553" s="97" t="s">
        <v>55</v>
      </c>
      <c r="AF553" s="97" t="s">
        <v>55</v>
      </c>
      <c r="AG553" s="97" t="s">
        <v>55</v>
      </c>
      <c r="AH553" s="97" t="s">
        <v>55</v>
      </c>
      <c r="AI553" s="97" t="s">
        <v>55</v>
      </c>
      <c r="AJ553" s="97" t="s">
        <v>55</v>
      </c>
      <c r="AK553" s="97" t="s">
        <v>55</v>
      </c>
      <c r="AL553" s="97" t="s">
        <v>55</v>
      </c>
      <c r="AM553" s="97" t="s">
        <v>55</v>
      </c>
      <c r="AN553" s="97" t="s">
        <v>55</v>
      </c>
      <c r="AO553" s="97" t="s">
        <v>55</v>
      </c>
      <c r="AP553" s="97" t="s">
        <v>55</v>
      </c>
      <c r="AQ553" s="97" t="s">
        <v>55</v>
      </c>
      <c r="AR553" s="97" t="s">
        <v>55</v>
      </c>
      <c r="AS553" s="97" t="s">
        <v>55</v>
      </c>
      <c r="AT553" s="97" t="s">
        <v>47</v>
      </c>
      <c r="AU553" s="98" t="str">
        <f t="shared" si="128"/>
        <v>C</v>
      </c>
      <c r="AV553" s="219" t="s">
        <v>2699</v>
      </c>
      <c r="AW553" s="198">
        <v>1</v>
      </c>
      <c r="AX553" s="219" t="s">
        <v>2700</v>
      </c>
      <c r="AY553" s="203">
        <v>45587</v>
      </c>
      <c r="AZ553" s="219" t="s">
        <v>2689</v>
      </c>
      <c r="BA553" s="219" t="s">
        <v>877</v>
      </c>
      <c r="BB553" s="219"/>
      <c r="BC553" s="97" t="s">
        <v>55</v>
      </c>
      <c r="BD553" s="98" t="s">
        <v>55</v>
      </c>
      <c r="BE553" s="97" t="s">
        <v>55</v>
      </c>
      <c r="BF553" s="100" t="s">
        <v>55</v>
      </c>
      <c r="BG553" s="97" t="s">
        <v>55</v>
      </c>
      <c r="BH553" s="110" t="s">
        <v>55</v>
      </c>
      <c r="BI553" s="97" t="s">
        <v>55</v>
      </c>
      <c r="BJ553" s="97" t="s">
        <v>55</v>
      </c>
      <c r="BK553" s="122" t="s">
        <v>55</v>
      </c>
      <c r="BL553" s="107" t="s">
        <v>2400</v>
      </c>
      <c r="BM553" s="108">
        <f t="shared" si="125"/>
        <v>1</v>
      </c>
      <c r="BN553" s="108" t="str">
        <f t="shared" si="118"/>
        <v>N.A.</v>
      </c>
      <c r="BO553" s="108" t="str">
        <f t="shared" si="119"/>
        <v>N.A.</v>
      </c>
      <c r="BP553" s="108" t="str">
        <f t="shared" si="120"/>
        <v>N.A.</v>
      </c>
      <c r="BQ553" s="108" t="str">
        <f t="shared" si="121"/>
        <v>N.A.</v>
      </c>
      <c r="BR553" s="109" t="str">
        <f t="shared" si="122"/>
        <v>N.A.</v>
      </c>
      <c r="BS553" s="108">
        <f t="shared" si="126"/>
        <v>1</v>
      </c>
      <c r="BT553" s="108">
        <f t="shared" si="123"/>
        <v>0</v>
      </c>
      <c r="BU553" s="108">
        <f t="shared" si="117"/>
        <v>0</v>
      </c>
      <c r="BV553" s="62" t="str">
        <f t="shared" si="124"/>
        <v>MENOR</v>
      </c>
      <c r="BW553" s="251"/>
    </row>
    <row r="554" spans="1:75" ht="49.5" customHeight="1">
      <c r="A554" s="89" t="s">
        <v>229</v>
      </c>
      <c r="B554" s="43">
        <v>2114</v>
      </c>
      <c r="C554" s="90" t="s">
        <v>10</v>
      </c>
      <c r="D554" s="90" t="s">
        <v>2686</v>
      </c>
      <c r="E554" s="92">
        <v>45444</v>
      </c>
      <c r="F554" s="90" t="s">
        <v>22</v>
      </c>
      <c r="G554" s="93" t="s">
        <v>2697</v>
      </c>
      <c r="H554" s="90" t="s">
        <v>26</v>
      </c>
      <c r="I554" s="92">
        <v>45503</v>
      </c>
      <c r="J554" s="94"/>
      <c r="K554" s="90"/>
      <c r="L554" s="90"/>
      <c r="M554" s="90"/>
      <c r="N554" s="90"/>
      <c r="O554" s="92"/>
      <c r="P554" s="92"/>
      <c r="Q554" s="188">
        <v>3032</v>
      </c>
      <c r="R554" s="95" t="e">
        <f t="array" ref="R554">SUM(IF($AA554=Reformulaciones!$B$2:$B$1354,Reformulaciones!$J$2:$J$994,0))</f>
        <v>#N/A</v>
      </c>
      <c r="S554" s="93" t="s">
        <v>2698</v>
      </c>
      <c r="T554" s="93" t="s">
        <v>2665</v>
      </c>
      <c r="U554" s="96" t="s">
        <v>2701</v>
      </c>
      <c r="V554" s="94" t="s">
        <v>154</v>
      </c>
      <c r="W554" s="90" t="s">
        <v>748</v>
      </c>
      <c r="X554" s="92">
        <v>45505</v>
      </c>
      <c r="Y554" s="92">
        <v>45657</v>
      </c>
      <c r="Z554" s="90" t="s">
        <v>753</v>
      </c>
      <c r="AA554" s="44"/>
      <c r="AB554" s="97" t="s">
        <v>55</v>
      </c>
      <c r="AC554" s="97" t="s">
        <v>55</v>
      </c>
      <c r="AD554" s="97" t="s">
        <v>55</v>
      </c>
      <c r="AE554" s="97" t="s">
        <v>55</v>
      </c>
      <c r="AF554" s="97" t="s">
        <v>55</v>
      </c>
      <c r="AG554" s="97" t="s">
        <v>55</v>
      </c>
      <c r="AH554" s="97" t="s">
        <v>55</v>
      </c>
      <c r="AI554" s="97" t="s">
        <v>55</v>
      </c>
      <c r="AJ554" s="97" t="s">
        <v>55</v>
      </c>
      <c r="AK554" s="97" t="s">
        <v>55</v>
      </c>
      <c r="AL554" s="97" t="s">
        <v>55</v>
      </c>
      <c r="AM554" s="97" t="s">
        <v>55</v>
      </c>
      <c r="AN554" s="97" t="s">
        <v>55</v>
      </c>
      <c r="AO554" s="97" t="s">
        <v>55</v>
      </c>
      <c r="AP554" s="97" t="s">
        <v>55</v>
      </c>
      <c r="AQ554" s="97" t="s">
        <v>55</v>
      </c>
      <c r="AR554" s="97" t="s">
        <v>55</v>
      </c>
      <c r="AS554" s="97" t="s">
        <v>55</v>
      </c>
      <c r="AT554" s="97" t="s">
        <v>47</v>
      </c>
      <c r="AU554" s="98" t="str">
        <f t="shared" si="128"/>
        <v>A</v>
      </c>
      <c r="AV554" s="219" t="s">
        <v>2503</v>
      </c>
      <c r="AW554" s="198">
        <v>0</v>
      </c>
      <c r="AX554" s="219" t="s">
        <v>2504</v>
      </c>
      <c r="AY554" s="203">
        <v>45587</v>
      </c>
      <c r="AZ554" s="219"/>
      <c r="BA554" s="219"/>
      <c r="BB554" s="219"/>
      <c r="BC554" s="97" t="s">
        <v>47</v>
      </c>
      <c r="BD554" s="98" t="str">
        <f t="shared" si="127"/>
        <v>A</v>
      </c>
      <c r="BE554" s="99"/>
      <c r="BF554" s="106"/>
      <c r="BG554" s="101"/>
      <c r="BH554" s="200"/>
      <c r="BI554" s="205"/>
      <c r="BJ554" s="201"/>
      <c r="BK554" s="202"/>
      <c r="BL554" s="107" t="s">
        <v>2400</v>
      </c>
      <c r="BM554" s="108">
        <f t="shared" si="125"/>
        <v>1</v>
      </c>
      <c r="BN554" s="108">
        <f t="shared" si="118"/>
        <v>1</v>
      </c>
      <c r="BO554" s="108">
        <f t="shared" si="119"/>
        <v>0</v>
      </c>
      <c r="BP554" s="108">
        <f t="shared" si="120"/>
        <v>1</v>
      </c>
      <c r="BQ554" s="108">
        <f t="shared" si="121"/>
        <v>1</v>
      </c>
      <c r="BR554" s="109">
        <f t="shared" si="122"/>
        <v>0</v>
      </c>
      <c r="BS554" s="108">
        <f t="shared" si="126"/>
        <v>1</v>
      </c>
      <c r="BT554" s="108">
        <f t="shared" si="123"/>
        <v>0</v>
      </c>
      <c r="BU554" s="108">
        <f t="shared" si="117"/>
        <v>1</v>
      </c>
      <c r="BV554" s="62" t="str">
        <f t="shared" si="124"/>
        <v>MENOR</v>
      </c>
      <c r="BW554" s="251"/>
    </row>
    <row r="555" spans="1:75" ht="49.5" customHeight="1">
      <c r="A555" s="89" t="s">
        <v>229</v>
      </c>
      <c r="B555" s="43">
        <v>2114</v>
      </c>
      <c r="C555" s="90" t="s">
        <v>10</v>
      </c>
      <c r="D555" s="90" t="s">
        <v>2686</v>
      </c>
      <c r="E555" s="92">
        <v>45444</v>
      </c>
      <c r="F555" s="90" t="s">
        <v>22</v>
      </c>
      <c r="G555" s="93" t="s">
        <v>2697</v>
      </c>
      <c r="H555" s="90" t="s">
        <v>26</v>
      </c>
      <c r="I555" s="92">
        <v>45503</v>
      </c>
      <c r="J555" s="94"/>
      <c r="K555" s="90"/>
      <c r="L555" s="90"/>
      <c r="M555" s="90"/>
      <c r="N555" s="90"/>
      <c r="O555" s="92"/>
      <c r="P555" s="92"/>
      <c r="Q555" s="188">
        <v>3034</v>
      </c>
      <c r="R555" s="95" t="e">
        <f t="array" ref="R555">SUM(IF($AA555=Reformulaciones!$B$2:$B$1354,Reformulaciones!$J$2:$J$994,0))</f>
        <v>#N/A</v>
      </c>
      <c r="S555" s="93" t="s">
        <v>2698</v>
      </c>
      <c r="T555" s="93" t="s">
        <v>2680</v>
      </c>
      <c r="U555" s="96" t="s">
        <v>835</v>
      </c>
      <c r="V555" s="94" t="s">
        <v>163</v>
      </c>
      <c r="W555" s="90" t="s">
        <v>748</v>
      </c>
      <c r="X555" s="92">
        <v>45505</v>
      </c>
      <c r="Y555" s="92">
        <v>45657</v>
      </c>
      <c r="Z555" s="90" t="s">
        <v>753</v>
      </c>
      <c r="AA555" s="44"/>
      <c r="AB555" s="97" t="s">
        <v>55</v>
      </c>
      <c r="AC555" s="97" t="s">
        <v>55</v>
      </c>
      <c r="AD555" s="97" t="s">
        <v>55</v>
      </c>
      <c r="AE555" s="97" t="s">
        <v>55</v>
      </c>
      <c r="AF555" s="97" t="s">
        <v>55</v>
      </c>
      <c r="AG555" s="97" t="s">
        <v>55</v>
      </c>
      <c r="AH555" s="97" t="s">
        <v>55</v>
      </c>
      <c r="AI555" s="97" t="s">
        <v>55</v>
      </c>
      <c r="AJ555" s="97" t="s">
        <v>55</v>
      </c>
      <c r="AK555" s="97" t="s">
        <v>55</v>
      </c>
      <c r="AL555" s="97" t="s">
        <v>55</v>
      </c>
      <c r="AM555" s="97" t="s">
        <v>55</v>
      </c>
      <c r="AN555" s="97" t="s">
        <v>55</v>
      </c>
      <c r="AO555" s="97" t="s">
        <v>55</v>
      </c>
      <c r="AP555" s="97" t="s">
        <v>55</v>
      </c>
      <c r="AQ555" s="97" t="s">
        <v>55</v>
      </c>
      <c r="AR555" s="97" t="s">
        <v>55</v>
      </c>
      <c r="AS555" s="97" t="s">
        <v>55</v>
      </c>
      <c r="AT555" s="97" t="s">
        <v>47</v>
      </c>
      <c r="AU555" s="98" t="str">
        <f t="shared" si="128"/>
        <v>A</v>
      </c>
      <c r="AV555" s="219" t="s">
        <v>2702</v>
      </c>
      <c r="AW555" s="198">
        <v>0.5</v>
      </c>
      <c r="AX555" s="219" t="s">
        <v>2658</v>
      </c>
      <c r="AY555" s="203">
        <v>45587</v>
      </c>
      <c r="AZ555" s="219" t="s">
        <v>2696</v>
      </c>
      <c r="BA555" s="219"/>
      <c r="BB555" s="219"/>
      <c r="BC555" s="97" t="s">
        <v>47</v>
      </c>
      <c r="BD555" s="98" t="str">
        <f t="shared" si="127"/>
        <v>A</v>
      </c>
      <c r="BE555" s="99"/>
      <c r="BF555" s="106"/>
      <c r="BG555" s="101"/>
      <c r="BH555" s="200"/>
      <c r="BI555" s="205"/>
      <c r="BJ555" s="201"/>
      <c r="BK555" s="202"/>
      <c r="BL555" s="107" t="s">
        <v>2400</v>
      </c>
      <c r="BM555" s="108">
        <f t="shared" si="125"/>
        <v>1</v>
      </c>
      <c r="BN555" s="108">
        <f t="shared" si="118"/>
        <v>1</v>
      </c>
      <c r="BO555" s="108">
        <f t="shared" si="119"/>
        <v>0</v>
      </c>
      <c r="BP555" s="108">
        <f t="shared" si="120"/>
        <v>1</v>
      </c>
      <c r="BQ555" s="108">
        <f t="shared" si="121"/>
        <v>1</v>
      </c>
      <c r="BR555" s="109">
        <f t="shared" si="122"/>
        <v>0</v>
      </c>
      <c r="BS555" s="108">
        <f t="shared" si="126"/>
        <v>1</v>
      </c>
      <c r="BT555" s="108">
        <f t="shared" si="123"/>
        <v>0</v>
      </c>
      <c r="BU555" s="108">
        <f t="shared" si="117"/>
        <v>1</v>
      </c>
      <c r="BV555" s="62" t="str">
        <f t="shared" si="124"/>
        <v>MENOR</v>
      </c>
      <c r="BW555" s="251"/>
    </row>
    <row r="556" spans="1:75" ht="49.5" customHeight="1">
      <c r="A556" s="89" t="s">
        <v>229</v>
      </c>
      <c r="B556" s="43">
        <v>2115</v>
      </c>
      <c r="C556" s="90" t="s">
        <v>10</v>
      </c>
      <c r="D556" s="90" t="s">
        <v>2686</v>
      </c>
      <c r="E556" s="92">
        <v>45444</v>
      </c>
      <c r="F556" s="90" t="s">
        <v>22</v>
      </c>
      <c r="G556" s="93" t="s">
        <v>2703</v>
      </c>
      <c r="H556" s="90" t="s">
        <v>26</v>
      </c>
      <c r="I556" s="92">
        <v>45503</v>
      </c>
      <c r="J556" s="94"/>
      <c r="K556" s="90"/>
      <c r="L556" s="90"/>
      <c r="M556" s="90"/>
      <c r="N556" s="90"/>
      <c r="O556" s="92"/>
      <c r="P556" s="92"/>
      <c r="Q556" s="188">
        <v>3037</v>
      </c>
      <c r="R556" s="95" t="e">
        <f t="array" ref="R556">SUM(IF($AA556=Reformulaciones!$B$2:$B$1354,Reformulaciones!$J$2:$J$994,0))</f>
        <v>#N/A</v>
      </c>
      <c r="S556" s="93" t="s">
        <v>2704</v>
      </c>
      <c r="T556" s="93" t="s">
        <v>2632</v>
      </c>
      <c r="U556" s="96" t="s">
        <v>2633</v>
      </c>
      <c r="V556" s="94" t="s">
        <v>154</v>
      </c>
      <c r="W556" s="90" t="s">
        <v>748</v>
      </c>
      <c r="X556" s="92">
        <v>45505</v>
      </c>
      <c r="Y556" s="92">
        <v>45657</v>
      </c>
      <c r="Z556" s="90" t="s">
        <v>753</v>
      </c>
      <c r="AA556" s="44"/>
      <c r="AB556" s="97" t="s">
        <v>55</v>
      </c>
      <c r="AC556" s="97" t="s">
        <v>55</v>
      </c>
      <c r="AD556" s="97" t="s">
        <v>55</v>
      </c>
      <c r="AE556" s="97" t="s">
        <v>55</v>
      </c>
      <c r="AF556" s="97" t="s">
        <v>55</v>
      </c>
      <c r="AG556" s="97" t="s">
        <v>55</v>
      </c>
      <c r="AH556" s="97" t="s">
        <v>55</v>
      </c>
      <c r="AI556" s="97" t="s">
        <v>55</v>
      </c>
      <c r="AJ556" s="97" t="s">
        <v>55</v>
      </c>
      <c r="AK556" s="97" t="s">
        <v>55</v>
      </c>
      <c r="AL556" s="97" t="s">
        <v>55</v>
      </c>
      <c r="AM556" s="97" t="s">
        <v>55</v>
      </c>
      <c r="AN556" s="97" t="s">
        <v>55</v>
      </c>
      <c r="AO556" s="97" t="s">
        <v>55</v>
      </c>
      <c r="AP556" s="97" t="s">
        <v>55</v>
      </c>
      <c r="AQ556" s="97" t="s">
        <v>55</v>
      </c>
      <c r="AR556" s="97" t="s">
        <v>55</v>
      </c>
      <c r="AS556" s="97" t="s">
        <v>55</v>
      </c>
      <c r="AT556" s="97" t="s">
        <v>47</v>
      </c>
      <c r="AU556" s="98" t="str">
        <f t="shared" si="128"/>
        <v>A</v>
      </c>
      <c r="AV556" s="219" t="s">
        <v>2503</v>
      </c>
      <c r="AW556" s="198">
        <v>0</v>
      </c>
      <c r="AX556" s="219" t="s">
        <v>2504</v>
      </c>
      <c r="AY556" s="203">
        <v>45587</v>
      </c>
      <c r="AZ556" s="219"/>
      <c r="BA556" s="219"/>
      <c r="BB556" s="219"/>
      <c r="BC556" s="97" t="s">
        <v>47</v>
      </c>
      <c r="BD556" s="98" t="str">
        <f t="shared" si="127"/>
        <v>A</v>
      </c>
      <c r="BE556" s="99"/>
      <c r="BF556" s="106"/>
      <c r="BG556" s="101"/>
      <c r="BH556" s="200"/>
      <c r="BI556" s="205"/>
      <c r="BJ556" s="201"/>
      <c r="BK556" s="202"/>
      <c r="BL556" s="107" t="s">
        <v>2400</v>
      </c>
      <c r="BM556" s="108">
        <f t="shared" si="125"/>
        <v>1</v>
      </c>
      <c r="BN556" s="108">
        <f t="shared" ref="BN556:BN587" si="129">IF($BD556="A",1,IF($BD556="N.A.","N.A.",IF($BD556="C",0,0)))</f>
        <v>1</v>
      </c>
      <c r="BO556" s="108">
        <f t="shared" ref="BO556:BO587" si="130">IF($BD556="C",1,IF($BD556="N.A.","N.A.",IF($BD556="A",0,0)))</f>
        <v>0</v>
      </c>
      <c r="BP556" s="108">
        <f t="shared" ref="BP556:BP587" si="131">IF($BD556="N.A.","N.A.", IF($Y556="",0,(IF($BD556="A",IF($Y556&lt;=$BO$2,1,0),0))))</f>
        <v>1</v>
      </c>
      <c r="BQ556" s="108">
        <f t="shared" ref="BQ556:BQ587" si="132">IF($BD556="N.A.","N.A.",(IF(AND($BM556=1,$BO556=1),1,IF(AND($BM556=0,$BO556=1),1,IF(AND($BM556=1,$BO556=0),1,0)))))</f>
        <v>1</v>
      </c>
      <c r="BR556" s="109">
        <f t="shared" ref="BR556:BR587" si="133">IF($BD556="N.A.","N.A.",IF($Y556="",1,0))</f>
        <v>0</v>
      </c>
      <c r="BS556" s="108">
        <f t="shared" si="126"/>
        <v>1</v>
      </c>
      <c r="BT556" s="108">
        <f t="shared" ref="BT556:BT587" si="134">(IF($BS556=0,0,IF(OR($AC556="C",$AL556="C",$BD556="C"),1,0)))</f>
        <v>0</v>
      </c>
      <c r="BU556" s="108">
        <f t="shared" si="117"/>
        <v>1</v>
      </c>
      <c r="BV556" s="62" t="str">
        <f t="shared" si="124"/>
        <v>MENOR</v>
      </c>
      <c r="BW556" s="251"/>
    </row>
    <row r="557" spans="1:75" ht="49.5" customHeight="1">
      <c r="A557" s="89" t="s">
        <v>229</v>
      </c>
      <c r="B557" s="43">
        <v>2115</v>
      </c>
      <c r="C557" s="90" t="s">
        <v>10</v>
      </c>
      <c r="D557" s="90" t="s">
        <v>2686</v>
      </c>
      <c r="E557" s="92">
        <v>45444</v>
      </c>
      <c r="F557" s="90" t="s">
        <v>22</v>
      </c>
      <c r="G557" s="93" t="s">
        <v>2703</v>
      </c>
      <c r="H557" s="90" t="s">
        <v>26</v>
      </c>
      <c r="I557" s="92">
        <v>45503</v>
      </c>
      <c r="J557" s="94"/>
      <c r="K557" s="90"/>
      <c r="L557" s="90"/>
      <c r="M557" s="90"/>
      <c r="N557" s="90"/>
      <c r="O557" s="92"/>
      <c r="P557" s="92"/>
      <c r="Q557" s="188">
        <v>3038</v>
      </c>
      <c r="R557" s="95" t="e">
        <f t="array" ref="R557">SUM(IF($AA557=Reformulaciones!$B$2:$B$1354,Reformulaciones!$J$2:$J$994,0))</f>
        <v>#N/A</v>
      </c>
      <c r="S557" s="93" t="s">
        <v>2704</v>
      </c>
      <c r="T557" s="93" t="s">
        <v>2641</v>
      </c>
      <c r="U557" s="96" t="s">
        <v>835</v>
      </c>
      <c r="V557" s="94" t="s">
        <v>163</v>
      </c>
      <c r="W557" s="90" t="s">
        <v>748</v>
      </c>
      <c r="X557" s="92">
        <v>45505</v>
      </c>
      <c r="Y557" s="92">
        <v>45657</v>
      </c>
      <c r="Z557" s="90" t="s">
        <v>753</v>
      </c>
      <c r="AA557" s="44"/>
      <c r="AB557" s="97" t="s">
        <v>55</v>
      </c>
      <c r="AC557" s="97" t="s">
        <v>55</v>
      </c>
      <c r="AD557" s="97" t="s">
        <v>55</v>
      </c>
      <c r="AE557" s="97" t="s">
        <v>55</v>
      </c>
      <c r="AF557" s="97" t="s">
        <v>55</v>
      </c>
      <c r="AG557" s="97" t="s">
        <v>55</v>
      </c>
      <c r="AH557" s="97" t="s">
        <v>55</v>
      </c>
      <c r="AI557" s="97" t="s">
        <v>55</v>
      </c>
      <c r="AJ557" s="97" t="s">
        <v>55</v>
      </c>
      <c r="AK557" s="97" t="s">
        <v>55</v>
      </c>
      <c r="AL557" s="97" t="s">
        <v>55</v>
      </c>
      <c r="AM557" s="97" t="s">
        <v>55</v>
      </c>
      <c r="AN557" s="97" t="s">
        <v>55</v>
      </c>
      <c r="AO557" s="97" t="s">
        <v>55</v>
      </c>
      <c r="AP557" s="97" t="s">
        <v>55</v>
      </c>
      <c r="AQ557" s="97" t="s">
        <v>55</v>
      </c>
      <c r="AR557" s="97" t="s">
        <v>55</v>
      </c>
      <c r="AS557" s="97" t="s">
        <v>55</v>
      </c>
      <c r="AT557" s="97" t="s">
        <v>47</v>
      </c>
      <c r="AU557" s="98" t="str">
        <f t="shared" si="128"/>
        <v>A</v>
      </c>
      <c r="AV557" s="219" t="s">
        <v>2503</v>
      </c>
      <c r="AW557" s="198">
        <v>0</v>
      </c>
      <c r="AX557" s="219" t="s">
        <v>2504</v>
      </c>
      <c r="AY557" s="203">
        <v>45587</v>
      </c>
      <c r="AZ557" s="219"/>
      <c r="BA557" s="219"/>
      <c r="BB557" s="219"/>
      <c r="BC557" s="97" t="s">
        <v>47</v>
      </c>
      <c r="BD557" s="98" t="str">
        <f t="shared" si="127"/>
        <v>A</v>
      </c>
      <c r="BE557" s="99"/>
      <c r="BF557" s="106"/>
      <c r="BG557" s="101"/>
      <c r="BH557" s="200"/>
      <c r="BI557" s="205"/>
      <c r="BJ557" s="201"/>
      <c r="BK557" s="202"/>
      <c r="BL557" s="107" t="s">
        <v>2400</v>
      </c>
      <c r="BM557" s="108">
        <f t="shared" si="125"/>
        <v>1</v>
      </c>
      <c r="BN557" s="108">
        <f t="shared" si="129"/>
        <v>1</v>
      </c>
      <c r="BO557" s="108">
        <f t="shared" si="130"/>
        <v>0</v>
      </c>
      <c r="BP557" s="108">
        <f t="shared" si="131"/>
        <v>1</v>
      </c>
      <c r="BQ557" s="108">
        <f t="shared" si="132"/>
        <v>1</v>
      </c>
      <c r="BR557" s="109">
        <f t="shared" si="133"/>
        <v>0</v>
      </c>
      <c r="BS557" s="108">
        <f t="shared" si="126"/>
        <v>1</v>
      </c>
      <c r="BT557" s="108">
        <f t="shared" si="134"/>
        <v>0</v>
      </c>
      <c r="BU557" s="108">
        <f t="shared" si="117"/>
        <v>1</v>
      </c>
      <c r="BV557" s="62" t="str">
        <f t="shared" si="124"/>
        <v>MENOR</v>
      </c>
      <c r="BW557" s="251"/>
    </row>
    <row r="558" spans="1:75" ht="49.5" customHeight="1">
      <c r="A558" s="89" t="s">
        <v>147</v>
      </c>
      <c r="B558" s="43">
        <v>2116</v>
      </c>
      <c r="C558" s="90" t="s">
        <v>3</v>
      </c>
      <c r="D558" s="90" t="s">
        <v>2705</v>
      </c>
      <c r="E558" s="92">
        <v>45253</v>
      </c>
      <c r="F558" s="90" t="s">
        <v>24</v>
      </c>
      <c r="G558" s="93" t="s">
        <v>2706</v>
      </c>
      <c r="H558" s="90" t="s">
        <v>30</v>
      </c>
      <c r="I558" s="92">
        <v>45504</v>
      </c>
      <c r="J558" s="94"/>
      <c r="K558" s="90"/>
      <c r="L558" s="90"/>
      <c r="M558" s="90"/>
      <c r="N558" s="90"/>
      <c r="O558" s="92"/>
      <c r="P558" s="92"/>
      <c r="Q558" s="188">
        <v>3098</v>
      </c>
      <c r="R558" s="95" t="e">
        <f t="array" ref="R558">SUM(IF($AA558=Reformulaciones!$B$2:$B$1354,Reformulaciones!$J$2:$J$994,0))</f>
        <v>#N/A</v>
      </c>
      <c r="S558" s="93" t="s">
        <v>2707</v>
      </c>
      <c r="T558" s="93" t="s">
        <v>2708</v>
      </c>
      <c r="U558" s="96" t="s">
        <v>2709</v>
      </c>
      <c r="V558" s="94">
        <v>1</v>
      </c>
      <c r="W558" s="90" t="s">
        <v>148</v>
      </c>
      <c r="X558" s="92">
        <v>45553</v>
      </c>
      <c r="Y558" s="92">
        <v>45657</v>
      </c>
      <c r="Z558" s="90" t="s">
        <v>155</v>
      </c>
      <c r="AA558" s="44"/>
      <c r="AB558" s="97" t="s">
        <v>55</v>
      </c>
      <c r="AC558" s="97" t="s">
        <v>55</v>
      </c>
      <c r="AD558" s="97" t="s">
        <v>55</v>
      </c>
      <c r="AE558" s="97" t="s">
        <v>55</v>
      </c>
      <c r="AF558" s="97" t="s">
        <v>55</v>
      </c>
      <c r="AG558" s="97" t="s">
        <v>55</v>
      </c>
      <c r="AH558" s="97" t="s">
        <v>55</v>
      </c>
      <c r="AI558" s="97" t="s">
        <v>55</v>
      </c>
      <c r="AJ558" s="97" t="s">
        <v>55</v>
      </c>
      <c r="AK558" s="97" t="s">
        <v>55</v>
      </c>
      <c r="AL558" s="97" t="s">
        <v>55</v>
      </c>
      <c r="AM558" s="97" t="s">
        <v>55</v>
      </c>
      <c r="AN558" s="97" t="s">
        <v>55</v>
      </c>
      <c r="AO558" s="97" t="s">
        <v>55</v>
      </c>
      <c r="AP558" s="97" t="s">
        <v>55</v>
      </c>
      <c r="AQ558" s="97" t="s">
        <v>55</v>
      </c>
      <c r="AR558" s="97" t="s">
        <v>55</v>
      </c>
      <c r="AS558" s="97" t="s">
        <v>55</v>
      </c>
      <c r="AT558" s="97" t="s">
        <v>48</v>
      </c>
      <c r="AU558" s="98" t="str">
        <f t="shared" si="128"/>
        <v>A</v>
      </c>
      <c r="AV558" s="219" t="s">
        <v>2710</v>
      </c>
      <c r="AW558" s="198">
        <v>0</v>
      </c>
      <c r="AX558" s="219" t="s">
        <v>2710</v>
      </c>
      <c r="AY558" s="203">
        <v>45586</v>
      </c>
      <c r="AZ558" s="219" t="s">
        <v>179</v>
      </c>
      <c r="BA558" s="219" t="s">
        <v>179</v>
      </c>
      <c r="BB558" s="219" t="s">
        <v>179</v>
      </c>
      <c r="BC558" s="97" t="s">
        <v>48</v>
      </c>
      <c r="BD558" s="98" t="str">
        <f t="shared" si="127"/>
        <v>A</v>
      </c>
      <c r="BE558" s="99"/>
      <c r="BF558" s="106"/>
      <c r="BG558" s="101"/>
      <c r="BH558" s="200"/>
      <c r="BI558" s="205"/>
      <c r="BJ558" s="201"/>
      <c r="BK558" s="202"/>
      <c r="BL558" s="107" t="s">
        <v>2400</v>
      </c>
      <c r="BM558" s="108">
        <f t="shared" si="125"/>
        <v>1</v>
      </c>
      <c r="BN558" s="108">
        <f t="shared" si="129"/>
        <v>1</v>
      </c>
      <c r="BO558" s="108">
        <f t="shared" si="130"/>
        <v>0</v>
      </c>
      <c r="BP558" s="108">
        <f t="shared" si="131"/>
        <v>1</v>
      </c>
      <c r="BQ558" s="108">
        <f t="shared" si="132"/>
        <v>1</v>
      </c>
      <c r="BR558" s="109">
        <f t="shared" si="133"/>
        <v>0</v>
      </c>
      <c r="BS558" s="108">
        <f t="shared" si="126"/>
        <v>1</v>
      </c>
      <c r="BT558" s="108">
        <f t="shared" si="134"/>
        <v>0</v>
      </c>
      <c r="BU558" s="108">
        <f t="shared" si="117"/>
        <v>1</v>
      </c>
      <c r="BV558" s="62" t="str">
        <f t="shared" si="124"/>
        <v>MENOR</v>
      </c>
      <c r="BW558" s="251"/>
    </row>
    <row r="559" spans="1:75" ht="49.5" customHeight="1">
      <c r="A559" s="89" t="s">
        <v>147</v>
      </c>
      <c r="B559" s="43">
        <v>2116</v>
      </c>
      <c r="C559" s="90" t="s">
        <v>3</v>
      </c>
      <c r="D559" s="90" t="s">
        <v>2705</v>
      </c>
      <c r="E559" s="92">
        <v>45253</v>
      </c>
      <c r="F559" s="90" t="s">
        <v>24</v>
      </c>
      <c r="G559" s="93" t="s">
        <v>2706</v>
      </c>
      <c r="H559" s="90" t="s">
        <v>30</v>
      </c>
      <c r="I559" s="92">
        <v>45504</v>
      </c>
      <c r="J559" s="94"/>
      <c r="K559" s="90"/>
      <c r="L559" s="90"/>
      <c r="M559" s="90"/>
      <c r="N559" s="90"/>
      <c r="O559" s="92"/>
      <c r="P559" s="92"/>
      <c r="Q559" s="188">
        <v>3099</v>
      </c>
      <c r="R559" s="95" t="e">
        <f t="array" ref="R559">SUM(IF($AA559=Reformulaciones!$B$2:$B$1354,Reformulaciones!$J$2:$J$994,0))</f>
        <v>#N/A</v>
      </c>
      <c r="S559" s="93" t="s">
        <v>2707</v>
      </c>
      <c r="T559" s="93" t="s">
        <v>2711</v>
      </c>
      <c r="U559" s="96" t="s">
        <v>2712</v>
      </c>
      <c r="V559" s="94">
        <v>1</v>
      </c>
      <c r="W559" s="90" t="s">
        <v>148</v>
      </c>
      <c r="X559" s="92">
        <v>45553</v>
      </c>
      <c r="Y559" s="92">
        <v>45657</v>
      </c>
      <c r="Z559" s="90" t="s">
        <v>155</v>
      </c>
      <c r="AA559" s="44"/>
      <c r="AB559" s="97" t="s">
        <v>55</v>
      </c>
      <c r="AC559" s="97" t="s">
        <v>55</v>
      </c>
      <c r="AD559" s="97" t="s">
        <v>55</v>
      </c>
      <c r="AE559" s="97" t="s">
        <v>55</v>
      </c>
      <c r="AF559" s="97" t="s">
        <v>55</v>
      </c>
      <c r="AG559" s="97" t="s">
        <v>55</v>
      </c>
      <c r="AH559" s="97" t="s">
        <v>55</v>
      </c>
      <c r="AI559" s="97" t="s">
        <v>55</v>
      </c>
      <c r="AJ559" s="97" t="s">
        <v>55</v>
      </c>
      <c r="AK559" s="97" t="s">
        <v>55</v>
      </c>
      <c r="AL559" s="97" t="s">
        <v>55</v>
      </c>
      <c r="AM559" s="97" t="s">
        <v>55</v>
      </c>
      <c r="AN559" s="97" t="s">
        <v>55</v>
      </c>
      <c r="AO559" s="97" t="s">
        <v>55</v>
      </c>
      <c r="AP559" s="97" t="s">
        <v>55</v>
      </c>
      <c r="AQ559" s="97" t="s">
        <v>55</v>
      </c>
      <c r="AR559" s="97" t="s">
        <v>55</v>
      </c>
      <c r="AS559" s="97" t="s">
        <v>55</v>
      </c>
      <c r="AT559" s="97" t="s">
        <v>48</v>
      </c>
      <c r="AU559" s="98" t="str">
        <f t="shared" si="128"/>
        <v>A</v>
      </c>
      <c r="AV559" s="219" t="s">
        <v>2710</v>
      </c>
      <c r="AW559" s="198">
        <v>0</v>
      </c>
      <c r="AX559" s="219" t="s">
        <v>2710</v>
      </c>
      <c r="AY559" s="203">
        <v>45586</v>
      </c>
      <c r="AZ559" s="219" t="s">
        <v>179</v>
      </c>
      <c r="BA559" s="219" t="s">
        <v>179</v>
      </c>
      <c r="BB559" s="219" t="s">
        <v>179</v>
      </c>
      <c r="BC559" s="97" t="s">
        <v>48</v>
      </c>
      <c r="BD559" s="98" t="str">
        <f t="shared" si="127"/>
        <v>A</v>
      </c>
      <c r="BE559" s="99"/>
      <c r="BF559" s="106"/>
      <c r="BG559" s="101"/>
      <c r="BH559" s="200"/>
      <c r="BI559" s="205"/>
      <c r="BJ559" s="201"/>
      <c r="BK559" s="202"/>
      <c r="BL559" s="107"/>
      <c r="BM559" s="108">
        <f t="shared" si="125"/>
        <v>1</v>
      </c>
      <c r="BN559" s="108">
        <f t="shared" si="129"/>
        <v>1</v>
      </c>
      <c r="BO559" s="108">
        <f t="shared" si="130"/>
        <v>0</v>
      </c>
      <c r="BP559" s="108">
        <f t="shared" si="131"/>
        <v>1</v>
      </c>
      <c r="BQ559" s="108">
        <f t="shared" si="132"/>
        <v>1</v>
      </c>
      <c r="BR559" s="109">
        <f t="shared" si="133"/>
        <v>0</v>
      </c>
      <c r="BS559" s="108">
        <f t="shared" si="126"/>
        <v>1</v>
      </c>
      <c r="BT559" s="108">
        <f t="shared" si="134"/>
        <v>0</v>
      </c>
      <c r="BU559" s="108">
        <f t="shared" si="117"/>
        <v>1</v>
      </c>
      <c r="BV559" s="62" t="str">
        <f t="shared" si="124"/>
        <v>MENOR</v>
      </c>
      <c r="BW559" s="251"/>
    </row>
    <row r="560" spans="1:75" ht="49.5" customHeight="1">
      <c r="A560" s="89" t="s">
        <v>147</v>
      </c>
      <c r="B560" s="43">
        <v>2116</v>
      </c>
      <c r="C560" s="90" t="s">
        <v>3</v>
      </c>
      <c r="D560" s="90" t="s">
        <v>2705</v>
      </c>
      <c r="E560" s="92">
        <v>45253</v>
      </c>
      <c r="F560" s="90" t="s">
        <v>24</v>
      </c>
      <c r="G560" s="93" t="s">
        <v>2706</v>
      </c>
      <c r="H560" s="90" t="s">
        <v>30</v>
      </c>
      <c r="I560" s="92">
        <v>45504</v>
      </c>
      <c r="J560" s="94"/>
      <c r="K560" s="90"/>
      <c r="L560" s="90"/>
      <c r="M560" s="90"/>
      <c r="N560" s="90"/>
      <c r="O560" s="92"/>
      <c r="P560" s="92"/>
      <c r="Q560" s="188">
        <v>3100</v>
      </c>
      <c r="R560" s="95" t="e">
        <f t="array" ref="R560">SUM(IF($AA560=Reformulaciones!$B$2:$B$1354,Reformulaciones!$J$2:$J$994,0))</f>
        <v>#N/A</v>
      </c>
      <c r="S560" s="93" t="s">
        <v>2707</v>
      </c>
      <c r="T560" s="93" t="s">
        <v>2713</v>
      </c>
      <c r="U560" s="96" t="s">
        <v>2714</v>
      </c>
      <c r="V560" s="94">
        <v>1</v>
      </c>
      <c r="W560" s="90" t="s">
        <v>148</v>
      </c>
      <c r="X560" s="92">
        <v>45553</v>
      </c>
      <c r="Y560" s="92">
        <v>45657</v>
      </c>
      <c r="Z560" s="90" t="s">
        <v>155</v>
      </c>
      <c r="AA560" s="44"/>
      <c r="AB560" s="97" t="s">
        <v>55</v>
      </c>
      <c r="AC560" s="97" t="s">
        <v>55</v>
      </c>
      <c r="AD560" s="97" t="s">
        <v>55</v>
      </c>
      <c r="AE560" s="97" t="s">
        <v>55</v>
      </c>
      <c r="AF560" s="97" t="s">
        <v>55</v>
      </c>
      <c r="AG560" s="97" t="s">
        <v>55</v>
      </c>
      <c r="AH560" s="97" t="s">
        <v>55</v>
      </c>
      <c r="AI560" s="97" t="s">
        <v>55</v>
      </c>
      <c r="AJ560" s="97" t="s">
        <v>55</v>
      </c>
      <c r="AK560" s="97" t="s">
        <v>55</v>
      </c>
      <c r="AL560" s="97" t="s">
        <v>55</v>
      </c>
      <c r="AM560" s="97" t="s">
        <v>55</v>
      </c>
      <c r="AN560" s="97" t="s">
        <v>55</v>
      </c>
      <c r="AO560" s="97" t="s">
        <v>55</v>
      </c>
      <c r="AP560" s="97" t="s">
        <v>55</v>
      </c>
      <c r="AQ560" s="97" t="s">
        <v>55</v>
      </c>
      <c r="AR560" s="97" t="s">
        <v>55</v>
      </c>
      <c r="AS560" s="97" t="s">
        <v>55</v>
      </c>
      <c r="AT560" s="97" t="s">
        <v>48</v>
      </c>
      <c r="AU560" s="98" t="str">
        <f t="shared" si="128"/>
        <v>A</v>
      </c>
      <c r="AV560" s="219" t="s">
        <v>2710</v>
      </c>
      <c r="AW560" s="198">
        <v>0</v>
      </c>
      <c r="AX560" s="219" t="s">
        <v>2710</v>
      </c>
      <c r="AY560" s="203">
        <v>45586</v>
      </c>
      <c r="AZ560" s="219" t="s">
        <v>179</v>
      </c>
      <c r="BA560" s="219" t="s">
        <v>179</v>
      </c>
      <c r="BB560" s="219" t="s">
        <v>179</v>
      </c>
      <c r="BC560" s="97" t="s">
        <v>48</v>
      </c>
      <c r="BD560" s="98" t="str">
        <f t="shared" si="127"/>
        <v>A</v>
      </c>
      <c r="BE560" s="99"/>
      <c r="BF560" s="106"/>
      <c r="BG560" s="101"/>
      <c r="BH560" s="200"/>
      <c r="BI560" s="205"/>
      <c r="BJ560" s="201"/>
      <c r="BK560" s="202"/>
      <c r="BL560" s="107"/>
      <c r="BM560" s="108">
        <f t="shared" si="125"/>
        <v>1</v>
      </c>
      <c r="BN560" s="108">
        <f t="shared" si="129"/>
        <v>1</v>
      </c>
      <c r="BO560" s="108">
        <f t="shared" si="130"/>
        <v>0</v>
      </c>
      <c r="BP560" s="108">
        <f t="shared" si="131"/>
        <v>1</v>
      </c>
      <c r="BQ560" s="108">
        <f t="shared" si="132"/>
        <v>1</v>
      </c>
      <c r="BR560" s="109">
        <f t="shared" si="133"/>
        <v>0</v>
      </c>
      <c r="BS560" s="108">
        <f t="shared" si="126"/>
        <v>1</v>
      </c>
      <c r="BT560" s="108">
        <f t="shared" si="134"/>
        <v>0</v>
      </c>
      <c r="BU560" s="108">
        <f t="shared" si="117"/>
        <v>1</v>
      </c>
      <c r="BV560" s="62" t="str">
        <f t="shared" si="124"/>
        <v>MENOR</v>
      </c>
      <c r="BW560" s="251"/>
    </row>
    <row r="561" spans="1:75" ht="49.5" hidden="1" customHeight="1">
      <c r="A561" s="89" t="s">
        <v>147</v>
      </c>
      <c r="B561" s="43">
        <v>2117</v>
      </c>
      <c r="C561" s="90" t="s">
        <v>3</v>
      </c>
      <c r="D561" s="90" t="s">
        <v>2715</v>
      </c>
      <c r="E561" s="92">
        <v>45336</v>
      </c>
      <c r="F561" s="90" t="s">
        <v>22</v>
      </c>
      <c r="G561" s="93" t="s">
        <v>2716</v>
      </c>
      <c r="H561" s="90" t="s">
        <v>32</v>
      </c>
      <c r="I561" s="92">
        <v>45504</v>
      </c>
      <c r="J561" s="94"/>
      <c r="K561" s="90"/>
      <c r="L561" s="90"/>
      <c r="M561" s="90"/>
      <c r="N561" s="90"/>
      <c r="O561" s="92"/>
      <c r="P561" s="92"/>
      <c r="Q561" s="188" t="s">
        <v>110</v>
      </c>
      <c r="R561" s="95" t="e">
        <f t="array" ref="R561">SUM(IF($AA561=Reformulaciones!$B$2:$B$1354,Reformulaciones!$J$2:$J$994,0))</f>
        <v>#N/A</v>
      </c>
      <c r="S561" s="93"/>
      <c r="T561" s="178" t="s">
        <v>609</v>
      </c>
      <c r="U561" s="96"/>
      <c r="V561" s="94"/>
      <c r="W561" s="90" t="s">
        <v>148</v>
      </c>
      <c r="X561" s="92"/>
      <c r="Y561" s="92"/>
      <c r="Z561" s="90"/>
      <c r="AA561" s="44"/>
      <c r="AB561" s="97" t="s">
        <v>55</v>
      </c>
      <c r="AC561" s="97" t="s">
        <v>55</v>
      </c>
      <c r="AD561" s="97" t="s">
        <v>55</v>
      </c>
      <c r="AE561" s="97" t="s">
        <v>55</v>
      </c>
      <c r="AF561" s="97" t="s">
        <v>55</v>
      </c>
      <c r="AG561" s="97" t="s">
        <v>55</v>
      </c>
      <c r="AH561" s="97" t="s">
        <v>55</v>
      </c>
      <c r="AI561" s="97" t="s">
        <v>55</v>
      </c>
      <c r="AJ561" s="97" t="s">
        <v>55</v>
      </c>
      <c r="AK561" s="97" t="s">
        <v>55</v>
      </c>
      <c r="AL561" s="97" t="s">
        <v>55</v>
      </c>
      <c r="AM561" s="97" t="s">
        <v>55</v>
      </c>
      <c r="AN561" s="97" t="s">
        <v>55</v>
      </c>
      <c r="AO561" s="97" t="s">
        <v>55</v>
      </c>
      <c r="AP561" s="97" t="s">
        <v>55</v>
      </c>
      <c r="AQ561" s="97" t="s">
        <v>55</v>
      </c>
      <c r="AR561" s="97" t="s">
        <v>55</v>
      </c>
      <c r="AS561" s="97" t="s">
        <v>55</v>
      </c>
      <c r="AT561" s="97" t="s">
        <v>48</v>
      </c>
      <c r="AU561" s="98" t="str">
        <f t="shared" si="128"/>
        <v>A</v>
      </c>
      <c r="AV561" s="219" t="s">
        <v>2717</v>
      </c>
      <c r="AW561" s="198">
        <v>0</v>
      </c>
      <c r="AX561" s="219" t="s">
        <v>2717</v>
      </c>
      <c r="AY561" s="203">
        <v>45586</v>
      </c>
      <c r="AZ561" s="219" t="s">
        <v>179</v>
      </c>
      <c r="BA561" s="219" t="s">
        <v>179</v>
      </c>
      <c r="BB561" s="219" t="s">
        <v>179</v>
      </c>
      <c r="BC561" s="97" t="s">
        <v>48</v>
      </c>
      <c r="BD561" s="98" t="str">
        <f t="shared" si="127"/>
        <v>A</v>
      </c>
      <c r="BE561" s="99"/>
      <c r="BF561" s="106"/>
      <c r="BG561" s="101"/>
      <c r="BH561" s="200"/>
      <c r="BI561" s="205"/>
      <c r="BJ561" s="201"/>
      <c r="BK561" s="202"/>
      <c r="BL561" s="107" t="s">
        <v>2400</v>
      </c>
      <c r="BM561" s="108">
        <f t="shared" si="125"/>
        <v>0</v>
      </c>
      <c r="BN561" s="108">
        <f t="shared" si="129"/>
        <v>1</v>
      </c>
      <c r="BO561" s="108">
        <f t="shared" si="130"/>
        <v>0</v>
      </c>
      <c r="BP561" s="108">
        <f t="shared" si="131"/>
        <v>0</v>
      </c>
      <c r="BQ561" s="108">
        <f t="shared" si="132"/>
        <v>0</v>
      </c>
      <c r="BR561" s="109">
        <f t="shared" si="133"/>
        <v>1</v>
      </c>
      <c r="BS561" s="108">
        <f t="shared" si="126"/>
        <v>0</v>
      </c>
      <c r="BT561" s="108">
        <f t="shared" si="134"/>
        <v>0</v>
      </c>
      <c r="BU561" s="108">
        <f t="shared" si="117"/>
        <v>0</v>
      </c>
      <c r="BV561" s="62" t="str">
        <f t="shared" si="124"/>
        <v>MENOR</v>
      </c>
      <c r="BW561" s="251"/>
    </row>
    <row r="562" spans="1:75" ht="49.5" customHeight="1">
      <c r="A562" s="89" t="s">
        <v>147</v>
      </c>
      <c r="B562" s="43">
        <v>2118</v>
      </c>
      <c r="C562" s="90" t="s">
        <v>3</v>
      </c>
      <c r="D562" s="90" t="s">
        <v>2705</v>
      </c>
      <c r="E562" s="92">
        <v>45253</v>
      </c>
      <c r="F562" s="90" t="s">
        <v>24</v>
      </c>
      <c r="G562" s="93" t="s">
        <v>2718</v>
      </c>
      <c r="H562" s="90" t="s">
        <v>30</v>
      </c>
      <c r="I562" s="92">
        <v>45504</v>
      </c>
      <c r="J562" s="94"/>
      <c r="K562" s="90"/>
      <c r="L562" s="90"/>
      <c r="M562" s="90"/>
      <c r="N562" s="90"/>
      <c r="O562" s="92"/>
      <c r="P562" s="92"/>
      <c r="Q562" s="188">
        <v>3151</v>
      </c>
      <c r="R562" s="95" t="e">
        <f t="array" ref="R562">SUM(IF($AA562=Reformulaciones!$B$2:$B$1354,Reformulaciones!$J$2:$J$994,0))</f>
        <v>#N/A</v>
      </c>
      <c r="S562" s="93" t="s">
        <v>2719</v>
      </c>
      <c r="T562" s="93" t="s">
        <v>2720</v>
      </c>
      <c r="U562" s="96" t="s">
        <v>2721</v>
      </c>
      <c r="V562" s="94" t="s">
        <v>154</v>
      </c>
      <c r="W562" s="90" t="s">
        <v>148</v>
      </c>
      <c r="X562" s="92">
        <v>45572</v>
      </c>
      <c r="Y562" s="92">
        <v>45900</v>
      </c>
      <c r="Z562" s="90" t="s">
        <v>155</v>
      </c>
      <c r="AA562" s="44"/>
      <c r="AB562" s="97" t="s">
        <v>55</v>
      </c>
      <c r="AC562" s="97" t="s">
        <v>55</v>
      </c>
      <c r="AD562" s="97" t="s">
        <v>55</v>
      </c>
      <c r="AE562" s="97" t="s">
        <v>55</v>
      </c>
      <c r="AF562" s="97" t="s">
        <v>55</v>
      </c>
      <c r="AG562" s="97" t="s">
        <v>55</v>
      </c>
      <c r="AH562" s="97" t="s">
        <v>55</v>
      </c>
      <c r="AI562" s="97" t="s">
        <v>55</v>
      </c>
      <c r="AJ562" s="97" t="s">
        <v>55</v>
      </c>
      <c r="AK562" s="97" t="s">
        <v>55</v>
      </c>
      <c r="AL562" s="97" t="s">
        <v>55</v>
      </c>
      <c r="AM562" s="97" t="s">
        <v>55</v>
      </c>
      <c r="AN562" s="97" t="s">
        <v>55</v>
      </c>
      <c r="AO562" s="97" t="s">
        <v>55</v>
      </c>
      <c r="AP562" s="97" t="s">
        <v>55</v>
      </c>
      <c r="AQ562" s="97" t="s">
        <v>55</v>
      </c>
      <c r="AR562" s="97" t="s">
        <v>55</v>
      </c>
      <c r="AS562" s="97" t="s">
        <v>55</v>
      </c>
      <c r="AT562" s="97" t="s">
        <v>48</v>
      </c>
      <c r="AU562" s="98" t="str">
        <f t="shared" si="128"/>
        <v>A</v>
      </c>
      <c r="AV562" s="219" t="s">
        <v>2722</v>
      </c>
      <c r="AW562" s="198">
        <v>0</v>
      </c>
      <c r="AX562" s="219" t="s">
        <v>2722</v>
      </c>
      <c r="AY562" s="203">
        <v>45586</v>
      </c>
      <c r="AZ562" s="219" t="s">
        <v>179</v>
      </c>
      <c r="BA562" s="219" t="s">
        <v>179</v>
      </c>
      <c r="BB562" s="219" t="s">
        <v>179</v>
      </c>
      <c r="BC562" s="97" t="s">
        <v>48</v>
      </c>
      <c r="BD562" s="98" t="str">
        <f t="shared" si="127"/>
        <v>A</v>
      </c>
      <c r="BE562" s="99"/>
      <c r="BF562" s="106"/>
      <c r="BG562" s="101"/>
      <c r="BH562" s="200"/>
      <c r="BI562" s="205"/>
      <c r="BJ562" s="201"/>
      <c r="BK562" s="202"/>
      <c r="BL562" s="107" t="s">
        <v>2400</v>
      </c>
      <c r="BM562" s="108">
        <f t="shared" si="125"/>
        <v>0</v>
      </c>
      <c r="BN562" s="108">
        <f t="shared" si="129"/>
        <v>1</v>
      </c>
      <c r="BO562" s="108">
        <f t="shared" si="130"/>
        <v>0</v>
      </c>
      <c r="BP562" s="108">
        <f t="shared" si="131"/>
        <v>0</v>
      </c>
      <c r="BQ562" s="108">
        <f t="shared" si="132"/>
        <v>0</v>
      </c>
      <c r="BR562" s="109">
        <f t="shared" si="133"/>
        <v>0</v>
      </c>
      <c r="BS562" s="108">
        <f t="shared" si="126"/>
        <v>0</v>
      </c>
      <c r="BT562" s="108">
        <f t="shared" si="134"/>
        <v>0</v>
      </c>
      <c r="BU562" s="108">
        <f t="shared" si="117"/>
        <v>0</v>
      </c>
      <c r="BV562" s="62" t="str">
        <f t="shared" si="124"/>
        <v>MENOR</v>
      </c>
      <c r="BW562" s="251"/>
    </row>
    <row r="563" spans="1:75" ht="49.5" customHeight="1">
      <c r="A563" s="89" t="s">
        <v>147</v>
      </c>
      <c r="B563" s="43">
        <v>2118</v>
      </c>
      <c r="C563" s="90" t="s">
        <v>3</v>
      </c>
      <c r="D563" s="90" t="s">
        <v>2705</v>
      </c>
      <c r="E563" s="92">
        <v>45253</v>
      </c>
      <c r="F563" s="90" t="s">
        <v>24</v>
      </c>
      <c r="G563" s="93" t="s">
        <v>2718</v>
      </c>
      <c r="H563" s="90" t="s">
        <v>30</v>
      </c>
      <c r="I563" s="92">
        <v>45504</v>
      </c>
      <c r="J563" s="94"/>
      <c r="K563" s="90"/>
      <c r="L563" s="90"/>
      <c r="M563" s="90"/>
      <c r="N563" s="90"/>
      <c r="O563" s="92"/>
      <c r="P563" s="92"/>
      <c r="Q563" s="188">
        <v>3193</v>
      </c>
      <c r="R563" s="95" t="e">
        <f t="array" ref="R563">SUM(IF($AA563=Reformulaciones!$B$2:$B$1354,Reformulaciones!$J$2:$J$994,0))</f>
        <v>#N/A</v>
      </c>
      <c r="S563" s="93" t="s">
        <v>2719</v>
      </c>
      <c r="T563" s="93" t="s">
        <v>2723</v>
      </c>
      <c r="U563" s="96" t="s">
        <v>2724</v>
      </c>
      <c r="V563" s="94" t="s">
        <v>154</v>
      </c>
      <c r="W563" s="90" t="s">
        <v>148</v>
      </c>
      <c r="X563" s="92">
        <v>45576</v>
      </c>
      <c r="Y563" s="92">
        <v>45900</v>
      </c>
      <c r="Z563" s="90" t="s">
        <v>155</v>
      </c>
      <c r="AA563" s="44"/>
      <c r="AB563" s="97" t="s">
        <v>55</v>
      </c>
      <c r="AC563" s="97" t="s">
        <v>55</v>
      </c>
      <c r="AD563" s="97" t="s">
        <v>55</v>
      </c>
      <c r="AE563" s="97" t="s">
        <v>55</v>
      </c>
      <c r="AF563" s="97" t="s">
        <v>55</v>
      </c>
      <c r="AG563" s="97" t="s">
        <v>55</v>
      </c>
      <c r="AH563" s="97" t="s">
        <v>55</v>
      </c>
      <c r="AI563" s="97" t="s">
        <v>55</v>
      </c>
      <c r="AJ563" s="97" t="s">
        <v>55</v>
      </c>
      <c r="AK563" s="97" t="s">
        <v>55</v>
      </c>
      <c r="AL563" s="97" t="s">
        <v>55</v>
      </c>
      <c r="AM563" s="97" t="s">
        <v>55</v>
      </c>
      <c r="AN563" s="97" t="s">
        <v>55</v>
      </c>
      <c r="AO563" s="97" t="s">
        <v>55</v>
      </c>
      <c r="AP563" s="97" t="s">
        <v>55</v>
      </c>
      <c r="AQ563" s="97" t="s">
        <v>55</v>
      </c>
      <c r="AR563" s="97" t="s">
        <v>55</v>
      </c>
      <c r="AS563" s="97" t="s">
        <v>55</v>
      </c>
      <c r="AT563" s="97" t="s">
        <v>48</v>
      </c>
      <c r="AU563" s="98" t="str">
        <f t="shared" si="128"/>
        <v>A</v>
      </c>
      <c r="AV563" s="219" t="s">
        <v>2722</v>
      </c>
      <c r="AW563" s="198">
        <v>0</v>
      </c>
      <c r="AX563" s="219" t="s">
        <v>2722</v>
      </c>
      <c r="AY563" s="203">
        <v>45586</v>
      </c>
      <c r="AZ563" s="219" t="s">
        <v>179</v>
      </c>
      <c r="BA563" s="219" t="s">
        <v>179</v>
      </c>
      <c r="BB563" s="219" t="s">
        <v>179</v>
      </c>
      <c r="BC563" s="97" t="s">
        <v>48</v>
      </c>
      <c r="BD563" s="98" t="str">
        <f t="shared" si="127"/>
        <v>A</v>
      </c>
      <c r="BE563" s="99"/>
      <c r="BF563" s="106"/>
      <c r="BG563" s="101"/>
      <c r="BH563" s="200"/>
      <c r="BI563" s="205"/>
      <c r="BJ563" s="201"/>
      <c r="BK563" s="202"/>
      <c r="BL563" s="107"/>
      <c r="BM563" s="108">
        <f t="shared" si="125"/>
        <v>0</v>
      </c>
      <c r="BN563" s="108">
        <f t="shared" si="129"/>
        <v>1</v>
      </c>
      <c r="BO563" s="108">
        <f t="shared" si="130"/>
        <v>0</v>
      </c>
      <c r="BP563" s="108">
        <f t="shared" si="131"/>
        <v>0</v>
      </c>
      <c r="BQ563" s="108">
        <f t="shared" si="132"/>
        <v>0</v>
      </c>
      <c r="BR563" s="109">
        <f t="shared" si="133"/>
        <v>0</v>
      </c>
      <c r="BS563" s="108">
        <f t="shared" si="126"/>
        <v>0</v>
      </c>
      <c r="BT563" s="108">
        <f t="shared" si="134"/>
        <v>0</v>
      </c>
      <c r="BU563" s="108">
        <f t="shared" si="117"/>
        <v>0</v>
      </c>
      <c r="BV563" s="62" t="str">
        <f t="shared" si="124"/>
        <v>MENOR</v>
      </c>
      <c r="BW563" s="251"/>
    </row>
    <row r="564" spans="1:75" ht="49.5" customHeight="1">
      <c r="A564" s="89" t="s">
        <v>147</v>
      </c>
      <c r="B564" s="43">
        <v>2118</v>
      </c>
      <c r="C564" s="90" t="s">
        <v>3</v>
      </c>
      <c r="D564" s="90" t="s">
        <v>2705</v>
      </c>
      <c r="E564" s="92">
        <v>45253</v>
      </c>
      <c r="F564" s="90" t="s">
        <v>24</v>
      </c>
      <c r="G564" s="93" t="s">
        <v>2718</v>
      </c>
      <c r="H564" s="90" t="s">
        <v>30</v>
      </c>
      <c r="I564" s="92">
        <v>45504</v>
      </c>
      <c r="J564" s="94"/>
      <c r="K564" s="90"/>
      <c r="L564" s="90"/>
      <c r="M564" s="90"/>
      <c r="N564" s="90"/>
      <c r="O564" s="92"/>
      <c r="P564" s="92"/>
      <c r="Q564" s="188">
        <v>3194</v>
      </c>
      <c r="R564" s="95" t="e">
        <f t="array" ref="R564">SUM(IF($AA564=Reformulaciones!$B$2:$B$1354,Reformulaciones!$J$2:$J$994,0))</f>
        <v>#N/A</v>
      </c>
      <c r="S564" s="93" t="s">
        <v>2719</v>
      </c>
      <c r="T564" s="93" t="s">
        <v>2725</v>
      </c>
      <c r="U564" s="96" t="s">
        <v>2726</v>
      </c>
      <c r="V564" s="94" t="s">
        <v>154</v>
      </c>
      <c r="W564" s="90" t="s">
        <v>148</v>
      </c>
      <c r="X564" s="92">
        <v>45576</v>
      </c>
      <c r="Y564" s="92">
        <v>45900</v>
      </c>
      <c r="Z564" s="90" t="s">
        <v>155</v>
      </c>
      <c r="AA564" s="44"/>
      <c r="AB564" s="97" t="s">
        <v>55</v>
      </c>
      <c r="AC564" s="97" t="s">
        <v>55</v>
      </c>
      <c r="AD564" s="97" t="s">
        <v>55</v>
      </c>
      <c r="AE564" s="97" t="s">
        <v>55</v>
      </c>
      <c r="AF564" s="97" t="s">
        <v>55</v>
      </c>
      <c r="AG564" s="97" t="s">
        <v>55</v>
      </c>
      <c r="AH564" s="97" t="s">
        <v>55</v>
      </c>
      <c r="AI564" s="97" t="s">
        <v>55</v>
      </c>
      <c r="AJ564" s="97" t="s">
        <v>55</v>
      </c>
      <c r="AK564" s="97" t="s">
        <v>55</v>
      </c>
      <c r="AL564" s="97" t="s">
        <v>55</v>
      </c>
      <c r="AM564" s="97" t="s">
        <v>55</v>
      </c>
      <c r="AN564" s="97" t="s">
        <v>55</v>
      </c>
      <c r="AO564" s="97" t="s">
        <v>55</v>
      </c>
      <c r="AP564" s="97" t="s">
        <v>55</v>
      </c>
      <c r="AQ564" s="97" t="s">
        <v>55</v>
      </c>
      <c r="AR564" s="97" t="s">
        <v>55</v>
      </c>
      <c r="AS564" s="97" t="s">
        <v>55</v>
      </c>
      <c r="AT564" s="97" t="s">
        <v>48</v>
      </c>
      <c r="AU564" s="98" t="str">
        <f t="shared" si="128"/>
        <v>A</v>
      </c>
      <c r="AV564" s="219" t="s">
        <v>2722</v>
      </c>
      <c r="AW564" s="198">
        <v>0</v>
      </c>
      <c r="AX564" s="219" t="s">
        <v>2722</v>
      </c>
      <c r="AY564" s="203">
        <v>45586</v>
      </c>
      <c r="AZ564" s="219" t="s">
        <v>179</v>
      </c>
      <c r="BA564" s="219" t="s">
        <v>179</v>
      </c>
      <c r="BB564" s="219" t="s">
        <v>179</v>
      </c>
      <c r="BC564" s="97" t="s">
        <v>48</v>
      </c>
      <c r="BD564" s="98" t="str">
        <f t="shared" si="127"/>
        <v>A</v>
      </c>
      <c r="BE564" s="99"/>
      <c r="BF564" s="106"/>
      <c r="BG564" s="101"/>
      <c r="BH564" s="200"/>
      <c r="BI564" s="205"/>
      <c r="BJ564" s="201"/>
      <c r="BK564" s="202"/>
      <c r="BL564" s="107"/>
      <c r="BM564" s="108">
        <f t="shared" si="125"/>
        <v>0</v>
      </c>
      <c r="BN564" s="108">
        <f t="shared" si="129"/>
        <v>1</v>
      </c>
      <c r="BO564" s="108">
        <f t="shared" si="130"/>
        <v>0</v>
      </c>
      <c r="BP564" s="108">
        <f t="shared" si="131"/>
        <v>0</v>
      </c>
      <c r="BQ564" s="108">
        <f t="shared" si="132"/>
        <v>0</v>
      </c>
      <c r="BR564" s="109">
        <f t="shared" si="133"/>
        <v>0</v>
      </c>
      <c r="BS564" s="108">
        <f t="shared" si="126"/>
        <v>0</v>
      </c>
      <c r="BT564" s="108">
        <f t="shared" si="134"/>
        <v>0</v>
      </c>
      <c r="BU564" s="108">
        <f t="shared" si="117"/>
        <v>0</v>
      </c>
      <c r="BV564" s="62" t="str">
        <f t="shared" si="124"/>
        <v>MENOR</v>
      </c>
      <c r="BW564" s="251"/>
    </row>
    <row r="565" spans="1:75" ht="49.5" customHeight="1">
      <c r="A565" s="89" t="s">
        <v>147</v>
      </c>
      <c r="B565" s="43">
        <v>2118</v>
      </c>
      <c r="C565" s="90" t="s">
        <v>3</v>
      </c>
      <c r="D565" s="90" t="s">
        <v>2705</v>
      </c>
      <c r="E565" s="92">
        <v>45253</v>
      </c>
      <c r="F565" s="90" t="s">
        <v>24</v>
      </c>
      <c r="G565" s="93" t="s">
        <v>2718</v>
      </c>
      <c r="H565" s="90" t="s">
        <v>30</v>
      </c>
      <c r="I565" s="92">
        <v>45504</v>
      </c>
      <c r="J565" s="94"/>
      <c r="K565" s="90"/>
      <c r="L565" s="90"/>
      <c r="M565" s="90"/>
      <c r="N565" s="90"/>
      <c r="O565" s="92"/>
      <c r="P565" s="92"/>
      <c r="Q565" s="188">
        <v>3195</v>
      </c>
      <c r="R565" s="95" t="e">
        <f t="array" ref="R565">SUM(IF($AA565=Reformulaciones!$B$2:$B$1354,Reformulaciones!$J$2:$J$994,0))</f>
        <v>#N/A</v>
      </c>
      <c r="S565" s="93" t="s">
        <v>2719</v>
      </c>
      <c r="T565" s="93" t="s">
        <v>2727</v>
      </c>
      <c r="U565" s="96" t="s">
        <v>2728</v>
      </c>
      <c r="V565" s="94" t="s">
        <v>154</v>
      </c>
      <c r="W565" s="90" t="s">
        <v>148</v>
      </c>
      <c r="X565" s="92">
        <v>45576</v>
      </c>
      <c r="Y565" s="92">
        <v>45900</v>
      </c>
      <c r="Z565" s="90" t="s">
        <v>155</v>
      </c>
      <c r="AA565" s="44"/>
      <c r="AB565" s="97" t="s">
        <v>55</v>
      </c>
      <c r="AC565" s="97" t="s">
        <v>55</v>
      </c>
      <c r="AD565" s="97" t="s">
        <v>55</v>
      </c>
      <c r="AE565" s="97" t="s">
        <v>55</v>
      </c>
      <c r="AF565" s="97" t="s">
        <v>55</v>
      </c>
      <c r="AG565" s="97" t="s">
        <v>55</v>
      </c>
      <c r="AH565" s="97" t="s">
        <v>55</v>
      </c>
      <c r="AI565" s="97" t="s">
        <v>55</v>
      </c>
      <c r="AJ565" s="97" t="s">
        <v>55</v>
      </c>
      <c r="AK565" s="97" t="s">
        <v>55</v>
      </c>
      <c r="AL565" s="97" t="s">
        <v>55</v>
      </c>
      <c r="AM565" s="97" t="s">
        <v>55</v>
      </c>
      <c r="AN565" s="97" t="s">
        <v>55</v>
      </c>
      <c r="AO565" s="97" t="s">
        <v>55</v>
      </c>
      <c r="AP565" s="97" t="s">
        <v>55</v>
      </c>
      <c r="AQ565" s="97" t="s">
        <v>55</v>
      </c>
      <c r="AR565" s="97" t="s">
        <v>55</v>
      </c>
      <c r="AS565" s="97" t="s">
        <v>55</v>
      </c>
      <c r="AT565" s="97" t="s">
        <v>48</v>
      </c>
      <c r="AU565" s="98" t="str">
        <f t="shared" si="128"/>
        <v>A</v>
      </c>
      <c r="AV565" s="219" t="s">
        <v>2722</v>
      </c>
      <c r="AW565" s="198">
        <v>0</v>
      </c>
      <c r="AX565" s="219" t="s">
        <v>2722</v>
      </c>
      <c r="AY565" s="203">
        <v>45586</v>
      </c>
      <c r="AZ565" s="219" t="s">
        <v>179</v>
      </c>
      <c r="BA565" s="219" t="s">
        <v>179</v>
      </c>
      <c r="BB565" s="219" t="s">
        <v>179</v>
      </c>
      <c r="BC565" s="97" t="s">
        <v>48</v>
      </c>
      <c r="BD565" s="98" t="str">
        <f t="shared" si="127"/>
        <v>A</v>
      </c>
      <c r="BE565" s="99"/>
      <c r="BF565" s="106"/>
      <c r="BG565" s="101"/>
      <c r="BH565" s="200"/>
      <c r="BI565" s="205"/>
      <c r="BJ565" s="201"/>
      <c r="BK565" s="202"/>
      <c r="BL565" s="107"/>
      <c r="BM565" s="108">
        <f t="shared" si="125"/>
        <v>0</v>
      </c>
      <c r="BN565" s="108">
        <f t="shared" si="129"/>
        <v>1</v>
      </c>
      <c r="BO565" s="108">
        <f t="shared" si="130"/>
        <v>0</v>
      </c>
      <c r="BP565" s="108">
        <f t="shared" si="131"/>
        <v>0</v>
      </c>
      <c r="BQ565" s="108">
        <f t="shared" si="132"/>
        <v>0</v>
      </c>
      <c r="BR565" s="109">
        <f t="shared" si="133"/>
        <v>0</v>
      </c>
      <c r="BS565" s="108">
        <f t="shared" si="126"/>
        <v>0</v>
      </c>
      <c r="BT565" s="108">
        <f t="shared" si="134"/>
        <v>0</v>
      </c>
      <c r="BU565" s="108">
        <f t="shared" si="117"/>
        <v>0</v>
      </c>
      <c r="BV565" s="62" t="str">
        <f t="shared" si="124"/>
        <v>MENOR</v>
      </c>
      <c r="BW565" s="251"/>
    </row>
    <row r="566" spans="1:75" ht="49.5" hidden="1" customHeight="1">
      <c r="A566" s="89" t="s">
        <v>147</v>
      </c>
      <c r="B566" s="43">
        <v>2119</v>
      </c>
      <c r="C566" s="90" t="s">
        <v>3</v>
      </c>
      <c r="D566" s="90" t="s">
        <v>2705</v>
      </c>
      <c r="E566" s="92">
        <v>45253</v>
      </c>
      <c r="F566" s="90" t="s">
        <v>1615</v>
      </c>
      <c r="G566" s="93" t="s">
        <v>2729</v>
      </c>
      <c r="H566" s="90" t="s">
        <v>30</v>
      </c>
      <c r="I566" s="92">
        <v>45504</v>
      </c>
      <c r="J566" s="94"/>
      <c r="K566" s="90"/>
      <c r="L566" s="90"/>
      <c r="M566" s="90"/>
      <c r="N566" s="90"/>
      <c r="O566" s="92"/>
      <c r="P566" s="92"/>
      <c r="Q566" s="188" t="s">
        <v>110</v>
      </c>
      <c r="R566" s="95" t="e">
        <f t="array" ref="R566">SUM(IF($AA566=Reformulaciones!$B$2:$B$1354,Reformulaciones!$J$2:$J$994,0))</f>
        <v>#N/A</v>
      </c>
      <c r="S566" s="93"/>
      <c r="T566" s="178" t="s">
        <v>609</v>
      </c>
      <c r="U566" s="96"/>
      <c r="V566" s="94"/>
      <c r="W566" s="90" t="s">
        <v>148</v>
      </c>
      <c r="X566" s="92"/>
      <c r="Y566" s="92"/>
      <c r="Z566" s="90"/>
      <c r="AA566" s="44"/>
      <c r="AB566" s="97" t="s">
        <v>55</v>
      </c>
      <c r="AC566" s="97" t="s">
        <v>55</v>
      </c>
      <c r="AD566" s="97" t="s">
        <v>55</v>
      </c>
      <c r="AE566" s="97" t="s">
        <v>55</v>
      </c>
      <c r="AF566" s="97" t="s">
        <v>55</v>
      </c>
      <c r="AG566" s="97" t="s">
        <v>55</v>
      </c>
      <c r="AH566" s="97" t="s">
        <v>55</v>
      </c>
      <c r="AI566" s="97" t="s">
        <v>55</v>
      </c>
      <c r="AJ566" s="97" t="s">
        <v>55</v>
      </c>
      <c r="AK566" s="97" t="s">
        <v>55</v>
      </c>
      <c r="AL566" s="97" t="s">
        <v>55</v>
      </c>
      <c r="AM566" s="97" t="s">
        <v>55</v>
      </c>
      <c r="AN566" s="97" t="s">
        <v>55</v>
      </c>
      <c r="AO566" s="97" t="s">
        <v>55</v>
      </c>
      <c r="AP566" s="97" t="s">
        <v>55</v>
      </c>
      <c r="AQ566" s="97" t="s">
        <v>55</v>
      </c>
      <c r="AR566" s="97" t="s">
        <v>55</v>
      </c>
      <c r="AS566" s="97" t="s">
        <v>55</v>
      </c>
      <c r="AT566" s="97" t="s">
        <v>48</v>
      </c>
      <c r="AU566" s="98" t="str">
        <f t="shared" si="128"/>
        <v>A</v>
      </c>
      <c r="AV566" s="219" t="s">
        <v>2730</v>
      </c>
      <c r="AW566" s="198">
        <v>0</v>
      </c>
      <c r="AX566" s="219" t="s">
        <v>2730</v>
      </c>
      <c r="AY566" s="203">
        <v>45586</v>
      </c>
      <c r="AZ566" s="219" t="s">
        <v>179</v>
      </c>
      <c r="BA566" s="219" t="s">
        <v>179</v>
      </c>
      <c r="BB566" s="219" t="s">
        <v>179</v>
      </c>
      <c r="BC566" s="97" t="s">
        <v>48</v>
      </c>
      <c r="BD566" s="98" t="str">
        <f t="shared" si="127"/>
        <v>A</v>
      </c>
      <c r="BE566" s="99"/>
      <c r="BF566" s="106"/>
      <c r="BG566" s="101"/>
      <c r="BH566" s="200"/>
      <c r="BI566" s="205"/>
      <c r="BJ566" s="201"/>
      <c r="BK566" s="202" t="s">
        <v>3309</v>
      </c>
      <c r="BL566" s="107" t="s">
        <v>2400</v>
      </c>
      <c r="BM566" s="108">
        <f t="shared" si="125"/>
        <v>0</v>
      </c>
      <c r="BN566" s="108">
        <f t="shared" si="129"/>
        <v>1</v>
      </c>
      <c r="BO566" s="108">
        <f t="shared" si="130"/>
        <v>0</v>
      </c>
      <c r="BP566" s="108">
        <f t="shared" si="131"/>
        <v>0</v>
      </c>
      <c r="BQ566" s="108">
        <f t="shared" si="132"/>
        <v>0</v>
      </c>
      <c r="BR566" s="109">
        <f t="shared" si="133"/>
        <v>1</v>
      </c>
      <c r="BS566" s="108">
        <f t="shared" si="126"/>
        <v>0</v>
      </c>
      <c r="BT566" s="108">
        <f t="shared" si="134"/>
        <v>0</v>
      </c>
      <c r="BU566" s="108">
        <f t="shared" si="117"/>
        <v>0</v>
      </c>
      <c r="BV566" s="62" t="str">
        <f t="shared" si="124"/>
        <v>MENOR</v>
      </c>
      <c r="BW566" s="251"/>
    </row>
    <row r="567" spans="1:75" ht="49.5" customHeight="1">
      <c r="A567" s="89" t="s">
        <v>147</v>
      </c>
      <c r="B567" s="43">
        <v>2120</v>
      </c>
      <c r="C567" s="90" t="s">
        <v>3</v>
      </c>
      <c r="D567" s="90" t="s">
        <v>2705</v>
      </c>
      <c r="E567" s="92">
        <v>45253</v>
      </c>
      <c r="F567" s="90" t="s">
        <v>24</v>
      </c>
      <c r="G567" s="93" t="s">
        <v>2731</v>
      </c>
      <c r="H567" s="90" t="s">
        <v>30</v>
      </c>
      <c r="I567" s="92">
        <v>45504</v>
      </c>
      <c r="J567" s="94"/>
      <c r="K567" s="90"/>
      <c r="L567" s="90"/>
      <c r="M567" s="90"/>
      <c r="N567" s="90"/>
      <c r="O567" s="92"/>
      <c r="P567" s="92"/>
      <c r="Q567" s="188">
        <v>3153</v>
      </c>
      <c r="R567" s="95" t="e">
        <f t="array" ref="R567">SUM(IF($AA567=Reformulaciones!$B$2:$B$1354,Reformulaciones!$J$2:$J$994,0))</f>
        <v>#N/A</v>
      </c>
      <c r="S567" s="93" t="s">
        <v>2732</v>
      </c>
      <c r="T567" s="93" t="s">
        <v>2733</v>
      </c>
      <c r="U567" s="96" t="s">
        <v>2734</v>
      </c>
      <c r="V567" s="94">
        <v>1</v>
      </c>
      <c r="W567" s="90" t="s">
        <v>148</v>
      </c>
      <c r="X567" s="92">
        <v>45572</v>
      </c>
      <c r="Y567" s="92">
        <v>45657</v>
      </c>
      <c r="Z567" s="90" t="s">
        <v>155</v>
      </c>
      <c r="AA567" s="44"/>
      <c r="AB567" s="97" t="s">
        <v>55</v>
      </c>
      <c r="AC567" s="97" t="s">
        <v>55</v>
      </c>
      <c r="AD567" s="97" t="s">
        <v>55</v>
      </c>
      <c r="AE567" s="97" t="s">
        <v>55</v>
      </c>
      <c r="AF567" s="97" t="s">
        <v>55</v>
      </c>
      <c r="AG567" s="97" t="s">
        <v>55</v>
      </c>
      <c r="AH567" s="97" t="s">
        <v>55</v>
      </c>
      <c r="AI567" s="97" t="s">
        <v>55</v>
      </c>
      <c r="AJ567" s="97" t="s">
        <v>55</v>
      </c>
      <c r="AK567" s="97" t="s">
        <v>55</v>
      </c>
      <c r="AL567" s="97" t="s">
        <v>55</v>
      </c>
      <c r="AM567" s="97" t="s">
        <v>55</v>
      </c>
      <c r="AN567" s="97" t="s">
        <v>55</v>
      </c>
      <c r="AO567" s="97" t="s">
        <v>55</v>
      </c>
      <c r="AP567" s="97" t="s">
        <v>55</v>
      </c>
      <c r="AQ567" s="97" t="s">
        <v>55</v>
      </c>
      <c r="AR567" s="97" t="s">
        <v>55</v>
      </c>
      <c r="AS567" s="97" t="s">
        <v>55</v>
      </c>
      <c r="AT567" s="97" t="s">
        <v>48</v>
      </c>
      <c r="AU567" s="98" t="str">
        <f t="shared" si="128"/>
        <v>A</v>
      </c>
      <c r="AV567" s="219" t="s">
        <v>2735</v>
      </c>
      <c r="AW567" s="198">
        <v>0</v>
      </c>
      <c r="AX567" s="219" t="s">
        <v>2735</v>
      </c>
      <c r="AY567" s="203">
        <v>45586</v>
      </c>
      <c r="AZ567" s="219" t="s">
        <v>179</v>
      </c>
      <c r="BA567" s="219" t="s">
        <v>179</v>
      </c>
      <c r="BB567" s="219" t="s">
        <v>179</v>
      </c>
      <c r="BC567" s="97" t="s">
        <v>48</v>
      </c>
      <c r="BD567" s="98" t="str">
        <f t="shared" si="127"/>
        <v>A</v>
      </c>
      <c r="BE567" s="99"/>
      <c r="BF567" s="106"/>
      <c r="BG567" s="101"/>
      <c r="BH567" s="200"/>
      <c r="BI567" s="205"/>
      <c r="BJ567" s="201"/>
      <c r="BK567" s="202"/>
      <c r="BL567" s="107" t="s">
        <v>2400</v>
      </c>
      <c r="BM567" s="108">
        <f t="shared" si="125"/>
        <v>1</v>
      </c>
      <c r="BN567" s="108">
        <f t="shared" si="129"/>
        <v>1</v>
      </c>
      <c r="BO567" s="108">
        <f t="shared" si="130"/>
        <v>0</v>
      </c>
      <c r="BP567" s="108">
        <f t="shared" si="131"/>
        <v>1</v>
      </c>
      <c r="BQ567" s="108">
        <f t="shared" si="132"/>
        <v>1</v>
      </c>
      <c r="BR567" s="109">
        <f t="shared" si="133"/>
        <v>0</v>
      </c>
      <c r="BS567" s="108">
        <f t="shared" si="126"/>
        <v>1</v>
      </c>
      <c r="BT567" s="108">
        <f t="shared" si="134"/>
        <v>0</v>
      </c>
      <c r="BU567" s="108">
        <f t="shared" si="117"/>
        <v>1</v>
      </c>
      <c r="BV567" s="62" t="str">
        <f t="shared" si="124"/>
        <v>MENOR</v>
      </c>
      <c r="BW567" s="251"/>
    </row>
    <row r="568" spans="1:75" ht="49.5" customHeight="1">
      <c r="A568" s="89" t="s">
        <v>147</v>
      </c>
      <c r="B568" s="43">
        <v>2120</v>
      </c>
      <c r="C568" s="90" t="s">
        <v>3</v>
      </c>
      <c r="D568" s="90" t="s">
        <v>2705</v>
      </c>
      <c r="E568" s="92">
        <v>45253</v>
      </c>
      <c r="F568" s="90" t="s">
        <v>24</v>
      </c>
      <c r="G568" s="93" t="s">
        <v>2731</v>
      </c>
      <c r="H568" s="90" t="s">
        <v>30</v>
      </c>
      <c r="I568" s="92">
        <v>45504</v>
      </c>
      <c r="J568" s="94"/>
      <c r="K568" s="90"/>
      <c r="L568" s="90"/>
      <c r="M568" s="90"/>
      <c r="N568" s="90"/>
      <c r="O568" s="92"/>
      <c r="P568" s="92"/>
      <c r="Q568" s="188">
        <v>3154</v>
      </c>
      <c r="R568" s="95" t="e">
        <f t="array" ref="R568">SUM(IF($AA568=Reformulaciones!$B$2:$B$1354,Reformulaciones!$J$2:$J$994,0))</f>
        <v>#N/A</v>
      </c>
      <c r="S568" s="93" t="s">
        <v>2732</v>
      </c>
      <c r="T568" s="93" t="s">
        <v>2736</v>
      </c>
      <c r="U568" s="96" t="s">
        <v>2737</v>
      </c>
      <c r="V568" s="94">
        <v>1</v>
      </c>
      <c r="W568" s="90" t="s">
        <v>148</v>
      </c>
      <c r="X568" s="92">
        <v>45572</v>
      </c>
      <c r="Y568" s="92">
        <v>45657</v>
      </c>
      <c r="Z568" s="90" t="s">
        <v>155</v>
      </c>
      <c r="AA568" s="44"/>
      <c r="AB568" s="97" t="s">
        <v>55</v>
      </c>
      <c r="AC568" s="97" t="s">
        <v>55</v>
      </c>
      <c r="AD568" s="97" t="s">
        <v>55</v>
      </c>
      <c r="AE568" s="97" t="s">
        <v>55</v>
      </c>
      <c r="AF568" s="97" t="s">
        <v>55</v>
      </c>
      <c r="AG568" s="97" t="s">
        <v>55</v>
      </c>
      <c r="AH568" s="97" t="s">
        <v>55</v>
      </c>
      <c r="AI568" s="97" t="s">
        <v>55</v>
      </c>
      <c r="AJ568" s="97" t="s">
        <v>55</v>
      </c>
      <c r="AK568" s="97" t="s">
        <v>55</v>
      </c>
      <c r="AL568" s="97" t="s">
        <v>55</v>
      </c>
      <c r="AM568" s="97" t="s">
        <v>55</v>
      </c>
      <c r="AN568" s="97" t="s">
        <v>55</v>
      </c>
      <c r="AO568" s="97" t="s">
        <v>55</v>
      </c>
      <c r="AP568" s="97" t="s">
        <v>55</v>
      </c>
      <c r="AQ568" s="97" t="s">
        <v>55</v>
      </c>
      <c r="AR568" s="97" t="s">
        <v>55</v>
      </c>
      <c r="AS568" s="97" t="s">
        <v>55</v>
      </c>
      <c r="AT568" s="97" t="s">
        <v>48</v>
      </c>
      <c r="AU568" s="98" t="str">
        <f t="shared" si="128"/>
        <v>A</v>
      </c>
      <c r="AV568" s="219" t="s">
        <v>2735</v>
      </c>
      <c r="AW568" s="198">
        <v>0</v>
      </c>
      <c r="AX568" s="219" t="s">
        <v>2735</v>
      </c>
      <c r="AY568" s="203">
        <v>45586</v>
      </c>
      <c r="AZ568" s="219" t="s">
        <v>179</v>
      </c>
      <c r="BA568" s="219" t="s">
        <v>179</v>
      </c>
      <c r="BB568" s="219" t="s">
        <v>179</v>
      </c>
      <c r="BC568" s="97" t="s">
        <v>48</v>
      </c>
      <c r="BD568" s="98" t="str">
        <f t="shared" si="127"/>
        <v>A</v>
      </c>
      <c r="BE568" s="99"/>
      <c r="BF568" s="106"/>
      <c r="BG568" s="101"/>
      <c r="BH568" s="200"/>
      <c r="BI568" s="205"/>
      <c r="BJ568" s="201"/>
      <c r="BK568" s="202"/>
      <c r="BL568" s="107"/>
      <c r="BM568" s="108">
        <f t="shared" si="125"/>
        <v>1</v>
      </c>
      <c r="BN568" s="108">
        <f t="shared" si="129"/>
        <v>1</v>
      </c>
      <c r="BO568" s="108">
        <f t="shared" si="130"/>
        <v>0</v>
      </c>
      <c r="BP568" s="108">
        <f t="shared" si="131"/>
        <v>1</v>
      </c>
      <c r="BQ568" s="108">
        <f t="shared" si="132"/>
        <v>1</v>
      </c>
      <c r="BR568" s="109">
        <f t="shared" si="133"/>
        <v>0</v>
      </c>
      <c r="BS568" s="108">
        <f t="shared" si="126"/>
        <v>1</v>
      </c>
      <c r="BT568" s="108">
        <f t="shared" si="134"/>
        <v>0</v>
      </c>
      <c r="BU568" s="108">
        <f t="shared" si="117"/>
        <v>1</v>
      </c>
      <c r="BV568" s="62" t="str">
        <f t="shared" si="124"/>
        <v>MENOR</v>
      </c>
      <c r="BW568" s="251"/>
    </row>
    <row r="569" spans="1:75" ht="49.5" customHeight="1">
      <c r="A569" s="89" t="s">
        <v>147</v>
      </c>
      <c r="B569" s="43">
        <v>2120</v>
      </c>
      <c r="C569" s="90" t="s">
        <v>3</v>
      </c>
      <c r="D569" s="90" t="s">
        <v>2705</v>
      </c>
      <c r="E569" s="92">
        <v>45253</v>
      </c>
      <c r="F569" s="90" t="s">
        <v>24</v>
      </c>
      <c r="G569" s="93" t="s">
        <v>2731</v>
      </c>
      <c r="H569" s="90" t="s">
        <v>30</v>
      </c>
      <c r="I569" s="92">
        <v>45504</v>
      </c>
      <c r="J569" s="94"/>
      <c r="K569" s="90"/>
      <c r="L569" s="90"/>
      <c r="M569" s="90"/>
      <c r="N569" s="90"/>
      <c r="O569" s="92"/>
      <c r="P569" s="92"/>
      <c r="Q569" s="188">
        <v>3152</v>
      </c>
      <c r="R569" s="95" t="e">
        <f t="array" ref="R569">SUM(IF($AA569=Reformulaciones!$B$2:$B$1354,Reformulaciones!$J$2:$J$994,0))</f>
        <v>#N/A</v>
      </c>
      <c r="S569" s="93" t="s">
        <v>2732</v>
      </c>
      <c r="T569" s="93" t="s">
        <v>2738</v>
      </c>
      <c r="U569" s="96" t="s">
        <v>2739</v>
      </c>
      <c r="V569" s="94">
        <v>1</v>
      </c>
      <c r="W569" s="90" t="s">
        <v>148</v>
      </c>
      <c r="X569" s="92">
        <v>45572</v>
      </c>
      <c r="Y569" s="92">
        <v>45657</v>
      </c>
      <c r="Z569" s="90" t="s">
        <v>155</v>
      </c>
      <c r="AA569" s="44"/>
      <c r="AB569" s="97" t="s">
        <v>55</v>
      </c>
      <c r="AC569" s="97" t="s">
        <v>55</v>
      </c>
      <c r="AD569" s="97" t="s">
        <v>55</v>
      </c>
      <c r="AE569" s="97" t="s">
        <v>55</v>
      </c>
      <c r="AF569" s="97" t="s">
        <v>55</v>
      </c>
      <c r="AG569" s="97" t="s">
        <v>55</v>
      </c>
      <c r="AH569" s="97" t="s">
        <v>55</v>
      </c>
      <c r="AI569" s="97" t="s">
        <v>55</v>
      </c>
      <c r="AJ569" s="97" t="s">
        <v>55</v>
      </c>
      <c r="AK569" s="97" t="s">
        <v>55</v>
      </c>
      <c r="AL569" s="97" t="s">
        <v>55</v>
      </c>
      <c r="AM569" s="97" t="s">
        <v>55</v>
      </c>
      <c r="AN569" s="97" t="s">
        <v>55</v>
      </c>
      <c r="AO569" s="97" t="s">
        <v>55</v>
      </c>
      <c r="AP569" s="97" t="s">
        <v>55</v>
      </c>
      <c r="AQ569" s="97" t="s">
        <v>55</v>
      </c>
      <c r="AR569" s="97" t="s">
        <v>55</v>
      </c>
      <c r="AS569" s="97" t="s">
        <v>55</v>
      </c>
      <c r="AT569" s="97" t="s">
        <v>48</v>
      </c>
      <c r="AU569" s="98" t="str">
        <f t="shared" si="128"/>
        <v>A</v>
      </c>
      <c r="AV569" s="219" t="s">
        <v>2735</v>
      </c>
      <c r="AW569" s="198">
        <v>0</v>
      </c>
      <c r="AX569" s="219" t="s">
        <v>2735</v>
      </c>
      <c r="AY569" s="203">
        <v>45586</v>
      </c>
      <c r="AZ569" s="219" t="s">
        <v>179</v>
      </c>
      <c r="BA569" s="219" t="s">
        <v>179</v>
      </c>
      <c r="BB569" s="219" t="s">
        <v>179</v>
      </c>
      <c r="BC569" s="97" t="s">
        <v>48</v>
      </c>
      <c r="BD569" s="98" t="str">
        <f t="shared" si="127"/>
        <v>A</v>
      </c>
      <c r="BE569" s="99"/>
      <c r="BF569" s="106"/>
      <c r="BG569" s="101"/>
      <c r="BH569" s="200"/>
      <c r="BI569" s="205"/>
      <c r="BJ569" s="201"/>
      <c r="BK569" s="202"/>
      <c r="BL569" s="107"/>
      <c r="BM569" s="108">
        <f t="shared" si="125"/>
        <v>1</v>
      </c>
      <c r="BN569" s="108">
        <f t="shared" si="129"/>
        <v>1</v>
      </c>
      <c r="BO569" s="108">
        <f t="shared" si="130"/>
        <v>0</v>
      </c>
      <c r="BP569" s="108">
        <f t="shared" si="131"/>
        <v>1</v>
      </c>
      <c r="BQ569" s="108">
        <f t="shared" si="132"/>
        <v>1</v>
      </c>
      <c r="BR569" s="109">
        <f t="shared" si="133"/>
        <v>0</v>
      </c>
      <c r="BS569" s="108">
        <f t="shared" si="126"/>
        <v>1</v>
      </c>
      <c r="BT569" s="108">
        <f t="shared" si="134"/>
        <v>0</v>
      </c>
      <c r="BU569" s="108">
        <f t="shared" si="117"/>
        <v>1</v>
      </c>
      <c r="BV569" s="62" t="str">
        <f t="shared" si="124"/>
        <v>MENOR</v>
      </c>
      <c r="BW569" s="251"/>
    </row>
    <row r="570" spans="1:75" ht="49.5" customHeight="1">
      <c r="A570" s="89" t="s">
        <v>147</v>
      </c>
      <c r="B570" s="43">
        <v>2121</v>
      </c>
      <c r="C570" s="90" t="s">
        <v>3</v>
      </c>
      <c r="D570" s="90" t="s">
        <v>2705</v>
      </c>
      <c r="E570" s="92">
        <v>45253</v>
      </c>
      <c r="F570" s="90" t="s">
        <v>24</v>
      </c>
      <c r="G570" s="93" t="s">
        <v>2740</v>
      </c>
      <c r="H570" s="90" t="s">
        <v>30</v>
      </c>
      <c r="I570" s="92">
        <v>45504</v>
      </c>
      <c r="J570" s="94"/>
      <c r="K570" s="90"/>
      <c r="L570" s="90"/>
      <c r="M570" s="90"/>
      <c r="N570" s="90"/>
      <c r="O570" s="92"/>
      <c r="P570" s="92"/>
      <c r="Q570" s="188">
        <v>3156</v>
      </c>
      <c r="R570" s="95" t="e">
        <f t="array" ref="R570">SUM(IF($AA570=Reformulaciones!$B$2:$B$1354,Reformulaciones!$J$2:$J$994,0))</f>
        <v>#N/A</v>
      </c>
      <c r="S570" s="93" t="s">
        <v>2741</v>
      </c>
      <c r="T570" s="93" t="s">
        <v>2742</v>
      </c>
      <c r="U570" s="96" t="s">
        <v>2743</v>
      </c>
      <c r="V570" s="94">
        <v>1</v>
      </c>
      <c r="W570" s="90" t="s">
        <v>148</v>
      </c>
      <c r="X570" s="92">
        <v>45572</v>
      </c>
      <c r="Y570" s="92">
        <v>45657</v>
      </c>
      <c r="Z570" s="90" t="s">
        <v>155</v>
      </c>
      <c r="AA570" s="44"/>
      <c r="AB570" s="97" t="s">
        <v>55</v>
      </c>
      <c r="AC570" s="97" t="s">
        <v>55</v>
      </c>
      <c r="AD570" s="97" t="s">
        <v>55</v>
      </c>
      <c r="AE570" s="97" t="s">
        <v>55</v>
      </c>
      <c r="AF570" s="97" t="s">
        <v>55</v>
      </c>
      <c r="AG570" s="97" t="s">
        <v>55</v>
      </c>
      <c r="AH570" s="97" t="s">
        <v>55</v>
      </c>
      <c r="AI570" s="97" t="s">
        <v>55</v>
      </c>
      <c r="AJ570" s="97" t="s">
        <v>55</v>
      </c>
      <c r="AK570" s="97" t="s">
        <v>55</v>
      </c>
      <c r="AL570" s="97" t="s">
        <v>55</v>
      </c>
      <c r="AM570" s="97" t="s">
        <v>55</v>
      </c>
      <c r="AN570" s="97" t="s">
        <v>55</v>
      </c>
      <c r="AO570" s="97" t="s">
        <v>55</v>
      </c>
      <c r="AP570" s="97" t="s">
        <v>55</v>
      </c>
      <c r="AQ570" s="97" t="s">
        <v>55</v>
      </c>
      <c r="AR570" s="97" t="s">
        <v>55</v>
      </c>
      <c r="AS570" s="97" t="s">
        <v>55</v>
      </c>
      <c r="AT570" s="97" t="s">
        <v>48</v>
      </c>
      <c r="AU570" s="98" t="str">
        <f t="shared" si="128"/>
        <v>A</v>
      </c>
      <c r="AV570" s="219" t="s">
        <v>2735</v>
      </c>
      <c r="AW570" s="198">
        <v>0</v>
      </c>
      <c r="AX570" s="219" t="s">
        <v>2735</v>
      </c>
      <c r="AY570" s="203">
        <v>45586</v>
      </c>
      <c r="AZ570" s="219" t="s">
        <v>179</v>
      </c>
      <c r="BA570" s="219" t="s">
        <v>179</v>
      </c>
      <c r="BB570" s="219" t="s">
        <v>179</v>
      </c>
      <c r="BC570" s="97" t="s">
        <v>48</v>
      </c>
      <c r="BD570" s="98" t="str">
        <f t="shared" si="127"/>
        <v>A</v>
      </c>
      <c r="BE570" s="99"/>
      <c r="BF570" s="106"/>
      <c r="BG570" s="101"/>
      <c r="BH570" s="200"/>
      <c r="BI570" s="205"/>
      <c r="BJ570" s="201"/>
      <c r="BK570" s="202"/>
      <c r="BL570" s="107" t="s">
        <v>2400</v>
      </c>
      <c r="BM570" s="108">
        <f t="shared" si="125"/>
        <v>1</v>
      </c>
      <c r="BN570" s="108">
        <f t="shared" si="129"/>
        <v>1</v>
      </c>
      <c r="BO570" s="108">
        <f t="shared" si="130"/>
        <v>0</v>
      </c>
      <c r="BP570" s="108">
        <f t="shared" si="131"/>
        <v>1</v>
      </c>
      <c r="BQ570" s="108">
        <f t="shared" si="132"/>
        <v>1</v>
      </c>
      <c r="BR570" s="109">
        <f t="shared" si="133"/>
        <v>0</v>
      </c>
      <c r="BS570" s="108">
        <f t="shared" si="126"/>
        <v>1</v>
      </c>
      <c r="BT570" s="108">
        <f t="shared" si="134"/>
        <v>0</v>
      </c>
      <c r="BU570" s="108">
        <f t="shared" si="117"/>
        <v>1</v>
      </c>
      <c r="BV570" s="62" t="str">
        <f t="shared" si="124"/>
        <v>MENOR</v>
      </c>
      <c r="BW570" s="251"/>
    </row>
    <row r="571" spans="1:75" ht="49.5" customHeight="1">
      <c r="A571" s="89" t="s">
        <v>147</v>
      </c>
      <c r="B571" s="43">
        <v>2121</v>
      </c>
      <c r="C571" s="90" t="s">
        <v>3</v>
      </c>
      <c r="D571" s="90" t="s">
        <v>2705</v>
      </c>
      <c r="E571" s="92">
        <v>45253</v>
      </c>
      <c r="F571" s="90" t="s">
        <v>24</v>
      </c>
      <c r="G571" s="93" t="s">
        <v>2740</v>
      </c>
      <c r="H571" s="90" t="s">
        <v>30</v>
      </c>
      <c r="I571" s="92">
        <v>45504</v>
      </c>
      <c r="J571" s="94"/>
      <c r="K571" s="90"/>
      <c r="L571" s="90"/>
      <c r="M571" s="90"/>
      <c r="N571" s="90"/>
      <c r="O571" s="92"/>
      <c r="P571" s="92"/>
      <c r="Q571" s="188">
        <v>3155</v>
      </c>
      <c r="R571" s="95" t="e">
        <f t="array" ref="R571">SUM(IF($AA571=Reformulaciones!$B$2:$B$1354,Reformulaciones!$J$2:$J$994,0))</f>
        <v>#N/A</v>
      </c>
      <c r="S571" s="93" t="s">
        <v>2741</v>
      </c>
      <c r="T571" s="93" t="s">
        <v>2744</v>
      </c>
      <c r="U571" s="96" t="s">
        <v>2745</v>
      </c>
      <c r="V571" s="94">
        <v>1</v>
      </c>
      <c r="W571" s="90" t="s">
        <v>148</v>
      </c>
      <c r="X571" s="92">
        <v>45572</v>
      </c>
      <c r="Y571" s="92">
        <v>45657</v>
      </c>
      <c r="Z571" s="90" t="s">
        <v>155</v>
      </c>
      <c r="AA571" s="44"/>
      <c r="AB571" s="97" t="s">
        <v>55</v>
      </c>
      <c r="AC571" s="97" t="s">
        <v>55</v>
      </c>
      <c r="AD571" s="97" t="s">
        <v>55</v>
      </c>
      <c r="AE571" s="97" t="s">
        <v>55</v>
      </c>
      <c r="AF571" s="97" t="s">
        <v>55</v>
      </c>
      <c r="AG571" s="97" t="s">
        <v>55</v>
      </c>
      <c r="AH571" s="97" t="s">
        <v>55</v>
      </c>
      <c r="AI571" s="97" t="s">
        <v>55</v>
      </c>
      <c r="AJ571" s="97" t="s">
        <v>55</v>
      </c>
      <c r="AK571" s="97" t="s">
        <v>55</v>
      </c>
      <c r="AL571" s="97" t="s">
        <v>55</v>
      </c>
      <c r="AM571" s="97" t="s">
        <v>55</v>
      </c>
      <c r="AN571" s="97" t="s">
        <v>55</v>
      </c>
      <c r="AO571" s="97" t="s">
        <v>55</v>
      </c>
      <c r="AP571" s="97" t="s">
        <v>55</v>
      </c>
      <c r="AQ571" s="97" t="s">
        <v>55</v>
      </c>
      <c r="AR571" s="97" t="s">
        <v>55</v>
      </c>
      <c r="AS571" s="97" t="s">
        <v>55</v>
      </c>
      <c r="AT571" s="97" t="s">
        <v>48</v>
      </c>
      <c r="AU571" s="98" t="str">
        <f t="shared" si="128"/>
        <v>A</v>
      </c>
      <c r="AV571" s="219" t="s">
        <v>2735</v>
      </c>
      <c r="AW571" s="198">
        <v>0</v>
      </c>
      <c r="AX571" s="219" t="s">
        <v>2735</v>
      </c>
      <c r="AY571" s="203">
        <v>45586</v>
      </c>
      <c r="AZ571" s="219" t="s">
        <v>179</v>
      </c>
      <c r="BA571" s="219" t="s">
        <v>179</v>
      </c>
      <c r="BB571" s="219" t="s">
        <v>179</v>
      </c>
      <c r="BC571" s="97" t="s">
        <v>48</v>
      </c>
      <c r="BD571" s="98" t="str">
        <f t="shared" si="127"/>
        <v>A</v>
      </c>
      <c r="BE571" s="99"/>
      <c r="BF571" s="106"/>
      <c r="BG571" s="101"/>
      <c r="BH571" s="200"/>
      <c r="BI571" s="205"/>
      <c r="BJ571" s="201"/>
      <c r="BK571" s="202"/>
      <c r="BL571" s="107"/>
      <c r="BM571" s="108">
        <f t="shared" si="125"/>
        <v>1</v>
      </c>
      <c r="BN571" s="108">
        <f t="shared" si="129"/>
        <v>1</v>
      </c>
      <c r="BO571" s="108">
        <f t="shared" si="130"/>
        <v>0</v>
      </c>
      <c r="BP571" s="108">
        <f t="shared" si="131"/>
        <v>1</v>
      </c>
      <c r="BQ571" s="108">
        <f t="shared" si="132"/>
        <v>1</v>
      </c>
      <c r="BR571" s="109">
        <f t="shared" si="133"/>
        <v>0</v>
      </c>
      <c r="BS571" s="108">
        <f t="shared" si="126"/>
        <v>1</v>
      </c>
      <c r="BT571" s="108">
        <f t="shared" si="134"/>
        <v>0</v>
      </c>
      <c r="BU571" s="108">
        <f t="shared" si="117"/>
        <v>1</v>
      </c>
      <c r="BV571" s="62" t="str">
        <f t="shared" si="124"/>
        <v>MENOR</v>
      </c>
      <c r="BW571" s="251"/>
    </row>
    <row r="572" spans="1:75" ht="49.5" hidden="1" customHeight="1">
      <c r="A572" s="89" t="s">
        <v>147</v>
      </c>
      <c r="B572" s="43">
        <v>2122</v>
      </c>
      <c r="C572" s="90" t="s">
        <v>3</v>
      </c>
      <c r="D572" s="90" t="s">
        <v>2705</v>
      </c>
      <c r="E572" s="92">
        <v>45253</v>
      </c>
      <c r="F572" s="90" t="s">
        <v>1615</v>
      </c>
      <c r="G572" s="93" t="s">
        <v>2746</v>
      </c>
      <c r="H572" s="90" t="s">
        <v>30</v>
      </c>
      <c r="I572" s="92">
        <v>45504</v>
      </c>
      <c r="J572" s="94"/>
      <c r="K572" s="90"/>
      <c r="L572" s="90"/>
      <c r="M572" s="90"/>
      <c r="N572" s="90"/>
      <c r="O572" s="92"/>
      <c r="P572" s="92"/>
      <c r="Q572" s="188" t="s">
        <v>110</v>
      </c>
      <c r="R572" s="95" t="e">
        <f t="array" ref="R572">SUM(IF($AA572=Reformulaciones!$B$2:$B$1354,Reformulaciones!$J$2:$J$994,0))</f>
        <v>#N/A</v>
      </c>
      <c r="S572" s="93"/>
      <c r="T572" s="178" t="s">
        <v>609</v>
      </c>
      <c r="U572" s="96"/>
      <c r="V572" s="94"/>
      <c r="W572" s="90" t="s">
        <v>148</v>
      </c>
      <c r="X572" s="92"/>
      <c r="Y572" s="92"/>
      <c r="Z572" s="90"/>
      <c r="AA572" s="44"/>
      <c r="AB572" s="97" t="s">
        <v>55</v>
      </c>
      <c r="AC572" s="97" t="s">
        <v>55</v>
      </c>
      <c r="AD572" s="97" t="s">
        <v>55</v>
      </c>
      <c r="AE572" s="97" t="s">
        <v>55</v>
      </c>
      <c r="AF572" s="97" t="s">
        <v>55</v>
      </c>
      <c r="AG572" s="97" t="s">
        <v>55</v>
      </c>
      <c r="AH572" s="97" t="s">
        <v>55</v>
      </c>
      <c r="AI572" s="97" t="s">
        <v>55</v>
      </c>
      <c r="AJ572" s="97" t="s">
        <v>55</v>
      </c>
      <c r="AK572" s="97" t="s">
        <v>55</v>
      </c>
      <c r="AL572" s="97" t="s">
        <v>55</v>
      </c>
      <c r="AM572" s="97" t="s">
        <v>55</v>
      </c>
      <c r="AN572" s="97" t="s">
        <v>55</v>
      </c>
      <c r="AO572" s="97" t="s">
        <v>55</v>
      </c>
      <c r="AP572" s="97" t="s">
        <v>55</v>
      </c>
      <c r="AQ572" s="97" t="s">
        <v>55</v>
      </c>
      <c r="AR572" s="97" t="s">
        <v>55</v>
      </c>
      <c r="AS572" s="97" t="s">
        <v>55</v>
      </c>
      <c r="AT572" s="97" t="s">
        <v>48</v>
      </c>
      <c r="AU572" s="98" t="str">
        <f t="shared" si="128"/>
        <v>A</v>
      </c>
      <c r="AV572" s="219" t="s">
        <v>2747</v>
      </c>
      <c r="AW572" s="198">
        <v>0</v>
      </c>
      <c r="AX572" s="219" t="s">
        <v>2748</v>
      </c>
      <c r="AY572" s="203">
        <v>45586</v>
      </c>
      <c r="AZ572" s="219" t="s">
        <v>179</v>
      </c>
      <c r="BA572" s="219" t="s">
        <v>179</v>
      </c>
      <c r="BB572" s="219" t="s">
        <v>179</v>
      </c>
      <c r="BC572" s="97" t="s">
        <v>48</v>
      </c>
      <c r="BD572" s="98" t="str">
        <f t="shared" si="127"/>
        <v>A</v>
      </c>
      <c r="BE572" s="99"/>
      <c r="BF572" s="106"/>
      <c r="BG572" s="101"/>
      <c r="BH572" s="200"/>
      <c r="BI572" s="205"/>
      <c r="BJ572" s="201"/>
      <c r="BK572" s="270" t="s">
        <v>3310</v>
      </c>
      <c r="BL572" s="107" t="s">
        <v>2400</v>
      </c>
      <c r="BM572" s="108">
        <f t="shared" si="125"/>
        <v>0</v>
      </c>
      <c r="BN572" s="108">
        <f t="shared" si="129"/>
        <v>1</v>
      </c>
      <c r="BO572" s="108">
        <f t="shared" si="130"/>
        <v>0</v>
      </c>
      <c r="BP572" s="108">
        <f t="shared" si="131"/>
        <v>0</v>
      </c>
      <c r="BQ572" s="108">
        <f t="shared" si="132"/>
        <v>0</v>
      </c>
      <c r="BR572" s="109">
        <f t="shared" si="133"/>
        <v>1</v>
      </c>
      <c r="BS572" s="108">
        <f t="shared" si="126"/>
        <v>0</v>
      </c>
      <c r="BT572" s="108">
        <f t="shared" si="134"/>
        <v>0</v>
      </c>
      <c r="BU572" s="108">
        <f t="shared" si="117"/>
        <v>0</v>
      </c>
      <c r="BV572" s="62" t="str">
        <f t="shared" si="124"/>
        <v>MENOR</v>
      </c>
      <c r="BW572" s="251"/>
    </row>
    <row r="573" spans="1:75" ht="49.5" hidden="1" customHeight="1">
      <c r="A573" s="89" t="s">
        <v>147</v>
      </c>
      <c r="B573" s="43">
        <v>2123</v>
      </c>
      <c r="C573" s="90" t="s">
        <v>3</v>
      </c>
      <c r="D573" s="90" t="s">
        <v>2705</v>
      </c>
      <c r="E573" s="92">
        <v>45253</v>
      </c>
      <c r="F573" s="90" t="s">
        <v>1615</v>
      </c>
      <c r="G573" s="93" t="s">
        <v>2749</v>
      </c>
      <c r="H573" s="90" t="s">
        <v>30</v>
      </c>
      <c r="I573" s="92">
        <v>45504</v>
      </c>
      <c r="J573" s="94"/>
      <c r="K573" s="90"/>
      <c r="L573" s="90"/>
      <c r="M573" s="90"/>
      <c r="N573" s="90"/>
      <c r="O573" s="92"/>
      <c r="P573" s="92"/>
      <c r="Q573" s="188" t="s">
        <v>110</v>
      </c>
      <c r="R573" s="95" t="e">
        <f t="array" ref="R573">SUM(IF($AA573=Reformulaciones!$B$2:$B$1354,Reformulaciones!$J$2:$J$994,0))</f>
        <v>#N/A</v>
      </c>
      <c r="S573" s="93"/>
      <c r="T573" s="178" t="s">
        <v>609</v>
      </c>
      <c r="U573" s="96"/>
      <c r="V573" s="94"/>
      <c r="W573" s="90" t="s">
        <v>148</v>
      </c>
      <c r="X573" s="92"/>
      <c r="Y573" s="92"/>
      <c r="Z573" s="90"/>
      <c r="AA573" s="44"/>
      <c r="AB573" s="97" t="s">
        <v>55</v>
      </c>
      <c r="AC573" s="97" t="s">
        <v>55</v>
      </c>
      <c r="AD573" s="97" t="s">
        <v>55</v>
      </c>
      <c r="AE573" s="97" t="s">
        <v>55</v>
      </c>
      <c r="AF573" s="97" t="s">
        <v>55</v>
      </c>
      <c r="AG573" s="97" t="s">
        <v>55</v>
      </c>
      <c r="AH573" s="97" t="s">
        <v>55</v>
      </c>
      <c r="AI573" s="97" t="s">
        <v>55</v>
      </c>
      <c r="AJ573" s="97" t="s">
        <v>55</v>
      </c>
      <c r="AK573" s="97" t="s">
        <v>55</v>
      </c>
      <c r="AL573" s="97" t="s">
        <v>55</v>
      </c>
      <c r="AM573" s="97" t="s">
        <v>55</v>
      </c>
      <c r="AN573" s="97" t="s">
        <v>55</v>
      </c>
      <c r="AO573" s="97" t="s">
        <v>55</v>
      </c>
      <c r="AP573" s="97" t="s">
        <v>55</v>
      </c>
      <c r="AQ573" s="97" t="s">
        <v>55</v>
      </c>
      <c r="AR573" s="97" t="s">
        <v>55</v>
      </c>
      <c r="AS573" s="97" t="s">
        <v>55</v>
      </c>
      <c r="AT573" s="97" t="s">
        <v>48</v>
      </c>
      <c r="AU573" s="98" t="str">
        <f t="shared" si="128"/>
        <v>A</v>
      </c>
      <c r="AV573" s="219" t="s">
        <v>2747</v>
      </c>
      <c r="AW573" s="198">
        <v>0</v>
      </c>
      <c r="AX573" s="219" t="s">
        <v>2750</v>
      </c>
      <c r="AY573" s="203">
        <v>45586</v>
      </c>
      <c r="AZ573" s="219" t="s">
        <v>179</v>
      </c>
      <c r="BA573" s="219" t="s">
        <v>179</v>
      </c>
      <c r="BB573" s="219" t="s">
        <v>179</v>
      </c>
      <c r="BC573" s="97" t="s">
        <v>48</v>
      </c>
      <c r="BD573" s="98" t="str">
        <f t="shared" si="127"/>
        <v>A</v>
      </c>
      <c r="BE573" s="99"/>
      <c r="BF573" s="106"/>
      <c r="BG573" s="101"/>
      <c r="BH573" s="200"/>
      <c r="BI573" s="205"/>
      <c r="BJ573" s="201"/>
      <c r="BK573" s="270" t="s">
        <v>3311</v>
      </c>
      <c r="BL573" s="107" t="s">
        <v>2400</v>
      </c>
      <c r="BM573" s="108">
        <f t="shared" si="125"/>
        <v>0</v>
      </c>
      <c r="BN573" s="108">
        <f t="shared" si="129"/>
        <v>1</v>
      </c>
      <c r="BO573" s="108">
        <f t="shared" si="130"/>
        <v>0</v>
      </c>
      <c r="BP573" s="108">
        <f t="shared" si="131"/>
        <v>0</v>
      </c>
      <c r="BQ573" s="108">
        <f t="shared" si="132"/>
        <v>0</v>
      </c>
      <c r="BR573" s="109">
        <f t="shared" si="133"/>
        <v>1</v>
      </c>
      <c r="BS573" s="108">
        <f t="shared" si="126"/>
        <v>0</v>
      </c>
      <c r="BT573" s="108">
        <f t="shared" si="134"/>
        <v>0</v>
      </c>
      <c r="BU573" s="108">
        <f t="shared" si="117"/>
        <v>0</v>
      </c>
      <c r="BV573" s="62" t="str">
        <f t="shared" si="124"/>
        <v>MENOR</v>
      </c>
      <c r="BW573" s="251"/>
    </row>
    <row r="574" spans="1:75" ht="49.5" hidden="1" customHeight="1">
      <c r="A574" s="89" t="s">
        <v>147</v>
      </c>
      <c r="B574" s="43">
        <v>2124</v>
      </c>
      <c r="C574" s="90" t="s">
        <v>3</v>
      </c>
      <c r="D574" s="90" t="s">
        <v>2705</v>
      </c>
      <c r="E574" s="92">
        <v>45253</v>
      </c>
      <c r="F574" s="90" t="s">
        <v>1615</v>
      </c>
      <c r="G574" s="93" t="s">
        <v>2751</v>
      </c>
      <c r="H574" s="90" t="s">
        <v>30</v>
      </c>
      <c r="I574" s="92">
        <v>45504</v>
      </c>
      <c r="J574" s="94"/>
      <c r="K574" s="90"/>
      <c r="L574" s="90"/>
      <c r="M574" s="90"/>
      <c r="N574" s="90"/>
      <c r="O574" s="92"/>
      <c r="P574" s="92"/>
      <c r="Q574" s="188" t="s">
        <v>110</v>
      </c>
      <c r="R574" s="95" t="e">
        <f t="array" ref="R574">SUM(IF($AA574=Reformulaciones!$B$2:$B$1354,Reformulaciones!$J$2:$J$994,0))</f>
        <v>#N/A</v>
      </c>
      <c r="S574" s="93"/>
      <c r="T574" s="178" t="s">
        <v>609</v>
      </c>
      <c r="U574" s="96"/>
      <c r="V574" s="94"/>
      <c r="W574" s="90" t="s">
        <v>148</v>
      </c>
      <c r="X574" s="92"/>
      <c r="Y574" s="92"/>
      <c r="Z574" s="90"/>
      <c r="AA574" s="44"/>
      <c r="AB574" s="97" t="s">
        <v>55</v>
      </c>
      <c r="AC574" s="97" t="s">
        <v>55</v>
      </c>
      <c r="AD574" s="97" t="s">
        <v>55</v>
      </c>
      <c r="AE574" s="97" t="s">
        <v>55</v>
      </c>
      <c r="AF574" s="97" t="s">
        <v>55</v>
      </c>
      <c r="AG574" s="97" t="s">
        <v>55</v>
      </c>
      <c r="AH574" s="97" t="s">
        <v>55</v>
      </c>
      <c r="AI574" s="97" t="s">
        <v>55</v>
      </c>
      <c r="AJ574" s="97" t="s">
        <v>55</v>
      </c>
      <c r="AK574" s="97" t="s">
        <v>55</v>
      </c>
      <c r="AL574" s="97" t="s">
        <v>55</v>
      </c>
      <c r="AM574" s="97" t="s">
        <v>55</v>
      </c>
      <c r="AN574" s="97" t="s">
        <v>55</v>
      </c>
      <c r="AO574" s="97" t="s">
        <v>55</v>
      </c>
      <c r="AP574" s="97" t="s">
        <v>55</v>
      </c>
      <c r="AQ574" s="97" t="s">
        <v>55</v>
      </c>
      <c r="AR574" s="97" t="s">
        <v>55</v>
      </c>
      <c r="AS574" s="97" t="s">
        <v>55</v>
      </c>
      <c r="AT574" s="97" t="s">
        <v>48</v>
      </c>
      <c r="AU574" s="98" t="str">
        <f t="shared" si="128"/>
        <v>A</v>
      </c>
      <c r="AV574" s="219" t="s">
        <v>2747</v>
      </c>
      <c r="AW574" s="198">
        <v>0</v>
      </c>
      <c r="AX574" s="219" t="s">
        <v>2752</v>
      </c>
      <c r="AY574" s="203">
        <v>45586</v>
      </c>
      <c r="AZ574" s="219" t="s">
        <v>179</v>
      </c>
      <c r="BA574" s="219" t="s">
        <v>179</v>
      </c>
      <c r="BB574" s="219" t="s">
        <v>179</v>
      </c>
      <c r="BC574" s="97" t="s">
        <v>48</v>
      </c>
      <c r="BD574" s="98" t="str">
        <f t="shared" si="127"/>
        <v>A</v>
      </c>
      <c r="BE574" s="99"/>
      <c r="BF574" s="106"/>
      <c r="BG574" s="101"/>
      <c r="BH574" s="200"/>
      <c r="BI574" s="205"/>
      <c r="BJ574" s="201"/>
      <c r="BK574" s="270" t="s">
        <v>3312</v>
      </c>
      <c r="BL574" s="107" t="s">
        <v>2400</v>
      </c>
      <c r="BM574" s="108">
        <f t="shared" si="125"/>
        <v>0</v>
      </c>
      <c r="BN574" s="108">
        <f t="shared" si="129"/>
        <v>1</v>
      </c>
      <c r="BO574" s="108">
        <f t="shared" si="130"/>
        <v>0</v>
      </c>
      <c r="BP574" s="108">
        <f t="shared" si="131"/>
        <v>0</v>
      </c>
      <c r="BQ574" s="108">
        <f t="shared" si="132"/>
        <v>0</v>
      </c>
      <c r="BR574" s="109">
        <f t="shared" si="133"/>
        <v>1</v>
      </c>
      <c r="BS574" s="108">
        <f t="shared" si="126"/>
        <v>0</v>
      </c>
      <c r="BT574" s="108">
        <f t="shared" si="134"/>
        <v>0</v>
      </c>
      <c r="BU574" s="108">
        <f t="shared" si="117"/>
        <v>0</v>
      </c>
      <c r="BV574" s="62" t="str">
        <f t="shared" si="124"/>
        <v>MENOR</v>
      </c>
      <c r="BW574" s="251"/>
    </row>
    <row r="575" spans="1:75" ht="49.5" hidden="1" customHeight="1">
      <c r="A575" s="89" t="s">
        <v>147</v>
      </c>
      <c r="B575" s="43">
        <v>2125</v>
      </c>
      <c r="C575" s="90" t="s">
        <v>1528</v>
      </c>
      <c r="D575" s="90" t="s">
        <v>2753</v>
      </c>
      <c r="E575" s="92">
        <v>45504</v>
      </c>
      <c r="F575" s="90" t="s">
        <v>24</v>
      </c>
      <c r="G575" s="93" t="s">
        <v>2754</v>
      </c>
      <c r="H575" s="90"/>
      <c r="I575" s="92">
        <v>45504</v>
      </c>
      <c r="J575" s="94"/>
      <c r="K575" s="90"/>
      <c r="L575" s="90"/>
      <c r="M575" s="90"/>
      <c r="N575" s="90"/>
      <c r="O575" s="92"/>
      <c r="P575" s="92"/>
      <c r="Q575" s="188" t="s">
        <v>110</v>
      </c>
      <c r="R575" s="95" t="e">
        <f t="array" ref="R575">SUM(IF($AA575=Reformulaciones!$B$2:$B$1354,Reformulaciones!$J$2:$J$994,0))</f>
        <v>#N/A</v>
      </c>
      <c r="S575" s="93"/>
      <c r="T575" s="178" t="s">
        <v>609</v>
      </c>
      <c r="U575" s="96"/>
      <c r="V575" s="94"/>
      <c r="W575" s="90" t="s">
        <v>148</v>
      </c>
      <c r="X575" s="92"/>
      <c r="Y575" s="92"/>
      <c r="Z575" s="90"/>
      <c r="AA575" s="44"/>
      <c r="AB575" s="97" t="s">
        <v>55</v>
      </c>
      <c r="AC575" s="97" t="s">
        <v>55</v>
      </c>
      <c r="AD575" s="97" t="s">
        <v>55</v>
      </c>
      <c r="AE575" s="97" t="s">
        <v>55</v>
      </c>
      <c r="AF575" s="97" t="s">
        <v>55</v>
      </c>
      <c r="AG575" s="97" t="s">
        <v>55</v>
      </c>
      <c r="AH575" s="97" t="s">
        <v>55</v>
      </c>
      <c r="AI575" s="97" t="s">
        <v>55</v>
      </c>
      <c r="AJ575" s="97" t="s">
        <v>55</v>
      </c>
      <c r="AK575" s="97" t="s">
        <v>55</v>
      </c>
      <c r="AL575" s="97" t="s">
        <v>55</v>
      </c>
      <c r="AM575" s="97" t="s">
        <v>55</v>
      </c>
      <c r="AN575" s="97" t="s">
        <v>55</v>
      </c>
      <c r="AO575" s="97" t="s">
        <v>55</v>
      </c>
      <c r="AP575" s="97" t="s">
        <v>55</v>
      </c>
      <c r="AQ575" s="97" t="s">
        <v>55</v>
      </c>
      <c r="AR575" s="97" t="s">
        <v>55</v>
      </c>
      <c r="AS575" s="97" t="s">
        <v>55</v>
      </c>
      <c r="AT575" s="97" t="s">
        <v>50</v>
      </c>
      <c r="AU575" s="98" t="str">
        <f t="shared" si="128"/>
        <v>A</v>
      </c>
      <c r="AV575" s="219" t="s">
        <v>2755</v>
      </c>
      <c r="AW575" s="198">
        <v>0</v>
      </c>
      <c r="AX575" s="219" t="s">
        <v>2755</v>
      </c>
      <c r="AY575" s="203">
        <v>45588</v>
      </c>
      <c r="AZ575" s="219"/>
      <c r="BA575" s="219"/>
      <c r="BB575" s="219"/>
      <c r="BC575" s="97" t="s">
        <v>50</v>
      </c>
      <c r="BD575" s="98" t="str">
        <f t="shared" si="127"/>
        <v>A</v>
      </c>
      <c r="BE575" s="99"/>
      <c r="BF575" s="106"/>
      <c r="BG575" s="101"/>
      <c r="BH575" s="200"/>
      <c r="BI575" s="205"/>
      <c r="BJ575" s="201"/>
      <c r="BK575" s="270" t="s">
        <v>3313</v>
      </c>
      <c r="BL575" s="107" t="s">
        <v>2400</v>
      </c>
      <c r="BM575" s="108">
        <f t="shared" si="125"/>
        <v>0</v>
      </c>
      <c r="BN575" s="108">
        <f t="shared" si="129"/>
        <v>1</v>
      </c>
      <c r="BO575" s="108">
        <f t="shared" si="130"/>
        <v>0</v>
      </c>
      <c r="BP575" s="108">
        <f t="shared" si="131"/>
        <v>0</v>
      </c>
      <c r="BQ575" s="108">
        <f t="shared" si="132"/>
        <v>0</v>
      </c>
      <c r="BR575" s="109">
        <f t="shared" si="133"/>
        <v>1</v>
      </c>
      <c r="BS575" s="108">
        <f t="shared" si="126"/>
        <v>0</v>
      </c>
      <c r="BT575" s="108">
        <f t="shared" si="134"/>
        <v>0</v>
      </c>
      <c r="BU575" s="108">
        <f t="shared" si="117"/>
        <v>0</v>
      </c>
      <c r="BV575" s="62" t="str">
        <f t="shared" si="124"/>
        <v>MENOR</v>
      </c>
      <c r="BW575" s="251"/>
    </row>
    <row r="576" spans="1:75" ht="49.5" hidden="1" customHeight="1">
      <c r="A576" s="89" t="s">
        <v>147</v>
      </c>
      <c r="B576" s="43">
        <v>2126</v>
      </c>
      <c r="C576" s="90" t="s">
        <v>1528</v>
      </c>
      <c r="D576" s="90" t="s">
        <v>2756</v>
      </c>
      <c r="E576" s="92">
        <v>45504</v>
      </c>
      <c r="F576" s="90" t="s">
        <v>24</v>
      </c>
      <c r="G576" s="93" t="s">
        <v>2757</v>
      </c>
      <c r="H576" s="90"/>
      <c r="I576" s="92">
        <v>45504</v>
      </c>
      <c r="J576" s="94"/>
      <c r="K576" s="90"/>
      <c r="L576" s="90"/>
      <c r="M576" s="90"/>
      <c r="N576" s="90"/>
      <c r="O576" s="92"/>
      <c r="P576" s="92"/>
      <c r="Q576" s="188" t="s">
        <v>110</v>
      </c>
      <c r="R576" s="95" t="e">
        <f t="array" ref="R576">SUM(IF($AA576=Reformulaciones!$B$2:$B$1354,Reformulaciones!$J$2:$J$994,0))</f>
        <v>#N/A</v>
      </c>
      <c r="S576" s="93"/>
      <c r="T576" s="178" t="s">
        <v>609</v>
      </c>
      <c r="U576" s="96"/>
      <c r="V576" s="94"/>
      <c r="W576" s="90" t="s">
        <v>148</v>
      </c>
      <c r="X576" s="92"/>
      <c r="Y576" s="92"/>
      <c r="Z576" s="90"/>
      <c r="AA576" s="44"/>
      <c r="AB576" s="97" t="s">
        <v>55</v>
      </c>
      <c r="AC576" s="97" t="s">
        <v>55</v>
      </c>
      <c r="AD576" s="97" t="s">
        <v>55</v>
      </c>
      <c r="AE576" s="97" t="s">
        <v>55</v>
      </c>
      <c r="AF576" s="97" t="s">
        <v>55</v>
      </c>
      <c r="AG576" s="97" t="s">
        <v>55</v>
      </c>
      <c r="AH576" s="97" t="s">
        <v>55</v>
      </c>
      <c r="AI576" s="97" t="s">
        <v>55</v>
      </c>
      <c r="AJ576" s="97" t="s">
        <v>55</v>
      </c>
      <c r="AK576" s="97" t="s">
        <v>55</v>
      </c>
      <c r="AL576" s="97" t="s">
        <v>55</v>
      </c>
      <c r="AM576" s="97" t="s">
        <v>55</v>
      </c>
      <c r="AN576" s="97" t="s">
        <v>55</v>
      </c>
      <c r="AO576" s="97" t="s">
        <v>55</v>
      </c>
      <c r="AP576" s="97" t="s">
        <v>55</v>
      </c>
      <c r="AQ576" s="97" t="s">
        <v>55</v>
      </c>
      <c r="AR576" s="97" t="s">
        <v>55</v>
      </c>
      <c r="AS576" s="97" t="s">
        <v>55</v>
      </c>
      <c r="AT576" s="97" t="s">
        <v>50</v>
      </c>
      <c r="AU576" s="98" t="str">
        <f t="shared" si="128"/>
        <v>A</v>
      </c>
      <c r="AV576" s="219" t="s">
        <v>2755</v>
      </c>
      <c r="AW576" s="198">
        <v>0</v>
      </c>
      <c r="AX576" s="219" t="s">
        <v>2755</v>
      </c>
      <c r="AY576" s="203">
        <v>45588</v>
      </c>
      <c r="AZ576" s="219"/>
      <c r="BA576" s="219"/>
      <c r="BB576" s="219"/>
      <c r="BC576" s="97" t="s">
        <v>50</v>
      </c>
      <c r="BD576" s="98" t="str">
        <f t="shared" si="127"/>
        <v>A</v>
      </c>
      <c r="BE576" s="99"/>
      <c r="BF576" s="106"/>
      <c r="BG576" s="101"/>
      <c r="BH576" s="200"/>
      <c r="BI576" s="205"/>
      <c r="BJ576" s="201"/>
      <c r="BK576" s="270" t="s">
        <v>3314</v>
      </c>
      <c r="BL576" s="107" t="s">
        <v>2400</v>
      </c>
      <c r="BM576" s="108">
        <f t="shared" si="125"/>
        <v>0</v>
      </c>
      <c r="BN576" s="108">
        <f t="shared" si="129"/>
        <v>1</v>
      </c>
      <c r="BO576" s="108">
        <f t="shared" si="130"/>
        <v>0</v>
      </c>
      <c r="BP576" s="108">
        <f t="shared" si="131"/>
        <v>0</v>
      </c>
      <c r="BQ576" s="108">
        <f t="shared" si="132"/>
        <v>0</v>
      </c>
      <c r="BR576" s="109">
        <f t="shared" si="133"/>
        <v>1</v>
      </c>
      <c r="BS576" s="108">
        <f t="shared" si="126"/>
        <v>0</v>
      </c>
      <c r="BT576" s="108">
        <f t="shared" si="134"/>
        <v>0</v>
      </c>
      <c r="BU576" s="108">
        <f t="shared" si="117"/>
        <v>0</v>
      </c>
      <c r="BV576" s="62" t="str">
        <f t="shared" si="124"/>
        <v>MENOR</v>
      </c>
      <c r="BW576" s="251"/>
    </row>
    <row r="577" spans="1:75" ht="49.5" hidden="1" customHeight="1">
      <c r="A577" s="89" t="s">
        <v>147</v>
      </c>
      <c r="B577" s="43">
        <v>2127</v>
      </c>
      <c r="C577" s="90" t="s">
        <v>1528</v>
      </c>
      <c r="D577" s="90" t="s">
        <v>2758</v>
      </c>
      <c r="E577" s="92">
        <v>45504</v>
      </c>
      <c r="F577" s="90" t="s">
        <v>24</v>
      </c>
      <c r="G577" s="93" t="s">
        <v>2759</v>
      </c>
      <c r="H577" s="90"/>
      <c r="I577" s="92">
        <v>45504</v>
      </c>
      <c r="J577" s="94"/>
      <c r="K577" s="90"/>
      <c r="L577" s="90"/>
      <c r="M577" s="90"/>
      <c r="N577" s="90"/>
      <c r="O577" s="92"/>
      <c r="P577" s="92"/>
      <c r="Q577" s="188" t="s">
        <v>110</v>
      </c>
      <c r="R577" s="95" t="e">
        <f t="array" ref="R577">SUM(IF($AA577=Reformulaciones!$B$2:$B$1354,Reformulaciones!$J$2:$J$994,0))</f>
        <v>#N/A</v>
      </c>
      <c r="S577" s="93"/>
      <c r="T577" s="178" t="s">
        <v>609</v>
      </c>
      <c r="U577" s="96"/>
      <c r="V577" s="94"/>
      <c r="W577" s="90" t="s">
        <v>148</v>
      </c>
      <c r="X577" s="92"/>
      <c r="Y577" s="92"/>
      <c r="Z577" s="90"/>
      <c r="AA577" s="44"/>
      <c r="AB577" s="97" t="s">
        <v>55</v>
      </c>
      <c r="AC577" s="97" t="s">
        <v>55</v>
      </c>
      <c r="AD577" s="97" t="s">
        <v>55</v>
      </c>
      <c r="AE577" s="97" t="s">
        <v>55</v>
      </c>
      <c r="AF577" s="97" t="s">
        <v>55</v>
      </c>
      <c r="AG577" s="97" t="s">
        <v>55</v>
      </c>
      <c r="AH577" s="97" t="s">
        <v>55</v>
      </c>
      <c r="AI577" s="97" t="s">
        <v>55</v>
      </c>
      <c r="AJ577" s="97" t="s">
        <v>55</v>
      </c>
      <c r="AK577" s="97" t="s">
        <v>55</v>
      </c>
      <c r="AL577" s="97" t="s">
        <v>55</v>
      </c>
      <c r="AM577" s="97" t="s">
        <v>55</v>
      </c>
      <c r="AN577" s="97" t="s">
        <v>55</v>
      </c>
      <c r="AO577" s="97" t="s">
        <v>55</v>
      </c>
      <c r="AP577" s="97" t="s">
        <v>55</v>
      </c>
      <c r="AQ577" s="97" t="s">
        <v>55</v>
      </c>
      <c r="AR577" s="97" t="s">
        <v>55</v>
      </c>
      <c r="AS577" s="97" t="s">
        <v>55</v>
      </c>
      <c r="AT577" s="97" t="s">
        <v>48</v>
      </c>
      <c r="AU577" s="98" t="str">
        <f t="shared" si="128"/>
        <v>A</v>
      </c>
      <c r="AV577" s="219" t="s">
        <v>2760</v>
      </c>
      <c r="AW577" s="198">
        <v>0</v>
      </c>
      <c r="AX577" s="219" t="s">
        <v>2760</v>
      </c>
      <c r="AY577" s="219">
        <v>45586</v>
      </c>
      <c r="AZ577" s="219" t="s">
        <v>179</v>
      </c>
      <c r="BA577" s="219" t="s">
        <v>179</v>
      </c>
      <c r="BB577" s="219" t="s">
        <v>179</v>
      </c>
      <c r="BC577" s="97" t="s">
        <v>48</v>
      </c>
      <c r="BD577" s="98" t="str">
        <f t="shared" si="127"/>
        <v>A</v>
      </c>
      <c r="BE577" s="99"/>
      <c r="BF577" s="106"/>
      <c r="BG577" s="101"/>
      <c r="BH577" s="200"/>
      <c r="BI577" s="205"/>
      <c r="BJ577" s="201"/>
      <c r="BK577" s="270" t="s">
        <v>3313</v>
      </c>
      <c r="BL577" s="107" t="s">
        <v>2400</v>
      </c>
      <c r="BM577" s="108">
        <f t="shared" si="125"/>
        <v>0</v>
      </c>
      <c r="BN577" s="108">
        <f t="shared" si="129"/>
        <v>1</v>
      </c>
      <c r="BO577" s="108">
        <f t="shared" si="130"/>
        <v>0</v>
      </c>
      <c r="BP577" s="108">
        <f t="shared" si="131"/>
        <v>0</v>
      </c>
      <c r="BQ577" s="108">
        <f t="shared" si="132"/>
        <v>0</v>
      </c>
      <c r="BR577" s="109">
        <f t="shared" si="133"/>
        <v>1</v>
      </c>
      <c r="BS577" s="108">
        <f t="shared" si="126"/>
        <v>0</v>
      </c>
      <c r="BT577" s="108">
        <f t="shared" si="134"/>
        <v>0</v>
      </c>
      <c r="BU577" s="108">
        <f t="shared" si="117"/>
        <v>0</v>
      </c>
      <c r="BV577" s="62" t="str">
        <f t="shared" si="124"/>
        <v>MENOR</v>
      </c>
      <c r="BW577" s="251"/>
    </row>
    <row r="578" spans="1:75" ht="49.5" hidden="1" customHeight="1">
      <c r="A578" s="89" t="s">
        <v>1600</v>
      </c>
      <c r="B578" s="43">
        <v>2128</v>
      </c>
      <c r="C578" s="90" t="s">
        <v>2</v>
      </c>
      <c r="D578" s="90" t="s">
        <v>3249</v>
      </c>
      <c r="E578" s="92">
        <v>45510</v>
      </c>
      <c r="F578" s="90" t="s">
        <v>24</v>
      </c>
      <c r="G578" s="93" t="s">
        <v>2761</v>
      </c>
      <c r="H578" s="90" t="s">
        <v>31</v>
      </c>
      <c r="I578" s="92">
        <v>45516</v>
      </c>
      <c r="J578" s="94"/>
      <c r="K578" s="90"/>
      <c r="L578" s="90"/>
      <c r="M578" s="90"/>
      <c r="N578" s="90"/>
      <c r="O578" s="92"/>
      <c r="P578" s="92"/>
      <c r="Q578" s="188">
        <v>3026</v>
      </c>
      <c r="R578" s="95">
        <f t="array" ref="R578">SUM(IF($AA578=Reformulaciones!$B$2:$B$1354,Reformulaciones!$J$2:$J$994,0))</f>
        <v>0</v>
      </c>
      <c r="S578" s="93" t="s">
        <v>2762</v>
      </c>
      <c r="T578" s="93" t="s">
        <v>2763</v>
      </c>
      <c r="U578" s="96" t="s">
        <v>2764</v>
      </c>
      <c r="V578" s="94" t="s">
        <v>154</v>
      </c>
      <c r="W578" s="90" t="s">
        <v>568</v>
      </c>
      <c r="X578" s="92">
        <v>45520</v>
      </c>
      <c r="Y578" s="92">
        <v>45565</v>
      </c>
      <c r="Z578" s="90" t="s">
        <v>695</v>
      </c>
      <c r="AA578" s="44">
        <v>3026</v>
      </c>
      <c r="AB578" s="97" t="s">
        <v>55</v>
      </c>
      <c r="AC578" s="97" t="s">
        <v>55</v>
      </c>
      <c r="AD578" s="97" t="s">
        <v>55</v>
      </c>
      <c r="AE578" s="97" t="s">
        <v>55</v>
      </c>
      <c r="AF578" s="97" t="s">
        <v>55</v>
      </c>
      <c r="AG578" s="97" t="s">
        <v>55</v>
      </c>
      <c r="AH578" s="97" t="s">
        <v>55</v>
      </c>
      <c r="AI578" s="97" t="s">
        <v>55</v>
      </c>
      <c r="AJ578" s="97" t="s">
        <v>55</v>
      </c>
      <c r="AK578" s="97" t="s">
        <v>55</v>
      </c>
      <c r="AL578" s="97" t="s">
        <v>55</v>
      </c>
      <c r="AM578" s="97" t="s">
        <v>55</v>
      </c>
      <c r="AN578" s="97" t="s">
        <v>55</v>
      </c>
      <c r="AO578" s="97" t="s">
        <v>55</v>
      </c>
      <c r="AP578" s="97" t="s">
        <v>55</v>
      </c>
      <c r="AQ578" s="97" t="s">
        <v>55</v>
      </c>
      <c r="AR578" s="97" t="s">
        <v>55</v>
      </c>
      <c r="AS578" s="97" t="s">
        <v>55</v>
      </c>
      <c r="AT578" s="97" t="s">
        <v>44</v>
      </c>
      <c r="AU578" s="98" t="str">
        <f t="shared" si="128"/>
        <v>C</v>
      </c>
      <c r="AV578" s="197" t="s">
        <v>2765</v>
      </c>
      <c r="AW578" s="198">
        <v>1</v>
      </c>
      <c r="AX578" s="197" t="s">
        <v>2766</v>
      </c>
      <c r="AY578" s="203">
        <v>45589</v>
      </c>
      <c r="AZ578" s="97" t="s">
        <v>55</v>
      </c>
      <c r="BA578" s="97" t="s">
        <v>55</v>
      </c>
      <c r="BB578" s="219" t="s">
        <v>179</v>
      </c>
      <c r="BC578" s="97" t="s">
        <v>55</v>
      </c>
      <c r="BD578" s="98" t="s">
        <v>55</v>
      </c>
      <c r="BE578" s="97" t="s">
        <v>55</v>
      </c>
      <c r="BF578" s="100" t="s">
        <v>55</v>
      </c>
      <c r="BG578" s="97" t="s">
        <v>55</v>
      </c>
      <c r="BH578" s="110" t="s">
        <v>55</v>
      </c>
      <c r="BI578" s="97" t="s">
        <v>55</v>
      </c>
      <c r="BJ578" s="97" t="s">
        <v>55</v>
      </c>
      <c r="BK578" s="122" t="s">
        <v>55</v>
      </c>
      <c r="BL578" s="107" t="s">
        <v>141</v>
      </c>
      <c r="BM578" s="108">
        <f t="shared" si="125"/>
        <v>1</v>
      </c>
      <c r="BN578" s="108" t="str">
        <f t="shared" si="129"/>
        <v>N.A.</v>
      </c>
      <c r="BO578" s="108" t="str">
        <f t="shared" si="130"/>
        <v>N.A.</v>
      </c>
      <c r="BP578" s="108" t="str">
        <f t="shared" si="131"/>
        <v>N.A.</v>
      </c>
      <c r="BQ578" s="108" t="str">
        <f t="shared" si="132"/>
        <v>N.A.</v>
      </c>
      <c r="BR578" s="109" t="str">
        <f t="shared" si="133"/>
        <v>N.A.</v>
      </c>
      <c r="BS578" s="108">
        <f t="shared" si="126"/>
        <v>1</v>
      </c>
      <c r="BT578" s="108">
        <f t="shared" si="134"/>
        <v>0</v>
      </c>
      <c r="BU578" s="108">
        <f t="shared" si="117"/>
        <v>0</v>
      </c>
      <c r="BV578" s="62" t="str">
        <f t="shared" si="124"/>
        <v>MENOR</v>
      </c>
      <c r="BW578" s="251"/>
    </row>
    <row r="579" spans="1:75" ht="49.5" customHeight="1">
      <c r="A579" s="89" t="s">
        <v>290</v>
      </c>
      <c r="B579" s="43">
        <v>2129</v>
      </c>
      <c r="C579" s="90" t="s">
        <v>2</v>
      </c>
      <c r="D579" s="90" t="s">
        <v>3250</v>
      </c>
      <c r="E579" s="92">
        <v>45510</v>
      </c>
      <c r="F579" s="90" t="s">
        <v>24</v>
      </c>
      <c r="G579" s="93" t="s">
        <v>2767</v>
      </c>
      <c r="H579" s="90"/>
      <c r="I579" s="92">
        <v>45517</v>
      </c>
      <c r="J579" s="94"/>
      <c r="K579" s="90"/>
      <c r="L579" s="90"/>
      <c r="M579" s="90"/>
      <c r="N579" s="90"/>
      <c r="O579" s="92"/>
      <c r="P579" s="92"/>
      <c r="Q579" s="188">
        <v>3040</v>
      </c>
      <c r="R579" s="95" t="e">
        <f t="array" ref="R579">SUM(IF($AA579=Reformulaciones!$B$2:$B$1354,Reformulaciones!$J$2:$J$994,0))</f>
        <v>#N/A</v>
      </c>
      <c r="S579" s="93" t="s">
        <v>2768</v>
      </c>
      <c r="T579" s="93" t="s">
        <v>2769</v>
      </c>
      <c r="U579" s="96" t="s">
        <v>2770</v>
      </c>
      <c r="V579" s="94" t="s">
        <v>163</v>
      </c>
      <c r="W579" s="90" t="s">
        <v>291</v>
      </c>
      <c r="X579" s="92">
        <v>45533</v>
      </c>
      <c r="Y579" s="92">
        <v>45595</v>
      </c>
      <c r="Z579" s="90" t="s">
        <v>500</v>
      </c>
      <c r="AA579" s="44"/>
      <c r="AB579" s="97" t="s">
        <v>55</v>
      </c>
      <c r="AC579" s="97" t="s">
        <v>55</v>
      </c>
      <c r="AD579" s="97" t="s">
        <v>55</v>
      </c>
      <c r="AE579" s="97" t="s">
        <v>55</v>
      </c>
      <c r="AF579" s="97" t="s">
        <v>55</v>
      </c>
      <c r="AG579" s="97" t="s">
        <v>55</v>
      </c>
      <c r="AH579" s="97" t="s">
        <v>55</v>
      </c>
      <c r="AI579" s="97" t="s">
        <v>55</v>
      </c>
      <c r="AJ579" s="97" t="s">
        <v>55</v>
      </c>
      <c r="AK579" s="97" t="s">
        <v>55</v>
      </c>
      <c r="AL579" s="97" t="s">
        <v>55</v>
      </c>
      <c r="AM579" s="97" t="s">
        <v>55</v>
      </c>
      <c r="AN579" s="97" t="s">
        <v>55</v>
      </c>
      <c r="AO579" s="97" t="s">
        <v>55</v>
      </c>
      <c r="AP579" s="97" t="s">
        <v>55</v>
      </c>
      <c r="AQ579" s="97" t="s">
        <v>55</v>
      </c>
      <c r="AR579" s="97" t="s">
        <v>55</v>
      </c>
      <c r="AS579" s="97" t="s">
        <v>55</v>
      </c>
      <c r="AT579" s="97" t="s">
        <v>49</v>
      </c>
      <c r="AU579" s="98" t="str">
        <f t="shared" si="128"/>
        <v>A</v>
      </c>
      <c r="AV579" s="219" t="s">
        <v>289</v>
      </c>
      <c r="AW579" s="198">
        <v>0</v>
      </c>
      <c r="AX579" s="197" t="s">
        <v>289</v>
      </c>
      <c r="AY579" s="203">
        <v>45587</v>
      </c>
      <c r="AZ579" s="219"/>
      <c r="BA579" s="219"/>
      <c r="BB579" s="222" t="s">
        <v>2771</v>
      </c>
      <c r="BC579" s="97" t="s">
        <v>49</v>
      </c>
      <c r="BD579" s="98" t="str">
        <f t="shared" si="127"/>
        <v>A</v>
      </c>
      <c r="BE579" s="99"/>
      <c r="BF579" s="106"/>
      <c r="BG579" s="101"/>
      <c r="BH579" s="200"/>
      <c r="BI579" s="205"/>
      <c r="BJ579" s="201"/>
      <c r="BK579" s="202"/>
      <c r="BL579" s="107" t="s">
        <v>2400</v>
      </c>
      <c r="BM579" s="108">
        <f t="shared" si="125"/>
        <v>1</v>
      </c>
      <c r="BN579" s="108">
        <f t="shared" si="129"/>
        <v>1</v>
      </c>
      <c r="BO579" s="108">
        <f t="shared" si="130"/>
        <v>0</v>
      </c>
      <c r="BP579" s="108">
        <f t="shared" si="131"/>
        <v>1</v>
      </c>
      <c r="BQ579" s="108">
        <f t="shared" si="132"/>
        <v>1</v>
      </c>
      <c r="BR579" s="109">
        <f t="shared" si="133"/>
        <v>0</v>
      </c>
      <c r="BS579" s="108">
        <f t="shared" si="126"/>
        <v>1</v>
      </c>
      <c r="BT579" s="108">
        <f t="shared" si="134"/>
        <v>0</v>
      </c>
      <c r="BU579" s="108">
        <f t="shared" si="117"/>
        <v>1</v>
      </c>
      <c r="BV579" s="62" t="str">
        <f t="shared" si="124"/>
        <v>MENOR</v>
      </c>
      <c r="BW579" s="251"/>
    </row>
    <row r="580" spans="1:75" ht="49.5" hidden="1" customHeight="1">
      <c r="A580" s="89" t="s">
        <v>290</v>
      </c>
      <c r="B580" s="43">
        <v>2129</v>
      </c>
      <c r="C580" s="90" t="s">
        <v>2</v>
      </c>
      <c r="D580" s="90" t="s">
        <v>3250</v>
      </c>
      <c r="E580" s="92">
        <v>45510</v>
      </c>
      <c r="F580" s="90" t="s">
        <v>24</v>
      </c>
      <c r="G580" s="93" t="s">
        <v>2767</v>
      </c>
      <c r="H580" s="90"/>
      <c r="I580" s="92">
        <v>45517</v>
      </c>
      <c r="J580" s="94"/>
      <c r="K580" s="90"/>
      <c r="L580" s="90"/>
      <c r="M580" s="90"/>
      <c r="N580" s="90"/>
      <c r="O580" s="92"/>
      <c r="P580" s="92"/>
      <c r="Q580" s="188">
        <v>3041</v>
      </c>
      <c r="R580" s="95" t="e">
        <f t="array" ref="R580">SUM(IF($AA580=Reformulaciones!$B$2:$B$1354,Reformulaciones!$J$2:$J$994,0))</f>
        <v>#N/A</v>
      </c>
      <c r="S580" s="93" t="s">
        <v>2768</v>
      </c>
      <c r="T580" s="93" t="s">
        <v>2772</v>
      </c>
      <c r="U580" s="96" t="s">
        <v>2773</v>
      </c>
      <c r="V580" s="94" t="s">
        <v>163</v>
      </c>
      <c r="W580" s="90" t="s">
        <v>291</v>
      </c>
      <c r="X580" s="92">
        <v>45533</v>
      </c>
      <c r="Y580" s="92">
        <v>45625</v>
      </c>
      <c r="Z580" s="90" t="s">
        <v>500</v>
      </c>
      <c r="AA580" s="44"/>
      <c r="AB580" s="97" t="s">
        <v>55</v>
      </c>
      <c r="AC580" s="97" t="s">
        <v>55</v>
      </c>
      <c r="AD580" s="97" t="s">
        <v>55</v>
      </c>
      <c r="AE580" s="97" t="s">
        <v>55</v>
      </c>
      <c r="AF580" s="97" t="s">
        <v>55</v>
      </c>
      <c r="AG580" s="97" t="s">
        <v>55</v>
      </c>
      <c r="AH580" s="97" t="s">
        <v>55</v>
      </c>
      <c r="AI580" s="97" t="s">
        <v>55</v>
      </c>
      <c r="AJ580" s="97" t="s">
        <v>55</v>
      </c>
      <c r="AK580" s="97" t="s">
        <v>55</v>
      </c>
      <c r="AL580" s="97" t="s">
        <v>55</v>
      </c>
      <c r="AM580" s="97" t="s">
        <v>55</v>
      </c>
      <c r="AN580" s="97" t="s">
        <v>55</v>
      </c>
      <c r="AO580" s="97" t="s">
        <v>55</v>
      </c>
      <c r="AP580" s="97" t="s">
        <v>55</v>
      </c>
      <c r="AQ580" s="97" t="s">
        <v>55</v>
      </c>
      <c r="AR580" s="97" t="s">
        <v>55</v>
      </c>
      <c r="AS580" s="97" t="s">
        <v>55</v>
      </c>
      <c r="AT580" s="97" t="s">
        <v>49</v>
      </c>
      <c r="AU580" s="98" t="str">
        <f t="shared" si="128"/>
        <v>A</v>
      </c>
      <c r="AV580" s="219" t="s">
        <v>289</v>
      </c>
      <c r="AW580" s="198">
        <v>0</v>
      </c>
      <c r="AX580" s="197" t="s">
        <v>289</v>
      </c>
      <c r="AY580" s="203">
        <v>45587</v>
      </c>
      <c r="AZ580" s="219"/>
      <c r="BA580" s="219"/>
      <c r="BB580" s="222" t="s">
        <v>2771</v>
      </c>
      <c r="BC580" s="97" t="s">
        <v>49</v>
      </c>
      <c r="BD580" s="98" t="str">
        <f t="shared" si="127"/>
        <v>A</v>
      </c>
      <c r="BE580" s="99"/>
      <c r="BF580" s="106"/>
      <c r="BG580" s="101"/>
      <c r="BH580" s="200"/>
      <c r="BI580" s="205"/>
      <c r="BJ580" s="201"/>
      <c r="BK580" s="202"/>
      <c r="BL580" s="107" t="s">
        <v>2400</v>
      </c>
      <c r="BM580" s="108">
        <f t="shared" si="125"/>
        <v>1</v>
      </c>
      <c r="BN580" s="108">
        <f t="shared" si="129"/>
        <v>1</v>
      </c>
      <c r="BO580" s="108">
        <f t="shared" si="130"/>
        <v>0</v>
      </c>
      <c r="BP580" s="108">
        <f t="shared" si="131"/>
        <v>1</v>
      </c>
      <c r="BQ580" s="108">
        <f t="shared" si="132"/>
        <v>1</v>
      </c>
      <c r="BR580" s="109">
        <f t="shared" si="133"/>
        <v>0</v>
      </c>
      <c r="BS580" s="108">
        <f t="shared" si="126"/>
        <v>1</v>
      </c>
      <c r="BT580" s="108">
        <f t="shared" si="134"/>
        <v>0</v>
      </c>
      <c r="BU580" s="108">
        <f t="shared" si="117"/>
        <v>1</v>
      </c>
      <c r="BV580" s="62" t="str">
        <f t="shared" si="124"/>
        <v>MENOR</v>
      </c>
      <c r="BW580" s="251"/>
    </row>
    <row r="581" spans="1:75" ht="49.5" customHeight="1">
      <c r="A581" s="89" t="s">
        <v>290</v>
      </c>
      <c r="B581" s="43">
        <v>2129</v>
      </c>
      <c r="C581" s="90" t="s">
        <v>2</v>
      </c>
      <c r="D581" s="90" t="s">
        <v>3250</v>
      </c>
      <c r="E581" s="92">
        <v>45510</v>
      </c>
      <c r="F581" s="90" t="s">
        <v>24</v>
      </c>
      <c r="G581" s="93" t="s">
        <v>2767</v>
      </c>
      <c r="H581" s="90"/>
      <c r="I581" s="92">
        <v>45517</v>
      </c>
      <c r="J581" s="94"/>
      <c r="K581" s="90"/>
      <c r="L581" s="90"/>
      <c r="M581" s="90"/>
      <c r="N581" s="90"/>
      <c r="O581" s="92"/>
      <c r="P581" s="92"/>
      <c r="Q581" s="188">
        <v>3042</v>
      </c>
      <c r="R581" s="95" t="e">
        <f t="array" ref="R581">SUM(IF($AA581=Reformulaciones!$B$2:$B$1354,Reformulaciones!$J$2:$J$994,0))</f>
        <v>#N/A</v>
      </c>
      <c r="S581" s="93" t="s">
        <v>2768</v>
      </c>
      <c r="T581" s="93" t="s">
        <v>2774</v>
      </c>
      <c r="U581" s="96" t="s">
        <v>2775</v>
      </c>
      <c r="V581" s="94" t="s">
        <v>163</v>
      </c>
      <c r="W581" s="90" t="s">
        <v>291</v>
      </c>
      <c r="X581" s="92">
        <v>45533</v>
      </c>
      <c r="Y581" s="92">
        <v>45642</v>
      </c>
      <c r="Z581" s="90" t="s">
        <v>500</v>
      </c>
      <c r="AA581" s="44"/>
      <c r="AB581" s="97" t="s">
        <v>55</v>
      </c>
      <c r="AC581" s="97" t="s">
        <v>55</v>
      </c>
      <c r="AD581" s="97" t="s">
        <v>55</v>
      </c>
      <c r="AE581" s="97" t="s">
        <v>55</v>
      </c>
      <c r="AF581" s="97" t="s">
        <v>55</v>
      </c>
      <c r="AG581" s="97" t="s">
        <v>55</v>
      </c>
      <c r="AH581" s="97" t="s">
        <v>55</v>
      </c>
      <c r="AI581" s="97" t="s">
        <v>55</v>
      </c>
      <c r="AJ581" s="97" t="s">
        <v>55</v>
      </c>
      <c r="AK581" s="97" t="s">
        <v>55</v>
      </c>
      <c r="AL581" s="97" t="s">
        <v>55</v>
      </c>
      <c r="AM581" s="97" t="s">
        <v>55</v>
      </c>
      <c r="AN581" s="97" t="s">
        <v>55</v>
      </c>
      <c r="AO581" s="97" t="s">
        <v>55</v>
      </c>
      <c r="AP581" s="97" t="s">
        <v>55</v>
      </c>
      <c r="AQ581" s="97" t="s">
        <v>55</v>
      </c>
      <c r="AR581" s="97" t="s">
        <v>55</v>
      </c>
      <c r="AS581" s="97" t="s">
        <v>55</v>
      </c>
      <c r="AT581" s="97" t="s">
        <v>49</v>
      </c>
      <c r="AU581" s="98" t="str">
        <f t="shared" si="128"/>
        <v>A</v>
      </c>
      <c r="AV581" s="219" t="s">
        <v>289</v>
      </c>
      <c r="AW581" s="198">
        <v>0</v>
      </c>
      <c r="AX581" s="197" t="s">
        <v>289</v>
      </c>
      <c r="AY581" s="203">
        <v>45587</v>
      </c>
      <c r="AZ581" s="219"/>
      <c r="BA581" s="219"/>
      <c r="BB581" s="222" t="s">
        <v>2771</v>
      </c>
      <c r="BC581" s="97" t="s">
        <v>49</v>
      </c>
      <c r="BD581" s="98" t="str">
        <f t="shared" si="127"/>
        <v>A</v>
      </c>
      <c r="BE581" s="99"/>
      <c r="BF581" s="106"/>
      <c r="BG581" s="101"/>
      <c r="BH581" s="200"/>
      <c r="BI581" s="205"/>
      <c r="BJ581" s="201"/>
      <c r="BK581" s="202"/>
      <c r="BL581" s="107" t="s">
        <v>2400</v>
      </c>
      <c r="BM581" s="108">
        <f t="shared" si="125"/>
        <v>1</v>
      </c>
      <c r="BN581" s="108">
        <f t="shared" si="129"/>
        <v>1</v>
      </c>
      <c r="BO581" s="108">
        <f t="shared" si="130"/>
        <v>0</v>
      </c>
      <c r="BP581" s="108">
        <f t="shared" si="131"/>
        <v>1</v>
      </c>
      <c r="BQ581" s="108">
        <f t="shared" si="132"/>
        <v>1</v>
      </c>
      <c r="BR581" s="109">
        <f t="shared" si="133"/>
        <v>0</v>
      </c>
      <c r="BS581" s="108">
        <f t="shared" si="126"/>
        <v>1</v>
      </c>
      <c r="BT581" s="108">
        <f t="shared" si="134"/>
        <v>0</v>
      </c>
      <c r="BU581" s="108">
        <f t="shared" si="117"/>
        <v>1</v>
      </c>
      <c r="BV581" s="62" t="str">
        <f t="shared" si="124"/>
        <v>MENOR</v>
      </c>
      <c r="BW581" s="251"/>
    </row>
    <row r="582" spans="1:75" ht="49.5" customHeight="1">
      <c r="A582" s="89" t="s">
        <v>290</v>
      </c>
      <c r="B582" s="43">
        <v>2130</v>
      </c>
      <c r="C582" s="90" t="s">
        <v>2</v>
      </c>
      <c r="D582" s="90" t="s">
        <v>3250</v>
      </c>
      <c r="E582" s="92">
        <v>45510</v>
      </c>
      <c r="F582" s="90" t="s">
        <v>24</v>
      </c>
      <c r="G582" s="93" t="s">
        <v>2776</v>
      </c>
      <c r="H582" s="90"/>
      <c r="I582" s="92">
        <v>45517</v>
      </c>
      <c r="J582" s="94"/>
      <c r="K582" s="90"/>
      <c r="L582" s="90"/>
      <c r="M582" s="90"/>
      <c r="N582" s="90"/>
      <c r="O582" s="92"/>
      <c r="P582" s="92"/>
      <c r="Q582" s="188">
        <v>3043</v>
      </c>
      <c r="R582" s="95" t="e">
        <f t="array" ref="R582">SUM(IF($AA582=Reformulaciones!$B$2:$B$1354,Reformulaciones!$J$2:$J$994,0))</f>
        <v>#N/A</v>
      </c>
      <c r="S582" s="93" t="s">
        <v>2777</v>
      </c>
      <c r="T582" s="93" t="s">
        <v>2778</v>
      </c>
      <c r="U582" s="96" t="s">
        <v>2779</v>
      </c>
      <c r="V582" s="94" t="s">
        <v>163</v>
      </c>
      <c r="W582" s="90" t="s">
        <v>291</v>
      </c>
      <c r="X582" s="92">
        <v>45533</v>
      </c>
      <c r="Y582" s="92">
        <v>45569</v>
      </c>
      <c r="Z582" s="90" t="s">
        <v>500</v>
      </c>
      <c r="AA582" s="44"/>
      <c r="AB582" s="97" t="s">
        <v>55</v>
      </c>
      <c r="AC582" s="97" t="s">
        <v>55</v>
      </c>
      <c r="AD582" s="97" t="s">
        <v>55</v>
      </c>
      <c r="AE582" s="97" t="s">
        <v>55</v>
      </c>
      <c r="AF582" s="97" t="s">
        <v>55</v>
      </c>
      <c r="AG582" s="97" t="s">
        <v>55</v>
      </c>
      <c r="AH582" s="97" t="s">
        <v>55</v>
      </c>
      <c r="AI582" s="97" t="s">
        <v>55</v>
      </c>
      <c r="AJ582" s="97" t="s">
        <v>55</v>
      </c>
      <c r="AK582" s="97" t="s">
        <v>55</v>
      </c>
      <c r="AL582" s="97" t="s">
        <v>55</v>
      </c>
      <c r="AM582" s="97" t="s">
        <v>55</v>
      </c>
      <c r="AN582" s="97" t="s">
        <v>55</v>
      </c>
      <c r="AO582" s="97" t="s">
        <v>55</v>
      </c>
      <c r="AP582" s="97" t="s">
        <v>55</v>
      </c>
      <c r="AQ582" s="97" t="s">
        <v>55</v>
      </c>
      <c r="AR582" s="97" t="s">
        <v>55</v>
      </c>
      <c r="AS582" s="97" t="s">
        <v>55</v>
      </c>
      <c r="AT582" s="97" t="s">
        <v>49</v>
      </c>
      <c r="AU582" s="98" t="str">
        <f t="shared" si="128"/>
        <v>C</v>
      </c>
      <c r="AV582" s="219" t="s">
        <v>2780</v>
      </c>
      <c r="AW582" s="198">
        <v>1</v>
      </c>
      <c r="AX582" s="197" t="s">
        <v>2781</v>
      </c>
      <c r="AY582" s="203">
        <v>45587</v>
      </c>
      <c r="AZ582" s="219" t="s">
        <v>2782</v>
      </c>
      <c r="BA582" s="219"/>
      <c r="BB582" s="222" t="s">
        <v>2783</v>
      </c>
      <c r="BC582" s="97" t="s">
        <v>55</v>
      </c>
      <c r="BD582" s="98" t="s">
        <v>55</v>
      </c>
      <c r="BE582" s="97" t="s">
        <v>55</v>
      </c>
      <c r="BF582" s="100" t="s">
        <v>55</v>
      </c>
      <c r="BG582" s="97" t="s">
        <v>55</v>
      </c>
      <c r="BH582" s="110" t="s">
        <v>55</v>
      </c>
      <c r="BI582" s="97" t="s">
        <v>55</v>
      </c>
      <c r="BJ582" s="97" t="s">
        <v>55</v>
      </c>
      <c r="BK582" s="122" t="s">
        <v>55</v>
      </c>
      <c r="BL582" s="107" t="s">
        <v>2400</v>
      </c>
      <c r="BM582" s="108">
        <f t="shared" si="125"/>
        <v>1</v>
      </c>
      <c r="BN582" s="108" t="str">
        <f t="shared" si="129"/>
        <v>N.A.</v>
      </c>
      <c r="BO582" s="108" t="str">
        <f t="shared" si="130"/>
        <v>N.A.</v>
      </c>
      <c r="BP582" s="108" t="str">
        <f t="shared" si="131"/>
        <v>N.A.</v>
      </c>
      <c r="BQ582" s="108" t="str">
        <f t="shared" si="132"/>
        <v>N.A.</v>
      </c>
      <c r="BR582" s="109" t="str">
        <f t="shared" si="133"/>
        <v>N.A.</v>
      </c>
      <c r="BS582" s="108">
        <f t="shared" si="126"/>
        <v>1</v>
      </c>
      <c r="BT582" s="108">
        <f t="shared" si="134"/>
        <v>0</v>
      </c>
      <c r="BU582" s="108">
        <f t="shared" si="117"/>
        <v>0</v>
      </c>
      <c r="BV582" s="62" t="str">
        <f t="shared" si="124"/>
        <v>MENOR</v>
      </c>
      <c r="BW582" s="251"/>
    </row>
    <row r="583" spans="1:75" ht="49.5" customHeight="1">
      <c r="A583" s="89" t="s">
        <v>290</v>
      </c>
      <c r="B583" s="43">
        <v>2130</v>
      </c>
      <c r="C583" s="90" t="s">
        <v>2</v>
      </c>
      <c r="D583" s="90" t="s">
        <v>3250</v>
      </c>
      <c r="E583" s="92">
        <v>45510</v>
      </c>
      <c r="F583" s="90" t="s">
        <v>24</v>
      </c>
      <c r="G583" s="93" t="s">
        <v>2776</v>
      </c>
      <c r="H583" s="90"/>
      <c r="I583" s="92">
        <v>45517</v>
      </c>
      <c r="J583" s="94"/>
      <c r="K583" s="90"/>
      <c r="L583" s="90"/>
      <c r="M583" s="90"/>
      <c r="N583" s="90"/>
      <c r="O583" s="92"/>
      <c r="P583" s="92"/>
      <c r="Q583" s="188">
        <v>3044</v>
      </c>
      <c r="R583" s="95" t="e">
        <f t="array" ref="R583">SUM(IF($AA583=Reformulaciones!$B$2:$B$1354,Reformulaciones!$J$2:$J$994,0))</f>
        <v>#N/A</v>
      </c>
      <c r="S583" s="93" t="s">
        <v>2777</v>
      </c>
      <c r="T583" s="93" t="s">
        <v>2784</v>
      </c>
      <c r="U583" s="96" t="s">
        <v>2785</v>
      </c>
      <c r="V583" s="94" t="s">
        <v>154</v>
      </c>
      <c r="W583" s="90" t="s">
        <v>291</v>
      </c>
      <c r="X583" s="92">
        <v>45533</v>
      </c>
      <c r="Y583" s="92">
        <v>45569</v>
      </c>
      <c r="Z583" s="90" t="s">
        <v>500</v>
      </c>
      <c r="AA583" s="44"/>
      <c r="AB583" s="97" t="s">
        <v>55</v>
      </c>
      <c r="AC583" s="97" t="s">
        <v>55</v>
      </c>
      <c r="AD583" s="97" t="s">
        <v>55</v>
      </c>
      <c r="AE583" s="97" t="s">
        <v>55</v>
      </c>
      <c r="AF583" s="97" t="s">
        <v>55</v>
      </c>
      <c r="AG583" s="97" t="s">
        <v>55</v>
      </c>
      <c r="AH583" s="97" t="s">
        <v>55</v>
      </c>
      <c r="AI583" s="97" t="s">
        <v>55</v>
      </c>
      <c r="AJ583" s="97" t="s">
        <v>55</v>
      </c>
      <c r="AK583" s="97" t="s">
        <v>55</v>
      </c>
      <c r="AL583" s="97" t="s">
        <v>55</v>
      </c>
      <c r="AM583" s="97" t="s">
        <v>55</v>
      </c>
      <c r="AN583" s="97" t="s">
        <v>55</v>
      </c>
      <c r="AO583" s="97" t="s">
        <v>55</v>
      </c>
      <c r="AP583" s="97" t="s">
        <v>55</v>
      </c>
      <c r="AQ583" s="97" t="s">
        <v>55</v>
      </c>
      <c r="AR583" s="97" t="s">
        <v>55</v>
      </c>
      <c r="AS583" s="97" t="s">
        <v>55</v>
      </c>
      <c r="AT583" s="97" t="s">
        <v>49</v>
      </c>
      <c r="AU583" s="98" t="str">
        <f t="shared" si="128"/>
        <v>C</v>
      </c>
      <c r="AV583" s="219" t="s">
        <v>2786</v>
      </c>
      <c r="AW583" s="198">
        <v>1</v>
      </c>
      <c r="AX583" s="197" t="s">
        <v>2787</v>
      </c>
      <c r="AY583" s="203">
        <v>45587</v>
      </c>
      <c r="AZ583" s="219" t="s">
        <v>2788</v>
      </c>
      <c r="BA583" s="219"/>
      <c r="BB583" s="222" t="s">
        <v>2783</v>
      </c>
      <c r="BC583" s="97" t="s">
        <v>55</v>
      </c>
      <c r="BD583" s="98" t="s">
        <v>55</v>
      </c>
      <c r="BE583" s="97" t="s">
        <v>55</v>
      </c>
      <c r="BF583" s="100" t="s">
        <v>55</v>
      </c>
      <c r="BG583" s="97" t="s">
        <v>55</v>
      </c>
      <c r="BH583" s="110" t="s">
        <v>55</v>
      </c>
      <c r="BI583" s="97" t="s">
        <v>55</v>
      </c>
      <c r="BJ583" s="97" t="s">
        <v>55</v>
      </c>
      <c r="BK583" s="122" t="s">
        <v>55</v>
      </c>
      <c r="BL583" s="107" t="s">
        <v>2400</v>
      </c>
      <c r="BM583" s="108">
        <f t="shared" si="125"/>
        <v>1</v>
      </c>
      <c r="BN583" s="108" t="str">
        <f t="shared" si="129"/>
        <v>N.A.</v>
      </c>
      <c r="BO583" s="108" t="str">
        <f t="shared" si="130"/>
        <v>N.A.</v>
      </c>
      <c r="BP583" s="108" t="str">
        <f t="shared" si="131"/>
        <v>N.A.</v>
      </c>
      <c r="BQ583" s="108" t="str">
        <f t="shared" si="132"/>
        <v>N.A.</v>
      </c>
      <c r="BR583" s="109" t="str">
        <f t="shared" si="133"/>
        <v>N.A.</v>
      </c>
      <c r="BS583" s="108">
        <f t="shared" si="126"/>
        <v>1</v>
      </c>
      <c r="BT583" s="108">
        <f t="shared" si="134"/>
        <v>0</v>
      </c>
      <c r="BU583" s="108">
        <f t="shared" si="117"/>
        <v>0</v>
      </c>
      <c r="BV583" s="62" t="str">
        <f t="shared" si="124"/>
        <v>MENOR</v>
      </c>
      <c r="BW583" s="251"/>
    </row>
    <row r="584" spans="1:75" ht="49.5" customHeight="1">
      <c r="A584" s="89" t="s">
        <v>290</v>
      </c>
      <c r="B584" s="43">
        <v>2130</v>
      </c>
      <c r="C584" s="90" t="s">
        <v>2</v>
      </c>
      <c r="D584" s="90" t="s">
        <v>3250</v>
      </c>
      <c r="E584" s="92">
        <v>45510</v>
      </c>
      <c r="F584" s="90" t="s">
        <v>24</v>
      </c>
      <c r="G584" s="93" t="s">
        <v>2776</v>
      </c>
      <c r="H584" s="90"/>
      <c r="I584" s="92">
        <v>45517</v>
      </c>
      <c r="J584" s="94"/>
      <c r="K584" s="90"/>
      <c r="L584" s="90"/>
      <c r="M584" s="90"/>
      <c r="N584" s="90"/>
      <c r="O584" s="92"/>
      <c r="P584" s="92"/>
      <c r="Q584" s="188">
        <v>3045</v>
      </c>
      <c r="R584" s="95" t="e">
        <f t="array" ref="R584">SUM(IF($AA584=Reformulaciones!$B$2:$B$1354,Reformulaciones!$J$2:$J$994,0))</f>
        <v>#N/A</v>
      </c>
      <c r="S584" s="93" t="s">
        <v>2777</v>
      </c>
      <c r="T584" s="93" t="s">
        <v>2789</v>
      </c>
      <c r="U584" s="96" t="s">
        <v>2790</v>
      </c>
      <c r="V584" s="94" t="s">
        <v>154</v>
      </c>
      <c r="W584" s="90" t="s">
        <v>291</v>
      </c>
      <c r="X584" s="92">
        <v>45533</v>
      </c>
      <c r="Y584" s="92">
        <v>45576</v>
      </c>
      <c r="Z584" s="90" t="s">
        <v>500</v>
      </c>
      <c r="AA584" s="44"/>
      <c r="AB584" s="97" t="s">
        <v>55</v>
      </c>
      <c r="AC584" s="97" t="s">
        <v>55</v>
      </c>
      <c r="AD584" s="97" t="s">
        <v>55</v>
      </c>
      <c r="AE584" s="97" t="s">
        <v>55</v>
      </c>
      <c r="AF584" s="97" t="s">
        <v>55</v>
      </c>
      <c r="AG584" s="97" t="s">
        <v>55</v>
      </c>
      <c r="AH584" s="97" t="s">
        <v>55</v>
      </c>
      <c r="AI584" s="97" t="s">
        <v>55</v>
      </c>
      <c r="AJ584" s="97" t="s">
        <v>55</v>
      </c>
      <c r="AK584" s="97" t="s">
        <v>55</v>
      </c>
      <c r="AL584" s="97" t="s">
        <v>55</v>
      </c>
      <c r="AM584" s="97" t="s">
        <v>55</v>
      </c>
      <c r="AN584" s="97" t="s">
        <v>55</v>
      </c>
      <c r="AO584" s="97" t="s">
        <v>55</v>
      </c>
      <c r="AP584" s="97" t="s">
        <v>55</v>
      </c>
      <c r="AQ584" s="97" t="s">
        <v>55</v>
      </c>
      <c r="AR584" s="97" t="s">
        <v>55</v>
      </c>
      <c r="AS584" s="97" t="s">
        <v>55</v>
      </c>
      <c r="AT584" s="97" t="s">
        <v>49</v>
      </c>
      <c r="AU584" s="98" t="str">
        <f t="shared" si="128"/>
        <v>C</v>
      </c>
      <c r="AV584" s="219" t="s">
        <v>2791</v>
      </c>
      <c r="AW584" s="198">
        <v>1</v>
      </c>
      <c r="AX584" s="197" t="s">
        <v>2792</v>
      </c>
      <c r="AY584" s="203">
        <v>45587</v>
      </c>
      <c r="AZ584" s="219" t="s">
        <v>2793</v>
      </c>
      <c r="BA584" s="219"/>
      <c r="BB584" s="222" t="s">
        <v>2783</v>
      </c>
      <c r="BC584" s="97" t="s">
        <v>55</v>
      </c>
      <c r="BD584" s="98" t="s">
        <v>55</v>
      </c>
      <c r="BE584" s="97" t="s">
        <v>55</v>
      </c>
      <c r="BF584" s="100" t="s">
        <v>55</v>
      </c>
      <c r="BG584" s="97" t="s">
        <v>55</v>
      </c>
      <c r="BH584" s="110" t="s">
        <v>55</v>
      </c>
      <c r="BI584" s="97" t="s">
        <v>55</v>
      </c>
      <c r="BJ584" s="97" t="s">
        <v>55</v>
      </c>
      <c r="BK584" s="122" t="s">
        <v>55</v>
      </c>
      <c r="BL584" s="107" t="s">
        <v>2400</v>
      </c>
      <c r="BM584" s="108">
        <f t="shared" si="125"/>
        <v>1</v>
      </c>
      <c r="BN584" s="108" t="str">
        <f t="shared" si="129"/>
        <v>N.A.</v>
      </c>
      <c r="BO584" s="108" t="str">
        <f t="shared" si="130"/>
        <v>N.A.</v>
      </c>
      <c r="BP584" s="108" t="str">
        <f t="shared" si="131"/>
        <v>N.A.</v>
      </c>
      <c r="BQ584" s="108" t="str">
        <f t="shared" si="132"/>
        <v>N.A.</v>
      </c>
      <c r="BR584" s="109" t="str">
        <f t="shared" si="133"/>
        <v>N.A.</v>
      </c>
      <c r="BS584" s="108">
        <f t="shared" si="126"/>
        <v>1</v>
      </c>
      <c r="BT584" s="108">
        <f t="shared" si="134"/>
        <v>0</v>
      </c>
      <c r="BU584" s="108">
        <f t="shared" ref="BU584:BU652" si="135">IF($BS584=1,IF(BP584=1,1,0),0)</f>
        <v>0</v>
      </c>
      <c r="BV584" s="62" t="str">
        <f t="shared" si="124"/>
        <v>MENOR</v>
      </c>
      <c r="BW584" s="251"/>
    </row>
    <row r="585" spans="1:75" ht="49.5" hidden="1" customHeight="1">
      <c r="A585" s="89" t="s">
        <v>290</v>
      </c>
      <c r="B585" s="43">
        <v>2131</v>
      </c>
      <c r="C585" s="90" t="s">
        <v>2</v>
      </c>
      <c r="D585" s="90" t="s">
        <v>3250</v>
      </c>
      <c r="E585" s="92">
        <v>45510</v>
      </c>
      <c r="F585" s="90" t="s">
        <v>24</v>
      </c>
      <c r="G585" s="93" t="s">
        <v>2794</v>
      </c>
      <c r="H585" s="90"/>
      <c r="I585" s="92">
        <v>45517</v>
      </c>
      <c r="J585" s="94"/>
      <c r="K585" s="90"/>
      <c r="L585" s="90"/>
      <c r="M585" s="90"/>
      <c r="N585" s="90"/>
      <c r="O585" s="92"/>
      <c r="P585" s="92"/>
      <c r="Q585" s="188">
        <v>3069</v>
      </c>
      <c r="R585" s="95" t="e">
        <f t="array" ref="R585">SUM(IF($AA585=Reformulaciones!$B$2:$B$1354,Reformulaciones!$J$2:$J$994,0))</f>
        <v>#N/A</v>
      </c>
      <c r="S585" s="93" t="s">
        <v>2795</v>
      </c>
      <c r="T585" s="93" t="s">
        <v>2796</v>
      </c>
      <c r="U585" s="96" t="s">
        <v>2797</v>
      </c>
      <c r="V585" s="94" t="s">
        <v>154</v>
      </c>
      <c r="W585" s="90" t="s">
        <v>291</v>
      </c>
      <c r="X585" s="92">
        <v>45544</v>
      </c>
      <c r="Y585" s="92">
        <v>45607</v>
      </c>
      <c r="Z585" s="90" t="s">
        <v>2798</v>
      </c>
      <c r="AA585" s="44"/>
      <c r="AB585" s="97" t="s">
        <v>55</v>
      </c>
      <c r="AC585" s="97" t="s">
        <v>55</v>
      </c>
      <c r="AD585" s="97" t="s">
        <v>55</v>
      </c>
      <c r="AE585" s="97" t="s">
        <v>55</v>
      </c>
      <c r="AF585" s="97" t="s">
        <v>55</v>
      </c>
      <c r="AG585" s="97" t="s">
        <v>55</v>
      </c>
      <c r="AH585" s="97" t="s">
        <v>55</v>
      </c>
      <c r="AI585" s="97" t="s">
        <v>55</v>
      </c>
      <c r="AJ585" s="97" t="s">
        <v>55</v>
      </c>
      <c r="AK585" s="97" t="s">
        <v>55</v>
      </c>
      <c r="AL585" s="97" t="s">
        <v>55</v>
      </c>
      <c r="AM585" s="97" t="s">
        <v>55</v>
      </c>
      <c r="AN585" s="97" t="s">
        <v>55</v>
      </c>
      <c r="AO585" s="97" t="s">
        <v>55</v>
      </c>
      <c r="AP585" s="97" t="s">
        <v>55</v>
      </c>
      <c r="AQ585" s="97" t="s">
        <v>55</v>
      </c>
      <c r="AR585" s="97" t="s">
        <v>55</v>
      </c>
      <c r="AS585" s="97" t="s">
        <v>55</v>
      </c>
      <c r="AT585" s="97" t="s">
        <v>44</v>
      </c>
      <c r="AU585" s="98" t="str">
        <f t="shared" si="128"/>
        <v>A</v>
      </c>
      <c r="AV585" s="197" t="s">
        <v>254</v>
      </c>
      <c r="AW585" s="198">
        <v>0</v>
      </c>
      <c r="AX585" s="197" t="s">
        <v>1823</v>
      </c>
      <c r="AY585" s="203">
        <v>45589</v>
      </c>
      <c r="AZ585" s="97" t="s">
        <v>55</v>
      </c>
      <c r="BA585" s="97" t="s">
        <v>55</v>
      </c>
      <c r="BB585" s="201"/>
      <c r="BC585" s="97" t="s">
        <v>44</v>
      </c>
      <c r="BD585" s="98" t="str">
        <f t="shared" si="127"/>
        <v>A</v>
      </c>
      <c r="BE585" s="99"/>
      <c r="BF585" s="106"/>
      <c r="BG585" s="101"/>
      <c r="BH585" s="200"/>
      <c r="BI585" s="205"/>
      <c r="BJ585" s="201"/>
      <c r="BK585" s="202"/>
      <c r="BL585" s="107" t="s">
        <v>141</v>
      </c>
      <c r="BM585" s="108">
        <f t="shared" si="125"/>
        <v>1</v>
      </c>
      <c r="BN585" s="108">
        <f t="shared" si="129"/>
        <v>1</v>
      </c>
      <c r="BO585" s="108">
        <f t="shared" si="130"/>
        <v>0</v>
      </c>
      <c r="BP585" s="108">
        <f t="shared" si="131"/>
        <v>1</v>
      </c>
      <c r="BQ585" s="108">
        <f t="shared" si="132"/>
        <v>1</v>
      </c>
      <c r="BR585" s="109">
        <f t="shared" si="133"/>
        <v>0</v>
      </c>
      <c r="BS585" s="108">
        <f t="shared" si="126"/>
        <v>1</v>
      </c>
      <c r="BT585" s="108">
        <f t="shared" si="134"/>
        <v>0</v>
      </c>
      <c r="BU585" s="108">
        <f t="shared" si="135"/>
        <v>1</v>
      </c>
      <c r="BV585" s="62" t="str">
        <f t="shared" si="124"/>
        <v>MENOR</v>
      </c>
      <c r="BW585" s="251"/>
    </row>
    <row r="586" spans="1:75" ht="49.5" customHeight="1">
      <c r="A586" s="89" t="s">
        <v>290</v>
      </c>
      <c r="B586" s="43">
        <v>2131</v>
      </c>
      <c r="C586" s="90" t="s">
        <v>2</v>
      </c>
      <c r="D586" s="90" t="s">
        <v>3250</v>
      </c>
      <c r="E586" s="92">
        <v>45510</v>
      </c>
      <c r="F586" s="90" t="s">
        <v>24</v>
      </c>
      <c r="G586" s="93" t="s">
        <v>2794</v>
      </c>
      <c r="H586" s="90"/>
      <c r="I586" s="92">
        <v>45517</v>
      </c>
      <c r="J586" s="94"/>
      <c r="K586" s="90"/>
      <c r="L586" s="90"/>
      <c r="M586" s="90"/>
      <c r="N586" s="90"/>
      <c r="O586" s="92"/>
      <c r="P586" s="92"/>
      <c r="Q586" s="188">
        <v>3070</v>
      </c>
      <c r="R586" s="95" t="e">
        <f t="array" ref="R586">SUM(IF($AA586=Reformulaciones!$B$2:$B$1354,Reformulaciones!$J$2:$J$994,0))</f>
        <v>#N/A</v>
      </c>
      <c r="S586" s="93" t="s">
        <v>2799</v>
      </c>
      <c r="T586" s="93" t="s">
        <v>2800</v>
      </c>
      <c r="U586" s="96" t="s">
        <v>2801</v>
      </c>
      <c r="V586" s="94" t="s">
        <v>2802</v>
      </c>
      <c r="W586" s="90" t="s">
        <v>291</v>
      </c>
      <c r="X586" s="92">
        <v>45566</v>
      </c>
      <c r="Y586" s="92">
        <v>45677</v>
      </c>
      <c r="Z586" s="90" t="s">
        <v>2798</v>
      </c>
      <c r="AA586" s="44"/>
      <c r="AB586" s="97" t="s">
        <v>55</v>
      </c>
      <c r="AC586" s="97" t="s">
        <v>55</v>
      </c>
      <c r="AD586" s="97" t="s">
        <v>55</v>
      </c>
      <c r="AE586" s="97" t="s">
        <v>55</v>
      </c>
      <c r="AF586" s="97" t="s">
        <v>55</v>
      </c>
      <c r="AG586" s="97" t="s">
        <v>55</v>
      </c>
      <c r="AH586" s="97" t="s">
        <v>55</v>
      </c>
      <c r="AI586" s="97" t="s">
        <v>55</v>
      </c>
      <c r="AJ586" s="97" t="s">
        <v>55</v>
      </c>
      <c r="AK586" s="97" t="s">
        <v>55</v>
      </c>
      <c r="AL586" s="97" t="s">
        <v>55</v>
      </c>
      <c r="AM586" s="97" t="s">
        <v>55</v>
      </c>
      <c r="AN586" s="97" t="s">
        <v>55</v>
      </c>
      <c r="AO586" s="97" t="s">
        <v>55</v>
      </c>
      <c r="AP586" s="97" t="s">
        <v>55</v>
      </c>
      <c r="AQ586" s="97" t="s">
        <v>55</v>
      </c>
      <c r="AR586" s="97" t="s">
        <v>55</v>
      </c>
      <c r="AS586" s="97" t="s">
        <v>55</v>
      </c>
      <c r="AT586" s="97" t="s">
        <v>44</v>
      </c>
      <c r="AU586" s="98" t="str">
        <f t="shared" si="128"/>
        <v>A</v>
      </c>
      <c r="AV586" s="197" t="s">
        <v>254</v>
      </c>
      <c r="AW586" s="198">
        <v>0</v>
      </c>
      <c r="AX586" s="197" t="s">
        <v>2803</v>
      </c>
      <c r="AY586" s="203">
        <v>45589</v>
      </c>
      <c r="AZ586" s="97" t="s">
        <v>55</v>
      </c>
      <c r="BA586" s="97" t="s">
        <v>55</v>
      </c>
      <c r="BB586" s="201"/>
      <c r="BC586" s="97" t="s">
        <v>44</v>
      </c>
      <c r="BD586" s="98" t="str">
        <f t="shared" si="127"/>
        <v>A</v>
      </c>
      <c r="BE586" s="99"/>
      <c r="BF586" s="106"/>
      <c r="BG586" s="101"/>
      <c r="BH586" s="200"/>
      <c r="BI586" s="205"/>
      <c r="BJ586" s="201"/>
      <c r="BK586" s="202"/>
      <c r="BL586" s="107" t="s">
        <v>141</v>
      </c>
      <c r="BM586" s="108">
        <f t="shared" si="125"/>
        <v>0</v>
      </c>
      <c r="BN586" s="108">
        <f t="shared" si="129"/>
        <v>1</v>
      </c>
      <c r="BO586" s="108">
        <f t="shared" si="130"/>
        <v>0</v>
      </c>
      <c r="BP586" s="108">
        <f t="shared" si="131"/>
        <v>0</v>
      </c>
      <c r="BQ586" s="108">
        <f t="shared" si="132"/>
        <v>0</v>
      </c>
      <c r="BR586" s="109">
        <f t="shared" si="133"/>
        <v>0</v>
      </c>
      <c r="BS586" s="108">
        <f t="shared" si="126"/>
        <v>0</v>
      </c>
      <c r="BT586" s="108">
        <f t="shared" si="134"/>
        <v>0</v>
      </c>
      <c r="BU586" s="108">
        <f t="shared" si="135"/>
        <v>0</v>
      </c>
      <c r="BV586" s="62" t="str">
        <f t="shared" ref="BV586:BV656" si="136">IF(AW586&lt;AN586,"MENOR",IF(AW586=AN586,"IGUAL","OK"))</f>
        <v>MENOR</v>
      </c>
      <c r="BW586" s="251"/>
    </row>
    <row r="587" spans="1:75" ht="49.5" hidden="1" customHeight="1">
      <c r="A587" s="89" t="s">
        <v>290</v>
      </c>
      <c r="B587" s="43">
        <v>2131</v>
      </c>
      <c r="C587" s="90" t="s">
        <v>2</v>
      </c>
      <c r="D587" s="90" t="s">
        <v>3250</v>
      </c>
      <c r="E587" s="92">
        <v>45510</v>
      </c>
      <c r="F587" s="90" t="s">
        <v>24</v>
      </c>
      <c r="G587" s="93" t="s">
        <v>2794</v>
      </c>
      <c r="H587" s="90"/>
      <c r="I587" s="92">
        <v>45517</v>
      </c>
      <c r="J587" s="94"/>
      <c r="K587" s="90"/>
      <c r="L587" s="90"/>
      <c r="M587" s="90"/>
      <c r="N587" s="90"/>
      <c r="O587" s="92"/>
      <c r="P587" s="92"/>
      <c r="Q587" s="188">
        <v>3071</v>
      </c>
      <c r="R587" s="95" t="e">
        <f t="array" ref="R587">SUM(IF($AA587=Reformulaciones!$B$2:$B$1354,Reformulaciones!$J$2:$J$994,0))</f>
        <v>#N/A</v>
      </c>
      <c r="S587" s="93" t="s">
        <v>2804</v>
      </c>
      <c r="T587" s="93" t="s">
        <v>2805</v>
      </c>
      <c r="U587" s="96" t="s">
        <v>2806</v>
      </c>
      <c r="V587" s="94" t="s">
        <v>1594</v>
      </c>
      <c r="W587" s="90" t="s">
        <v>291</v>
      </c>
      <c r="X587" s="92">
        <v>45545</v>
      </c>
      <c r="Y587" s="92">
        <v>45621</v>
      </c>
      <c r="Z587" s="90" t="s">
        <v>2798</v>
      </c>
      <c r="AA587" s="44"/>
      <c r="AB587" s="97" t="s">
        <v>55</v>
      </c>
      <c r="AC587" s="97" t="s">
        <v>55</v>
      </c>
      <c r="AD587" s="97" t="s">
        <v>55</v>
      </c>
      <c r="AE587" s="97" t="s">
        <v>55</v>
      </c>
      <c r="AF587" s="97" t="s">
        <v>55</v>
      </c>
      <c r="AG587" s="97" t="s">
        <v>55</v>
      </c>
      <c r="AH587" s="97" t="s">
        <v>55</v>
      </c>
      <c r="AI587" s="97" t="s">
        <v>55</v>
      </c>
      <c r="AJ587" s="97" t="s">
        <v>55</v>
      </c>
      <c r="AK587" s="97" t="s">
        <v>55</v>
      </c>
      <c r="AL587" s="97" t="s">
        <v>55</v>
      </c>
      <c r="AM587" s="97" t="s">
        <v>55</v>
      </c>
      <c r="AN587" s="97" t="s">
        <v>55</v>
      </c>
      <c r="AO587" s="97" t="s">
        <v>55</v>
      </c>
      <c r="AP587" s="97" t="s">
        <v>55</v>
      </c>
      <c r="AQ587" s="97" t="s">
        <v>55</v>
      </c>
      <c r="AR587" s="97" t="s">
        <v>55</v>
      </c>
      <c r="AS587" s="97" t="s">
        <v>55</v>
      </c>
      <c r="AT587" s="97" t="s">
        <v>44</v>
      </c>
      <c r="AU587" s="98" t="str">
        <f t="shared" si="128"/>
        <v>A</v>
      </c>
      <c r="AV587" s="197" t="s">
        <v>254</v>
      </c>
      <c r="AW587" s="198">
        <v>0</v>
      </c>
      <c r="AX587" s="197" t="s">
        <v>1823</v>
      </c>
      <c r="AY587" s="203">
        <v>45589</v>
      </c>
      <c r="AZ587" s="97" t="s">
        <v>55</v>
      </c>
      <c r="BA587" s="97" t="s">
        <v>55</v>
      </c>
      <c r="BB587" s="201"/>
      <c r="BC587" s="97" t="s">
        <v>44</v>
      </c>
      <c r="BD587" s="98" t="str">
        <f t="shared" si="127"/>
        <v>A</v>
      </c>
      <c r="BE587" s="99"/>
      <c r="BF587" s="106"/>
      <c r="BG587" s="101"/>
      <c r="BH587" s="200"/>
      <c r="BI587" s="205"/>
      <c r="BJ587" s="201"/>
      <c r="BK587" s="202"/>
      <c r="BL587" s="107" t="s">
        <v>141</v>
      </c>
      <c r="BM587" s="108">
        <f t="shared" si="125"/>
        <v>1</v>
      </c>
      <c r="BN587" s="108">
        <f t="shared" si="129"/>
        <v>1</v>
      </c>
      <c r="BO587" s="108">
        <f t="shared" si="130"/>
        <v>0</v>
      </c>
      <c r="BP587" s="108">
        <f t="shared" si="131"/>
        <v>1</v>
      </c>
      <c r="BQ587" s="108">
        <f t="shared" si="132"/>
        <v>1</v>
      </c>
      <c r="BR587" s="109">
        <f t="shared" si="133"/>
        <v>0</v>
      </c>
      <c r="BS587" s="108">
        <f t="shared" si="126"/>
        <v>1</v>
      </c>
      <c r="BT587" s="108">
        <f t="shared" si="134"/>
        <v>0</v>
      </c>
      <c r="BU587" s="108">
        <f t="shared" si="135"/>
        <v>1</v>
      </c>
      <c r="BV587" s="62" t="str">
        <f t="shared" si="136"/>
        <v>MENOR</v>
      </c>
      <c r="BW587" s="251"/>
    </row>
    <row r="588" spans="1:75" ht="49.5" customHeight="1">
      <c r="A588" s="89" t="s">
        <v>290</v>
      </c>
      <c r="B588" s="43">
        <v>2132</v>
      </c>
      <c r="C588" s="90" t="s">
        <v>2</v>
      </c>
      <c r="D588" s="90" t="s">
        <v>3250</v>
      </c>
      <c r="E588" s="92">
        <v>45510</v>
      </c>
      <c r="F588" s="90" t="s">
        <v>24</v>
      </c>
      <c r="G588" s="93" t="s">
        <v>2807</v>
      </c>
      <c r="H588" s="90"/>
      <c r="I588" s="92">
        <v>45517</v>
      </c>
      <c r="J588" s="94"/>
      <c r="K588" s="90"/>
      <c r="L588" s="90"/>
      <c r="M588" s="90"/>
      <c r="N588" s="90"/>
      <c r="O588" s="92"/>
      <c r="P588" s="92"/>
      <c r="Q588" s="188">
        <v>3046</v>
      </c>
      <c r="R588" s="95" t="e">
        <f t="array" ref="R588">SUM(IF($AA588=Reformulaciones!$B$2:$B$1354,Reformulaciones!$J$2:$J$994,0))</f>
        <v>#N/A</v>
      </c>
      <c r="S588" s="93" t="s">
        <v>2808</v>
      </c>
      <c r="T588" s="93" t="s">
        <v>2809</v>
      </c>
      <c r="U588" s="96" t="s">
        <v>2810</v>
      </c>
      <c r="V588" s="94" t="s">
        <v>154</v>
      </c>
      <c r="W588" s="90" t="s">
        <v>291</v>
      </c>
      <c r="X588" s="92">
        <v>45533</v>
      </c>
      <c r="Y588" s="92">
        <v>45586</v>
      </c>
      <c r="Z588" s="90" t="s">
        <v>500</v>
      </c>
      <c r="AA588" s="44"/>
      <c r="AB588" s="97" t="s">
        <v>55</v>
      </c>
      <c r="AC588" s="97" t="s">
        <v>55</v>
      </c>
      <c r="AD588" s="97" t="s">
        <v>55</v>
      </c>
      <c r="AE588" s="97" t="s">
        <v>55</v>
      </c>
      <c r="AF588" s="97" t="s">
        <v>55</v>
      </c>
      <c r="AG588" s="97" t="s">
        <v>55</v>
      </c>
      <c r="AH588" s="97" t="s">
        <v>55</v>
      </c>
      <c r="AI588" s="97" t="s">
        <v>55</v>
      </c>
      <c r="AJ588" s="97" t="s">
        <v>55</v>
      </c>
      <c r="AK588" s="97" t="s">
        <v>55</v>
      </c>
      <c r="AL588" s="97" t="s">
        <v>55</v>
      </c>
      <c r="AM588" s="97" t="s">
        <v>55</v>
      </c>
      <c r="AN588" s="97" t="s">
        <v>55</v>
      </c>
      <c r="AO588" s="97" t="s">
        <v>55</v>
      </c>
      <c r="AP588" s="97" t="s">
        <v>55</v>
      </c>
      <c r="AQ588" s="97" t="s">
        <v>55</v>
      </c>
      <c r="AR588" s="97" t="s">
        <v>55</v>
      </c>
      <c r="AS588" s="97" t="s">
        <v>55</v>
      </c>
      <c r="AT588" s="97" t="s">
        <v>49</v>
      </c>
      <c r="AU588" s="98" t="str">
        <f t="shared" si="128"/>
        <v>C</v>
      </c>
      <c r="AV588" s="219" t="s">
        <v>2811</v>
      </c>
      <c r="AW588" s="198">
        <v>1</v>
      </c>
      <c r="AX588" s="197" t="s">
        <v>2812</v>
      </c>
      <c r="AY588" s="203">
        <v>45587</v>
      </c>
      <c r="AZ588" s="219" t="s">
        <v>2813</v>
      </c>
      <c r="BA588" s="219"/>
      <c r="BB588" s="222" t="s">
        <v>2814</v>
      </c>
      <c r="BC588" s="97" t="s">
        <v>55</v>
      </c>
      <c r="BD588" s="98" t="s">
        <v>55</v>
      </c>
      <c r="BE588" s="97" t="s">
        <v>55</v>
      </c>
      <c r="BF588" s="100" t="s">
        <v>55</v>
      </c>
      <c r="BG588" s="97" t="s">
        <v>55</v>
      </c>
      <c r="BH588" s="110" t="s">
        <v>55</v>
      </c>
      <c r="BI588" s="97" t="s">
        <v>55</v>
      </c>
      <c r="BJ588" s="97" t="s">
        <v>55</v>
      </c>
      <c r="BK588" s="122" t="s">
        <v>55</v>
      </c>
      <c r="BL588" s="107" t="s">
        <v>2400</v>
      </c>
      <c r="BM588" s="108">
        <f t="shared" si="125"/>
        <v>1</v>
      </c>
      <c r="BN588" s="108" t="str">
        <f t="shared" ref="BN588:BN619" si="137">IF($BD588="A",1,IF($BD588="N.A.","N.A.",IF($BD588="C",0,0)))</f>
        <v>N.A.</v>
      </c>
      <c r="BO588" s="108" t="str">
        <f t="shared" ref="BO588:BO619" si="138">IF($BD588="C",1,IF($BD588="N.A.","N.A.",IF($BD588="A",0,0)))</f>
        <v>N.A.</v>
      </c>
      <c r="BP588" s="108" t="str">
        <f t="shared" ref="BP588:BP619" si="139">IF($BD588="N.A.","N.A.", IF($Y588="",0,(IF($BD588="A",IF($Y588&lt;=$BO$2,1,0),0))))</f>
        <v>N.A.</v>
      </c>
      <c r="BQ588" s="108" t="str">
        <f t="shared" ref="BQ588:BQ619" si="140">IF($BD588="N.A.","N.A.",(IF(AND($BM588=1,$BO588=1),1,IF(AND($BM588=0,$BO588=1),1,IF(AND($BM588=1,$BO588=0),1,0)))))</f>
        <v>N.A.</v>
      </c>
      <c r="BR588" s="109" t="str">
        <f t="shared" ref="BR588:BR619" si="141">IF($BD588="N.A.","N.A.",IF($Y588="",1,0))</f>
        <v>N.A.</v>
      </c>
      <c r="BS588" s="108">
        <f t="shared" si="126"/>
        <v>1</v>
      </c>
      <c r="BT588" s="108">
        <f t="shared" ref="BT588:BT619" si="142">(IF($BS588=0,0,IF(OR($AC588="C",$AL588="C",$BD588="C"),1,0)))</f>
        <v>0</v>
      </c>
      <c r="BU588" s="108">
        <f t="shared" si="135"/>
        <v>0</v>
      </c>
      <c r="BV588" s="62" t="str">
        <f t="shared" si="136"/>
        <v>MENOR</v>
      </c>
      <c r="BW588" s="251"/>
    </row>
    <row r="589" spans="1:75" ht="49.5" customHeight="1">
      <c r="A589" s="89" t="s">
        <v>290</v>
      </c>
      <c r="B589" s="43">
        <v>2132</v>
      </c>
      <c r="C589" s="90" t="s">
        <v>2</v>
      </c>
      <c r="D589" s="90" t="s">
        <v>3250</v>
      </c>
      <c r="E589" s="92">
        <v>45510</v>
      </c>
      <c r="F589" s="90" t="s">
        <v>24</v>
      </c>
      <c r="G589" s="93" t="s">
        <v>2807</v>
      </c>
      <c r="H589" s="90"/>
      <c r="I589" s="92">
        <v>45517</v>
      </c>
      <c r="J589" s="94"/>
      <c r="K589" s="90"/>
      <c r="L589" s="90"/>
      <c r="M589" s="90"/>
      <c r="N589" s="90"/>
      <c r="O589" s="92"/>
      <c r="P589" s="92"/>
      <c r="Q589" s="188">
        <v>3047</v>
      </c>
      <c r="R589" s="95" t="e">
        <f t="array" ref="R589">SUM(IF($AA589=Reformulaciones!$B$2:$B$1354,Reformulaciones!$J$2:$J$994,0))</f>
        <v>#N/A</v>
      </c>
      <c r="S589" s="93" t="s">
        <v>2808</v>
      </c>
      <c r="T589" s="93" t="s">
        <v>2815</v>
      </c>
      <c r="U589" s="96" t="s">
        <v>2816</v>
      </c>
      <c r="V589" s="94" t="s">
        <v>154</v>
      </c>
      <c r="W589" s="90" t="s">
        <v>291</v>
      </c>
      <c r="X589" s="92">
        <v>45533</v>
      </c>
      <c r="Y589" s="92">
        <v>45586</v>
      </c>
      <c r="Z589" s="90" t="s">
        <v>500</v>
      </c>
      <c r="AA589" s="44"/>
      <c r="AB589" s="97" t="s">
        <v>55</v>
      </c>
      <c r="AC589" s="97" t="s">
        <v>55</v>
      </c>
      <c r="AD589" s="97" t="s">
        <v>55</v>
      </c>
      <c r="AE589" s="97" t="s">
        <v>55</v>
      </c>
      <c r="AF589" s="97" t="s">
        <v>55</v>
      </c>
      <c r="AG589" s="97" t="s">
        <v>55</v>
      </c>
      <c r="AH589" s="97" t="s">
        <v>55</v>
      </c>
      <c r="AI589" s="97" t="s">
        <v>55</v>
      </c>
      <c r="AJ589" s="97" t="s">
        <v>55</v>
      </c>
      <c r="AK589" s="97" t="s">
        <v>55</v>
      </c>
      <c r="AL589" s="97" t="s">
        <v>55</v>
      </c>
      <c r="AM589" s="97" t="s">
        <v>55</v>
      </c>
      <c r="AN589" s="97" t="s">
        <v>55</v>
      </c>
      <c r="AO589" s="97" t="s">
        <v>55</v>
      </c>
      <c r="AP589" s="97" t="s">
        <v>55</v>
      </c>
      <c r="AQ589" s="97" t="s">
        <v>55</v>
      </c>
      <c r="AR589" s="97" t="s">
        <v>55</v>
      </c>
      <c r="AS589" s="97" t="s">
        <v>55</v>
      </c>
      <c r="AT589" s="97" t="s">
        <v>49</v>
      </c>
      <c r="AU589" s="98" t="str">
        <f t="shared" ref="AU589:AU624" si="143">IF($AW589="N.A.","A",(IF($AW589&lt;100%,"A",(IF($AW589=100%,"C")))))</f>
        <v>A</v>
      </c>
      <c r="AV589" s="219" t="s">
        <v>289</v>
      </c>
      <c r="AW589" s="198">
        <v>0</v>
      </c>
      <c r="AX589" s="197" t="s">
        <v>289</v>
      </c>
      <c r="AY589" s="203">
        <v>45587</v>
      </c>
      <c r="AZ589" s="219"/>
      <c r="BA589" s="219"/>
      <c r="BB589" s="222" t="s">
        <v>2814</v>
      </c>
      <c r="BC589" s="97" t="s">
        <v>49</v>
      </c>
      <c r="BD589" s="98" t="str">
        <f t="shared" si="127"/>
        <v>A</v>
      </c>
      <c r="BE589" s="99"/>
      <c r="BF589" s="106"/>
      <c r="BG589" s="101"/>
      <c r="BH589" s="200"/>
      <c r="BI589" s="205"/>
      <c r="BJ589" s="201"/>
      <c r="BK589" s="202"/>
      <c r="BL589" s="107" t="s">
        <v>2400</v>
      </c>
      <c r="BM589" s="108">
        <f t="shared" si="125"/>
        <v>1</v>
      </c>
      <c r="BN589" s="108">
        <f t="shared" si="137"/>
        <v>1</v>
      </c>
      <c r="BO589" s="108">
        <f t="shared" si="138"/>
        <v>0</v>
      </c>
      <c r="BP589" s="108">
        <f t="shared" si="139"/>
        <v>1</v>
      </c>
      <c r="BQ589" s="108">
        <f t="shared" si="140"/>
        <v>1</v>
      </c>
      <c r="BR589" s="109">
        <f t="shared" si="141"/>
        <v>0</v>
      </c>
      <c r="BS589" s="108">
        <f t="shared" si="126"/>
        <v>1</v>
      </c>
      <c r="BT589" s="108">
        <f t="shared" si="142"/>
        <v>0</v>
      </c>
      <c r="BU589" s="108">
        <f t="shared" si="135"/>
        <v>1</v>
      </c>
      <c r="BV589" s="62" t="str">
        <f t="shared" si="136"/>
        <v>MENOR</v>
      </c>
      <c r="BW589" s="251"/>
    </row>
    <row r="590" spans="1:75" ht="49.5" customHeight="1">
      <c r="A590" s="89" t="s">
        <v>290</v>
      </c>
      <c r="B590" s="43">
        <v>2133</v>
      </c>
      <c r="C590" s="90" t="s">
        <v>2</v>
      </c>
      <c r="D590" s="90" t="s">
        <v>3250</v>
      </c>
      <c r="E590" s="92">
        <v>45510</v>
      </c>
      <c r="F590" s="90" t="s">
        <v>24</v>
      </c>
      <c r="G590" s="93" t="s">
        <v>2817</v>
      </c>
      <c r="H590" s="90"/>
      <c r="I590" s="92">
        <v>45517</v>
      </c>
      <c r="J590" s="94"/>
      <c r="K590" s="90"/>
      <c r="L590" s="90"/>
      <c r="M590" s="90"/>
      <c r="N590" s="90"/>
      <c r="O590" s="92"/>
      <c r="P590" s="92"/>
      <c r="Q590" s="188">
        <v>3048</v>
      </c>
      <c r="R590" s="95" t="e">
        <f t="array" ref="R590">SUM(IF($AA590=Reformulaciones!$B$2:$B$1354,Reformulaciones!$J$2:$J$994,0))</f>
        <v>#N/A</v>
      </c>
      <c r="S590" s="93" t="s">
        <v>2818</v>
      </c>
      <c r="T590" s="93" t="s">
        <v>2819</v>
      </c>
      <c r="U590" s="96" t="s">
        <v>2820</v>
      </c>
      <c r="V590" s="94" t="s">
        <v>154</v>
      </c>
      <c r="W590" s="90" t="s">
        <v>291</v>
      </c>
      <c r="X590" s="92">
        <v>45533</v>
      </c>
      <c r="Y590" s="92">
        <v>45586</v>
      </c>
      <c r="Z590" s="90" t="s">
        <v>500</v>
      </c>
      <c r="AA590" s="44"/>
      <c r="AB590" s="97" t="s">
        <v>55</v>
      </c>
      <c r="AC590" s="97" t="s">
        <v>55</v>
      </c>
      <c r="AD590" s="97" t="s">
        <v>55</v>
      </c>
      <c r="AE590" s="97" t="s">
        <v>55</v>
      </c>
      <c r="AF590" s="97" t="s">
        <v>55</v>
      </c>
      <c r="AG590" s="97" t="s">
        <v>55</v>
      </c>
      <c r="AH590" s="97" t="s">
        <v>55</v>
      </c>
      <c r="AI590" s="97" t="s">
        <v>55</v>
      </c>
      <c r="AJ590" s="97" t="s">
        <v>55</v>
      </c>
      <c r="AK590" s="97" t="s">
        <v>55</v>
      </c>
      <c r="AL590" s="97" t="s">
        <v>55</v>
      </c>
      <c r="AM590" s="97" t="s">
        <v>55</v>
      </c>
      <c r="AN590" s="97" t="s">
        <v>55</v>
      </c>
      <c r="AO590" s="97" t="s">
        <v>55</v>
      </c>
      <c r="AP590" s="97" t="s">
        <v>55</v>
      </c>
      <c r="AQ590" s="97" t="s">
        <v>55</v>
      </c>
      <c r="AR590" s="97" t="s">
        <v>55</v>
      </c>
      <c r="AS590" s="97" t="s">
        <v>55</v>
      </c>
      <c r="AT590" s="97" t="s">
        <v>49</v>
      </c>
      <c r="AU590" s="98" t="str">
        <f t="shared" si="143"/>
        <v>A</v>
      </c>
      <c r="AV590" s="219" t="s">
        <v>289</v>
      </c>
      <c r="AW590" s="198">
        <v>0</v>
      </c>
      <c r="AX590" s="197" t="s">
        <v>289</v>
      </c>
      <c r="AY590" s="203">
        <v>45587</v>
      </c>
      <c r="AZ590" s="219"/>
      <c r="BA590" s="219"/>
      <c r="BB590" s="222" t="s">
        <v>2821</v>
      </c>
      <c r="BC590" s="97" t="s">
        <v>49</v>
      </c>
      <c r="BD590" s="98" t="str">
        <f t="shared" si="127"/>
        <v>A</v>
      </c>
      <c r="BE590" s="99"/>
      <c r="BF590" s="106"/>
      <c r="BG590" s="101"/>
      <c r="BH590" s="200"/>
      <c r="BI590" s="205"/>
      <c r="BJ590" s="201"/>
      <c r="BK590" s="202"/>
      <c r="BL590" s="107" t="s">
        <v>2400</v>
      </c>
      <c r="BM590" s="108">
        <f t="shared" si="125"/>
        <v>1</v>
      </c>
      <c r="BN590" s="108">
        <f t="shared" si="137"/>
        <v>1</v>
      </c>
      <c r="BO590" s="108">
        <f t="shared" si="138"/>
        <v>0</v>
      </c>
      <c r="BP590" s="108">
        <f t="shared" si="139"/>
        <v>1</v>
      </c>
      <c r="BQ590" s="108">
        <f t="shared" si="140"/>
        <v>1</v>
      </c>
      <c r="BR590" s="109">
        <f t="shared" si="141"/>
        <v>0</v>
      </c>
      <c r="BS590" s="108">
        <f t="shared" si="126"/>
        <v>1</v>
      </c>
      <c r="BT590" s="108">
        <f t="shared" si="142"/>
        <v>0</v>
      </c>
      <c r="BU590" s="108">
        <f t="shared" si="135"/>
        <v>1</v>
      </c>
      <c r="BV590" s="62" t="str">
        <f t="shared" si="136"/>
        <v>MENOR</v>
      </c>
      <c r="BW590" s="251"/>
    </row>
    <row r="591" spans="1:75" ht="49.5" customHeight="1">
      <c r="A591" s="89" t="s">
        <v>290</v>
      </c>
      <c r="B591" s="43">
        <v>2133</v>
      </c>
      <c r="C591" s="90" t="s">
        <v>2</v>
      </c>
      <c r="D591" s="90" t="s">
        <v>3250</v>
      </c>
      <c r="E591" s="92">
        <v>45510</v>
      </c>
      <c r="F591" s="90" t="s">
        <v>24</v>
      </c>
      <c r="G591" s="93" t="s">
        <v>2817</v>
      </c>
      <c r="H591" s="90"/>
      <c r="I591" s="92">
        <v>45517</v>
      </c>
      <c r="J591" s="94"/>
      <c r="K591" s="90"/>
      <c r="L591" s="90"/>
      <c r="M591" s="90"/>
      <c r="N591" s="90"/>
      <c r="O591" s="92"/>
      <c r="P591" s="92"/>
      <c r="Q591" s="188">
        <v>3049</v>
      </c>
      <c r="R591" s="95" t="e">
        <f t="array" ref="R591">SUM(IF($AA591=Reformulaciones!$B$2:$B$1354,Reformulaciones!$J$2:$J$994,0))</f>
        <v>#N/A</v>
      </c>
      <c r="S591" s="93" t="s">
        <v>2818</v>
      </c>
      <c r="T591" s="93" t="s">
        <v>2822</v>
      </c>
      <c r="U591" s="96" t="s">
        <v>2823</v>
      </c>
      <c r="V591" s="94" t="s">
        <v>154</v>
      </c>
      <c r="W591" s="90" t="s">
        <v>291</v>
      </c>
      <c r="X591" s="92">
        <v>45533</v>
      </c>
      <c r="Y591" s="92">
        <v>45579</v>
      </c>
      <c r="Z591" s="90" t="s">
        <v>500</v>
      </c>
      <c r="AA591" s="44"/>
      <c r="AB591" s="97" t="s">
        <v>55</v>
      </c>
      <c r="AC591" s="97" t="s">
        <v>55</v>
      </c>
      <c r="AD591" s="97" t="s">
        <v>55</v>
      </c>
      <c r="AE591" s="97" t="s">
        <v>55</v>
      </c>
      <c r="AF591" s="97" t="s">
        <v>55</v>
      </c>
      <c r="AG591" s="97" t="s">
        <v>55</v>
      </c>
      <c r="AH591" s="97" t="s">
        <v>55</v>
      </c>
      <c r="AI591" s="97" t="s">
        <v>55</v>
      </c>
      <c r="AJ591" s="97" t="s">
        <v>55</v>
      </c>
      <c r="AK591" s="97" t="s">
        <v>55</v>
      </c>
      <c r="AL591" s="97" t="s">
        <v>55</v>
      </c>
      <c r="AM591" s="97" t="s">
        <v>55</v>
      </c>
      <c r="AN591" s="97" t="s">
        <v>55</v>
      </c>
      <c r="AO591" s="97" t="s">
        <v>55</v>
      </c>
      <c r="AP591" s="97" t="s">
        <v>55</v>
      </c>
      <c r="AQ591" s="97" t="s">
        <v>55</v>
      </c>
      <c r="AR591" s="97" t="s">
        <v>55</v>
      </c>
      <c r="AS591" s="97" t="s">
        <v>55</v>
      </c>
      <c r="AT591" s="97" t="s">
        <v>49</v>
      </c>
      <c r="AU591" s="98" t="str">
        <f t="shared" si="143"/>
        <v>A</v>
      </c>
      <c r="AV591" s="219" t="s">
        <v>289</v>
      </c>
      <c r="AW591" s="198">
        <v>0</v>
      </c>
      <c r="AX591" s="197" t="s">
        <v>289</v>
      </c>
      <c r="AY591" s="203">
        <v>45587</v>
      </c>
      <c r="AZ591" s="219"/>
      <c r="BA591" s="219"/>
      <c r="BB591" s="222" t="s">
        <v>2821</v>
      </c>
      <c r="BC591" s="97" t="s">
        <v>49</v>
      </c>
      <c r="BD591" s="98" t="str">
        <f t="shared" si="127"/>
        <v>A</v>
      </c>
      <c r="BE591" s="99"/>
      <c r="BF591" s="106"/>
      <c r="BG591" s="101"/>
      <c r="BH591" s="200"/>
      <c r="BI591" s="205"/>
      <c r="BJ591" s="201"/>
      <c r="BK591" s="202"/>
      <c r="BL591" s="107" t="s">
        <v>2400</v>
      </c>
      <c r="BM591" s="108">
        <f t="shared" ref="BM591:BM664" si="144">IF($AU591="N.A.","N.A.",IF($X591="",0,(IF($X591&lt;=$BO$2,IF($Y591&lt;=$BO$2,1,0),0))))</f>
        <v>1</v>
      </c>
      <c r="BN591" s="108">
        <f t="shared" si="137"/>
        <v>1</v>
      </c>
      <c r="BO591" s="108">
        <f t="shared" si="138"/>
        <v>0</v>
      </c>
      <c r="BP591" s="108">
        <f t="shared" si="139"/>
        <v>1</v>
      </c>
      <c r="BQ591" s="108">
        <f t="shared" si="140"/>
        <v>1</v>
      </c>
      <c r="BR591" s="109">
        <f t="shared" si="141"/>
        <v>0</v>
      </c>
      <c r="BS591" s="108">
        <f t="shared" ref="BS591:BS664" si="145">(IF($BM591=1,1,(IF(AND($Y591&gt;=$BN$2,$Y591&lt;=$BO$2),1,0))))+(IF($X591="",0,(IF(BM591=1,0,(IF($BP591=1,1,0))))))</f>
        <v>1</v>
      </c>
      <c r="BT591" s="108">
        <f t="shared" si="142"/>
        <v>0</v>
      </c>
      <c r="BU591" s="108">
        <f t="shared" si="135"/>
        <v>1</v>
      </c>
      <c r="BV591" s="62" t="str">
        <f t="shared" si="136"/>
        <v>MENOR</v>
      </c>
      <c r="BW591" s="251"/>
    </row>
    <row r="592" spans="1:75" ht="49.5" customHeight="1">
      <c r="A592" s="89" t="s">
        <v>290</v>
      </c>
      <c r="B592" s="43">
        <v>2133</v>
      </c>
      <c r="C592" s="90" t="s">
        <v>2</v>
      </c>
      <c r="D592" s="90" t="s">
        <v>3250</v>
      </c>
      <c r="E592" s="92">
        <v>45510</v>
      </c>
      <c r="F592" s="90" t="s">
        <v>24</v>
      </c>
      <c r="G592" s="93" t="s">
        <v>2817</v>
      </c>
      <c r="H592" s="90"/>
      <c r="I592" s="92">
        <v>45517</v>
      </c>
      <c r="J592" s="94"/>
      <c r="K592" s="90"/>
      <c r="L592" s="90"/>
      <c r="M592" s="90"/>
      <c r="N592" s="90"/>
      <c r="O592" s="92"/>
      <c r="P592" s="92"/>
      <c r="Q592" s="188">
        <v>3050</v>
      </c>
      <c r="R592" s="95" t="e">
        <f t="array" ref="R592">SUM(IF($AA592=Reformulaciones!$B$2:$B$1354,Reformulaciones!$J$2:$J$994,0))</f>
        <v>#N/A</v>
      </c>
      <c r="S592" s="93" t="s">
        <v>2818</v>
      </c>
      <c r="T592" s="93" t="s">
        <v>2824</v>
      </c>
      <c r="U592" s="96" t="s">
        <v>2825</v>
      </c>
      <c r="V592" s="94" t="s">
        <v>154</v>
      </c>
      <c r="W592" s="90" t="s">
        <v>291</v>
      </c>
      <c r="X592" s="92">
        <v>45533</v>
      </c>
      <c r="Y592" s="92">
        <v>45595</v>
      </c>
      <c r="Z592" s="90" t="s">
        <v>500</v>
      </c>
      <c r="AA592" s="44"/>
      <c r="AB592" s="97" t="s">
        <v>55</v>
      </c>
      <c r="AC592" s="97" t="s">
        <v>55</v>
      </c>
      <c r="AD592" s="97" t="s">
        <v>55</v>
      </c>
      <c r="AE592" s="97" t="s">
        <v>55</v>
      </c>
      <c r="AF592" s="97" t="s">
        <v>55</v>
      </c>
      <c r="AG592" s="97" t="s">
        <v>55</v>
      </c>
      <c r="AH592" s="97" t="s">
        <v>55</v>
      </c>
      <c r="AI592" s="97" t="s">
        <v>55</v>
      </c>
      <c r="AJ592" s="97" t="s">
        <v>55</v>
      </c>
      <c r="AK592" s="97" t="s">
        <v>55</v>
      </c>
      <c r="AL592" s="97" t="s">
        <v>55</v>
      </c>
      <c r="AM592" s="97" t="s">
        <v>55</v>
      </c>
      <c r="AN592" s="97" t="s">
        <v>55</v>
      </c>
      <c r="AO592" s="97" t="s">
        <v>55</v>
      </c>
      <c r="AP592" s="97" t="s">
        <v>55</v>
      </c>
      <c r="AQ592" s="97" t="s">
        <v>55</v>
      </c>
      <c r="AR592" s="97" t="s">
        <v>55</v>
      </c>
      <c r="AS592" s="97" t="s">
        <v>55</v>
      </c>
      <c r="AT592" s="97" t="s">
        <v>49</v>
      </c>
      <c r="AU592" s="98" t="str">
        <f t="shared" si="143"/>
        <v>A</v>
      </c>
      <c r="AV592" s="219" t="s">
        <v>289</v>
      </c>
      <c r="AW592" s="198">
        <v>0</v>
      </c>
      <c r="AX592" s="197" t="s">
        <v>289</v>
      </c>
      <c r="AY592" s="203">
        <v>45587</v>
      </c>
      <c r="AZ592" s="219"/>
      <c r="BA592" s="219"/>
      <c r="BB592" s="222" t="s">
        <v>2821</v>
      </c>
      <c r="BC592" s="97" t="s">
        <v>49</v>
      </c>
      <c r="BD592" s="98" t="str">
        <f t="shared" ref="BD592:BD661" si="146">IF($BF592="N.A.","A",(IF($BF592&lt;100%,"A",(IF($BF592=100%,"C")))))</f>
        <v>A</v>
      </c>
      <c r="BE592" s="99"/>
      <c r="BF592" s="106"/>
      <c r="BG592" s="101"/>
      <c r="BH592" s="200"/>
      <c r="BI592" s="205"/>
      <c r="BJ592" s="201"/>
      <c r="BK592" s="202"/>
      <c r="BL592" s="107" t="s">
        <v>2400</v>
      </c>
      <c r="BM592" s="108">
        <f t="shared" si="144"/>
        <v>1</v>
      </c>
      <c r="BN592" s="108">
        <f t="shared" si="137"/>
        <v>1</v>
      </c>
      <c r="BO592" s="108">
        <f t="shared" si="138"/>
        <v>0</v>
      </c>
      <c r="BP592" s="108">
        <f t="shared" si="139"/>
        <v>1</v>
      </c>
      <c r="BQ592" s="108">
        <f t="shared" si="140"/>
        <v>1</v>
      </c>
      <c r="BR592" s="109">
        <f t="shared" si="141"/>
        <v>0</v>
      </c>
      <c r="BS592" s="108">
        <f t="shared" si="145"/>
        <v>1</v>
      </c>
      <c r="BT592" s="108">
        <f t="shared" si="142"/>
        <v>0</v>
      </c>
      <c r="BU592" s="108">
        <f t="shared" si="135"/>
        <v>1</v>
      </c>
      <c r="BV592" s="62" t="str">
        <f t="shared" si="136"/>
        <v>MENOR</v>
      </c>
      <c r="BW592" s="251"/>
    </row>
    <row r="593" spans="1:75" ht="49.5" customHeight="1">
      <c r="A593" s="89" t="s">
        <v>290</v>
      </c>
      <c r="B593" s="43">
        <v>2134</v>
      </c>
      <c r="C593" s="90" t="s">
        <v>2</v>
      </c>
      <c r="D593" s="90" t="s">
        <v>3250</v>
      </c>
      <c r="E593" s="92">
        <v>45510</v>
      </c>
      <c r="F593" s="90" t="s">
        <v>24</v>
      </c>
      <c r="G593" s="93" t="s">
        <v>2826</v>
      </c>
      <c r="H593" s="90"/>
      <c r="I593" s="92">
        <v>45517</v>
      </c>
      <c r="J593" s="94"/>
      <c r="K593" s="90"/>
      <c r="L593" s="90"/>
      <c r="M593" s="90"/>
      <c r="N593" s="90"/>
      <c r="O593" s="92"/>
      <c r="P593" s="92"/>
      <c r="Q593" s="188">
        <v>3051</v>
      </c>
      <c r="R593" s="95" t="e">
        <f t="array" ref="R593">SUM(IF($AA593=Reformulaciones!$B$2:$B$1354,Reformulaciones!$J$2:$J$994,0))</f>
        <v>#N/A</v>
      </c>
      <c r="S593" s="93" t="s">
        <v>2808</v>
      </c>
      <c r="T593" s="93" t="s">
        <v>2809</v>
      </c>
      <c r="U593" s="96" t="s">
        <v>2827</v>
      </c>
      <c r="V593" s="94" t="s">
        <v>154</v>
      </c>
      <c r="W593" s="90" t="s">
        <v>291</v>
      </c>
      <c r="X593" s="92">
        <v>45533</v>
      </c>
      <c r="Y593" s="92">
        <v>45569</v>
      </c>
      <c r="Z593" s="90" t="s">
        <v>2828</v>
      </c>
      <c r="AA593" s="44"/>
      <c r="AB593" s="97" t="s">
        <v>55</v>
      </c>
      <c r="AC593" s="97" t="s">
        <v>55</v>
      </c>
      <c r="AD593" s="97" t="s">
        <v>55</v>
      </c>
      <c r="AE593" s="97" t="s">
        <v>55</v>
      </c>
      <c r="AF593" s="97" t="s">
        <v>55</v>
      </c>
      <c r="AG593" s="97" t="s">
        <v>55</v>
      </c>
      <c r="AH593" s="97" t="s">
        <v>55</v>
      </c>
      <c r="AI593" s="97" t="s">
        <v>55</v>
      </c>
      <c r="AJ593" s="97" t="s">
        <v>55</v>
      </c>
      <c r="AK593" s="97" t="s">
        <v>55</v>
      </c>
      <c r="AL593" s="97" t="s">
        <v>55</v>
      </c>
      <c r="AM593" s="97" t="s">
        <v>55</v>
      </c>
      <c r="AN593" s="97" t="s">
        <v>55</v>
      </c>
      <c r="AO593" s="97" t="s">
        <v>55</v>
      </c>
      <c r="AP593" s="97" t="s">
        <v>55</v>
      </c>
      <c r="AQ593" s="97" t="s">
        <v>55</v>
      </c>
      <c r="AR593" s="97" t="s">
        <v>55</v>
      </c>
      <c r="AS593" s="97" t="s">
        <v>55</v>
      </c>
      <c r="AT593" s="97" t="s">
        <v>49</v>
      </c>
      <c r="AU593" s="98" t="str">
        <f t="shared" si="143"/>
        <v>C</v>
      </c>
      <c r="AV593" s="219" t="s">
        <v>2811</v>
      </c>
      <c r="AW593" s="198">
        <v>1</v>
      </c>
      <c r="AX593" s="197" t="s">
        <v>2829</v>
      </c>
      <c r="AY593" s="203">
        <v>45587</v>
      </c>
      <c r="AZ593" s="219" t="s">
        <v>2813</v>
      </c>
      <c r="BA593" s="219"/>
      <c r="BB593" s="222" t="s">
        <v>2830</v>
      </c>
      <c r="BC593" s="97" t="s">
        <v>55</v>
      </c>
      <c r="BD593" s="98" t="s">
        <v>55</v>
      </c>
      <c r="BE593" s="97" t="s">
        <v>55</v>
      </c>
      <c r="BF593" s="100" t="s">
        <v>55</v>
      </c>
      <c r="BG593" s="97" t="s">
        <v>55</v>
      </c>
      <c r="BH593" s="110" t="s">
        <v>55</v>
      </c>
      <c r="BI593" s="97" t="s">
        <v>55</v>
      </c>
      <c r="BJ593" s="97" t="s">
        <v>55</v>
      </c>
      <c r="BK593" s="122" t="s">
        <v>55</v>
      </c>
      <c r="BL593" s="107" t="s">
        <v>2400</v>
      </c>
      <c r="BM593" s="108">
        <f t="shared" si="144"/>
        <v>1</v>
      </c>
      <c r="BN593" s="108" t="str">
        <f t="shared" si="137"/>
        <v>N.A.</v>
      </c>
      <c r="BO593" s="108" t="str">
        <f t="shared" si="138"/>
        <v>N.A.</v>
      </c>
      <c r="BP593" s="108" t="str">
        <f t="shared" si="139"/>
        <v>N.A.</v>
      </c>
      <c r="BQ593" s="108" t="str">
        <f t="shared" si="140"/>
        <v>N.A.</v>
      </c>
      <c r="BR593" s="109" t="str">
        <f t="shared" si="141"/>
        <v>N.A.</v>
      </c>
      <c r="BS593" s="108">
        <f t="shared" si="145"/>
        <v>1</v>
      </c>
      <c r="BT593" s="108">
        <f t="shared" si="142"/>
        <v>0</v>
      </c>
      <c r="BU593" s="108">
        <f t="shared" si="135"/>
        <v>0</v>
      </c>
      <c r="BV593" s="62" t="str">
        <f t="shared" si="136"/>
        <v>MENOR</v>
      </c>
      <c r="BW593" s="251"/>
    </row>
    <row r="594" spans="1:75" ht="49.5" customHeight="1">
      <c r="A594" s="89" t="s">
        <v>290</v>
      </c>
      <c r="B594" s="43">
        <v>2134</v>
      </c>
      <c r="C594" s="90" t="s">
        <v>2</v>
      </c>
      <c r="D594" s="90" t="s">
        <v>3250</v>
      </c>
      <c r="E594" s="92">
        <v>45510</v>
      </c>
      <c r="F594" s="90" t="s">
        <v>24</v>
      </c>
      <c r="G594" s="93" t="s">
        <v>2826</v>
      </c>
      <c r="H594" s="90"/>
      <c r="I594" s="92">
        <v>45517</v>
      </c>
      <c r="J594" s="94"/>
      <c r="K594" s="90"/>
      <c r="L594" s="90"/>
      <c r="M594" s="90"/>
      <c r="N594" s="90"/>
      <c r="O594" s="92"/>
      <c r="P594" s="92"/>
      <c r="Q594" s="188">
        <v>3052</v>
      </c>
      <c r="R594" s="95" t="e">
        <f t="array" ref="R594">SUM(IF($AA594=Reformulaciones!$B$2:$B$1354,Reformulaciones!$J$2:$J$994,0))</f>
        <v>#N/A</v>
      </c>
      <c r="S594" s="93" t="s">
        <v>2808</v>
      </c>
      <c r="T594" s="93" t="s">
        <v>2831</v>
      </c>
      <c r="U594" s="96" t="s">
        <v>2832</v>
      </c>
      <c r="V594" s="94" t="s">
        <v>154</v>
      </c>
      <c r="W594" s="90" t="s">
        <v>291</v>
      </c>
      <c r="X594" s="92">
        <v>45533</v>
      </c>
      <c r="Y594" s="92">
        <v>45574</v>
      </c>
      <c r="Z594" s="90" t="s">
        <v>2828</v>
      </c>
      <c r="AA594" s="44"/>
      <c r="AB594" s="97" t="s">
        <v>55</v>
      </c>
      <c r="AC594" s="97" t="s">
        <v>55</v>
      </c>
      <c r="AD594" s="97" t="s">
        <v>55</v>
      </c>
      <c r="AE594" s="97" t="s">
        <v>55</v>
      </c>
      <c r="AF594" s="97" t="s">
        <v>55</v>
      </c>
      <c r="AG594" s="97" t="s">
        <v>55</v>
      </c>
      <c r="AH594" s="97" t="s">
        <v>55</v>
      </c>
      <c r="AI594" s="97" t="s">
        <v>55</v>
      </c>
      <c r="AJ594" s="97" t="s">
        <v>55</v>
      </c>
      <c r="AK594" s="97" t="s">
        <v>55</v>
      </c>
      <c r="AL594" s="97" t="s">
        <v>55</v>
      </c>
      <c r="AM594" s="97" t="s">
        <v>55</v>
      </c>
      <c r="AN594" s="97" t="s">
        <v>55</v>
      </c>
      <c r="AO594" s="97" t="s">
        <v>55</v>
      </c>
      <c r="AP594" s="97" t="s">
        <v>55</v>
      </c>
      <c r="AQ594" s="97" t="s">
        <v>55</v>
      </c>
      <c r="AR594" s="97" t="s">
        <v>55</v>
      </c>
      <c r="AS594" s="97" t="s">
        <v>55</v>
      </c>
      <c r="AT594" s="97" t="s">
        <v>49</v>
      </c>
      <c r="AU594" s="98" t="str">
        <f t="shared" si="143"/>
        <v>C</v>
      </c>
      <c r="AV594" s="219" t="s">
        <v>2833</v>
      </c>
      <c r="AW594" s="198">
        <v>1</v>
      </c>
      <c r="AX594" s="197" t="s">
        <v>2834</v>
      </c>
      <c r="AY594" s="203">
        <v>45587</v>
      </c>
      <c r="AZ594" s="219" t="s">
        <v>2835</v>
      </c>
      <c r="BA594" s="219"/>
      <c r="BB594" s="222" t="s">
        <v>2830</v>
      </c>
      <c r="BC594" s="97" t="s">
        <v>55</v>
      </c>
      <c r="BD594" s="98" t="s">
        <v>55</v>
      </c>
      <c r="BE594" s="97" t="s">
        <v>55</v>
      </c>
      <c r="BF594" s="100" t="s">
        <v>55</v>
      </c>
      <c r="BG594" s="97" t="s">
        <v>55</v>
      </c>
      <c r="BH594" s="110" t="s">
        <v>55</v>
      </c>
      <c r="BI594" s="97" t="s">
        <v>55</v>
      </c>
      <c r="BJ594" s="97" t="s">
        <v>55</v>
      </c>
      <c r="BK594" s="122" t="s">
        <v>55</v>
      </c>
      <c r="BL594" s="107" t="s">
        <v>2400</v>
      </c>
      <c r="BM594" s="108">
        <f t="shared" si="144"/>
        <v>1</v>
      </c>
      <c r="BN594" s="108" t="str">
        <f t="shared" si="137"/>
        <v>N.A.</v>
      </c>
      <c r="BO594" s="108" t="str">
        <f t="shared" si="138"/>
        <v>N.A.</v>
      </c>
      <c r="BP594" s="108" t="str">
        <f t="shared" si="139"/>
        <v>N.A.</v>
      </c>
      <c r="BQ594" s="108" t="str">
        <f t="shared" si="140"/>
        <v>N.A.</v>
      </c>
      <c r="BR594" s="109" t="str">
        <f t="shared" si="141"/>
        <v>N.A.</v>
      </c>
      <c r="BS594" s="108">
        <f t="shared" si="145"/>
        <v>1</v>
      </c>
      <c r="BT594" s="108">
        <f t="shared" si="142"/>
        <v>0</v>
      </c>
      <c r="BU594" s="108">
        <f t="shared" si="135"/>
        <v>0</v>
      </c>
      <c r="BV594" s="62" t="str">
        <f t="shared" si="136"/>
        <v>MENOR</v>
      </c>
      <c r="BW594" s="251"/>
    </row>
    <row r="595" spans="1:75" ht="49.5" customHeight="1">
      <c r="A595" s="89" t="s">
        <v>290</v>
      </c>
      <c r="B595" s="43">
        <v>2135</v>
      </c>
      <c r="C595" s="90" t="s">
        <v>2</v>
      </c>
      <c r="D595" s="90" t="s">
        <v>3250</v>
      </c>
      <c r="E595" s="92">
        <v>45510</v>
      </c>
      <c r="F595" s="90" t="s">
        <v>24</v>
      </c>
      <c r="G595" s="93" t="s">
        <v>2836</v>
      </c>
      <c r="H595" s="90"/>
      <c r="I595" s="92">
        <v>45517</v>
      </c>
      <c r="J595" s="94"/>
      <c r="K595" s="90"/>
      <c r="L595" s="90"/>
      <c r="M595" s="90"/>
      <c r="N595" s="90"/>
      <c r="O595" s="92"/>
      <c r="P595" s="92"/>
      <c r="Q595" s="188">
        <v>3053</v>
      </c>
      <c r="R595" s="95" t="e">
        <f t="array" ref="R595">SUM(IF($AA595=Reformulaciones!$B$2:$B$1354,Reformulaciones!$J$2:$J$994,0))</f>
        <v>#N/A</v>
      </c>
      <c r="S595" s="93" t="s">
        <v>2837</v>
      </c>
      <c r="T595" s="93" t="s">
        <v>2838</v>
      </c>
      <c r="U595" s="96" t="s">
        <v>2839</v>
      </c>
      <c r="V595" s="94" t="s">
        <v>154</v>
      </c>
      <c r="W595" s="90" t="s">
        <v>291</v>
      </c>
      <c r="X595" s="92">
        <v>45533</v>
      </c>
      <c r="Y595" s="92">
        <v>45583</v>
      </c>
      <c r="Z595" s="90" t="s">
        <v>500</v>
      </c>
      <c r="AA595" s="44"/>
      <c r="AB595" s="97" t="s">
        <v>55</v>
      </c>
      <c r="AC595" s="97" t="s">
        <v>55</v>
      </c>
      <c r="AD595" s="97" t="s">
        <v>55</v>
      </c>
      <c r="AE595" s="97" t="s">
        <v>55</v>
      </c>
      <c r="AF595" s="97" t="s">
        <v>55</v>
      </c>
      <c r="AG595" s="97" t="s">
        <v>55</v>
      </c>
      <c r="AH595" s="97" t="s">
        <v>55</v>
      </c>
      <c r="AI595" s="97" t="s">
        <v>55</v>
      </c>
      <c r="AJ595" s="97" t="s">
        <v>55</v>
      </c>
      <c r="AK595" s="97" t="s">
        <v>55</v>
      </c>
      <c r="AL595" s="97" t="s">
        <v>55</v>
      </c>
      <c r="AM595" s="97" t="s">
        <v>55</v>
      </c>
      <c r="AN595" s="97" t="s">
        <v>55</v>
      </c>
      <c r="AO595" s="97" t="s">
        <v>55</v>
      </c>
      <c r="AP595" s="97" t="s">
        <v>55</v>
      </c>
      <c r="AQ595" s="97" t="s">
        <v>55</v>
      </c>
      <c r="AR595" s="97" t="s">
        <v>55</v>
      </c>
      <c r="AS595" s="97" t="s">
        <v>55</v>
      </c>
      <c r="AT595" s="97" t="s">
        <v>49</v>
      </c>
      <c r="AU595" s="98" t="str">
        <f t="shared" si="143"/>
        <v>A</v>
      </c>
      <c r="AV595" s="219" t="s">
        <v>289</v>
      </c>
      <c r="AW595" s="198">
        <v>0</v>
      </c>
      <c r="AX595" s="197" t="s">
        <v>289</v>
      </c>
      <c r="AY595" s="203">
        <v>45587</v>
      </c>
      <c r="AZ595" s="219"/>
      <c r="BA595" s="219"/>
      <c r="BB595" s="223" t="s">
        <v>2840</v>
      </c>
      <c r="BC595" s="97" t="s">
        <v>49</v>
      </c>
      <c r="BD595" s="98" t="str">
        <f t="shared" si="146"/>
        <v>A</v>
      </c>
      <c r="BE595" s="99"/>
      <c r="BF595" s="106"/>
      <c r="BG595" s="101"/>
      <c r="BH595" s="200"/>
      <c r="BI595" s="205"/>
      <c r="BJ595" s="201"/>
      <c r="BK595" s="202"/>
      <c r="BL595" s="107" t="s">
        <v>2400</v>
      </c>
      <c r="BM595" s="108">
        <f t="shared" si="144"/>
        <v>1</v>
      </c>
      <c r="BN595" s="108">
        <f t="shared" si="137"/>
        <v>1</v>
      </c>
      <c r="BO595" s="108">
        <f t="shared" si="138"/>
        <v>0</v>
      </c>
      <c r="BP595" s="108">
        <f t="shared" si="139"/>
        <v>1</v>
      </c>
      <c r="BQ595" s="108">
        <f t="shared" si="140"/>
        <v>1</v>
      </c>
      <c r="BR595" s="109">
        <f t="shared" si="141"/>
        <v>0</v>
      </c>
      <c r="BS595" s="108">
        <f t="shared" si="145"/>
        <v>1</v>
      </c>
      <c r="BT595" s="108">
        <f t="shared" si="142"/>
        <v>0</v>
      </c>
      <c r="BU595" s="108">
        <f t="shared" si="135"/>
        <v>1</v>
      </c>
      <c r="BV595" s="62" t="str">
        <f t="shared" si="136"/>
        <v>MENOR</v>
      </c>
      <c r="BW595" s="251"/>
    </row>
    <row r="596" spans="1:75" ht="49.5" customHeight="1">
      <c r="A596" s="89" t="s">
        <v>290</v>
      </c>
      <c r="B596" s="43">
        <v>2135</v>
      </c>
      <c r="C596" s="90" t="s">
        <v>2</v>
      </c>
      <c r="D596" s="90" t="s">
        <v>3250</v>
      </c>
      <c r="E596" s="92">
        <v>45510</v>
      </c>
      <c r="F596" s="90" t="s">
        <v>24</v>
      </c>
      <c r="G596" s="93" t="s">
        <v>2836</v>
      </c>
      <c r="H596" s="90"/>
      <c r="I596" s="92">
        <v>45517</v>
      </c>
      <c r="J596" s="94"/>
      <c r="K596" s="90"/>
      <c r="L596" s="90"/>
      <c r="M596" s="90"/>
      <c r="N596" s="90"/>
      <c r="O596" s="92"/>
      <c r="P596" s="92"/>
      <c r="Q596" s="188">
        <v>3054</v>
      </c>
      <c r="R596" s="95" t="e">
        <f t="array" ref="R596">SUM(IF($AA596=Reformulaciones!$B$2:$B$1354,Reformulaciones!$J$2:$J$994,0))</f>
        <v>#N/A</v>
      </c>
      <c r="S596" s="93" t="s">
        <v>2837</v>
      </c>
      <c r="T596" s="93" t="s">
        <v>2841</v>
      </c>
      <c r="U596" s="96" t="s">
        <v>2842</v>
      </c>
      <c r="V596" s="94" t="s">
        <v>154</v>
      </c>
      <c r="W596" s="90" t="s">
        <v>291</v>
      </c>
      <c r="X596" s="92">
        <v>45533</v>
      </c>
      <c r="Y596" s="92">
        <v>45593</v>
      </c>
      <c r="Z596" s="90" t="s">
        <v>500</v>
      </c>
      <c r="AA596" s="44"/>
      <c r="AB596" s="97" t="s">
        <v>55</v>
      </c>
      <c r="AC596" s="97" t="s">
        <v>55</v>
      </c>
      <c r="AD596" s="97" t="s">
        <v>55</v>
      </c>
      <c r="AE596" s="97" t="s">
        <v>55</v>
      </c>
      <c r="AF596" s="97" t="s">
        <v>55</v>
      </c>
      <c r="AG596" s="97" t="s">
        <v>55</v>
      </c>
      <c r="AH596" s="97" t="s">
        <v>55</v>
      </c>
      <c r="AI596" s="97" t="s">
        <v>55</v>
      </c>
      <c r="AJ596" s="97" t="s">
        <v>55</v>
      </c>
      <c r="AK596" s="97" t="s">
        <v>55</v>
      </c>
      <c r="AL596" s="97" t="s">
        <v>55</v>
      </c>
      <c r="AM596" s="97" t="s">
        <v>55</v>
      </c>
      <c r="AN596" s="97" t="s">
        <v>55</v>
      </c>
      <c r="AO596" s="97" t="s">
        <v>55</v>
      </c>
      <c r="AP596" s="97" t="s">
        <v>55</v>
      </c>
      <c r="AQ596" s="97" t="s">
        <v>55</v>
      </c>
      <c r="AR596" s="97" t="s">
        <v>55</v>
      </c>
      <c r="AS596" s="97" t="s">
        <v>55</v>
      </c>
      <c r="AT596" s="97" t="s">
        <v>49</v>
      </c>
      <c r="AU596" s="98" t="str">
        <f t="shared" si="143"/>
        <v>A</v>
      </c>
      <c r="AV596" s="219" t="s">
        <v>289</v>
      </c>
      <c r="AW596" s="198">
        <v>0</v>
      </c>
      <c r="AX596" s="197" t="s">
        <v>289</v>
      </c>
      <c r="AY596" s="203">
        <v>45587</v>
      </c>
      <c r="AZ596" s="219"/>
      <c r="BA596" s="219"/>
      <c r="BB596" s="223" t="s">
        <v>2840</v>
      </c>
      <c r="BC596" s="97" t="s">
        <v>49</v>
      </c>
      <c r="BD596" s="98" t="str">
        <f t="shared" si="146"/>
        <v>A</v>
      </c>
      <c r="BE596" s="99"/>
      <c r="BF596" s="106"/>
      <c r="BG596" s="101"/>
      <c r="BH596" s="200"/>
      <c r="BI596" s="205"/>
      <c r="BJ596" s="201"/>
      <c r="BK596" s="202"/>
      <c r="BL596" s="107" t="s">
        <v>2400</v>
      </c>
      <c r="BM596" s="108">
        <f t="shared" si="144"/>
        <v>1</v>
      </c>
      <c r="BN596" s="108">
        <f t="shared" si="137"/>
        <v>1</v>
      </c>
      <c r="BO596" s="108">
        <f t="shared" si="138"/>
        <v>0</v>
      </c>
      <c r="BP596" s="108">
        <f t="shared" si="139"/>
        <v>1</v>
      </c>
      <c r="BQ596" s="108">
        <f t="shared" si="140"/>
        <v>1</v>
      </c>
      <c r="BR596" s="109">
        <f t="shared" si="141"/>
        <v>0</v>
      </c>
      <c r="BS596" s="108">
        <f t="shared" si="145"/>
        <v>1</v>
      </c>
      <c r="BT596" s="108">
        <f t="shared" si="142"/>
        <v>0</v>
      </c>
      <c r="BU596" s="108">
        <f t="shared" si="135"/>
        <v>1</v>
      </c>
      <c r="BV596" s="62" t="str">
        <f t="shared" si="136"/>
        <v>MENOR</v>
      </c>
      <c r="BW596" s="251"/>
    </row>
    <row r="597" spans="1:75" ht="49.5" hidden="1" customHeight="1">
      <c r="A597" s="89" t="s">
        <v>290</v>
      </c>
      <c r="B597" s="43">
        <v>2136</v>
      </c>
      <c r="C597" s="90" t="s">
        <v>2</v>
      </c>
      <c r="D597" s="90" t="s">
        <v>3250</v>
      </c>
      <c r="E597" s="92">
        <v>45510</v>
      </c>
      <c r="F597" s="90" t="s">
        <v>24</v>
      </c>
      <c r="G597" s="93" t="s">
        <v>2843</v>
      </c>
      <c r="H597" s="90"/>
      <c r="I597" s="92">
        <v>45517</v>
      </c>
      <c r="J597" s="94"/>
      <c r="K597" s="90"/>
      <c r="L597" s="90"/>
      <c r="M597" s="90"/>
      <c r="N597" s="90"/>
      <c r="O597" s="92"/>
      <c r="P597" s="92"/>
      <c r="Q597" s="188">
        <v>3055</v>
      </c>
      <c r="R597" s="95" t="e">
        <f t="array" ref="R597">SUM(IF($AA597=Reformulaciones!$B$2:$B$1354,Reformulaciones!$J$2:$J$994,0))</f>
        <v>#N/A</v>
      </c>
      <c r="S597" s="93" t="s">
        <v>2844</v>
      </c>
      <c r="T597" s="93" t="s">
        <v>2845</v>
      </c>
      <c r="U597" s="96" t="s">
        <v>2846</v>
      </c>
      <c r="V597" s="94" t="s">
        <v>154</v>
      </c>
      <c r="W597" s="90" t="s">
        <v>291</v>
      </c>
      <c r="X597" s="92">
        <v>45533</v>
      </c>
      <c r="Y597" s="92">
        <v>45565</v>
      </c>
      <c r="Z597" s="90" t="s">
        <v>2798</v>
      </c>
      <c r="AA597" s="44"/>
      <c r="AB597" s="97" t="s">
        <v>55</v>
      </c>
      <c r="AC597" s="97" t="s">
        <v>55</v>
      </c>
      <c r="AD597" s="97" t="s">
        <v>55</v>
      </c>
      <c r="AE597" s="97" t="s">
        <v>55</v>
      </c>
      <c r="AF597" s="97" t="s">
        <v>55</v>
      </c>
      <c r="AG597" s="97" t="s">
        <v>55</v>
      </c>
      <c r="AH597" s="97" t="s">
        <v>55</v>
      </c>
      <c r="AI597" s="97" t="s">
        <v>55</v>
      </c>
      <c r="AJ597" s="97" t="s">
        <v>55</v>
      </c>
      <c r="AK597" s="97" t="s">
        <v>55</v>
      </c>
      <c r="AL597" s="97" t="s">
        <v>55</v>
      </c>
      <c r="AM597" s="97" t="s">
        <v>55</v>
      </c>
      <c r="AN597" s="97" t="s">
        <v>55</v>
      </c>
      <c r="AO597" s="97" t="s">
        <v>55</v>
      </c>
      <c r="AP597" s="97" t="s">
        <v>55</v>
      </c>
      <c r="AQ597" s="97" t="s">
        <v>55</v>
      </c>
      <c r="AR597" s="97" t="s">
        <v>55</v>
      </c>
      <c r="AS597" s="97" t="s">
        <v>55</v>
      </c>
      <c r="AT597" s="97" t="s">
        <v>2847</v>
      </c>
      <c r="AU597" s="98" t="str">
        <f t="shared" si="143"/>
        <v>C</v>
      </c>
      <c r="AV597" s="219" t="s">
        <v>2848</v>
      </c>
      <c r="AW597" s="198">
        <v>1</v>
      </c>
      <c r="AX597" s="197" t="s">
        <v>2849</v>
      </c>
      <c r="AY597" s="203">
        <v>45587</v>
      </c>
      <c r="AZ597" s="219" t="s">
        <v>2850</v>
      </c>
      <c r="BA597" s="219"/>
      <c r="BB597" s="223" t="s">
        <v>2851</v>
      </c>
      <c r="BC597" s="97" t="s">
        <v>55</v>
      </c>
      <c r="BD597" s="98" t="s">
        <v>55</v>
      </c>
      <c r="BE597" s="97" t="s">
        <v>55</v>
      </c>
      <c r="BF597" s="100" t="s">
        <v>55</v>
      </c>
      <c r="BG597" s="97" t="s">
        <v>55</v>
      </c>
      <c r="BH597" s="110" t="s">
        <v>55</v>
      </c>
      <c r="BI597" s="97" t="s">
        <v>55</v>
      </c>
      <c r="BJ597" s="97" t="s">
        <v>55</v>
      </c>
      <c r="BK597" s="122" t="s">
        <v>55</v>
      </c>
      <c r="BL597" s="107" t="s">
        <v>2400</v>
      </c>
      <c r="BM597" s="108">
        <f t="shared" si="144"/>
        <v>1</v>
      </c>
      <c r="BN597" s="108" t="str">
        <f t="shared" si="137"/>
        <v>N.A.</v>
      </c>
      <c r="BO597" s="108" t="str">
        <f t="shared" si="138"/>
        <v>N.A.</v>
      </c>
      <c r="BP597" s="108" t="str">
        <f t="shared" si="139"/>
        <v>N.A.</v>
      </c>
      <c r="BQ597" s="108" t="str">
        <f t="shared" si="140"/>
        <v>N.A.</v>
      </c>
      <c r="BR597" s="109" t="str">
        <f t="shared" si="141"/>
        <v>N.A.</v>
      </c>
      <c r="BS597" s="108">
        <f t="shared" si="145"/>
        <v>1</v>
      </c>
      <c r="BT597" s="108">
        <f t="shared" si="142"/>
        <v>0</v>
      </c>
      <c r="BU597" s="108">
        <f t="shared" si="135"/>
        <v>0</v>
      </c>
      <c r="BV597" s="62" t="str">
        <f t="shared" si="136"/>
        <v>MENOR</v>
      </c>
      <c r="BW597" s="251"/>
    </row>
    <row r="598" spans="1:75" ht="49.5" customHeight="1">
      <c r="A598" s="89" t="s">
        <v>290</v>
      </c>
      <c r="B598" s="43">
        <v>2136</v>
      </c>
      <c r="C598" s="90" t="s">
        <v>2</v>
      </c>
      <c r="D598" s="90" t="s">
        <v>3250</v>
      </c>
      <c r="E598" s="92">
        <v>45510</v>
      </c>
      <c r="F598" s="90" t="s">
        <v>24</v>
      </c>
      <c r="G598" s="93" t="s">
        <v>2843</v>
      </c>
      <c r="H598" s="90"/>
      <c r="I598" s="92">
        <v>45517</v>
      </c>
      <c r="J598" s="94"/>
      <c r="K598" s="90"/>
      <c r="L598" s="90"/>
      <c r="M598" s="90"/>
      <c r="N598" s="90"/>
      <c r="O598" s="92"/>
      <c r="P598" s="92"/>
      <c r="Q598" s="188">
        <v>3056</v>
      </c>
      <c r="R598" s="95" t="e">
        <f t="array" ref="R598">SUM(IF($AA598=Reformulaciones!$B$2:$B$1354,Reformulaciones!$J$2:$J$994,0))</f>
        <v>#N/A</v>
      </c>
      <c r="S598" s="93" t="s">
        <v>2844</v>
      </c>
      <c r="T598" s="93" t="s">
        <v>2852</v>
      </c>
      <c r="U598" s="96" t="s">
        <v>2853</v>
      </c>
      <c r="V598" s="94" t="s">
        <v>154</v>
      </c>
      <c r="W598" s="90" t="s">
        <v>291</v>
      </c>
      <c r="X598" s="92">
        <v>45533</v>
      </c>
      <c r="Y598" s="92">
        <v>45586</v>
      </c>
      <c r="Z598" s="90" t="s">
        <v>2798</v>
      </c>
      <c r="AA598" s="44"/>
      <c r="AB598" s="97" t="s">
        <v>55</v>
      </c>
      <c r="AC598" s="97" t="s">
        <v>55</v>
      </c>
      <c r="AD598" s="97" t="s">
        <v>55</v>
      </c>
      <c r="AE598" s="97" t="s">
        <v>55</v>
      </c>
      <c r="AF598" s="97" t="s">
        <v>55</v>
      </c>
      <c r="AG598" s="97" t="s">
        <v>55</v>
      </c>
      <c r="AH598" s="97" t="s">
        <v>55</v>
      </c>
      <c r="AI598" s="97" t="s">
        <v>55</v>
      </c>
      <c r="AJ598" s="97" t="s">
        <v>55</v>
      </c>
      <c r="AK598" s="97" t="s">
        <v>55</v>
      </c>
      <c r="AL598" s="97" t="s">
        <v>55</v>
      </c>
      <c r="AM598" s="97" t="s">
        <v>55</v>
      </c>
      <c r="AN598" s="97" t="s">
        <v>55</v>
      </c>
      <c r="AO598" s="97" t="s">
        <v>55</v>
      </c>
      <c r="AP598" s="97" t="s">
        <v>55</v>
      </c>
      <c r="AQ598" s="97" t="s">
        <v>55</v>
      </c>
      <c r="AR598" s="97" t="s">
        <v>55</v>
      </c>
      <c r="AS598" s="97" t="s">
        <v>55</v>
      </c>
      <c r="AT598" s="97" t="s">
        <v>49</v>
      </c>
      <c r="AU598" s="98" t="str">
        <f t="shared" si="143"/>
        <v>C</v>
      </c>
      <c r="AV598" s="219" t="s">
        <v>2854</v>
      </c>
      <c r="AW598" s="198">
        <v>1</v>
      </c>
      <c r="AX598" s="197" t="s">
        <v>2855</v>
      </c>
      <c r="AY598" s="203">
        <v>45587</v>
      </c>
      <c r="AZ598" s="219" t="s">
        <v>2856</v>
      </c>
      <c r="BA598" s="219"/>
      <c r="BB598" s="223" t="s">
        <v>2851</v>
      </c>
      <c r="BC598" s="97" t="s">
        <v>55</v>
      </c>
      <c r="BD598" s="98" t="s">
        <v>55</v>
      </c>
      <c r="BE598" s="97" t="s">
        <v>55</v>
      </c>
      <c r="BF598" s="100" t="s">
        <v>55</v>
      </c>
      <c r="BG598" s="97" t="s">
        <v>55</v>
      </c>
      <c r="BH598" s="110" t="s">
        <v>55</v>
      </c>
      <c r="BI598" s="97" t="s">
        <v>55</v>
      </c>
      <c r="BJ598" s="97" t="s">
        <v>55</v>
      </c>
      <c r="BK598" s="122" t="s">
        <v>55</v>
      </c>
      <c r="BL598" s="107" t="s">
        <v>2400</v>
      </c>
      <c r="BM598" s="108">
        <f t="shared" si="144"/>
        <v>1</v>
      </c>
      <c r="BN598" s="108" t="str">
        <f t="shared" si="137"/>
        <v>N.A.</v>
      </c>
      <c r="BO598" s="108" t="str">
        <f t="shared" si="138"/>
        <v>N.A.</v>
      </c>
      <c r="BP598" s="108" t="str">
        <f t="shared" si="139"/>
        <v>N.A.</v>
      </c>
      <c r="BQ598" s="108" t="str">
        <f t="shared" si="140"/>
        <v>N.A.</v>
      </c>
      <c r="BR598" s="109" t="str">
        <f t="shared" si="141"/>
        <v>N.A.</v>
      </c>
      <c r="BS598" s="108">
        <f t="shared" si="145"/>
        <v>1</v>
      </c>
      <c r="BT598" s="108">
        <f t="shared" si="142"/>
        <v>0</v>
      </c>
      <c r="BU598" s="108">
        <f t="shared" si="135"/>
        <v>0</v>
      </c>
      <c r="BV598" s="62" t="str">
        <f t="shared" si="136"/>
        <v>MENOR</v>
      </c>
      <c r="BW598" s="251"/>
    </row>
    <row r="599" spans="1:75" ht="49.5" customHeight="1">
      <c r="A599" s="89" t="s">
        <v>290</v>
      </c>
      <c r="B599" s="43">
        <v>2136</v>
      </c>
      <c r="C599" s="90" t="s">
        <v>2</v>
      </c>
      <c r="D599" s="90" t="s">
        <v>3250</v>
      </c>
      <c r="E599" s="92">
        <v>45510</v>
      </c>
      <c r="F599" s="90" t="s">
        <v>24</v>
      </c>
      <c r="G599" s="93" t="s">
        <v>2843</v>
      </c>
      <c r="H599" s="90"/>
      <c r="I599" s="92">
        <v>45517</v>
      </c>
      <c r="J599" s="94"/>
      <c r="K599" s="90"/>
      <c r="L599" s="90"/>
      <c r="M599" s="90"/>
      <c r="N599" s="90"/>
      <c r="O599" s="92"/>
      <c r="P599" s="92"/>
      <c r="Q599" s="188">
        <v>3057</v>
      </c>
      <c r="R599" s="95" t="e">
        <f t="array" ref="R599">SUM(IF($AA599=Reformulaciones!$B$2:$B$1354,Reformulaciones!$J$2:$J$994,0))</f>
        <v>#N/A</v>
      </c>
      <c r="S599" s="93" t="s">
        <v>2844</v>
      </c>
      <c r="T599" s="93" t="s">
        <v>2857</v>
      </c>
      <c r="U599" s="96" t="s">
        <v>2858</v>
      </c>
      <c r="V599" s="94" t="s">
        <v>154</v>
      </c>
      <c r="W599" s="90" t="s">
        <v>291</v>
      </c>
      <c r="X599" s="92">
        <v>45533</v>
      </c>
      <c r="Y599" s="92">
        <v>45586</v>
      </c>
      <c r="Z599" s="90" t="s">
        <v>2798</v>
      </c>
      <c r="AA599" s="44"/>
      <c r="AB599" s="97" t="s">
        <v>55</v>
      </c>
      <c r="AC599" s="97" t="s">
        <v>55</v>
      </c>
      <c r="AD599" s="97" t="s">
        <v>55</v>
      </c>
      <c r="AE599" s="97" t="s">
        <v>55</v>
      </c>
      <c r="AF599" s="97" t="s">
        <v>55</v>
      </c>
      <c r="AG599" s="97" t="s">
        <v>55</v>
      </c>
      <c r="AH599" s="97" t="s">
        <v>55</v>
      </c>
      <c r="AI599" s="97" t="s">
        <v>55</v>
      </c>
      <c r="AJ599" s="97" t="s">
        <v>55</v>
      </c>
      <c r="AK599" s="97" t="s">
        <v>55</v>
      </c>
      <c r="AL599" s="97" t="s">
        <v>55</v>
      </c>
      <c r="AM599" s="97" t="s">
        <v>55</v>
      </c>
      <c r="AN599" s="97" t="s">
        <v>55</v>
      </c>
      <c r="AO599" s="97" t="s">
        <v>55</v>
      </c>
      <c r="AP599" s="97" t="s">
        <v>55</v>
      </c>
      <c r="AQ599" s="97" t="s">
        <v>55</v>
      </c>
      <c r="AR599" s="97" t="s">
        <v>55</v>
      </c>
      <c r="AS599" s="97" t="s">
        <v>55</v>
      </c>
      <c r="AT599" s="97" t="s">
        <v>49</v>
      </c>
      <c r="AU599" s="98" t="str">
        <f t="shared" si="143"/>
        <v>A</v>
      </c>
      <c r="AV599" s="219" t="s">
        <v>289</v>
      </c>
      <c r="AW599" s="198">
        <v>0</v>
      </c>
      <c r="AX599" s="197" t="s">
        <v>289</v>
      </c>
      <c r="AY599" s="203">
        <v>45587</v>
      </c>
      <c r="AZ599" s="219"/>
      <c r="BA599" s="219"/>
      <c r="BB599" s="223" t="s">
        <v>2851</v>
      </c>
      <c r="BC599" s="97" t="s">
        <v>49</v>
      </c>
      <c r="BD599" s="98" t="str">
        <f t="shared" si="146"/>
        <v>A</v>
      </c>
      <c r="BE599" s="99"/>
      <c r="BF599" s="106"/>
      <c r="BG599" s="101"/>
      <c r="BH599" s="200"/>
      <c r="BI599" s="205"/>
      <c r="BJ599" s="201"/>
      <c r="BK599" s="202"/>
      <c r="BL599" s="107" t="s">
        <v>2400</v>
      </c>
      <c r="BM599" s="108">
        <f t="shared" si="144"/>
        <v>1</v>
      </c>
      <c r="BN599" s="108">
        <f t="shared" si="137"/>
        <v>1</v>
      </c>
      <c r="BO599" s="108">
        <f t="shared" si="138"/>
        <v>0</v>
      </c>
      <c r="BP599" s="108">
        <f t="shared" si="139"/>
        <v>1</v>
      </c>
      <c r="BQ599" s="108">
        <f t="shared" si="140"/>
        <v>1</v>
      </c>
      <c r="BR599" s="109">
        <f t="shared" si="141"/>
        <v>0</v>
      </c>
      <c r="BS599" s="108">
        <f t="shared" si="145"/>
        <v>1</v>
      </c>
      <c r="BT599" s="108">
        <f t="shared" si="142"/>
        <v>0</v>
      </c>
      <c r="BU599" s="108">
        <f t="shared" si="135"/>
        <v>1</v>
      </c>
      <c r="BV599" s="62" t="str">
        <f t="shared" si="136"/>
        <v>MENOR</v>
      </c>
      <c r="BW599" s="251"/>
    </row>
    <row r="600" spans="1:75" ht="49.5" customHeight="1">
      <c r="A600" s="89" t="s">
        <v>290</v>
      </c>
      <c r="B600" s="43">
        <v>2136</v>
      </c>
      <c r="C600" s="90" t="s">
        <v>2</v>
      </c>
      <c r="D600" s="90" t="s">
        <v>3250</v>
      </c>
      <c r="E600" s="92">
        <v>45510</v>
      </c>
      <c r="F600" s="90" t="s">
        <v>24</v>
      </c>
      <c r="G600" s="93" t="s">
        <v>2843</v>
      </c>
      <c r="H600" s="90"/>
      <c r="I600" s="92">
        <v>45517</v>
      </c>
      <c r="J600" s="94"/>
      <c r="K600" s="90"/>
      <c r="L600" s="90"/>
      <c r="M600" s="90"/>
      <c r="N600" s="90"/>
      <c r="O600" s="92"/>
      <c r="P600" s="92"/>
      <c r="Q600" s="188">
        <v>3058</v>
      </c>
      <c r="R600" s="95" t="e">
        <f t="array" ref="R600">SUM(IF($AA600=Reformulaciones!$B$2:$B$1354,Reformulaciones!$J$2:$J$994,0))</f>
        <v>#N/A</v>
      </c>
      <c r="S600" s="93" t="s">
        <v>2844</v>
      </c>
      <c r="T600" s="93" t="s">
        <v>2859</v>
      </c>
      <c r="U600" s="96" t="s">
        <v>2860</v>
      </c>
      <c r="V600" s="94" t="s">
        <v>154</v>
      </c>
      <c r="W600" s="90" t="s">
        <v>291</v>
      </c>
      <c r="X600" s="92">
        <v>45533</v>
      </c>
      <c r="Y600" s="92">
        <v>45586</v>
      </c>
      <c r="Z600" s="90" t="s">
        <v>2798</v>
      </c>
      <c r="AA600" s="44"/>
      <c r="AB600" s="97" t="s">
        <v>55</v>
      </c>
      <c r="AC600" s="97" t="s">
        <v>55</v>
      </c>
      <c r="AD600" s="97" t="s">
        <v>55</v>
      </c>
      <c r="AE600" s="97" t="s">
        <v>55</v>
      </c>
      <c r="AF600" s="97" t="s">
        <v>55</v>
      </c>
      <c r="AG600" s="97" t="s">
        <v>55</v>
      </c>
      <c r="AH600" s="97" t="s">
        <v>55</v>
      </c>
      <c r="AI600" s="97" t="s">
        <v>55</v>
      </c>
      <c r="AJ600" s="97" t="s">
        <v>55</v>
      </c>
      <c r="AK600" s="97" t="s">
        <v>55</v>
      </c>
      <c r="AL600" s="97" t="s">
        <v>55</v>
      </c>
      <c r="AM600" s="97" t="s">
        <v>55</v>
      </c>
      <c r="AN600" s="97" t="s">
        <v>55</v>
      </c>
      <c r="AO600" s="97" t="s">
        <v>55</v>
      </c>
      <c r="AP600" s="97" t="s">
        <v>55</v>
      </c>
      <c r="AQ600" s="97" t="s">
        <v>55</v>
      </c>
      <c r="AR600" s="97" t="s">
        <v>55</v>
      </c>
      <c r="AS600" s="97" t="s">
        <v>55</v>
      </c>
      <c r="AT600" s="97" t="s">
        <v>49</v>
      </c>
      <c r="AU600" s="98" t="str">
        <f t="shared" si="143"/>
        <v>C</v>
      </c>
      <c r="AV600" s="219" t="s">
        <v>2861</v>
      </c>
      <c r="AW600" s="198">
        <v>1</v>
      </c>
      <c r="AX600" s="197" t="s">
        <v>2862</v>
      </c>
      <c r="AY600" s="203">
        <v>45587</v>
      </c>
      <c r="AZ600" s="219" t="s">
        <v>2863</v>
      </c>
      <c r="BA600" s="219"/>
      <c r="BB600" s="223" t="s">
        <v>2851</v>
      </c>
      <c r="BC600" s="97" t="s">
        <v>55</v>
      </c>
      <c r="BD600" s="98" t="s">
        <v>55</v>
      </c>
      <c r="BE600" s="97" t="s">
        <v>55</v>
      </c>
      <c r="BF600" s="100" t="s">
        <v>55</v>
      </c>
      <c r="BG600" s="97" t="s">
        <v>55</v>
      </c>
      <c r="BH600" s="110" t="s">
        <v>55</v>
      </c>
      <c r="BI600" s="97" t="s">
        <v>55</v>
      </c>
      <c r="BJ600" s="97" t="s">
        <v>55</v>
      </c>
      <c r="BK600" s="122" t="s">
        <v>55</v>
      </c>
      <c r="BL600" s="107" t="s">
        <v>2400</v>
      </c>
      <c r="BM600" s="108">
        <f t="shared" si="144"/>
        <v>1</v>
      </c>
      <c r="BN600" s="108" t="str">
        <f t="shared" si="137"/>
        <v>N.A.</v>
      </c>
      <c r="BO600" s="108" t="str">
        <f t="shared" si="138"/>
        <v>N.A.</v>
      </c>
      <c r="BP600" s="108" t="str">
        <f t="shared" si="139"/>
        <v>N.A.</v>
      </c>
      <c r="BQ600" s="108" t="str">
        <f t="shared" si="140"/>
        <v>N.A.</v>
      </c>
      <c r="BR600" s="109" t="str">
        <f t="shared" si="141"/>
        <v>N.A.</v>
      </c>
      <c r="BS600" s="108">
        <f t="shared" si="145"/>
        <v>1</v>
      </c>
      <c r="BT600" s="108">
        <f t="shared" si="142"/>
        <v>0</v>
      </c>
      <c r="BU600" s="108">
        <f t="shared" si="135"/>
        <v>0</v>
      </c>
      <c r="BV600" s="62" t="str">
        <f t="shared" si="136"/>
        <v>MENOR</v>
      </c>
      <c r="BW600" s="251"/>
    </row>
    <row r="601" spans="1:75" ht="49.5" customHeight="1">
      <c r="A601" s="89" t="s">
        <v>290</v>
      </c>
      <c r="B601" s="43">
        <v>2137</v>
      </c>
      <c r="C601" s="90" t="s">
        <v>2</v>
      </c>
      <c r="D601" s="90" t="s">
        <v>3250</v>
      </c>
      <c r="E601" s="92">
        <v>45510</v>
      </c>
      <c r="F601" s="90" t="s">
        <v>24</v>
      </c>
      <c r="G601" s="93" t="s">
        <v>2864</v>
      </c>
      <c r="H601" s="90"/>
      <c r="I601" s="92">
        <v>45517</v>
      </c>
      <c r="J601" s="94"/>
      <c r="K601" s="90"/>
      <c r="L601" s="90"/>
      <c r="M601" s="90"/>
      <c r="N601" s="90"/>
      <c r="O601" s="92"/>
      <c r="P601" s="92"/>
      <c r="Q601" s="188">
        <v>3059</v>
      </c>
      <c r="R601" s="95" t="e">
        <f t="array" ref="R601">SUM(IF($AA601=Reformulaciones!$B$2:$B$1354,Reformulaciones!$J$2:$J$994,0))</f>
        <v>#N/A</v>
      </c>
      <c r="S601" s="93" t="s">
        <v>2865</v>
      </c>
      <c r="T601" s="93" t="s">
        <v>2866</v>
      </c>
      <c r="U601" s="96" t="s">
        <v>2867</v>
      </c>
      <c r="V601" s="94" t="s">
        <v>154</v>
      </c>
      <c r="W601" s="90" t="s">
        <v>291</v>
      </c>
      <c r="X601" s="92">
        <v>45533</v>
      </c>
      <c r="Y601" s="92">
        <v>45586</v>
      </c>
      <c r="Z601" s="90" t="s">
        <v>500</v>
      </c>
      <c r="AA601" s="44"/>
      <c r="AB601" s="97" t="s">
        <v>55</v>
      </c>
      <c r="AC601" s="97" t="s">
        <v>55</v>
      </c>
      <c r="AD601" s="97" t="s">
        <v>55</v>
      </c>
      <c r="AE601" s="97" t="s">
        <v>55</v>
      </c>
      <c r="AF601" s="97" t="s">
        <v>55</v>
      </c>
      <c r="AG601" s="97" t="s">
        <v>55</v>
      </c>
      <c r="AH601" s="97" t="s">
        <v>55</v>
      </c>
      <c r="AI601" s="97" t="s">
        <v>55</v>
      </c>
      <c r="AJ601" s="97" t="s">
        <v>55</v>
      </c>
      <c r="AK601" s="97" t="s">
        <v>55</v>
      </c>
      <c r="AL601" s="97" t="s">
        <v>55</v>
      </c>
      <c r="AM601" s="97" t="s">
        <v>55</v>
      </c>
      <c r="AN601" s="97" t="s">
        <v>55</v>
      </c>
      <c r="AO601" s="97" t="s">
        <v>55</v>
      </c>
      <c r="AP601" s="97" t="s">
        <v>55</v>
      </c>
      <c r="AQ601" s="97" t="s">
        <v>55</v>
      </c>
      <c r="AR601" s="97" t="s">
        <v>55</v>
      </c>
      <c r="AS601" s="97" t="s">
        <v>55</v>
      </c>
      <c r="AT601" s="97" t="s">
        <v>49</v>
      </c>
      <c r="AU601" s="98" t="str">
        <f t="shared" si="143"/>
        <v>A</v>
      </c>
      <c r="AV601" s="219" t="s">
        <v>289</v>
      </c>
      <c r="AW601" s="198">
        <v>0</v>
      </c>
      <c r="AX601" s="197" t="s">
        <v>289</v>
      </c>
      <c r="AY601" s="203">
        <v>45587</v>
      </c>
      <c r="AZ601" s="219"/>
      <c r="BA601" s="219"/>
      <c r="BB601" s="223" t="s">
        <v>2868</v>
      </c>
      <c r="BC601" s="97" t="s">
        <v>49</v>
      </c>
      <c r="BD601" s="98" t="str">
        <f t="shared" si="146"/>
        <v>A</v>
      </c>
      <c r="BE601" s="99"/>
      <c r="BF601" s="106"/>
      <c r="BG601" s="101"/>
      <c r="BH601" s="200"/>
      <c r="BI601" s="205"/>
      <c r="BJ601" s="201"/>
      <c r="BK601" s="202"/>
      <c r="BL601" s="107" t="s">
        <v>2400</v>
      </c>
      <c r="BM601" s="108">
        <f t="shared" si="144"/>
        <v>1</v>
      </c>
      <c r="BN601" s="108">
        <f t="shared" si="137"/>
        <v>1</v>
      </c>
      <c r="BO601" s="108">
        <f t="shared" si="138"/>
        <v>0</v>
      </c>
      <c r="BP601" s="108">
        <f t="shared" si="139"/>
        <v>1</v>
      </c>
      <c r="BQ601" s="108">
        <f t="shared" si="140"/>
        <v>1</v>
      </c>
      <c r="BR601" s="109">
        <f t="shared" si="141"/>
        <v>0</v>
      </c>
      <c r="BS601" s="108">
        <f t="shared" si="145"/>
        <v>1</v>
      </c>
      <c r="BT601" s="108">
        <f t="shared" si="142"/>
        <v>0</v>
      </c>
      <c r="BU601" s="108">
        <f t="shared" si="135"/>
        <v>1</v>
      </c>
      <c r="BV601" s="62" t="str">
        <f t="shared" si="136"/>
        <v>MENOR</v>
      </c>
      <c r="BW601" s="251"/>
    </row>
    <row r="602" spans="1:75" ht="49.5" customHeight="1">
      <c r="A602" s="89" t="s">
        <v>290</v>
      </c>
      <c r="B602" s="43">
        <v>2137</v>
      </c>
      <c r="C602" s="90" t="s">
        <v>2</v>
      </c>
      <c r="D602" s="90" t="s">
        <v>3250</v>
      </c>
      <c r="E602" s="92">
        <v>45510</v>
      </c>
      <c r="F602" s="90" t="s">
        <v>24</v>
      </c>
      <c r="G602" s="93" t="s">
        <v>2864</v>
      </c>
      <c r="H602" s="90"/>
      <c r="I602" s="92">
        <v>45517</v>
      </c>
      <c r="J602" s="94"/>
      <c r="K602" s="90"/>
      <c r="L602" s="90"/>
      <c r="M602" s="90"/>
      <c r="N602" s="90"/>
      <c r="O602" s="92"/>
      <c r="P602" s="92"/>
      <c r="Q602" s="188">
        <v>3060</v>
      </c>
      <c r="R602" s="95" t="e">
        <f t="array" ref="R602">SUM(IF($AA602=Reformulaciones!$B$2:$B$1354,Reformulaciones!$J$2:$J$994,0))</f>
        <v>#N/A</v>
      </c>
      <c r="S602" s="93" t="s">
        <v>2865</v>
      </c>
      <c r="T602" s="93" t="s">
        <v>2869</v>
      </c>
      <c r="U602" s="96" t="s">
        <v>2870</v>
      </c>
      <c r="V602" s="94" t="s">
        <v>154</v>
      </c>
      <c r="W602" s="90" t="s">
        <v>291</v>
      </c>
      <c r="X602" s="92">
        <v>45533</v>
      </c>
      <c r="Y602" s="92">
        <v>45579</v>
      </c>
      <c r="Z602" s="90" t="s">
        <v>500</v>
      </c>
      <c r="AA602" s="44"/>
      <c r="AB602" s="97" t="s">
        <v>55</v>
      </c>
      <c r="AC602" s="97" t="s">
        <v>55</v>
      </c>
      <c r="AD602" s="97" t="s">
        <v>55</v>
      </c>
      <c r="AE602" s="97" t="s">
        <v>55</v>
      </c>
      <c r="AF602" s="97" t="s">
        <v>55</v>
      </c>
      <c r="AG602" s="97" t="s">
        <v>55</v>
      </c>
      <c r="AH602" s="97" t="s">
        <v>55</v>
      </c>
      <c r="AI602" s="97" t="s">
        <v>55</v>
      </c>
      <c r="AJ602" s="97" t="s">
        <v>55</v>
      </c>
      <c r="AK602" s="97" t="s">
        <v>55</v>
      </c>
      <c r="AL602" s="97" t="s">
        <v>55</v>
      </c>
      <c r="AM602" s="97" t="s">
        <v>55</v>
      </c>
      <c r="AN602" s="97" t="s">
        <v>55</v>
      </c>
      <c r="AO602" s="97" t="s">
        <v>55</v>
      </c>
      <c r="AP602" s="97" t="s">
        <v>55</v>
      </c>
      <c r="AQ602" s="97" t="s">
        <v>55</v>
      </c>
      <c r="AR602" s="97" t="s">
        <v>55</v>
      </c>
      <c r="AS602" s="97" t="s">
        <v>55</v>
      </c>
      <c r="AT602" s="97" t="s">
        <v>49</v>
      </c>
      <c r="AU602" s="98" t="str">
        <f t="shared" si="143"/>
        <v>A</v>
      </c>
      <c r="AV602" s="219" t="s">
        <v>289</v>
      </c>
      <c r="AW602" s="198">
        <v>0</v>
      </c>
      <c r="AX602" s="197" t="s">
        <v>289</v>
      </c>
      <c r="AY602" s="203">
        <v>45587</v>
      </c>
      <c r="AZ602" s="219"/>
      <c r="BA602" s="219"/>
      <c r="BB602" s="223" t="s">
        <v>2868</v>
      </c>
      <c r="BC602" s="97" t="s">
        <v>49</v>
      </c>
      <c r="BD602" s="98" t="str">
        <f t="shared" si="146"/>
        <v>A</v>
      </c>
      <c r="BE602" s="99"/>
      <c r="BF602" s="106"/>
      <c r="BG602" s="101"/>
      <c r="BH602" s="200"/>
      <c r="BI602" s="205"/>
      <c r="BJ602" s="201"/>
      <c r="BK602" s="202"/>
      <c r="BL602" s="107" t="s">
        <v>2400</v>
      </c>
      <c r="BM602" s="108">
        <f t="shared" si="144"/>
        <v>1</v>
      </c>
      <c r="BN602" s="108">
        <f t="shared" si="137"/>
        <v>1</v>
      </c>
      <c r="BO602" s="108">
        <f t="shared" si="138"/>
        <v>0</v>
      </c>
      <c r="BP602" s="108">
        <f t="shared" si="139"/>
        <v>1</v>
      </c>
      <c r="BQ602" s="108">
        <f t="shared" si="140"/>
        <v>1</v>
      </c>
      <c r="BR602" s="109">
        <f t="shared" si="141"/>
        <v>0</v>
      </c>
      <c r="BS602" s="108">
        <f t="shared" si="145"/>
        <v>1</v>
      </c>
      <c r="BT602" s="108">
        <f t="shared" si="142"/>
        <v>0</v>
      </c>
      <c r="BU602" s="108">
        <f t="shared" si="135"/>
        <v>1</v>
      </c>
      <c r="BV602" s="62" t="str">
        <f t="shared" si="136"/>
        <v>MENOR</v>
      </c>
      <c r="BW602" s="251"/>
    </row>
    <row r="603" spans="1:75" ht="49.5" customHeight="1">
      <c r="A603" s="89" t="s">
        <v>290</v>
      </c>
      <c r="B603" s="43">
        <v>2138</v>
      </c>
      <c r="C603" s="90" t="s">
        <v>2</v>
      </c>
      <c r="D603" s="90" t="s">
        <v>3250</v>
      </c>
      <c r="E603" s="92">
        <v>45510</v>
      </c>
      <c r="F603" s="90" t="s">
        <v>24</v>
      </c>
      <c r="G603" s="93" t="s">
        <v>2871</v>
      </c>
      <c r="H603" s="90"/>
      <c r="I603" s="92">
        <v>45517</v>
      </c>
      <c r="J603" s="94"/>
      <c r="K603" s="90"/>
      <c r="L603" s="90"/>
      <c r="M603" s="90"/>
      <c r="N603" s="90"/>
      <c r="O603" s="92"/>
      <c r="P603" s="92"/>
      <c r="Q603" s="188">
        <v>3061</v>
      </c>
      <c r="R603" s="95" t="e">
        <f t="array" ref="R603">SUM(IF($AA603=Reformulaciones!$B$2:$B$1354,Reformulaciones!$J$2:$J$994,0))</f>
        <v>#N/A</v>
      </c>
      <c r="S603" s="93" t="s">
        <v>2872</v>
      </c>
      <c r="T603" s="93" t="s">
        <v>2873</v>
      </c>
      <c r="U603" s="96" t="s">
        <v>835</v>
      </c>
      <c r="V603" s="94" t="s">
        <v>154</v>
      </c>
      <c r="W603" s="90" t="s">
        <v>291</v>
      </c>
      <c r="X603" s="92">
        <v>45533</v>
      </c>
      <c r="Y603" s="92">
        <v>45579</v>
      </c>
      <c r="Z603" s="90" t="s">
        <v>500</v>
      </c>
      <c r="AA603" s="44"/>
      <c r="AB603" s="97" t="s">
        <v>55</v>
      </c>
      <c r="AC603" s="97" t="s">
        <v>55</v>
      </c>
      <c r="AD603" s="97" t="s">
        <v>55</v>
      </c>
      <c r="AE603" s="97" t="s">
        <v>55</v>
      </c>
      <c r="AF603" s="97" t="s">
        <v>55</v>
      </c>
      <c r="AG603" s="97" t="s">
        <v>55</v>
      </c>
      <c r="AH603" s="97" t="s">
        <v>55</v>
      </c>
      <c r="AI603" s="97" t="s">
        <v>55</v>
      </c>
      <c r="AJ603" s="97" t="s">
        <v>55</v>
      </c>
      <c r="AK603" s="97" t="s">
        <v>55</v>
      </c>
      <c r="AL603" s="97" t="s">
        <v>55</v>
      </c>
      <c r="AM603" s="97" t="s">
        <v>55</v>
      </c>
      <c r="AN603" s="97" t="s">
        <v>55</v>
      </c>
      <c r="AO603" s="97" t="s">
        <v>55</v>
      </c>
      <c r="AP603" s="97" t="s">
        <v>55</v>
      </c>
      <c r="AQ603" s="97" t="s">
        <v>55</v>
      </c>
      <c r="AR603" s="97" t="s">
        <v>55</v>
      </c>
      <c r="AS603" s="97" t="s">
        <v>55</v>
      </c>
      <c r="AT603" s="97" t="s">
        <v>49</v>
      </c>
      <c r="AU603" s="98" t="str">
        <f t="shared" si="143"/>
        <v>A</v>
      </c>
      <c r="AV603" s="219" t="s">
        <v>289</v>
      </c>
      <c r="AW603" s="198">
        <v>0</v>
      </c>
      <c r="AX603" s="197" t="s">
        <v>289</v>
      </c>
      <c r="AY603" s="203">
        <v>45587</v>
      </c>
      <c r="AZ603" s="219"/>
      <c r="BA603" s="219"/>
      <c r="BB603" s="223" t="s">
        <v>2874</v>
      </c>
      <c r="BC603" s="97" t="s">
        <v>49</v>
      </c>
      <c r="BD603" s="98" t="str">
        <f t="shared" si="146"/>
        <v>A</v>
      </c>
      <c r="BE603" s="99"/>
      <c r="BF603" s="106"/>
      <c r="BG603" s="101"/>
      <c r="BH603" s="200"/>
      <c r="BI603" s="205"/>
      <c r="BJ603" s="201"/>
      <c r="BK603" s="202"/>
      <c r="BL603" s="107" t="s">
        <v>2400</v>
      </c>
      <c r="BM603" s="108">
        <f t="shared" si="144"/>
        <v>1</v>
      </c>
      <c r="BN603" s="108">
        <f t="shared" si="137"/>
        <v>1</v>
      </c>
      <c r="BO603" s="108">
        <f t="shared" si="138"/>
        <v>0</v>
      </c>
      <c r="BP603" s="108">
        <f t="shared" si="139"/>
        <v>1</v>
      </c>
      <c r="BQ603" s="108">
        <f t="shared" si="140"/>
        <v>1</v>
      </c>
      <c r="BR603" s="109">
        <f t="shared" si="141"/>
        <v>0</v>
      </c>
      <c r="BS603" s="108">
        <f t="shared" si="145"/>
        <v>1</v>
      </c>
      <c r="BT603" s="108">
        <f t="shared" si="142"/>
        <v>0</v>
      </c>
      <c r="BU603" s="108">
        <f t="shared" si="135"/>
        <v>1</v>
      </c>
      <c r="BV603" s="62" t="str">
        <f t="shared" si="136"/>
        <v>MENOR</v>
      </c>
      <c r="BW603" s="251"/>
    </row>
    <row r="604" spans="1:75" ht="49.5" customHeight="1">
      <c r="A604" s="89" t="s">
        <v>290</v>
      </c>
      <c r="B604" s="43">
        <v>2138</v>
      </c>
      <c r="C604" s="90" t="s">
        <v>2</v>
      </c>
      <c r="D604" s="90" t="s">
        <v>3250</v>
      </c>
      <c r="E604" s="92">
        <v>45510</v>
      </c>
      <c r="F604" s="90" t="s">
        <v>24</v>
      </c>
      <c r="G604" s="93" t="s">
        <v>2871</v>
      </c>
      <c r="H604" s="90"/>
      <c r="I604" s="92">
        <v>45517</v>
      </c>
      <c r="J604" s="94"/>
      <c r="K604" s="90"/>
      <c r="L604" s="90"/>
      <c r="M604" s="90"/>
      <c r="N604" s="90"/>
      <c r="O604" s="92"/>
      <c r="P604" s="92"/>
      <c r="Q604" s="188">
        <v>3062</v>
      </c>
      <c r="R604" s="95" t="e">
        <f t="array" ref="R604">SUM(IF($AA604=Reformulaciones!$B$2:$B$1354,Reformulaciones!$J$2:$J$994,0))</f>
        <v>#N/A</v>
      </c>
      <c r="S604" s="93" t="s">
        <v>2872</v>
      </c>
      <c r="T604" s="93" t="s">
        <v>2875</v>
      </c>
      <c r="U604" s="96" t="s">
        <v>2876</v>
      </c>
      <c r="V604" s="94" t="s">
        <v>154</v>
      </c>
      <c r="W604" s="90" t="s">
        <v>291</v>
      </c>
      <c r="X604" s="92">
        <v>45533</v>
      </c>
      <c r="Y604" s="92">
        <v>45579</v>
      </c>
      <c r="Z604" s="90" t="s">
        <v>500</v>
      </c>
      <c r="AA604" s="44"/>
      <c r="AB604" s="97" t="s">
        <v>55</v>
      </c>
      <c r="AC604" s="97" t="s">
        <v>55</v>
      </c>
      <c r="AD604" s="97" t="s">
        <v>55</v>
      </c>
      <c r="AE604" s="97" t="s">
        <v>55</v>
      </c>
      <c r="AF604" s="97" t="s">
        <v>55</v>
      </c>
      <c r="AG604" s="97" t="s">
        <v>55</v>
      </c>
      <c r="AH604" s="97" t="s">
        <v>55</v>
      </c>
      <c r="AI604" s="97" t="s">
        <v>55</v>
      </c>
      <c r="AJ604" s="97" t="s">
        <v>55</v>
      </c>
      <c r="AK604" s="97" t="s">
        <v>55</v>
      </c>
      <c r="AL604" s="97" t="s">
        <v>55</v>
      </c>
      <c r="AM604" s="97" t="s">
        <v>55</v>
      </c>
      <c r="AN604" s="97" t="s">
        <v>55</v>
      </c>
      <c r="AO604" s="97" t="s">
        <v>55</v>
      </c>
      <c r="AP604" s="97" t="s">
        <v>55</v>
      </c>
      <c r="AQ604" s="97" t="s">
        <v>55</v>
      </c>
      <c r="AR604" s="97" t="s">
        <v>55</v>
      </c>
      <c r="AS604" s="97" t="s">
        <v>55</v>
      </c>
      <c r="AT604" s="97" t="s">
        <v>49</v>
      </c>
      <c r="AU604" s="98" t="str">
        <f t="shared" si="143"/>
        <v>A</v>
      </c>
      <c r="AV604" s="219" t="s">
        <v>289</v>
      </c>
      <c r="AW604" s="198">
        <v>0</v>
      </c>
      <c r="AX604" s="197" t="s">
        <v>289</v>
      </c>
      <c r="AY604" s="203">
        <v>45587</v>
      </c>
      <c r="AZ604" s="219"/>
      <c r="BA604" s="219"/>
      <c r="BB604" s="223" t="s">
        <v>2874</v>
      </c>
      <c r="BC604" s="97" t="s">
        <v>49</v>
      </c>
      <c r="BD604" s="98" t="str">
        <f t="shared" si="146"/>
        <v>A</v>
      </c>
      <c r="BE604" s="99"/>
      <c r="BF604" s="106"/>
      <c r="BG604" s="101"/>
      <c r="BH604" s="200"/>
      <c r="BI604" s="205"/>
      <c r="BJ604" s="201"/>
      <c r="BK604" s="202"/>
      <c r="BL604" s="107" t="s">
        <v>2400</v>
      </c>
      <c r="BM604" s="108">
        <f t="shared" si="144"/>
        <v>1</v>
      </c>
      <c r="BN604" s="108">
        <f t="shared" si="137"/>
        <v>1</v>
      </c>
      <c r="BO604" s="108">
        <f t="shared" si="138"/>
        <v>0</v>
      </c>
      <c r="BP604" s="108">
        <f t="shared" si="139"/>
        <v>1</v>
      </c>
      <c r="BQ604" s="108">
        <f t="shared" si="140"/>
        <v>1</v>
      </c>
      <c r="BR604" s="109">
        <f t="shared" si="141"/>
        <v>0</v>
      </c>
      <c r="BS604" s="108">
        <f t="shared" si="145"/>
        <v>1</v>
      </c>
      <c r="BT604" s="108">
        <f t="shared" si="142"/>
        <v>0</v>
      </c>
      <c r="BU604" s="108">
        <f t="shared" si="135"/>
        <v>1</v>
      </c>
      <c r="BV604" s="62" t="str">
        <f t="shared" si="136"/>
        <v>MENOR</v>
      </c>
      <c r="BW604" s="251"/>
    </row>
    <row r="605" spans="1:75" ht="49.5" customHeight="1">
      <c r="A605" s="89" t="s">
        <v>1600</v>
      </c>
      <c r="B605" s="43">
        <v>2139</v>
      </c>
      <c r="C605" s="90" t="s">
        <v>2</v>
      </c>
      <c r="D605" s="90" t="s">
        <v>3249</v>
      </c>
      <c r="E605" s="92">
        <v>45510</v>
      </c>
      <c r="F605" s="90" t="s">
        <v>22</v>
      </c>
      <c r="G605" s="93" t="s">
        <v>2877</v>
      </c>
      <c r="H605" s="90" t="s">
        <v>31</v>
      </c>
      <c r="I605" s="92">
        <v>45518</v>
      </c>
      <c r="J605" s="94"/>
      <c r="K605" s="90"/>
      <c r="L605" s="90"/>
      <c r="M605" s="90"/>
      <c r="N605" s="90"/>
      <c r="O605" s="92"/>
      <c r="P605" s="92"/>
      <c r="Q605" s="188">
        <v>3023</v>
      </c>
      <c r="R605" s="95" t="e">
        <f t="array" ref="R605">SUM(IF($AA605=Reformulaciones!$B$2:$B$1354,Reformulaciones!$J$2:$J$994,0))</f>
        <v>#N/A</v>
      </c>
      <c r="S605" s="93" t="s">
        <v>2878</v>
      </c>
      <c r="T605" s="93" t="s">
        <v>2879</v>
      </c>
      <c r="U605" s="96" t="s">
        <v>2880</v>
      </c>
      <c r="V605" s="94" t="s">
        <v>1594</v>
      </c>
      <c r="W605" s="90" t="s">
        <v>568</v>
      </c>
      <c r="X605" s="92">
        <v>45519</v>
      </c>
      <c r="Y605" s="92">
        <v>45641</v>
      </c>
      <c r="Z605" s="90" t="s">
        <v>695</v>
      </c>
      <c r="AA605" s="44"/>
      <c r="AB605" s="97" t="s">
        <v>55</v>
      </c>
      <c r="AC605" s="97" t="s">
        <v>55</v>
      </c>
      <c r="AD605" s="97" t="s">
        <v>55</v>
      </c>
      <c r="AE605" s="97" t="s">
        <v>55</v>
      </c>
      <c r="AF605" s="97" t="s">
        <v>55</v>
      </c>
      <c r="AG605" s="97" t="s">
        <v>55</v>
      </c>
      <c r="AH605" s="97" t="s">
        <v>55</v>
      </c>
      <c r="AI605" s="97" t="s">
        <v>55</v>
      </c>
      <c r="AJ605" s="97" t="s">
        <v>55</v>
      </c>
      <c r="AK605" s="97" t="s">
        <v>55</v>
      </c>
      <c r="AL605" s="97" t="s">
        <v>55</v>
      </c>
      <c r="AM605" s="97" t="s">
        <v>55</v>
      </c>
      <c r="AN605" s="97" t="s">
        <v>55</v>
      </c>
      <c r="AO605" s="97" t="s">
        <v>55</v>
      </c>
      <c r="AP605" s="97" t="s">
        <v>55</v>
      </c>
      <c r="AQ605" s="97" t="s">
        <v>55</v>
      </c>
      <c r="AR605" s="97" t="s">
        <v>55</v>
      </c>
      <c r="AS605" s="97" t="s">
        <v>55</v>
      </c>
      <c r="AT605" s="97" t="s">
        <v>44</v>
      </c>
      <c r="AU605" s="98" t="str">
        <f t="shared" si="143"/>
        <v>A</v>
      </c>
      <c r="AV605" s="197" t="s">
        <v>254</v>
      </c>
      <c r="AW605" s="198">
        <v>0</v>
      </c>
      <c r="AX605" s="197" t="s">
        <v>1823</v>
      </c>
      <c r="AY605" s="203">
        <v>45589</v>
      </c>
      <c r="AZ605" s="97" t="s">
        <v>55</v>
      </c>
      <c r="BA605" s="97" t="s">
        <v>55</v>
      </c>
      <c r="BB605" s="219"/>
      <c r="BC605" s="97" t="s">
        <v>44</v>
      </c>
      <c r="BD605" s="98" t="str">
        <f t="shared" si="146"/>
        <v>A</v>
      </c>
      <c r="BE605" s="99"/>
      <c r="BF605" s="106"/>
      <c r="BG605" s="101"/>
      <c r="BH605" s="200"/>
      <c r="BI605" s="205"/>
      <c r="BJ605" s="201"/>
      <c r="BK605" s="202"/>
      <c r="BL605" s="107" t="s">
        <v>141</v>
      </c>
      <c r="BM605" s="108">
        <f t="shared" si="144"/>
        <v>1</v>
      </c>
      <c r="BN605" s="108">
        <f t="shared" si="137"/>
        <v>1</v>
      </c>
      <c r="BO605" s="108">
        <f t="shared" si="138"/>
        <v>0</v>
      </c>
      <c r="BP605" s="108">
        <f t="shared" si="139"/>
        <v>1</v>
      </c>
      <c r="BQ605" s="108">
        <f t="shared" si="140"/>
        <v>1</v>
      </c>
      <c r="BR605" s="109">
        <f t="shared" si="141"/>
        <v>0</v>
      </c>
      <c r="BS605" s="108">
        <f t="shared" si="145"/>
        <v>1</v>
      </c>
      <c r="BT605" s="108">
        <f t="shared" si="142"/>
        <v>0</v>
      </c>
      <c r="BU605" s="108">
        <f t="shared" si="135"/>
        <v>1</v>
      </c>
      <c r="BV605" s="62" t="str">
        <f t="shared" si="136"/>
        <v>MENOR</v>
      </c>
      <c r="BW605" s="251"/>
    </row>
    <row r="606" spans="1:75" ht="49.5" customHeight="1">
      <c r="A606" s="89" t="s">
        <v>1600</v>
      </c>
      <c r="B606" s="43">
        <v>2140</v>
      </c>
      <c r="C606" s="90" t="s">
        <v>3</v>
      </c>
      <c r="D606" s="90" t="s">
        <v>3251</v>
      </c>
      <c r="E606" s="92">
        <v>45457</v>
      </c>
      <c r="F606" s="90" t="s">
        <v>24</v>
      </c>
      <c r="G606" s="93" t="s">
        <v>2881</v>
      </c>
      <c r="H606" s="90" t="s">
        <v>3252</v>
      </c>
      <c r="I606" s="92">
        <v>45518</v>
      </c>
      <c r="J606" s="94"/>
      <c r="K606" s="90"/>
      <c r="L606" s="90"/>
      <c r="M606" s="90"/>
      <c r="N606" s="90"/>
      <c r="O606" s="92"/>
      <c r="P606" s="92"/>
      <c r="Q606" s="188">
        <v>3024</v>
      </c>
      <c r="R606" s="95" t="e">
        <f t="array" ref="R606">SUM(IF($AA606=Reformulaciones!$B$2:$B$1354,Reformulaciones!$J$2:$J$994,0))</f>
        <v>#N/A</v>
      </c>
      <c r="S606" s="93" t="s">
        <v>2882</v>
      </c>
      <c r="T606" s="93" t="s">
        <v>2883</v>
      </c>
      <c r="U606" s="96" t="s">
        <v>2884</v>
      </c>
      <c r="V606" s="94" t="s">
        <v>154</v>
      </c>
      <c r="W606" s="90" t="s">
        <v>568</v>
      </c>
      <c r="X606" s="92">
        <v>45537</v>
      </c>
      <c r="Y606" s="92">
        <v>45642</v>
      </c>
      <c r="Z606" s="90" t="s">
        <v>695</v>
      </c>
      <c r="AA606" s="44"/>
      <c r="AB606" s="97" t="s">
        <v>55</v>
      </c>
      <c r="AC606" s="97" t="s">
        <v>55</v>
      </c>
      <c r="AD606" s="97" t="s">
        <v>55</v>
      </c>
      <c r="AE606" s="97" t="s">
        <v>55</v>
      </c>
      <c r="AF606" s="97" t="s">
        <v>55</v>
      </c>
      <c r="AG606" s="97" t="s">
        <v>55</v>
      </c>
      <c r="AH606" s="97" t="s">
        <v>55</v>
      </c>
      <c r="AI606" s="97" t="s">
        <v>55</v>
      </c>
      <c r="AJ606" s="97" t="s">
        <v>55</v>
      </c>
      <c r="AK606" s="97" t="s">
        <v>55</v>
      </c>
      <c r="AL606" s="97" t="s">
        <v>55</v>
      </c>
      <c r="AM606" s="97" t="s">
        <v>55</v>
      </c>
      <c r="AN606" s="97" t="s">
        <v>55</v>
      </c>
      <c r="AO606" s="97" t="s">
        <v>55</v>
      </c>
      <c r="AP606" s="97" t="s">
        <v>55</v>
      </c>
      <c r="AQ606" s="97" t="s">
        <v>55</v>
      </c>
      <c r="AR606" s="97" t="s">
        <v>55</v>
      </c>
      <c r="AS606" s="97" t="s">
        <v>55</v>
      </c>
      <c r="AT606" s="97" t="s">
        <v>44</v>
      </c>
      <c r="AU606" s="98" t="str">
        <f t="shared" si="143"/>
        <v>A</v>
      </c>
      <c r="AV606" s="197" t="s">
        <v>254</v>
      </c>
      <c r="AW606" s="198">
        <v>0</v>
      </c>
      <c r="AX606" s="197" t="s">
        <v>1823</v>
      </c>
      <c r="AY606" s="203">
        <v>45589</v>
      </c>
      <c r="AZ606" s="97" t="s">
        <v>55</v>
      </c>
      <c r="BA606" s="97" t="s">
        <v>55</v>
      </c>
      <c r="BB606" s="219"/>
      <c r="BC606" s="97" t="s">
        <v>44</v>
      </c>
      <c r="BD606" s="98" t="str">
        <f t="shared" si="146"/>
        <v>A</v>
      </c>
      <c r="BE606" s="99"/>
      <c r="BF606" s="106"/>
      <c r="BG606" s="101"/>
      <c r="BH606" s="200"/>
      <c r="BI606" s="205"/>
      <c r="BJ606" s="201"/>
      <c r="BK606" s="202"/>
      <c r="BL606" s="107" t="s">
        <v>141</v>
      </c>
      <c r="BM606" s="108">
        <f t="shared" si="144"/>
        <v>1</v>
      </c>
      <c r="BN606" s="108">
        <f t="shared" si="137"/>
        <v>1</v>
      </c>
      <c r="BO606" s="108">
        <f t="shared" si="138"/>
        <v>0</v>
      </c>
      <c r="BP606" s="108">
        <f t="shared" si="139"/>
        <v>1</v>
      </c>
      <c r="BQ606" s="108">
        <f t="shared" si="140"/>
        <v>1</v>
      </c>
      <c r="BR606" s="109">
        <f t="shared" si="141"/>
        <v>0</v>
      </c>
      <c r="BS606" s="108">
        <f t="shared" si="145"/>
        <v>1</v>
      </c>
      <c r="BT606" s="108">
        <f t="shared" si="142"/>
        <v>0</v>
      </c>
      <c r="BU606" s="108">
        <f t="shared" si="135"/>
        <v>1</v>
      </c>
      <c r="BV606" s="62" t="str">
        <f t="shared" si="136"/>
        <v>MENOR</v>
      </c>
      <c r="BW606" s="251"/>
    </row>
    <row r="607" spans="1:75" ht="49.5" customHeight="1">
      <c r="A607" s="89" t="s">
        <v>1600</v>
      </c>
      <c r="B607" s="43">
        <v>2140</v>
      </c>
      <c r="C607" s="90" t="s">
        <v>3</v>
      </c>
      <c r="D607" s="90" t="s">
        <v>3251</v>
      </c>
      <c r="E607" s="92">
        <v>45457</v>
      </c>
      <c r="F607" s="90" t="s">
        <v>24</v>
      </c>
      <c r="G607" s="93" t="s">
        <v>2881</v>
      </c>
      <c r="H607" s="90" t="s">
        <v>3252</v>
      </c>
      <c r="I607" s="92">
        <v>45518</v>
      </c>
      <c r="J607" s="94"/>
      <c r="K607" s="90"/>
      <c r="L607" s="90"/>
      <c r="M607" s="90"/>
      <c r="N607" s="90"/>
      <c r="O607" s="92"/>
      <c r="P607" s="92"/>
      <c r="Q607" s="188">
        <v>3025</v>
      </c>
      <c r="R607" s="95" t="e">
        <f t="array" ref="R607">SUM(IF($AA607=Reformulaciones!$B$2:$B$1354,Reformulaciones!$J$2:$J$994,0))</f>
        <v>#N/A</v>
      </c>
      <c r="S607" s="93" t="s">
        <v>2882</v>
      </c>
      <c r="T607" s="93" t="s">
        <v>2885</v>
      </c>
      <c r="U607" s="96" t="s">
        <v>2886</v>
      </c>
      <c r="V607" s="94" t="s">
        <v>154</v>
      </c>
      <c r="W607" s="90" t="s">
        <v>568</v>
      </c>
      <c r="X607" s="92">
        <v>45537</v>
      </c>
      <c r="Y607" s="92">
        <v>45656</v>
      </c>
      <c r="Z607" s="90" t="s">
        <v>695</v>
      </c>
      <c r="AA607" s="44"/>
      <c r="AB607" s="97" t="s">
        <v>55</v>
      </c>
      <c r="AC607" s="97" t="s">
        <v>55</v>
      </c>
      <c r="AD607" s="97" t="s">
        <v>55</v>
      </c>
      <c r="AE607" s="97" t="s">
        <v>55</v>
      </c>
      <c r="AF607" s="97" t="s">
        <v>55</v>
      </c>
      <c r="AG607" s="97" t="s">
        <v>55</v>
      </c>
      <c r="AH607" s="97" t="s">
        <v>55</v>
      </c>
      <c r="AI607" s="97" t="s">
        <v>55</v>
      </c>
      <c r="AJ607" s="97" t="s">
        <v>55</v>
      </c>
      <c r="AK607" s="97" t="s">
        <v>55</v>
      </c>
      <c r="AL607" s="97" t="s">
        <v>55</v>
      </c>
      <c r="AM607" s="97" t="s">
        <v>55</v>
      </c>
      <c r="AN607" s="97" t="s">
        <v>55</v>
      </c>
      <c r="AO607" s="97" t="s">
        <v>55</v>
      </c>
      <c r="AP607" s="97" t="s">
        <v>55</v>
      </c>
      <c r="AQ607" s="97" t="s">
        <v>55</v>
      </c>
      <c r="AR607" s="97" t="s">
        <v>55</v>
      </c>
      <c r="AS607" s="97" t="s">
        <v>55</v>
      </c>
      <c r="AT607" s="97" t="s">
        <v>44</v>
      </c>
      <c r="AU607" s="98" t="str">
        <f t="shared" si="143"/>
        <v>A</v>
      </c>
      <c r="AV607" s="197" t="s">
        <v>254</v>
      </c>
      <c r="AW607" s="198">
        <v>0</v>
      </c>
      <c r="AX607" s="197" t="s">
        <v>1823</v>
      </c>
      <c r="AY607" s="203">
        <v>45589</v>
      </c>
      <c r="AZ607" s="97" t="s">
        <v>55</v>
      </c>
      <c r="BA607" s="97" t="s">
        <v>55</v>
      </c>
      <c r="BB607" s="219"/>
      <c r="BC607" s="97" t="s">
        <v>44</v>
      </c>
      <c r="BD607" s="98" t="str">
        <f t="shared" si="146"/>
        <v>A</v>
      </c>
      <c r="BE607" s="99"/>
      <c r="BF607" s="106"/>
      <c r="BG607" s="101"/>
      <c r="BH607" s="200"/>
      <c r="BI607" s="205"/>
      <c r="BJ607" s="201"/>
      <c r="BK607" s="202"/>
      <c r="BL607" s="107" t="s">
        <v>141</v>
      </c>
      <c r="BM607" s="108">
        <f t="shared" si="144"/>
        <v>1</v>
      </c>
      <c r="BN607" s="108">
        <f t="shared" si="137"/>
        <v>1</v>
      </c>
      <c r="BO607" s="108">
        <f t="shared" si="138"/>
        <v>0</v>
      </c>
      <c r="BP607" s="108">
        <f t="shared" si="139"/>
        <v>1</v>
      </c>
      <c r="BQ607" s="108">
        <f t="shared" si="140"/>
        <v>1</v>
      </c>
      <c r="BR607" s="109">
        <f t="shared" si="141"/>
        <v>0</v>
      </c>
      <c r="BS607" s="108">
        <f t="shared" si="145"/>
        <v>1</v>
      </c>
      <c r="BT607" s="108">
        <f t="shared" si="142"/>
        <v>0</v>
      </c>
      <c r="BU607" s="108">
        <f t="shared" si="135"/>
        <v>1</v>
      </c>
      <c r="BV607" s="62" t="str">
        <f t="shared" si="136"/>
        <v>MENOR</v>
      </c>
      <c r="BW607" s="251"/>
    </row>
    <row r="608" spans="1:75" ht="49.5" hidden="1" customHeight="1">
      <c r="A608" s="89" t="s">
        <v>1600</v>
      </c>
      <c r="B608" s="43">
        <v>2141</v>
      </c>
      <c r="C608" s="90" t="s">
        <v>3</v>
      </c>
      <c r="D608" s="90" t="s">
        <v>3251</v>
      </c>
      <c r="E608" s="92">
        <v>45457</v>
      </c>
      <c r="F608" s="90" t="s">
        <v>24</v>
      </c>
      <c r="G608" s="93" t="s">
        <v>2887</v>
      </c>
      <c r="H608" s="90" t="s">
        <v>3252</v>
      </c>
      <c r="I608" s="92">
        <v>45518</v>
      </c>
      <c r="J608" s="94"/>
      <c r="K608" s="90"/>
      <c r="L608" s="90"/>
      <c r="M608" s="90"/>
      <c r="N608" s="90"/>
      <c r="O608" s="92"/>
      <c r="P608" s="92"/>
      <c r="Q608" s="188">
        <v>3063</v>
      </c>
      <c r="R608" s="95" t="e">
        <f t="array" ref="R608">SUM(IF($AA608=Reformulaciones!$B$2:$B$1354,Reformulaciones!$J$2:$J$994,0))</f>
        <v>#N/A</v>
      </c>
      <c r="S608" s="93" t="s">
        <v>2844</v>
      </c>
      <c r="T608" s="93" t="s">
        <v>3315</v>
      </c>
      <c r="U608" s="96" t="s">
        <v>3316</v>
      </c>
      <c r="V608" s="94" t="s">
        <v>154</v>
      </c>
      <c r="W608" s="90" t="s">
        <v>291</v>
      </c>
      <c r="X608" s="92">
        <v>45580</v>
      </c>
      <c r="Y608" s="92">
        <v>45618</v>
      </c>
      <c r="Z608" s="90" t="s">
        <v>2798</v>
      </c>
      <c r="AA608" s="44"/>
      <c r="AB608" s="97" t="s">
        <v>55</v>
      </c>
      <c r="AC608" s="97" t="s">
        <v>55</v>
      </c>
      <c r="AD608" s="97" t="s">
        <v>55</v>
      </c>
      <c r="AE608" s="97" t="s">
        <v>55</v>
      </c>
      <c r="AF608" s="97" t="s">
        <v>55</v>
      </c>
      <c r="AG608" s="97" t="s">
        <v>55</v>
      </c>
      <c r="AH608" s="97" t="s">
        <v>55</v>
      </c>
      <c r="AI608" s="97" t="s">
        <v>55</v>
      </c>
      <c r="AJ608" s="97" t="s">
        <v>55</v>
      </c>
      <c r="AK608" s="97" t="s">
        <v>55</v>
      </c>
      <c r="AL608" s="97" t="s">
        <v>55</v>
      </c>
      <c r="AM608" s="97" t="s">
        <v>55</v>
      </c>
      <c r="AN608" s="97" t="s">
        <v>55</v>
      </c>
      <c r="AO608" s="97" t="s">
        <v>55</v>
      </c>
      <c r="AP608" s="97" t="s">
        <v>55</v>
      </c>
      <c r="AQ608" s="97" t="s">
        <v>55</v>
      </c>
      <c r="AR608" s="97" t="s">
        <v>55</v>
      </c>
      <c r="AS608" s="97" t="s">
        <v>55</v>
      </c>
      <c r="AT608" s="97" t="s">
        <v>44</v>
      </c>
      <c r="AU608" s="98" t="str">
        <f t="shared" si="143"/>
        <v>A</v>
      </c>
      <c r="AV608" s="197" t="s">
        <v>254</v>
      </c>
      <c r="AW608" s="198">
        <v>0</v>
      </c>
      <c r="AX608" s="197" t="s">
        <v>2399</v>
      </c>
      <c r="AY608" s="203">
        <v>45588</v>
      </c>
      <c r="AZ608" s="97" t="s">
        <v>55</v>
      </c>
      <c r="BA608" s="97" t="s">
        <v>55</v>
      </c>
      <c r="BB608" s="201" t="s">
        <v>2888</v>
      </c>
      <c r="BC608" s="97" t="s">
        <v>44</v>
      </c>
      <c r="BD608" s="98" t="str">
        <f t="shared" si="146"/>
        <v>A</v>
      </c>
      <c r="BE608" s="99"/>
      <c r="BF608" s="106"/>
      <c r="BG608" s="101"/>
      <c r="BH608" s="200"/>
      <c r="BI608" s="205"/>
      <c r="BJ608" s="201"/>
      <c r="BK608" s="202"/>
      <c r="BL608" s="107" t="s">
        <v>2400</v>
      </c>
      <c r="BM608" s="108">
        <f t="shared" si="144"/>
        <v>1</v>
      </c>
      <c r="BN608" s="108">
        <f t="shared" si="137"/>
        <v>1</v>
      </c>
      <c r="BO608" s="108">
        <f t="shared" si="138"/>
        <v>0</v>
      </c>
      <c r="BP608" s="108">
        <f t="shared" si="139"/>
        <v>1</v>
      </c>
      <c r="BQ608" s="108">
        <f t="shared" si="140"/>
        <v>1</v>
      </c>
      <c r="BR608" s="109">
        <f t="shared" si="141"/>
        <v>0</v>
      </c>
      <c r="BS608" s="108">
        <f t="shared" si="145"/>
        <v>1</v>
      </c>
      <c r="BT608" s="108">
        <f t="shared" si="142"/>
        <v>0</v>
      </c>
      <c r="BU608" s="108">
        <f t="shared" si="135"/>
        <v>1</v>
      </c>
      <c r="BV608" s="62" t="str">
        <f t="shared" si="136"/>
        <v>MENOR</v>
      </c>
      <c r="BW608" s="251"/>
    </row>
    <row r="609" spans="1:75" ht="49.5" hidden="1" customHeight="1">
      <c r="A609" s="89" t="s">
        <v>1600</v>
      </c>
      <c r="B609" s="43">
        <v>2141</v>
      </c>
      <c r="C609" s="90" t="s">
        <v>3</v>
      </c>
      <c r="D609" s="90" t="s">
        <v>3251</v>
      </c>
      <c r="E609" s="92">
        <v>45457</v>
      </c>
      <c r="F609" s="90" t="s">
        <v>24</v>
      </c>
      <c r="G609" s="93" t="s">
        <v>2887</v>
      </c>
      <c r="H609" s="90" t="s">
        <v>3252</v>
      </c>
      <c r="I609" s="92">
        <v>45518</v>
      </c>
      <c r="J609" s="94"/>
      <c r="K609" s="90"/>
      <c r="L609" s="90"/>
      <c r="M609" s="90"/>
      <c r="N609" s="90"/>
      <c r="O609" s="92"/>
      <c r="P609" s="92"/>
      <c r="Q609" s="188">
        <v>3064</v>
      </c>
      <c r="R609" s="95" t="e">
        <f t="array" ref="R609">SUM(IF($AA609=Reformulaciones!$B$2:$B$1354,Reformulaciones!$J$2:$J$994,0))</f>
        <v>#N/A</v>
      </c>
      <c r="S609" s="93" t="s">
        <v>2844</v>
      </c>
      <c r="T609" s="93" t="s">
        <v>3317</v>
      </c>
      <c r="U609" s="96" t="s">
        <v>2563</v>
      </c>
      <c r="V609" s="94" t="s">
        <v>154</v>
      </c>
      <c r="W609" s="90" t="s">
        <v>291</v>
      </c>
      <c r="X609" s="92">
        <v>45580</v>
      </c>
      <c r="Y609" s="92">
        <v>45618</v>
      </c>
      <c r="Z609" s="90" t="s">
        <v>2798</v>
      </c>
      <c r="AA609" s="44"/>
      <c r="AB609" s="97" t="s">
        <v>55</v>
      </c>
      <c r="AC609" s="97" t="s">
        <v>55</v>
      </c>
      <c r="AD609" s="97" t="s">
        <v>55</v>
      </c>
      <c r="AE609" s="97" t="s">
        <v>55</v>
      </c>
      <c r="AF609" s="97" t="s">
        <v>55</v>
      </c>
      <c r="AG609" s="97" t="s">
        <v>55</v>
      </c>
      <c r="AH609" s="97" t="s">
        <v>55</v>
      </c>
      <c r="AI609" s="97" t="s">
        <v>55</v>
      </c>
      <c r="AJ609" s="97" t="s">
        <v>55</v>
      </c>
      <c r="AK609" s="97" t="s">
        <v>55</v>
      </c>
      <c r="AL609" s="97" t="s">
        <v>55</v>
      </c>
      <c r="AM609" s="97" t="s">
        <v>55</v>
      </c>
      <c r="AN609" s="97" t="s">
        <v>55</v>
      </c>
      <c r="AO609" s="97" t="s">
        <v>55</v>
      </c>
      <c r="AP609" s="97" t="s">
        <v>55</v>
      </c>
      <c r="AQ609" s="97" t="s">
        <v>55</v>
      </c>
      <c r="AR609" s="97" t="s">
        <v>55</v>
      </c>
      <c r="AS609" s="97" t="s">
        <v>55</v>
      </c>
      <c r="AT609" s="97" t="s">
        <v>55</v>
      </c>
      <c r="AU609" s="97" t="s">
        <v>55</v>
      </c>
      <c r="AV609" s="97" t="s">
        <v>55</v>
      </c>
      <c r="AW609" s="97" t="s">
        <v>55</v>
      </c>
      <c r="AX609" s="97" t="s">
        <v>55</v>
      </c>
      <c r="AY609" s="97" t="s">
        <v>55</v>
      </c>
      <c r="AZ609" s="97" t="s">
        <v>55</v>
      </c>
      <c r="BA609" s="97" t="s">
        <v>55</v>
      </c>
      <c r="BB609" s="97" t="s">
        <v>55</v>
      </c>
      <c r="BC609" s="97" t="s">
        <v>44</v>
      </c>
      <c r="BD609" s="98" t="str">
        <f t="shared" si="146"/>
        <v>A</v>
      </c>
      <c r="BE609" s="99"/>
      <c r="BF609" s="106"/>
      <c r="BG609" s="101"/>
      <c r="BH609" s="200"/>
      <c r="BI609" s="205"/>
      <c r="BJ609" s="201"/>
      <c r="BK609" s="202"/>
      <c r="BL609" s="107" t="s">
        <v>2400</v>
      </c>
      <c r="BM609" s="108" t="str">
        <f t="shared" si="144"/>
        <v>N.A.</v>
      </c>
      <c r="BN609" s="108">
        <f t="shared" si="137"/>
        <v>1</v>
      </c>
      <c r="BO609" s="108">
        <f t="shared" si="138"/>
        <v>0</v>
      </c>
      <c r="BP609" s="108">
        <f t="shared" si="139"/>
        <v>1</v>
      </c>
      <c r="BQ609" s="108">
        <f t="shared" si="140"/>
        <v>0</v>
      </c>
      <c r="BR609" s="109">
        <f t="shared" si="141"/>
        <v>0</v>
      </c>
      <c r="BS609" s="108">
        <f t="shared" ref="BS609" si="147">(IF($BM609=1,1,(IF(AND($Y609&gt;=$BN$2,$Y609&lt;=$BO$2),1,0))))+(IF($X609="",0,(IF(BM609=1,0,(IF($BP609=1,1,0))))))</f>
        <v>2</v>
      </c>
      <c r="BT609" s="108">
        <f t="shared" si="142"/>
        <v>0</v>
      </c>
      <c r="BU609" s="108">
        <f t="shared" ref="BU609" si="148">IF($BS609=1,IF(BP609=1,1,0),0)</f>
        <v>0</v>
      </c>
      <c r="BV609" s="62" t="str">
        <f t="shared" ref="BV609" si="149">IF(AW609&lt;AN609,"MENOR",IF(AW609=AN609,"IGUAL","OK"))</f>
        <v>IGUAL</v>
      </c>
      <c r="BW609" s="251"/>
    </row>
    <row r="610" spans="1:75" ht="49.5" hidden="1" customHeight="1">
      <c r="A610" s="89" t="s">
        <v>1600</v>
      </c>
      <c r="B610" s="43">
        <v>2141</v>
      </c>
      <c r="C610" s="90" t="s">
        <v>3</v>
      </c>
      <c r="D610" s="90" t="s">
        <v>3251</v>
      </c>
      <c r="E610" s="92">
        <v>45457</v>
      </c>
      <c r="F610" s="90" t="s">
        <v>24</v>
      </c>
      <c r="G610" s="93" t="s">
        <v>2887</v>
      </c>
      <c r="H610" s="90" t="s">
        <v>3252</v>
      </c>
      <c r="I610" s="92">
        <v>45518</v>
      </c>
      <c r="J610" s="94"/>
      <c r="K610" s="90"/>
      <c r="L610" s="90"/>
      <c r="M610" s="90"/>
      <c r="N610" s="90"/>
      <c r="O610" s="92"/>
      <c r="P610" s="92"/>
      <c r="Q610" s="188">
        <v>3065</v>
      </c>
      <c r="R610" s="95" t="e">
        <f t="array" ref="R610">SUM(IF($AA610=Reformulaciones!$B$2:$B$1354,Reformulaciones!$J$2:$J$994,0))</f>
        <v>#N/A</v>
      </c>
      <c r="S610" s="93" t="s">
        <v>2844</v>
      </c>
      <c r="T610" s="93" t="s">
        <v>3318</v>
      </c>
      <c r="U610" s="96" t="s">
        <v>3319</v>
      </c>
      <c r="V610" s="94" t="s">
        <v>154</v>
      </c>
      <c r="W610" s="90" t="s">
        <v>291</v>
      </c>
      <c r="X610" s="92">
        <v>45581</v>
      </c>
      <c r="Y610" s="92">
        <v>45618</v>
      </c>
      <c r="Z610" s="90" t="s">
        <v>2798</v>
      </c>
      <c r="AA610" s="44"/>
      <c r="AB610" s="97" t="s">
        <v>55</v>
      </c>
      <c r="AC610" s="97" t="s">
        <v>55</v>
      </c>
      <c r="AD610" s="97" t="s">
        <v>55</v>
      </c>
      <c r="AE610" s="97" t="s">
        <v>55</v>
      </c>
      <c r="AF610" s="97" t="s">
        <v>55</v>
      </c>
      <c r="AG610" s="97" t="s">
        <v>55</v>
      </c>
      <c r="AH610" s="97" t="s">
        <v>55</v>
      </c>
      <c r="AI610" s="97" t="s">
        <v>55</v>
      </c>
      <c r="AJ610" s="97" t="s">
        <v>55</v>
      </c>
      <c r="AK610" s="97" t="s">
        <v>55</v>
      </c>
      <c r="AL610" s="97" t="s">
        <v>55</v>
      </c>
      <c r="AM610" s="97" t="s">
        <v>55</v>
      </c>
      <c r="AN610" s="97" t="s">
        <v>55</v>
      </c>
      <c r="AO610" s="97" t="s">
        <v>55</v>
      </c>
      <c r="AP610" s="97" t="s">
        <v>55</v>
      </c>
      <c r="AQ610" s="97" t="s">
        <v>55</v>
      </c>
      <c r="AR610" s="97" t="s">
        <v>55</v>
      </c>
      <c r="AS610" s="97" t="s">
        <v>55</v>
      </c>
      <c r="AT610" s="97" t="s">
        <v>55</v>
      </c>
      <c r="AU610" s="97" t="s">
        <v>55</v>
      </c>
      <c r="AV610" s="97" t="s">
        <v>55</v>
      </c>
      <c r="AW610" s="97" t="s">
        <v>55</v>
      </c>
      <c r="AX610" s="97" t="s">
        <v>55</v>
      </c>
      <c r="AY610" s="97" t="s">
        <v>55</v>
      </c>
      <c r="AZ610" s="97" t="s">
        <v>55</v>
      </c>
      <c r="BA610" s="97" t="s">
        <v>55</v>
      </c>
      <c r="BB610" s="97" t="s">
        <v>55</v>
      </c>
      <c r="BC610" s="97" t="s">
        <v>44</v>
      </c>
      <c r="BD610" s="98" t="str">
        <f t="shared" si="146"/>
        <v>A</v>
      </c>
      <c r="BE610" s="99"/>
      <c r="BF610" s="106"/>
      <c r="BG610" s="101"/>
      <c r="BH610" s="200"/>
      <c r="BI610" s="205"/>
      <c r="BJ610" s="201"/>
      <c r="BK610" s="202"/>
      <c r="BL610" s="107" t="s">
        <v>2400</v>
      </c>
      <c r="BM610" s="108" t="str">
        <f t="shared" si="144"/>
        <v>N.A.</v>
      </c>
      <c r="BN610" s="108">
        <f t="shared" si="137"/>
        <v>1</v>
      </c>
      <c r="BO610" s="108">
        <f t="shared" si="138"/>
        <v>0</v>
      </c>
      <c r="BP610" s="108">
        <f t="shared" si="139"/>
        <v>1</v>
      </c>
      <c r="BQ610" s="108">
        <f t="shared" si="140"/>
        <v>0</v>
      </c>
      <c r="BR610" s="109">
        <f t="shared" si="141"/>
        <v>0</v>
      </c>
      <c r="BS610" s="108">
        <f t="shared" ref="BS610" si="150">(IF($BM610=1,1,(IF(AND($Y610&gt;=$BN$2,$Y610&lt;=$BO$2),1,0))))+(IF($X610="",0,(IF(BM610=1,0,(IF($BP610=1,1,0))))))</f>
        <v>2</v>
      </c>
      <c r="BT610" s="108">
        <f t="shared" si="142"/>
        <v>0</v>
      </c>
      <c r="BU610" s="108">
        <f t="shared" ref="BU610" si="151">IF($BS610=1,IF(BP610=1,1,0),0)</f>
        <v>0</v>
      </c>
      <c r="BV610" s="62" t="str">
        <f t="shared" ref="BV610" si="152">IF(AW610&lt;AN610,"MENOR",IF(AW610=AN610,"IGUAL","OK"))</f>
        <v>IGUAL</v>
      </c>
      <c r="BW610" s="251"/>
    </row>
    <row r="611" spans="1:75" ht="49.5" customHeight="1">
      <c r="A611" s="89" t="s">
        <v>2889</v>
      </c>
      <c r="B611" s="43">
        <v>2142</v>
      </c>
      <c r="C611" s="90" t="s">
        <v>2</v>
      </c>
      <c r="D611" s="90" t="s">
        <v>2928</v>
      </c>
      <c r="E611" s="92">
        <v>45510</v>
      </c>
      <c r="F611" s="90" t="s">
        <v>1615</v>
      </c>
      <c r="G611" s="93" t="s">
        <v>2890</v>
      </c>
      <c r="H611" s="90" t="s">
        <v>28</v>
      </c>
      <c r="I611" s="92">
        <v>45532</v>
      </c>
      <c r="J611" s="94"/>
      <c r="K611" s="90"/>
      <c r="L611" s="90"/>
      <c r="M611" s="90"/>
      <c r="N611" s="90"/>
      <c r="O611" s="92"/>
      <c r="P611" s="92"/>
      <c r="Q611" s="188">
        <v>3111</v>
      </c>
      <c r="R611" s="95" t="e">
        <f t="array" ref="R611">SUM(IF($AA611=Reformulaciones!$B$2:$B$1354,Reformulaciones!$J$2:$J$994,0))</f>
        <v>#N/A</v>
      </c>
      <c r="S611" s="93" t="s">
        <v>3106</v>
      </c>
      <c r="T611" s="93" t="s">
        <v>3107</v>
      </c>
      <c r="U611" s="96" t="s">
        <v>3108</v>
      </c>
      <c r="V611" s="94" t="s">
        <v>154</v>
      </c>
      <c r="W611" s="90" t="s">
        <v>389</v>
      </c>
      <c r="X611" s="92">
        <v>45536</v>
      </c>
      <c r="Y611" s="92">
        <v>45657</v>
      </c>
      <c r="Z611" s="90" t="s">
        <v>640</v>
      </c>
      <c r="AA611" s="44"/>
      <c r="AB611" s="97" t="s">
        <v>55</v>
      </c>
      <c r="AC611" s="97" t="s">
        <v>55</v>
      </c>
      <c r="AD611" s="97" t="s">
        <v>55</v>
      </c>
      <c r="AE611" s="97" t="s">
        <v>55</v>
      </c>
      <c r="AF611" s="97" t="s">
        <v>55</v>
      </c>
      <c r="AG611" s="97" t="s">
        <v>55</v>
      </c>
      <c r="AH611" s="97" t="s">
        <v>55</v>
      </c>
      <c r="AI611" s="97" t="s">
        <v>55</v>
      </c>
      <c r="AJ611" s="97" t="s">
        <v>55</v>
      </c>
      <c r="AK611" s="97" t="s">
        <v>55</v>
      </c>
      <c r="AL611" s="97" t="s">
        <v>55</v>
      </c>
      <c r="AM611" s="97" t="s">
        <v>55</v>
      </c>
      <c r="AN611" s="97" t="s">
        <v>55</v>
      </c>
      <c r="AO611" s="97" t="s">
        <v>55</v>
      </c>
      <c r="AP611" s="97" t="s">
        <v>55</v>
      </c>
      <c r="AQ611" s="97" t="s">
        <v>55</v>
      </c>
      <c r="AR611" s="97" t="s">
        <v>55</v>
      </c>
      <c r="AS611" s="97" t="s">
        <v>55</v>
      </c>
      <c r="AT611" s="97" t="s">
        <v>51</v>
      </c>
      <c r="AU611" s="98" t="str">
        <f t="shared" si="143"/>
        <v>A</v>
      </c>
      <c r="AV611" s="219" t="s">
        <v>2891</v>
      </c>
      <c r="AW611" s="198">
        <v>0</v>
      </c>
      <c r="AX611" s="197" t="s">
        <v>2892</v>
      </c>
      <c r="AY611" s="203">
        <v>45586</v>
      </c>
      <c r="AZ611" s="219" t="s">
        <v>55</v>
      </c>
      <c r="BA611" s="219" t="s">
        <v>55</v>
      </c>
      <c r="BB611" s="222" t="s">
        <v>2893</v>
      </c>
      <c r="BC611" s="97" t="s">
        <v>51</v>
      </c>
      <c r="BD611" s="98" t="str">
        <f t="shared" si="146"/>
        <v>A</v>
      </c>
      <c r="BE611" s="99"/>
      <c r="BF611" s="106"/>
      <c r="BG611" s="101"/>
      <c r="BH611" s="200"/>
      <c r="BI611" s="205"/>
      <c r="BJ611" s="201"/>
      <c r="BK611" s="202"/>
      <c r="BL611" s="107" t="s">
        <v>2400</v>
      </c>
      <c r="BM611" s="108">
        <f t="shared" si="144"/>
        <v>1</v>
      </c>
      <c r="BN611" s="108">
        <f t="shared" si="137"/>
        <v>1</v>
      </c>
      <c r="BO611" s="108">
        <f t="shared" si="138"/>
        <v>0</v>
      </c>
      <c r="BP611" s="108">
        <f t="shared" si="139"/>
        <v>1</v>
      </c>
      <c r="BQ611" s="108">
        <f t="shared" si="140"/>
        <v>1</v>
      </c>
      <c r="BR611" s="109">
        <f t="shared" si="141"/>
        <v>0</v>
      </c>
      <c r="BS611" s="108">
        <f t="shared" si="145"/>
        <v>1</v>
      </c>
      <c r="BT611" s="108">
        <f t="shared" si="142"/>
        <v>0</v>
      </c>
      <c r="BU611" s="108">
        <f t="shared" si="135"/>
        <v>1</v>
      </c>
      <c r="BV611" s="62" t="str">
        <f t="shared" si="136"/>
        <v>MENOR</v>
      </c>
      <c r="BW611" s="251"/>
    </row>
    <row r="612" spans="1:75" ht="49.5" customHeight="1">
      <c r="A612" s="89" t="s">
        <v>2889</v>
      </c>
      <c r="B612" s="43">
        <v>2142</v>
      </c>
      <c r="C612" s="90" t="s">
        <v>2</v>
      </c>
      <c r="D612" s="90" t="s">
        <v>2928</v>
      </c>
      <c r="E612" s="92">
        <v>45510</v>
      </c>
      <c r="F612" s="90" t="s">
        <v>1615</v>
      </c>
      <c r="G612" s="93" t="s">
        <v>2890</v>
      </c>
      <c r="H612" s="90" t="s">
        <v>28</v>
      </c>
      <c r="I612" s="92">
        <v>45532</v>
      </c>
      <c r="J612" s="94"/>
      <c r="K612" s="90"/>
      <c r="L612" s="90"/>
      <c r="M612" s="90"/>
      <c r="N612" s="90"/>
      <c r="O612" s="92"/>
      <c r="P612" s="92"/>
      <c r="Q612" s="188">
        <v>3312</v>
      </c>
      <c r="R612" s="95" t="e">
        <f t="array" ref="R612">SUM(IF($AA612=Reformulaciones!$B$2:$B$1354,Reformulaciones!$J$2:$J$994,0))</f>
        <v>#N/A</v>
      </c>
      <c r="S612" s="93" t="s">
        <v>3106</v>
      </c>
      <c r="T612" s="93" t="s">
        <v>3109</v>
      </c>
      <c r="U612" s="96" t="s">
        <v>3110</v>
      </c>
      <c r="V612" s="94" t="s">
        <v>154</v>
      </c>
      <c r="W612" s="90" t="s">
        <v>389</v>
      </c>
      <c r="X612" s="92">
        <v>45536</v>
      </c>
      <c r="Y612" s="92">
        <v>45657</v>
      </c>
      <c r="Z612" s="90" t="s">
        <v>640</v>
      </c>
      <c r="AA612" s="44"/>
      <c r="AB612" s="97" t="s">
        <v>55</v>
      </c>
      <c r="AC612" s="97" t="s">
        <v>55</v>
      </c>
      <c r="AD612" s="97" t="s">
        <v>55</v>
      </c>
      <c r="AE612" s="97" t="s">
        <v>55</v>
      </c>
      <c r="AF612" s="97" t="s">
        <v>55</v>
      </c>
      <c r="AG612" s="97" t="s">
        <v>55</v>
      </c>
      <c r="AH612" s="97" t="s">
        <v>55</v>
      </c>
      <c r="AI612" s="97" t="s">
        <v>55</v>
      </c>
      <c r="AJ612" s="97" t="s">
        <v>55</v>
      </c>
      <c r="AK612" s="97" t="s">
        <v>55</v>
      </c>
      <c r="AL612" s="97" t="s">
        <v>55</v>
      </c>
      <c r="AM612" s="97" t="s">
        <v>55</v>
      </c>
      <c r="AN612" s="97" t="s">
        <v>55</v>
      </c>
      <c r="AO612" s="97" t="s">
        <v>55</v>
      </c>
      <c r="AP612" s="97" t="s">
        <v>55</v>
      </c>
      <c r="AQ612" s="97" t="s">
        <v>55</v>
      </c>
      <c r="AR612" s="97" t="s">
        <v>55</v>
      </c>
      <c r="AS612" s="97" t="s">
        <v>55</v>
      </c>
      <c r="AT612" s="97" t="s">
        <v>51</v>
      </c>
      <c r="AU612" s="98" t="str">
        <f t="shared" si="143"/>
        <v>A</v>
      </c>
      <c r="AV612" s="219" t="s">
        <v>2891</v>
      </c>
      <c r="AW612" s="198">
        <v>0</v>
      </c>
      <c r="AX612" s="197" t="s">
        <v>2892</v>
      </c>
      <c r="AY612" s="203">
        <v>45586</v>
      </c>
      <c r="AZ612" s="219" t="s">
        <v>55</v>
      </c>
      <c r="BA612" s="219" t="s">
        <v>55</v>
      </c>
      <c r="BB612" s="222"/>
      <c r="BC612" s="97" t="s">
        <v>51</v>
      </c>
      <c r="BD612" s="98" t="str">
        <f t="shared" si="146"/>
        <v>A</v>
      </c>
      <c r="BE612" s="99"/>
      <c r="BF612" s="106"/>
      <c r="BG612" s="101"/>
      <c r="BH612" s="200"/>
      <c r="BI612" s="205"/>
      <c r="BJ612" s="201"/>
      <c r="BK612" s="202"/>
      <c r="BL612" s="107"/>
      <c r="BM612" s="108">
        <f t="shared" si="144"/>
        <v>1</v>
      </c>
      <c r="BN612" s="108">
        <f t="shared" si="137"/>
        <v>1</v>
      </c>
      <c r="BO612" s="108">
        <f t="shared" si="138"/>
        <v>0</v>
      </c>
      <c r="BP612" s="108">
        <f t="shared" si="139"/>
        <v>1</v>
      </c>
      <c r="BQ612" s="108">
        <f t="shared" si="140"/>
        <v>1</v>
      </c>
      <c r="BR612" s="109">
        <f t="shared" si="141"/>
        <v>0</v>
      </c>
      <c r="BS612" s="108">
        <f t="shared" si="145"/>
        <v>1</v>
      </c>
      <c r="BT612" s="108">
        <f t="shared" si="142"/>
        <v>0</v>
      </c>
      <c r="BU612" s="108">
        <f t="shared" si="135"/>
        <v>1</v>
      </c>
      <c r="BV612" s="62"/>
      <c r="BW612" s="251"/>
    </row>
    <row r="613" spans="1:75" ht="49.5" customHeight="1">
      <c r="A613" s="89" t="s">
        <v>3238</v>
      </c>
      <c r="B613" s="43">
        <v>2143</v>
      </c>
      <c r="C613" s="90" t="s">
        <v>2</v>
      </c>
      <c r="D613" s="90" t="s">
        <v>2928</v>
      </c>
      <c r="E613" s="92">
        <v>45510</v>
      </c>
      <c r="F613" s="90" t="s">
        <v>24</v>
      </c>
      <c r="G613" s="93" t="s">
        <v>2894</v>
      </c>
      <c r="H613" s="90"/>
      <c r="I613" s="92">
        <v>45532</v>
      </c>
      <c r="J613" s="94"/>
      <c r="K613" s="90"/>
      <c r="L613" s="90"/>
      <c r="M613" s="90"/>
      <c r="N613" s="90"/>
      <c r="O613" s="92"/>
      <c r="P613" s="92"/>
      <c r="Q613" s="188">
        <v>3068</v>
      </c>
      <c r="R613" s="95" t="e">
        <f t="array" ref="R613">SUM(IF($AA613=Reformulaciones!$B$2:$B$1354,Reformulaciones!$J$2:$J$994,0))</f>
        <v>#N/A</v>
      </c>
      <c r="S613" s="93" t="s">
        <v>2895</v>
      </c>
      <c r="T613" s="93" t="s">
        <v>2896</v>
      </c>
      <c r="U613" s="96" t="s">
        <v>2897</v>
      </c>
      <c r="V613" s="94" t="s">
        <v>154</v>
      </c>
      <c r="W613" s="90" t="s">
        <v>389</v>
      </c>
      <c r="X613" s="92">
        <v>45536</v>
      </c>
      <c r="Y613" s="92">
        <v>45657</v>
      </c>
      <c r="Z613" s="90" t="s">
        <v>640</v>
      </c>
      <c r="AA613" s="44"/>
      <c r="AB613" s="97" t="s">
        <v>55</v>
      </c>
      <c r="AC613" s="97" t="s">
        <v>55</v>
      </c>
      <c r="AD613" s="97" t="s">
        <v>55</v>
      </c>
      <c r="AE613" s="97" t="s">
        <v>55</v>
      </c>
      <c r="AF613" s="97" t="s">
        <v>55</v>
      </c>
      <c r="AG613" s="97" t="s">
        <v>55</v>
      </c>
      <c r="AH613" s="97" t="s">
        <v>55</v>
      </c>
      <c r="AI613" s="97" t="s">
        <v>55</v>
      </c>
      <c r="AJ613" s="97" t="s">
        <v>55</v>
      </c>
      <c r="AK613" s="97" t="s">
        <v>55</v>
      </c>
      <c r="AL613" s="97" t="s">
        <v>55</v>
      </c>
      <c r="AM613" s="97" t="s">
        <v>55</v>
      </c>
      <c r="AN613" s="97" t="s">
        <v>55</v>
      </c>
      <c r="AO613" s="97" t="s">
        <v>55</v>
      </c>
      <c r="AP613" s="97" t="s">
        <v>55</v>
      </c>
      <c r="AQ613" s="97" t="s">
        <v>55</v>
      </c>
      <c r="AR613" s="97" t="s">
        <v>55</v>
      </c>
      <c r="AS613" s="97" t="s">
        <v>55</v>
      </c>
      <c r="AT613" s="97" t="s">
        <v>48</v>
      </c>
      <c r="AU613" s="98" t="str">
        <f t="shared" si="143"/>
        <v>A</v>
      </c>
      <c r="AV613" s="219" t="s">
        <v>2898</v>
      </c>
      <c r="AW613" s="198">
        <v>0</v>
      </c>
      <c r="AX613" s="197" t="s">
        <v>2898</v>
      </c>
      <c r="AY613" s="203">
        <v>45586</v>
      </c>
      <c r="AZ613" s="219" t="s">
        <v>179</v>
      </c>
      <c r="BA613" s="219" t="s">
        <v>179</v>
      </c>
      <c r="BB613" s="219"/>
      <c r="BC613" s="97" t="s">
        <v>48</v>
      </c>
      <c r="BD613" s="98" t="str">
        <f t="shared" si="146"/>
        <v>A</v>
      </c>
      <c r="BE613" s="99"/>
      <c r="BF613" s="106"/>
      <c r="BG613" s="101"/>
      <c r="BH613" s="200"/>
      <c r="BI613" s="205"/>
      <c r="BJ613" s="201"/>
      <c r="BK613" s="202"/>
      <c r="BL613" s="107" t="s">
        <v>2400</v>
      </c>
      <c r="BM613" s="108">
        <f t="shared" si="144"/>
        <v>1</v>
      </c>
      <c r="BN613" s="108">
        <f t="shared" si="137"/>
        <v>1</v>
      </c>
      <c r="BO613" s="108">
        <f t="shared" si="138"/>
        <v>0</v>
      </c>
      <c r="BP613" s="108">
        <f t="shared" si="139"/>
        <v>1</v>
      </c>
      <c r="BQ613" s="108">
        <f t="shared" si="140"/>
        <v>1</v>
      </c>
      <c r="BR613" s="109">
        <f t="shared" si="141"/>
        <v>0</v>
      </c>
      <c r="BS613" s="108">
        <f t="shared" si="145"/>
        <v>1</v>
      </c>
      <c r="BT613" s="108">
        <f t="shared" si="142"/>
        <v>0</v>
      </c>
      <c r="BU613" s="108">
        <f t="shared" si="135"/>
        <v>1</v>
      </c>
      <c r="BV613" s="62" t="str">
        <f t="shared" si="136"/>
        <v>MENOR</v>
      </c>
      <c r="BW613" s="251"/>
    </row>
    <row r="614" spans="1:75" ht="49.5" customHeight="1">
      <c r="A614" s="89" t="s">
        <v>3238</v>
      </c>
      <c r="B614" s="43">
        <v>2144</v>
      </c>
      <c r="C614" s="90" t="s">
        <v>2</v>
      </c>
      <c r="D614" s="90" t="s">
        <v>2928</v>
      </c>
      <c r="E614" s="92">
        <v>45510</v>
      </c>
      <c r="F614" s="90" t="s">
        <v>1615</v>
      </c>
      <c r="G614" s="93" t="s">
        <v>2899</v>
      </c>
      <c r="H614" s="90"/>
      <c r="I614" s="92">
        <v>45532</v>
      </c>
      <c r="J614" s="94"/>
      <c r="K614" s="90"/>
      <c r="L614" s="90"/>
      <c r="M614" s="90"/>
      <c r="N614" s="90"/>
      <c r="O614" s="92"/>
      <c r="P614" s="92"/>
      <c r="Q614" s="188">
        <v>3074</v>
      </c>
      <c r="R614" s="95" t="e">
        <f t="array" ref="R614">SUM(IF($AA614=Reformulaciones!$B$2:$B$1354,Reformulaciones!$J$2:$J$994,0))</f>
        <v>#N/A</v>
      </c>
      <c r="S614" s="93" t="s">
        <v>2900</v>
      </c>
      <c r="T614" s="93" t="s">
        <v>2901</v>
      </c>
      <c r="U614" s="96" t="s">
        <v>2902</v>
      </c>
      <c r="V614" s="94" t="s">
        <v>154</v>
      </c>
      <c r="W614" s="90" t="s">
        <v>389</v>
      </c>
      <c r="X614" s="92">
        <v>45536</v>
      </c>
      <c r="Y614" s="92">
        <v>45657</v>
      </c>
      <c r="Z614" s="90" t="s">
        <v>640</v>
      </c>
      <c r="AA614" s="44"/>
      <c r="AB614" s="97" t="s">
        <v>55</v>
      </c>
      <c r="AC614" s="97" t="s">
        <v>55</v>
      </c>
      <c r="AD614" s="97" t="s">
        <v>55</v>
      </c>
      <c r="AE614" s="97" t="s">
        <v>55</v>
      </c>
      <c r="AF614" s="97" t="s">
        <v>55</v>
      </c>
      <c r="AG614" s="97" t="s">
        <v>55</v>
      </c>
      <c r="AH614" s="97" t="s">
        <v>55</v>
      </c>
      <c r="AI614" s="97" t="s">
        <v>55</v>
      </c>
      <c r="AJ614" s="97" t="s">
        <v>55</v>
      </c>
      <c r="AK614" s="97" t="s">
        <v>55</v>
      </c>
      <c r="AL614" s="97" t="s">
        <v>55</v>
      </c>
      <c r="AM614" s="97" t="s">
        <v>55</v>
      </c>
      <c r="AN614" s="97" t="s">
        <v>55</v>
      </c>
      <c r="AO614" s="97" t="s">
        <v>55</v>
      </c>
      <c r="AP614" s="97" t="s">
        <v>55</v>
      </c>
      <c r="AQ614" s="97" t="s">
        <v>55</v>
      </c>
      <c r="AR614" s="97" t="s">
        <v>55</v>
      </c>
      <c r="AS614" s="97" t="s">
        <v>55</v>
      </c>
      <c r="AT614" s="97" t="s">
        <v>48</v>
      </c>
      <c r="AU614" s="98" t="str">
        <f t="shared" si="143"/>
        <v>A</v>
      </c>
      <c r="AV614" s="219" t="s">
        <v>2903</v>
      </c>
      <c r="AW614" s="198">
        <v>0</v>
      </c>
      <c r="AX614" s="197" t="s">
        <v>2903</v>
      </c>
      <c r="AY614" s="203">
        <v>45586</v>
      </c>
      <c r="AZ614" s="219" t="s">
        <v>179</v>
      </c>
      <c r="BA614" s="219" t="s">
        <v>179</v>
      </c>
      <c r="BB614" s="222" t="s">
        <v>2904</v>
      </c>
      <c r="BC614" s="97" t="s">
        <v>48</v>
      </c>
      <c r="BD614" s="98" t="str">
        <f t="shared" si="146"/>
        <v>A</v>
      </c>
      <c r="BE614" s="99"/>
      <c r="BF614" s="106"/>
      <c r="BG614" s="101"/>
      <c r="BH614" s="200"/>
      <c r="BI614" s="205"/>
      <c r="BJ614" s="201"/>
      <c r="BK614" s="202"/>
      <c r="BL614" s="107" t="s">
        <v>2400</v>
      </c>
      <c r="BM614" s="108">
        <f t="shared" si="144"/>
        <v>1</v>
      </c>
      <c r="BN614" s="108">
        <f t="shared" si="137"/>
        <v>1</v>
      </c>
      <c r="BO614" s="108">
        <f t="shared" si="138"/>
        <v>0</v>
      </c>
      <c r="BP614" s="108">
        <f t="shared" si="139"/>
        <v>1</v>
      </c>
      <c r="BQ614" s="108">
        <f t="shared" si="140"/>
        <v>1</v>
      </c>
      <c r="BR614" s="109">
        <f t="shared" si="141"/>
        <v>0</v>
      </c>
      <c r="BS614" s="108">
        <f t="shared" si="145"/>
        <v>1</v>
      </c>
      <c r="BT614" s="108">
        <f t="shared" si="142"/>
        <v>0</v>
      </c>
      <c r="BU614" s="108">
        <f t="shared" si="135"/>
        <v>1</v>
      </c>
      <c r="BV614" s="62" t="str">
        <f t="shared" si="136"/>
        <v>MENOR</v>
      </c>
      <c r="BW614" s="251"/>
    </row>
    <row r="615" spans="1:75" ht="49.5" customHeight="1">
      <c r="A615" s="89" t="s">
        <v>3238</v>
      </c>
      <c r="B615" s="43">
        <v>2145</v>
      </c>
      <c r="C615" s="90" t="s">
        <v>2</v>
      </c>
      <c r="D615" s="90" t="s">
        <v>2928</v>
      </c>
      <c r="E615" s="92">
        <v>45510</v>
      </c>
      <c r="F615" s="90" t="s">
        <v>1615</v>
      </c>
      <c r="G615" s="93" t="s">
        <v>2905</v>
      </c>
      <c r="H615" s="90"/>
      <c r="I615" s="92">
        <v>45532</v>
      </c>
      <c r="J615" s="94"/>
      <c r="K615" s="90"/>
      <c r="L615" s="90"/>
      <c r="M615" s="90"/>
      <c r="N615" s="90"/>
      <c r="O615" s="92"/>
      <c r="P615" s="92"/>
      <c r="Q615" s="188">
        <v>3066</v>
      </c>
      <c r="R615" s="95" t="e">
        <f t="array" ref="R615">SUM(IF($AA615=Reformulaciones!$B$2:$B$1354,Reformulaciones!$J$2:$J$994,0))</f>
        <v>#N/A</v>
      </c>
      <c r="S615" s="93" t="s">
        <v>2906</v>
      </c>
      <c r="T615" s="93" t="s">
        <v>2907</v>
      </c>
      <c r="U615" s="96" t="s">
        <v>2908</v>
      </c>
      <c r="V615" s="94" t="s">
        <v>163</v>
      </c>
      <c r="W615" s="90" t="s">
        <v>389</v>
      </c>
      <c r="X615" s="92">
        <v>45536</v>
      </c>
      <c r="Y615" s="92">
        <v>45657</v>
      </c>
      <c r="Z615" s="90" t="s">
        <v>640</v>
      </c>
      <c r="AA615" s="44"/>
      <c r="AB615" s="97" t="s">
        <v>55</v>
      </c>
      <c r="AC615" s="97" t="s">
        <v>55</v>
      </c>
      <c r="AD615" s="97" t="s">
        <v>55</v>
      </c>
      <c r="AE615" s="97" t="s">
        <v>55</v>
      </c>
      <c r="AF615" s="97" t="s">
        <v>55</v>
      </c>
      <c r="AG615" s="97" t="s">
        <v>55</v>
      </c>
      <c r="AH615" s="97" t="s">
        <v>55</v>
      </c>
      <c r="AI615" s="97" t="s">
        <v>55</v>
      </c>
      <c r="AJ615" s="97" t="s">
        <v>55</v>
      </c>
      <c r="AK615" s="97" t="s">
        <v>55</v>
      </c>
      <c r="AL615" s="97" t="s">
        <v>55</v>
      </c>
      <c r="AM615" s="97" t="s">
        <v>55</v>
      </c>
      <c r="AN615" s="97" t="s">
        <v>55</v>
      </c>
      <c r="AO615" s="97" t="s">
        <v>55</v>
      </c>
      <c r="AP615" s="97" t="s">
        <v>55</v>
      </c>
      <c r="AQ615" s="97" t="s">
        <v>55</v>
      </c>
      <c r="AR615" s="97" t="s">
        <v>55</v>
      </c>
      <c r="AS615" s="97" t="s">
        <v>55</v>
      </c>
      <c r="AT615" s="97" t="s">
        <v>48</v>
      </c>
      <c r="AU615" s="98" t="str">
        <f t="shared" si="143"/>
        <v>A</v>
      </c>
      <c r="AV615" s="219" t="s">
        <v>2903</v>
      </c>
      <c r="AW615" s="198">
        <v>0</v>
      </c>
      <c r="AX615" s="197" t="s">
        <v>2903</v>
      </c>
      <c r="AY615" s="203">
        <v>45586</v>
      </c>
      <c r="AZ615" s="219" t="s">
        <v>179</v>
      </c>
      <c r="BA615" s="219" t="s">
        <v>179</v>
      </c>
      <c r="BB615" s="223" t="s">
        <v>2909</v>
      </c>
      <c r="BC615" s="97" t="s">
        <v>48</v>
      </c>
      <c r="BD615" s="98" t="str">
        <f t="shared" si="146"/>
        <v>A</v>
      </c>
      <c r="BE615" s="99"/>
      <c r="BF615" s="106"/>
      <c r="BG615" s="101"/>
      <c r="BH615" s="200"/>
      <c r="BI615" s="205"/>
      <c r="BJ615" s="201"/>
      <c r="BK615" s="202"/>
      <c r="BL615" s="107" t="s">
        <v>2400</v>
      </c>
      <c r="BM615" s="108">
        <f t="shared" si="144"/>
        <v>1</v>
      </c>
      <c r="BN615" s="108">
        <f t="shared" si="137"/>
        <v>1</v>
      </c>
      <c r="BO615" s="108">
        <f t="shared" si="138"/>
        <v>0</v>
      </c>
      <c r="BP615" s="108">
        <f t="shared" si="139"/>
        <v>1</v>
      </c>
      <c r="BQ615" s="108">
        <f t="shared" si="140"/>
        <v>1</v>
      </c>
      <c r="BR615" s="109">
        <f t="shared" si="141"/>
        <v>0</v>
      </c>
      <c r="BS615" s="108">
        <f t="shared" si="145"/>
        <v>1</v>
      </c>
      <c r="BT615" s="108">
        <f t="shared" si="142"/>
        <v>0</v>
      </c>
      <c r="BU615" s="108">
        <f t="shared" si="135"/>
        <v>1</v>
      </c>
      <c r="BV615" s="62" t="str">
        <f t="shared" si="136"/>
        <v>MENOR</v>
      </c>
      <c r="BW615" s="251"/>
    </row>
    <row r="616" spans="1:75" ht="49.5" customHeight="1">
      <c r="A616" s="89" t="s">
        <v>2910</v>
      </c>
      <c r="B616" s="43">
        <v>2146</v>
      </c>
      <c r="C616" s="90" t="s">
        <v>2</v>
      </c>
      <c r="D616" s="90" t="s">
        <v>2928</v>
      </c>
      <c r="E616" s="92">
        <v>45510</v>
      </c>
      <c r="F616" s="90" t="s">
        <v>24</v>
      </c>
      <c r="G616" s="93" t="s">
        <v>2911</v>
      </c>
      <c r="H616" s="90"/>
      <c r="I616" s="92">
        <v>45533</v>
      </c>
      <c r="J616" s="94"/>
      <c r="K616" s="90"/>
      <c r="L616" s="90"/>
      <c r="M616" s="90"/>
      <c r="N616" s="90"/>
      <c r="O616" s="92"/>
      <c r="P616" s="92"/>
      <c r="Q616" s="188">
        <v>3190</v>
      </c>
      <c r="R616" s="95" t="e">
        <f t="array" ref="R616">SUM(IF($AA616=Reformulaciones!$B$2:$B$1354,Reformulaciones!$J$2:$J$994,0))</f>
        <v>#N/A</v>
      </c>
      <c r="S616" s="93" t="s">
        <v>3321</v>
      </c>
      <c r="T616" s="93" t="s">
        <v>3322</v>
      </c>
      <c r="U616" s="96" t="s">
        <v>3323</v>
      </c>
      <c r="V616" s="94" t="s">
        <v>163</v>
      </c>
      <c r="W616" s="90" t="s">
        <v>419</v>
      </c>
      <c r="X616" s="92">
        <v>45597</v>
      </c>
      <c r="Y616" s="92">
        <v>45747</v>
      </c>
      <c r="Z616" s="90" t="s">
        <v>3330</v>
      </c>
      <c r="AA616" s="44"/>
      <c r="AB616" s="97" t="s">
        <v>55</v>
      </c>
      <c r="AC616" s="97" t="s">
        <v>55</v>
      </c>
      <c r="AD616" s="97" t="s">
        <v>55</v>
      </c>
      <c r="AE616" s="97" t="s">
        <v>55</v>
      </c>
      <c r="AF616" s="97" t="s">
        <v>55</v>
      </c>
      <c r="AG616" s="97" t="s">
        <v>55</v>
      </c>
      <c r="AH616" s="97" t="s">
        <v>55</v>
      </c>
      <c r="AI616" s="97" t="s">
        <v>55</v>
      </c>
      <c r="AJ616" s="97" t="s">
        <v>55</v>
      </c>
      <c r="AK616" s="97" t="s">
        <v>55</v>
      </c>
      <c r="AL616" s="97" t="s">
        <v>55</v>
      </c>
      <c r="AM616" s="97" t="s">
        <v>55</v>
      </c>
      <c r="AN616" s="97" t="s">
        <v>55</v>
      </c>
      <c r="AO616" s="97" t="s">
        <v>55</v>
      </c>
      <c r="AP616" s="97" t="s">
        <v>55</v>
      </c>
      <c r="AQ616" s="97" t="s">
        <v>55</v>
      </c>
      <c r="AR616" s="97" t="s">
        <v>55</v>
      </c>
      <c r="AS616" s="97" t="s">
        <v>55</v>
      </c>
      <c r="AT616" s="97" t="s">
        <v>51</v>
      </c>
      <c r="AU616" s="98" t="str">
        <f t="shared" si="143"/>
        <v>A</v>
      </c>
      <c r="AV616" s="219" t="s">
        <v>2912</v>
      </c>
      <c r="AW616" s="198">
        <v>0</v>
      </c>
      <c r="AX616" s="197" t="s">
        <v>2912</v>
      </c>
      <c r="AY616" s="203">
        <v>45583</v>
      </c>
      <c r="AZ616" s="219" t="s">
        <v>55</v>
      </c>
      <c r="BA616" s="219" t="s">
        <v>55</v>
      </c>
      <c r="BB616" s="219"/>
      <c r="BC616" s="97" t="s">
        <v>51</v>
      </c>
      <c r="BD616" s="98" t="str">
        <f t="shared" si="146"/>
        <v>A</v>
      </c>
      <c r="BE616" s="99"/>
      <c r="BF616" s="106"/>
      <c r="BG616" s="101"/>
      <c r="BH616" s="200"/>
      <c r="BI616" s="205"/>
      <c r="BJ616" s="201"/>
      <c r="BK616" s="202"/>
      <c r="BL616" s="107" t="s">
        <v>2400</v>
      </c>
      <c r="BM616" s="108">
        <f t="shared" si="144"/>
        <v>0</v>
      </c>
      <c r="BN616" s="108">
        <f t="shared" si="137"/>
        <v>1</v>
      </c>
      <c r="BO616" s="108">
        <f t="shared" si="138"/>
        <v>0</v>
      </c>
      <c r="BP616" s="108">
        <f t="shared" si="139"/>
        <v>0</v>
      </c>
      <c r="BQ616" s="108">
        <f t="shared" si="140"/>
        <v>0</v>
      </c>
      <c r="BR616" s="109">
        <f t="shared" si="141"/>
        <v>0</v>
      </c>
      <c r="BS616" s="108">
        <f t="shared" si="145"/>
        <v>0</v>
      </c>
      <c r="BT616" s="108">
        <f t="shared" si="142"/>
        <v>0</v>
      </c>
      <c r="BU616" s="108">
        <f t="shared" si="135"/>
        <v>0</v>
      </c>
      <c r="BV616" s="62" t="str">
        <f t="shared" si="136"/>
        <v>MENOR</v>
      </c>
      <c r="BW616" s="251"/>
    </row>
    <row r="617" spans="1:75" ht="49.5" customHeight="1">
      <c r="A617" s="89" t="s">
        <v>2910</v>
      </c>
      <c r="B617" s="43">
        <v>2146</v>
      </c>
      <c r="C617" s="90" t="s">
        <v>2</v>
      </c>
      <c r="D617" s="90" t="s">
        <v>2928</v>
      </c>
      <c r="E617" s="92">
        <v>45510</v>
      </c>
      <c r="F617" s="90" t="s">
        <v>24</v>
      </c>
      <c r="G617" s="93" t="s">
        <v>2911</v>
      </c>
      <c r="H617" s="90"/>
      <c r="I617" s="92">
        <v>45533</v>
      </c>
      <c r="J617" s="94"/>
      <c r="K617" s="90"/>
      <c r="L617" s="90"/>
      <c r="M617" s="90"/>
      <c r="N617" s="90"/>
      <c r="O617" s="92"/>
      <c r="P617" s="92"/>
      <c r="Q617" s="188">
        <v>3191</v>
      </c>
      <c r="R617" s="95" t="e">
        <f t="array" ref="R617">SUM(IF($AA617=Reformulaciones!$B$2:$B$1354,Reformulaciones!$J$2:$J$994,0))</f>
        <v>#N/A</v>
      </c>
      <c r="S617" s="93" t="s">
        <v>3321</v>
      </c>
      <c r="T617" s="93" t="s">
        <v>3324</v>
      </c>
      <c r="U617" s="96" t="s">
        <v>3325</v>
      </c>
      <c r="V617" s="94" t="s">
        <v>3326</v>
      </c>
      <c r="W617" s="90" t="s">
        <v>419</v>
      </c>
      <c r="X617" s="92">
        <v>45597</v>
      </c>
      <c r="Y617" s="92">
        <v>45838</v>
      </c>
      <c r="Z617" s="90" t="s">
        <v>3330</v>
      </c>
      <c r="AA617" s="44"/>
      <c r="AB617" s="97" t="s">
        <v>55</v>
      </c>
      <c r="AC617" s="97" t="s">
        <v>55</v>
      </c>
      <c r="AD617" s="97" t="s">
        <v>55</v>
      </c>
      <c r="AE617" s="97" t="s">
        <v>55</v>
      </c>
      <c r="AF617" s="97" t="s">
        <v>55</v>
      </c>
      <c r="AG617" s="97" t="s">
        <v>55</v>
      </c>
      <c r="AH617" s="97" t="s">
        <v>55</v>
      </c>
      <c r="AI617" s="97" t="s">
        <v>55</v>
      </c>
      <c r="AJ617" s="97" t="s">
        <v>55</v>
      </c>
      <c r="AK617" s="97" t="s">
        <v>55</v>
      </c>
      <c r="AL617" s="97" t="s">
        <v>55</v>
      </c>
      <c r="AM617" s="97" t="s">
        <v>55</v>
      </c>
      <c r="AN617" s="97" t="s">
        <v>55</v>
      </c>
      <c r="AO617" s="97" t="s">
        <v>55</v>
      </c>
      <c r="AP617" s="97" t="s">
        <v>55</v>
      </c>
      <c r="AQ617" s="97" t="s">
        <v>55</v>
      </c>
      <c r="AR617" s="97" t="s">
        <v>55</v>
      </c>
      <c r="AS617" s="97" t="s">
        <v>55</v>
      </c>
      <c r="AT617" s="97" t="s">
        <v>55</v>
      </c>
      <c r="AU617" s="97" t="s">
        <v>55</v>
      </c>
      <c r="AV617" s="97" t="s">
        <v>55</v>
      </c>
      <c r="AW617" s="97" t="s">
        <v>55</v>
      </c>
      <c r="AX617" s="97" t="s">
        <v>55</v>
      </c>
      <c r="AY617" s="97" t="s">
        <v>55</v>
      </c>
      <c r="AZ617" s="97" t="s">
        <v>55</v>
      </c>
      <c r="BA617" s="97" t="s">
        <v>55</v>
      </c>
      <c r="BB617" s="97" t="s">
        <v>55</v>
      </c>
      <c r="BC617" s="97" t="s">
        <v>51</v>
      </c>
      <c r="BD617" s="98" t="str">
        <f t="shared" si="146"/>
        <v>A</v>
      </c>
      <c r="BE617" s="99"/>
      <c r="BF617" s="106"/>
      <c r="BG617" s="101"/>
      <c r="BH617" s="200"/>
      <c r="BI617" s="205"/>
      <c r="BJ617" s="201"/>
      <c r="BK617" s="202"/>
      <c r="BL617" s="107" t="s">
        <v>2400</v>
      </c>
      <c r="BM617" s="108" t="str">
        <f t="shared" si="144"/>
        <v>N.A.</v>
      </c>
      <c r="BN617" s="108">
        <f t="shared" si="137"/>
        <v>1</v>
      </c>
      <c r="BO617" s="108">
        <f t="shared" si="138"/>
        <v>0</v>
      </c>
      <c r="BP617" s="108">
        <f t="shared" si="139"/>
        <v>0</v>
      </c>
      <c r="BQ617" s="108">
        <f t="shared" si="140"/>
        <v>0</v>
      </c>
      <c r="BR617" s="109">
        <f t="shared" si="141"/>
        <v>0</v>
      </c>
      <c r="BS617" s="108">
        <f t="shared" ref="BS617:BS618" si="153">(IF($BM617=1,1,(IF(AND($Y617&gt;=$BN$2,$Y617&lt;=$BO$2),1,0))))+(IF($X617="",0,(IF(BM617=1,0,(IF($BP617=1,1,0))))))</f>
        <v>0</v>
      </c>
      <c r="BT617" s="108">
        <f t="shared" si="142"/>
        <v>0</v>
      </c>
      <c r="BU617" s="108">
        <f t="shared" ref="BU617:BU618" si="154">IF($BS617=1,IF(BP617=1,1,0),0)</f>
        <v>0</v>
      </c>
      <c r="BV617" s="62" t="str">
        <f t="shared" ref="BV617:BV618" si="155">IF(AW617&lt;AN617,"MENOR",IF(AW617=AN617,"IGUAL","OK"))</f>
        <v>IGUAL</v>
      </c>
      <c r="BW617" s="251"/>
    </row>
    <row r="618" spans="1:75" ht="49.5" customHeight="1">
      <c r="A618" s="89" t="s">
        <v>2910</v>
      </c>
      <c r="B618" s="43">
        <v>2146</v>
      </c>
      <c r="C618" s="90" t="s">
        <v>2</v>
      </c>
      <c r="D618" s="90" t="s">
        <v>2928</v>
      </c>
      <c r="E618" s="92">
        <v>45510</v>
      </c>
      <c r="F618" s="90" t="s">
        <v>24</v>
      </c>
      <c r="G618" s="93" t="s">
        <v>2911</v>
      </c>
      <c r="H618" s="90"/>
      <c r="I618" s="92">
        <v>45533</v>
      </c>
      <c r="J618" s="94"/>
      <c r="K618" s="90"/>
      <c r="L618" s="90"/>
      <c r="M618" s="90"/>
      <c r="N618" s="90"/>
      <c r="O618" s="92"/>
      <c r="P618" s="92"/>
      <c r="Q618" s="188">
        <v>3192</v>
      </c>
      <c r="R618" s="95" t="e">
        <f t="array" ref="R618">SUM(IF($AA618=Reformulaciones!$B$2:$B$1354,Reformulaciones!$J$2:$J$994,0))</f>
        <v>#N/A</v>
      </c>
      <c r="S618" s="93" t="s">
        <v>3321</v>
      </c>
      <c r="T618" s="93" t="s">
        <v>3327</v>
      </c>
      <c r="U618" s="96" t="s">
        <v>3328</v>
      </c>
      <c r="V618" s="94" t="s">
        <v>3329</v>
      </c>
      <c r="W618" s="90" t="s">
        <v>419</v>
      </c>
      <c r="X618" s="92">
        <v>45597</v>
      </c>
      <c r="Y618" s="92">
        <v>45838</v>
      </c>
      <c r="Z618" s="90" t="s">
        <v>3330</v>
      </c>
      <c r="AA618" s="44"/>
      <c r="AB618" s="97" t="s">
        <v>55</v>
      </c>
      <c r="AC618" s="97" t="s">
        <v>55</v>
      </c>
      <c r="AD618" s="97" t="s">
        <v>55</v>
      </c>
      <c r="AE618" s="97" t="s">
        <v>55</v>
      </c>
      <c r="AF618" s="97" t="s">
        <v>55</v>
      </c>
      <c r="AG618" s="97" t="s">
        <v>55</v>
      </c>
      <c r="AH618" s="97" t="s">
        <v>55</v>
      </c>
      <c r="AI618" s="97" t="s">
        <v>55</v>
      </c>
      <c r="AJ618" s="97" t="s">
        <v>55</v>
      </c>
      <c r="AK618" s="97" t="s">
        <v>55</v>
      </c>
      <c r="AL618" s="97" t="s">
        <v>55</v>
      </c>
      <c r="AM618" s="97" t="s">
        <v>55</v>
      </c>
      <c r="AN618" s="97" t="s">
        <v>55</v>
      </c>
      <c r="AO618" s="97" t="s">
        <v>55</v>
      </c>
      <c r="AP618" s="97" t="s">
        <v>55</v>
      </c>
      <c r="AQ618" s="97" t="s">
        <v>55</v>
      </c>
      <c r="AR618" s="97" t="s">
        <v>55</v>
      </c>
      <c r="AS618" s="97" t="s">
        <v>55</v>
      </c>
      <c r="AT618" s="97" t="s">
        <v>55</v>
      </c>
      <c r="AU618" s="97" t="s">
        <v>55</v>
      </c>
      <c r="AV618" s="97" t="s">
        <v>55</v>
      </c>
      <c r="AW618" s="97" t="s">
        <v>55</v>
      </c>
      <c r="AX618" s="97" t="s">
        <v>55</v>
      </c>
      <c r="AY618" s="97" t="s">
        <v>55</v>
      </c>
      <c r="AZ618" s="97" t="s">
        <v>55</v>
      </c>
      <c r="BA618" s="97" t="s">
        <v>55</v>
      </c>
      <c r="BB618" s="97" t="s">
        <v>55</v>
      </c>
      <c r="BC618" s="97" t="s">
        <v>51</v>
      </c>
      <c r="BD618" s="98" t="str">
        <f t="shared" si="146"/>
        <v>A</v>
      </c>
      <c r="BE618" s="99"/>
      <c r="BF618" s="106"/>
      <c r="BG618" s="101"/>
      <c r="BH618" s="200"/>
      <c r="BI618" s="205"/>
      <c r="BJ618" s="201"/>
      <c r="BK618" s="202"/>
      <c r="BL618" s="107" t="s">
        <v>2400</v>
      </c>
      <c r="BM618" s="108" t="str">
        <f t="shared" si="144"/>
        <v>N.A.</v>
      </c>
      <c r="BN618" s="108">
        <f t="shared" si="137"/>
        <v>1</v>
      </c>
      <c r="BO618" s="108">
        <f t="shared" si="138"/>
        <v>0</v>
      </c>
      <c r="BP618" s="108">
        <f t="shared" si="139"/>
        <v>0</v>
      </c>
      <c r="BQ618" s="108">
        <f t="shared" si="140"/>
        <v>0</v>
      </c>
      <c r="BR618" s="109">
        <f t="shared" si="141"/>
        <v>0</v>
      </c>
      <c r="BS618" s="108">
        <f t="shared" si="153"/>
        <v>0</v>
      </c>
      <c r="BT618" s="108">
        <f t="shared" si="142"/>
        <v>0</v>
      </c>
      <c r="BU618" s="108">
        <f t="shared" si="154"/>
        <v>0</v>
      </c>
      <c r="BV618" s="62" t="str">
        <f t="shared" si="155"/>
        <v>IGUAL</v>
      </c>
      <c r="BW618" s="251"/>
    </row>
    <row r="619" spans="1:75" ht="49.5" customHeight="1">
      <c r="A619" s="89" t="s">
        <v>2910</v>
      </c>
      <c r="B619" s="43">
        <v>2147</v>
      </c>
      <c r="C619" s="90" t="s">
        <v>2</v>
      </c>
      <c r="D619" s="90" t="s">
        <v>2928</v>
      </c>
      <c r="E619" s="92">
        <v>45510</v>
      </c>
      <c r="F619" s="90" t="s">
        <v>1615</v>
      </c>
      <c r="G619" s="93" t="s">
        <v>2913</v>
      </c>
      <c r="H619" s="90"/>
      <c r="I619" s="92">
        <v>45533</v>
      </c>
      <c r="J619" s="94"/>
      <c r="K619" s="90"/>
      <c r="L619" s="90"/>
      <c r="M619" s="90"/>
      <c r="N619" s="90"/>
      <c r="O619" s="92"/>
      <c r="P619" s="92"/>
      <c r="Q619" s="188">
        <v>3310</v>
      </c>
      <c r="R619" s="95" t="e">
        <f t="array" ref="R619">SUM(IF($AA619=Reformulaciones!$B$2:$B$1354,Reformulaciones!$J$2:$J$994,0))</f>
        <v>#N/A</v>
      </c>
      <c r="S619" s="93" t="s">
        <v>3331</v>
      </c>
      <c r="T619" s="93" t="s">
        <v>3333</v>
      </c>
      <c r="U619" s="96" t="s">
        <v>3334</v>
      </c>
      <c r="V619" s="94" t="s">
        <v>2571</v>
      </c>
      <c r="W619" s="90" t="s">
        <v>419</v>
      </c>
      <c r="X619" s="92">
        <v>45586</v>
      </c>
      <c r="Y619" s="92">
        <v>45747</v>
      </c>
      <c r="Z619" s="90" t="s">
        <v>3337</v>
      </c>
      <c r="AA619" s="44"/>
      <c r="AB619" s="97" t="s">
        <v>55</v>
      </c>
      <c r="AC619" s="97" t="s">
        <v>55</v>
      </c>
      <c r="AD619" s="97" t="s">
        <v>55</v>
      </c>
      <c r="AE619" s="97" t="s">
        <v>55</v>
      </c>
      <c r="AF619" s="97" t="s">
        <v>55</v>
      </c>
      <c r="AG619" s="97" t="s">
        <v>55</v>
      </c>
      <c r="AH619" s="97" t="s">
        <v>55</v>
      </c>
      <c r="AI619" s="97" t="s">
        <v>55</v>
      </c>
      <c r="AJ619" s="97" t="s">
        <v>55</v>
      </c>
      <c r="AK619" s="97" t="s">
        <v>55</v>
      </c>
      <c r="AL619" s="97" t="s">
        <v>55</v>
      </c>
      <c r="AM619" s="97" t="s">
        <v>55</v>
      </c>
      <c r="AN619" s="97" t="s">
        <v>55</v>
      </c>
      <c r="AO619" s="97" t="s">
        <v>55</v>
      </c>
      <c r="AP619" s="97" t="s">
        <v>55</v>
      </c>
      <c r="AQ619" s="97" t="s">
        <v>55</v>
      </c>
      <c r="AR619" s="97" t="s">
        <v>55</v>
      </c>
      <c r="AS619" s="97" t="s">
        <v>55</v>
      </c>
      <c r="AT619" s="97" t="s">
        <v>51</v>
      </c>
      <c r="AU619" s="98" t="str">
        <f t="shared" si="143"/>
        <v>A</v>
      </c>
      <c r="AV619" s="219" t="s">
        <v>2912</v>
      </c>
      <c r="AW619" s="198">
        <v>0</v>
      </c>
      <c r="AX619" s="197" t="s">
        <v>2912</v>
      </c>
      <c r="AY619" s="203">
        <v>45583</v>
      </c>
      <c r="AZ619" s="219" t="s">
        <v>55</v>
      </c>
      <c r="BA619" s="219" t="s">
        <v>55</v>
      </c>
      <c r="BB619" s="223" t="s">
        <v>2914</v>
      </c>
      <c r="BC619" s="97" t="s">
        <v>51</v>
      </c>
      <c r="BD619" s="98" t="str">
        <f t="shared" si="146"/>
        <v>A</v>
      </c>
      <c r="BE619" s="99"/>
      <c r="BF619" s="106"/>
      <c r="BG619" s="101"/>
      <c r="BH619" s="200"/>
      <c r="BI619" s="205"/>
      <c r="BJ619" s="201"/>
      <c r="BK619" s="202"/>
      <c r="BL619" s="107" t="s">
        <v>2400</v>
      </c>
      <c r="BM619" s="108">
        <f t="shared" si="144"/>
        <v>0</v>
      </c>
      <c r="BN619" s="108">
        <f t="shared" si="137"/>
        <v>1</v>
      </c>
      <c r="BO619" s="108">
        <f t="shared" si="138"/>
        <v>0</v>
      </c>
      <c r="BP619" s="108">
        <f t="shared" si="139"/>
        <v>0</v>
      </c>
      <c r="BQ619" s="108">
        <f t="shared" si="140"/>
        <v>0</v>
      </c>
      <c r="BR619" s="109">
        <f t="shared" si="141"/>
        <v>0</v>
      </c>
      <c r="BS619" s="108">
        <f t="shared" si="145"/>
        <v>0</v>
      </c>
      <c r="BT619" s="108">
        <f t="shared" si="142"/>
        <v>0</v>
      </c>
      <c r="BU619" s="108">
        <f t="shared" si="135"/>
        <v>0</v>
      </c>
      <c r="BV619" s="62" t="str">
        <f t="shared" si="136"/>
        <v>MENOR</v>
      </c>
      <c r="BW619" s="251"/>
    </row>
    <row r="620" spans="1:75" ht="49.5" customHeight="1">
      <c r="A620" s="89" t="s">
        <v>2910</v>
      </c>
      <c r="B620" s="43">
        <v>2147</v>
      </c>
      <c r="C620" s="90" t="s">
        <v>2</v>
      </c>
      <c r="D620" s="90" t="s">
        <v>2928</v>
      </c>
      <c r="E620" s="92">
        <v>45510</v>
      </c>
      <c r="F620" s="90" t="s">
        <v>1615</v>
      </c>
      <c r="G620" s="93" t="s">
        <v>2913</v>
      </c>
      <c r="H620" s="90"/>
      <c r="I620" s="92">
        <v>45533</v>
      </c>
      <c r="J620" s="94"/>
      <c r="K620" s="90"/>
      <c r="L620" s="90"/>
      <c r="M620" s="90"/>
      <c r="N620" s="90"/>
      <c r="O620" s="92"/>
      <c r="P620" s="92"/>
      <c r="Q620" s="188">
        <v>3311</v>
      </c>
      <c r="R620" s="95" t="e">
        <f t="array" ref="R620">SUM(IF($AA620=Reformulaciones!$B$2:$B$1354,Reformulaciones!$J$2:$J$994,0))</f>
        <v>#N/A</v>
      </c>
      <c r="S620" s="93" t="s">
        <v>3332</v>
      </c>
      <c r="T620" s="93" t="s">
        <v>3335</v>
      </c>
      <c r="U620" s="96" t="s">
        <v>3336</v>
      </c>
      <c r="V620" s="94" t="s">
        <v>2571</v>
      </c>
      <c r="W620" s="90" t="s">
        <v>419</v>
      </c>
      <c r="X620" s="92">
        <v>45597</v>
      </c>
      <c r="Y620" s="92">
        <v>45777</v>
      </c>
      <c r="Z620" s="90" t="s">
        <v>3338</v>
      </c>
      <c r="AA620" s="44"/>
      <c r="AB620" s="97" t="s">
        <v>55</v>
      </c>
      <c r="AC620" s="97" t="s">
        <v>55</v>
      </c>
      <c r="AD620" s="97" t="s">
        <v>55</v>
      </c>
      <c r="AE620" s="97" t="s">
        <v>55</v>
      </c>
      <c r="AF620" s="97" t="s">
        <v>55</v>
      </c>
      <c r="AG620" s="97" t="s">
        <v>55</v>
      </c>
      <c r="AH620" s="97" t="s">
        <v>55</v>
      </c>
      <c r="AI620" s="97" t="s">
        <v>55</v>
      </c>
      <c r="AJ620" s="97" t="s">
        <v>55</v>
      </c>
      <c r="AK620" s="97" t="s">
        <v>55</v>
      </c>
      <c r="AL620" s="97" t="s">
        <v>55</v>
      </c>
      <c r="AM620" s="97" t="s">
        <v>55</v>
      </c>
      <c r="AN620" s="97" t="s">
        <v>55</v>
      </c>
      <c r="AO620" s="97" t="s">
        <v>55</v>
      </c>
      <c r="AP620" s="97" t="s">
        <v>55</v>
      </c>
      <c r="AQ620" s="97" t="s">
        <v>55</v>
      </c>
      <c r="AR620" s="97" t="s">
        <v>55</v>
      </c>
      <c r="AS620" s="97" t="s">
        <v>55</v>
      </c>
      <c r="AT620" s="97" t="s">
        <v>55</v>
      </c>
      <c r="AU620" s="97" t="s">
        <v>55</v>
      </c>
      <c r="AV620" s="97" t="s">
        <v>55</v>
      </c>
      <c r="AW620" s="97" t="s">
        <v>55</v>
      </c>
      <c r="AX620" s="97" t="s">
        <v>55</v>
      </c>
      <c r="AY620" s="97" t="s">
        <v>55</v>
      </c>
      <c r="AZ620" s="97" t="s">
        <v>55</v>
      </c>
      <c r="BA620" s="97" t="s">
        <v>55</v>
      </c>
      <c r="BB620" s="97" t="s">
        <v>55</v>
      </c>
      <c r="BC620" s="97" t="s">
        <v>51</v>
      </c>
      <c r="BD620" s="98" t="str">
        <f t="shared" si="146"/>
        <v>A</v>
      </c>
      <c r="BE620" s="99"/>
      <c r="BF620" s="106"/>
      <c r="BG620" s="101"/>
      <c r="BH620" s="200"/>
      <c r="BI620" s="205"/>
      <c r="BJ620" s="201"/>
      <c r="BK620" s="202"/>
      <c r="BL620" s="107" t="s">
        <v>2400</v>
      </c>
      <c r="BM620" s="108" t="str">
        <f t="shared" si="144"/>
        <v>N.A.</v>
      </c>
      <c r="BN620" s="108">
        <f t="shared" ref="BN620:BN651" si="156">IF($BD620="A",1,IF($BD620="N.A.","N.A.",IF($BD620="C",0,0)))</f>
        <v>1</v>
      </c>
      <c r="BO620" s="108">
        <f t="shared" ref="BO620:BO651" si="157">IF($BD620="C",1,IF($BD620="N.A.","N.A.",IF($BD620="A",0,0)))</f>
        <v>0</v>
      </c>
      <c r="BP620" s="108">
        <f t="shared" ref="BP620:BP651" si="158">IF($BD620="N.A.","N.A.", IF($Y620="",0,(IF($BD620="A",IF($Y620&lt;=$BO$2,1,0),0))))</f>
        <v>0</v>
      </c>
      <c r="BQ620" s="108">
        <f t="shared" ref="BQ620:BQ651" si="159">IF($BD620="N.A.","N.A.",(IF(AND($BM620=1,$BO620=1),1,IF(AND($BM620=0,$BO620=1),1,IF(AND($BM620=1,$BO620=0),1,0)))))</f>
        <v>0</v>
      </c>
      <c r="BR620" s="109">
        <f t="shared" ref="BR620:BR651" si="160">IF($BD620="N.A.","N.A.",IF($Y620="",1,0))</f>
        <v>0</v>
      </c>
      <c r="BS620" s="108">
        <f t="shared" ref="BS620" si="161">(IF($BM620=1,1,(IF(AND($Y620&gt;=$BN$2,$Y620&lt;=$BO$2),1,0))))+(IF($X620="",0,(IF(BM620=1,0,(IF($BP620=1,1,0))))))</f>
        <v>0</v>
      </c>
      <c r="BT620" s="108">
        <f t="shared" ref="BT620:BT651" si="162">(IF($BS620=0,0,IF(OR($AC620="C",$AL620="C",$BD620="C"),1,0)))</f>
        <v>0</v>
      </c>
      <c r="BU620" s="108">
        <f t="shared" ref="BU620" si="163">IF($BS620=1,IF(BP620=1,1,0),0)</f>
        <v>0</v>
      </c>
      <c r="BV620" s="62" t="str">
        <f t="shared" ref="BV620" si="164">IF(AW620&lt;AN620,"MENOR",IF(AW620=AN620,"IGUAL","OK"))</f>
        <v>IGUAL</v>
      </c>
      <c r="BW620" s="251"/>
    </row>
    <row r="621" spans="1:75" ht="49.5" customHeight="1">
      <c r="A621" s="89" t="s">
        <v>2910</v>
      </c>
      <c r="B621" s="43">
        <v>2148</v>
      </c>
      <c r="C621" s="90" t="s">
        <v>2</v>
      </c>
      <c r="D621" s="90" t="s">
        <v>2928</v>
      </c>
      <c r="E621" s="92">
        <v>45510</v>
      </c>
      <c r="F621" s="90" t="s">
        <v>24</v>
      </c>
      <c r="G621" s="93" t="s">
        <v>2915</v>
      </c>
      <c r="H621" s="90"/>
      <c r="I621" s="92">
        <v>45533</v>
      </c>
      <c r="J621" s="94"/>
      <c r="K621" s="90"/>
      <c r="L621" s="90"/>
      <c r="M621" s="90"/>
      <c r="N621" s="90"/>
      <c r="O621" s="92"/>
      <c r="P621" s="92"/>
      <c r="Q621" s="188">
        <v>3188</v>
      </c>
      <c r="R621" s="95" t="e">
        <f t="array" ref="R621">SUM(IF($AA621=Reformulaciones!$B$2:$B$1354,Reformulaciones!$J$2:$J$994,0))</f>
        <v>#N/A</v>
      </c>
      <c r="S621" s="93" t="s">
        <v>3339</v>
      </c>
      <c r="T621" s="93" t="s">
        <v>3340</v>
      </c>
      <c r="U621" s="96" t="s">
        <v>3341</v>
      </c>
      <c r="V621" s="94" t="s">
        <v>163</v>
      </c>
      <c r="W621" s="90" t="s">
        <v>419</v>
      </c>
      <c r="X621" s="92">
        <v>45576</v>
      </c>
      <c r="Y621" s="92">
        <v>45656</v>
      </c>
      <c r="Z621" s="90" t="s">
        <v>3342</v>
      </c>
      <c r="AA621" s="44"/>
      <c r="AB621" s="97" t="s">
        <v>55</v>
      </c>
      <c r="AC621" s="97" t="s">
        <v>55</v>
      </c>
      <c r="AD621" s="97" t="s">
        <v>55</v>
      </c>
      <c r="AE621" s="97" t="s">
        <v>55</v>
      </c>
      <c r="AF621" s="97" t="s">
        <v>55</v>
      </c>
      <c r="AG621" s="97" t="s">
        <v>55</v>
      </c>
      <c r="AH621" s="97" t="s">
        <v>55</v>
      </c>
      <c r="AI621" s="97" t="s">
        <v>55</v>
      </c>
      <c r="AJ621" s="97" t="s">
        <v>55</v>
      </c>
      <c r="AK621" s="97" t="s">
        <v>55</v>
      </c>
      <c r="AL621" s="97" t="s">
        <v>55</v>
      </c>
      <c r="AM621" s="97" t="s">
        <v>55</v>
      </c>
      <c r="AN621" s="97" t="s">
        <v>55</v>
      </c>
      <c r="AO621" s="97" t="s">
        <v>55</v>
      </c>
      <c r="AP621" s="97" t="s">
        <v>55</v>
      </c>
      <c r="AQ621" s="97" t="s">
        <v>55</v>
      </c>
      <c r="AR621" s="97" t="s">
        <v>55</v>
      </c>
      <c r="AS621" s="97" t="s">
        <v>55</v>
      </c>
      <c r="AT621" s="97" t="s">
        <v>51</v>
      </c>
      <c r="AU621" s="98" t="str">
        <f t="shared" si="143"/>
        <v>A</v>
      </c>
      <c r="AV621" s="219" t="s">
        <v>2916</v>
      </c>
      <c r="AW621" s="198">
        <v>0</v>
      </c>
      <c r="AX621" s="197" t="s">
        <v>2916</v>
      </c>
      <c r="AY621" s="203">
        <v>45583</v>
      </c>
      <c r="AZ621" s="219" t="s">
        <v>55</v>
      </c>
      <c r="BA621" s="219" t="s">
        <v>55</v>
      </c>
      <c r="BB621" s="223" t="s">
        <v>2917</v>
      </c>
      <c r="BC621" s="97" t="s">
        <v>51</v>
      </c>
      <c r="BD621" s="98" t="str">
        <f t="shared" si="146"/>
        <v>A</v>
      </c>
      <c r="BE621" s="99"/>
      <c r="BF621" s="106"/>
      <c r="BG621" s="101"/>
      <c r="BH621" s="200"/>
      <c r="BI621" s="205"/>
      <c r="BJ621" s="201"/>
      <c r="BK621" s="202"/>
      <c r="BL621" s="107" t="s">
        <v>2400</v>
      </c>
      <c r="BM621" s="108">
        <f t="shared" si="144"/>
        <v>1</v>
      </c>
      <c r="BN621" s="108">
        <f t="shared" si="156"/>
        <v>1</v>
      </c>
      <c r="BO621" s="108">
        <f t="shared" si="157"/>
        <v>0</v>
      </c>
      <c r="BP621" s="108">
        <f t="shared" si="158"/>
        <v>1</v>
      </c>
      <c r="BQ621" s="108">
        <f t="shared" si="159"/>
        <v>1</v>
      </c>
      <c r="BR621" s="109">
        <f t="shared" si="160"/>
        <v>0</v>
      </c>
      <c r="BS621" s="108">
        <f t="shared" si="145"/>
        <v>1</v>
      </c>
      <c r="BT621" s="108">
        <f t="shared" si="162"/>
        <v>0</v>
      </c>
      <c r="BU621" s="108">
        <f t="shared" si="135"/>
        <v>1</v>
      </c>
      <c r="BV621" s="62" t="str">
        <f t="shared" si="136"/>
        <v>MENOR</v>
      </c>
      <c r="BW621" s="251"/>
    </row>
    <row r="622" spans="1:75" ht="49.5" customHeight="1">
      <c r="A622" s="89" t="s">
        <v>2910</v>
      </c>
      <c r="B622" s="43">
        <v>2149</v>
      </c>
      <c r="C622" s="90" t="s">
        <v>2</v>
      </c>
      <c r="D622" s="90" t="s">
        <v>2928</v>
      </c>
      <c r="E622" s="92">
        <v>45510</v>
      </c>
      <c r="F622" s="90" t="s">
        <v>24</v>
      </c>
      <c r="G622" s="93" t="s">
        <v>2918</v>
      </c>
      <c r="H622" s="90"/>
      <c r="I622" s="92">
        <v>45533</v>
      </c>
      <c r="J622" s="94"/>
      <c r="K622" s="90"/>
      <c r="L622" s="90"/>
      <c r="M622" s="90"/>
      <c r="N622" s="90"/>
      <c r="O622" s="92"/>
      <c r="P622" s="92"/>
      <c r="Q622" s="188">
        <v>3189</v>
      </c>
      <c r="R622" s="95" t="e">
        <f t="array" ref="R622">SUM(IF($AA622=Reformulaciones!$B$2:$B$1354,Reformulaciones!$J$2:$J$994,0))</f>
        <v>#N/A</v>
      </c>
      <c r="S622" s="93" t="s">
        <v>3344</v>
      </c>
      <c r="T622" s="93" t="s">
        <v>3343</v>
      </c>
      <c r="U622" s="96" t="s">
        <v>3341</v>
      </c>
      <c r="V622" s="94" t="s">
        <v>154</v>
      </c>
      <c r="W622" s="90" t="s">
        <v>419</v>
      </c>
      <c r="X622" s="92">
        <v>45576</v>
      </c>
      <c r="Y622" s="92">
        <v>45657</v>
      </c>
      <c r="Z622" s="90" t="s">
        <v>3342</v>
      </c>
      <c r="AA622" s="44"/>
      <c r="AB622" s="97" t="s">
        <v>55</v>
      </c>
      <c r="AC622" s="97" t="s">
        <v>55</v>
      </c>
      <c r="AD622" s="97" t="s">
        <v>55</v>
      </c>
      <c r="AE622" s="97" t="s">
        <v>55</v>
      </c>
      <c r="AF622" s="97" t="s">
        <v>55</v>
      </c>
      <c r="AG622" s="97" t="s">
        <v>55</v>
      </c>
      <c r="AH622" s="97" t="s">
        <v>55</v>
      </c>
      <c r="AI622" s="97" t="s">
        <v>55</v>
      </c>
      <c r="AJ622" s="97" t="s">
        <v>55</v>
      </c>
      <c r="AK622" s="97" t="s">
        <v>55</v>
      </c>
      <c r="AL622" s="97" t="s">
        <v>55</v>
      </c>
      <c r="AM622" s="97" t="s">
        <v>55</v>
      </c>
      <c r="AN622" s="97" t="s">
        <v>55</v>
      </c>
      <c r="AO622" s="97" t="s">
        <v>55</v>
      </c>
      <c r="AP622" s="97" t="s">
        <v>55</v>
      </c>
      <c r="AQ622" s="97" t="s">
        <v>55</v>
      </c>
      <c r="AR622" s="97" t="s">
        <v>55</v>
      </c>
      <c r="AS622" s="97" t="s">
        <v>55</v>
      </c>
      <c r="AT622" s="97" t="s">
        <v>51</v>
      </c>
      <c r="AU622" s="98" t="str">
        <f t="shared" si="143"/>
        <v>A</v>
      </c>
      <c r="AV622" s="219" t="s">
        <v>2916</v>
      </c>
      <c r="AW622" s="198">
        <v>0</v>
      </c>
      <c r="AX622" s="197" t="s">
        <v>2916</v>
      </c>
      <c r="AY622" s="203">
        <v>45583</v>
      </c>
      <c r="AZ622" s="219" t="s">
        <v>55</v>
      </c>
      <c r="BA622" s="219" t="s">
        <v>55</v>
      </c>
      <c r="BB622" s="223" t="s">
        <v>2919</v>
      </c>
      <c r="BC622" s="97" t="s">
        <v>51</v>
      </c>
      <c r="BD622" s="98" t="str">
        <f t="shared" si="146"/>
        <v>A</v>
      </c>
      <c r="BE622" s="99"/>
      <c r="BF622" s="106"/>
      <c r="BG622" s="101"/>
      <c r="BH622" s="200"/>
      <c r="BI622" s="205"/>
      <c r="BJ622" s="201"/>
      <c r="BK622" s="202"/>
      <c r="BL622" s="107" t="s">
        <v>2400</v>
      </c>
      <c r="BM622" s="108">
        <f t="shared" si="144"/>
        <v>1</v>
      </c>
      <c r="BN622" s="108">
        <f t="shared" si="156"/>
        <v>1</v>
      </c>
      <c r="BO622" s="108">
        <f t="shared" si="157"/>
        <v>0</v>
      </c>
      <c r="BP622" s="108">
        <f t="shared" si="158"/>
        <v>1</v>
      </c>
      <c r="BQ622" s="108">
        <f t="shared" si="159"/>
        <v>1</v>
      </c>
      <c r="BR622" s="109">
        <f t="shared" si="160"/>
        <v>0</v>
      </c>
      <c r="BS622" s="108">
        <f t="shared" si="145"/>
        <v>1</v>
      </c>
      <c r="BT622" s="108">
        <f t="shared" si="162"/>
        <v>0</v>
      </c>
      <c r="BU622" s="108">
        <f t="shared" si="135"/>
        <v>1</v>
      </c>
      <c r="BV622" s="62" t="str">
        <f t="shared" si="136"/>
        <v>MENOR</v>
      </c>
      <c r="BW622" s="251"/>
    </row>
    <row r="623" spans="1:75" ht="49.5" customHeight="1">
      <c r="A623" s="89" t="s">
        <v>229</v>
      </c>
      <c r="B623" s="43">
        <v>2150</v>
      </c>
      <c r="C623" s="268" t="s">
        <v>10</v>
      </c>
      <c r="D623" s="225" t="s">
        <v>2686</v>
      </c>
      <c r="E623" s="134">
        <v>45444</v>
      </c>
      <c r="F623" s="90" t="s">
        <v>22</v>
      </c>
      <c r="G623" s="93" t="s">
        <v>2920</v>
      </c>
      <c r="H623" s="90" t="s">
        <v>26</v>
      </c>
      <c r="I623" s="92">
        <v>45534</v>
      </c>
      <c r="J623" s="94"/>
      <c r="K623" s="90"/>
      <c r="L623" s="90"/>
      <c r="M623" s="90"/>
      <c r="N623" s="90"/>
      <c r="O623" s="92"/>
      <c r="P623" s="92"/>
      <c r="Q623" s="188">
        <v>3112</v>
      </c>
      <c r="R623" s="95" t="e">
        <f t="array" ref="R623">SUM(IF($AA623=Reformulaciones!$B$2:$B$1354,Reformulaciones!$J$2:$J$994,0))</f>
        <v>#N/A</v>
      </c>
      <c r="S623" s="93" t="s">
        <v>2921</v>
      </c>
      <c r="T623" s="93" t="s">
        <v>2632</v>
      </c>
      <c r="U623" s="96" t="s">
        <v>2633</v>
      </c>
      <c r="V623" s="94" t="s">
        <v>154</v>
      </c>
      <c r="W623" s="90" t="s">
        <v>748</v>
      </c>
      <c r="X623" s="92">
        <v>45505</v>
      </c>
      <c r="Y623" s="92">
        <v>45657</v>
      </c>
      <c r="Z623" s="90" t="s">
        <v>753</v>
      </c>
      <c r="AA623" s="44"/>
      <c r="AB623" s="97" t="s">
        <v>55</v>
      </c>
      <c r="AC623" s="97" t="s">
        <v>55</v>
      </c>
      <c r="AD623" s="97" t="s">
        <v>55</v>
      </c>
      <c r="AE623" s="97" t="s">
        <v>55</v>
      </c>
      <c r="AF623" s="97" t="s">
        <v>55</v>
      </c>
      <c r="AG623" s="97" t="s">
        <v>55</v>
      </c>
      <c r="AH623" s="97" t="s">
        <v>55</v>
      </c>
      <c r="AI623" s="97" t="s">
        <v>55</v>
      </c>
      <c r="AJ623" s="97" t="s">
        <v>55</v>
      </c>
      <c r="AK623" s="97" t="s">
        <v>55</v>
      </c>
      <c r="AL623" s="97" t="s">
        <v>55</v>
      </c>
      <c r="AM623" s="97" t="s">
        <v>55</v>
      </c>
      <c r="AN623" s="97" t="s">
        <v>55</v>
      </c>
      <c r="AO623" s="97" t="s">
        <v>55</v>
      </c>
      <c r="AP623" s="97" t="s">
        <v>55</v>
      </c>
      <c r="AQ623" s="97" t="s">
        <v>55</v>
      </c>
      <c r="AR623" s="97" t="s">
        <v>55</v>
      </c>
      <c r="AS623" s="97" t="s">
        <v>55</v>
      </c>
      <c r="AT623" s="97" t="s">
        <v>47</v>
      </c>
      <c r="AU623" s="98" t="str">
        <f t="shared" si="143"/>
        <v>C</v>
      </c>
      <c r="AV623" s="219" t="s">
        <v>2699</v>
      </c>
      <c r="AW623" s="198">
        <v>1</v>
      </c>
      <c r="AX623" s="197" t="s">
        <v>2922</v>
      </c>
      <c r="AY623" s="203">
        <v>45587</v>
      </c>
      <c r="AZ623" s="219" t="s">
        <v>2923</v>
      </c>
      <c r="BA623" s="219" t="s">
        <v>55</v>
      </c>
      <c r="BB623" s="223" t="s">
        <v>2924</v>
      </c>
      <c r="BC623" s="97" t="s">
        <v>55</v>
      </c>
      <c r="BD623" s="98" t="s">
        <v>55</v>
      </c>
      <c r="BE623" s="97" t="s">
        <v>55</v>
      </c>
      <c r="BF623" s="100" t="s">
        <v>55</v>
      </c>
      <c r="BG623" s="97" t="s">
        <v>55</v>
      </c>
      <c r="BH623" s="110" t="s">
        <v>55</v>
      </c>
      <c r="BI623" s="97" t="s">
        <v>55</v>
      </c>
      <c r="BJ623" s="97" t="s">
        <v>55</v>
      </c>
      <c r="BK623" s="122" t="s">
        <v>55</v>
      </c>
      <c r="BL623" s="107" t="s">
        <v>2400</v>
      </c>
      <c r="BM623" s="108">
        <f t="shared" si="144"/>
        <v>1</v>
      </c>
      <c r="BN623" s="108" t="str">
        <f t="shared" si="156"/>
        <v>N.A.</v>
      </c>
      <c r="BO623" s="108" t="str">
        <f t="shared" si="157"/>
        <v>N.A.</v>
      </c>
      <c r="BP623" s="108" t="str">
        <f t="shared" si="158"/>
        <v>N.A.</v>
      </c>
      <c r="BQ623" s="108" t="str">
        <f t="shared" si="159"/>
        <v>N.A.</v>
      </c>
      <c r="BR623" s="109" t="str">
        <f t="shared" si="160"/>
        <v>N.A.</v>
      </c>
      <c r="BS623" s="108">
        <f t="shared" si="145"/>
        <v>1</v>
      </c>
      <c r="BT623" s="108">
        <f t="shared" si="162"/>
        <v>0</v>
      </c>
      <c r="BU623" s="108">
        <f t="shared" si="135"/>
        <v>0</v>
      </c>
      <c r="BV623" s="62" t="str">
        <f t="shared" si="136"/>
        <v>MENOR</v>
      </c>
      <c r="BW623" s="251"/>
    </row>
    <row r="624" spans="1:75" ht="49.5" customHeight="1">
      <c r="A624" s="89" t="s">
        <v>229</v>
      </c>
      <c r="B624" s="43">
        <v>2150</v>
      </c>
      <c r="C624" s="268" t="s">
        <v>10</v>
      </c>
      <c r="D624" s="225" t="s">
        <v>2686</v>
      </c>
      <c r="E624" s="134">
        <v>45444</v>
      </c>
      <c r="F624" s="90" t="s">
        <v>22</v>
      </c>
      <c r="G624" s="93" t="s">
        <v>2920</v>
      </c>
      <c r="H624" s="90" t="s">
        <v>26</v>
      </c>
      <c r="I624" s="92">
        <v>45534</v>
      </c>
      <c r="J624" s="94"/>
      <c r="K624" s="90"/>
      <c r="L624" s="90"/>
      <c r="M624" s="90"/>
      <c r="N624" s="90"/>
      <c r="O624" s="92"/>
      <c r="P624" s="92"/>
      <c r="Q624" s="188">
        <v>3113</v>
      </c>
      <c r="R624" s="95" t="e">
        <f t="array" ref="R624">SUM(IF($AA624=Reformulaciones!$B$2:$B$1354,Reformulaciones!$J$2:$J$994,0))</f>
        <v>#N/A</v>
      </c>
      <c r="S624" s="93" t="s">
        <v>2921</v>
      </c>
      <c r="T624" s="93" t="s">
        <v>2641</v>
      </c>
      <c r="U624" s="96" t="s">
        <v>835</v>
      </c>
      <c r="V624" s="94" t="s">
        <v>163</v>
      </c>
      <c r="W624" s="90" t="s">
        <v>748</v>
      </c>
      <c r="X624" s="92">
        <v>45505</v>
      </c>
      <c r="Y624" s="92">
        <v>45657</v>
      </c>
      <c r="Z624" s="90" t="s">
        <v>753</v>
      </c>
      <c r="AA624" s="44"/>
      <c r="AB624" s="97" t="s">
        <v>55</v>
      </c>
      <c r="AC624" s="97" t="s">
        <v>55</v>
      </c>
      <c r="AD624" s="97" t="s">
        <v>55</v>
      </c>
      <c r="AE624" s="97" t="s">
        <v>55</v>
      </c>
      <c r="AF624" s="97" t="s">
        <v>55</v>
      </c>
      <c r="AG624" s="97" t="s">
        <v>55</v>
      </c>
      <c r="AH624" s="97" t="s">
        <v>55</v>
      </c>
      <c r="AI624" s="97" t="s">
        <v>55</v>
      </c>
      <c r="AJ624" s="97" t="s">
        <v>55</v>
      </c>
      <c r="AK624" s="97" t="s">
        <v>55</v>
      </c>
      <c r="AL624" s="97" t="s">
        <v>55</v>
      </c>
      <c r="AM624" s="97" t="s">
        <v>55</v>
      </c>
      <c r="AN624" s="97" t="s">
        <v>55</v>
      </c>
      <c r="AO624" s="97" t="s">
        <v>55</v>
      </c>
      <c r="AP624" s="97" t="s">
        <v>55</v>
      </c>
      <c r="AQ624" s="97" t="s">
        <v>55</v>
      </c>
      <c r="AR624" s="97" t="s">
        <v>55</v>
      </c>
      <c r="AS624" s="97" t="s">
        <v>55</v>
      </c>
      <c r="AT624" s="97" t="s">
        <v>47</v>
      </c>
      <c r="AU624" s="98" t="str">
        <f t="shared" si="143"/>
        <v>A</v>
      </c>
      <c r="AV624" s="219" t="s">
        <v>2925</v>
      </c>
      <c r="AW624" s="198">
        <v>0.5</v>
      </c>
      <c r="AX624" s="197" t="s">
        <v>2926</v>
      </c>
      <c r="AY624" s="203">
        <v>45587</v>
      </c>
      <c r="AZ624" s="219" t="s">
        <v>2696</v>
      </c>
      <c r="BA624" s="219" t="s">
        <v>55</v>
      </c>
      <c r="BB624" s="223"/>
      <c r="BC624" s="97" t="s">
        <v>47</v>
      </c>
      <c r="BD624" s="98" t="str">
        <f t="shared" si="146"/>
        <v>A</v>
      </c>
      <c r="BE624" s="99"/>
      <c r="BF624" s="106"/>
      <c r="BG624" s="101"/>
      <c r="BH624" s="200"/>
      <c r="BI624" s="205"/>
      <c r="BJ624" s="201"/>
      <c r="BK624" s="202"/>
      <c r="BL624" s="107"/>
      <c r="BM624" s="108">
        <f t="shared" si="144"/>
        <v>1</v>
      </c>
      <c r="BN624" s="108">
        <f t="shared" si="156"/>
        <v>1</v>
      </c>
      <c r="BO624" s="108">
        <f t="shared" si="157"/>
        <v>0</v>
      </c>
      <c r="BP624" s="108">
        <f t="shared" si="158"/>
        <v>1</v>
      </c>
      <c r="BQ624" s="108">
        <f t="shared" si="159"/>
        <v>1</v>
      </c>
      <c r="BR624" s="109">
        <f t="shared" si="160"/>
        <v>0</v>
      </c>
      <c r="BS624" s="108">
        <f t="shared" si="145"/>
        <v>1</v>
      </c>
      <c r="BT624" s="108">
        <f t="shared" si="162"/>
        <v>0</v>
      </c>
      <c r="BU624" s="108">
        <f t="shared" si="135"/>
        <v>1</v>
      </c>
      <c r="BV624" s="62" t="str">
        <f t="shared" si="136"/>
        <v>MENOR</v>
      </c>
      <c r="BW624" s="251"/>
    </row>
    <row r="625" spans="1:75" ht="49.5" customHeight="1">
      <c r="A625" s="89" t="s">
        <v>2927</v>
      </c>
      <c r="B625" s="43">
        <v>2152</v>
      </c>
      <c r="C625" s="90" t="s">
        <v>2</v>
      </c>
      <c r="D625" s="90" t="s">
        <v>2928</v>
      </c>
      <c r="E625" s="92"/>
      <c r="F625" s="90" t="s">
        <v>24</v>
      </c>
      <c r="G625" s="93" t="s">
        <v>2929</v>
      </c>
      <c r="H625" s="90" t="s">
        <v>28</v>
      </c>
      <c r="I625" s="92">
        <v>45540</v>
      </c>
      <c r="J625" s="94"/>
      <c r="K625" s="90"/>
      <c r="L625" s="90"/>
      <c r="M625" s="90"/>
      <c r="N625" s="90"/>
      <c r="O625" s="92"/>
      <c r="P625" s="92"/>
      <c r="Q625" s="188">
        <v>3271</v>
      </c>
      <c r="R625" s="95" t="e">
        <f t="array" ref="R625">SUM(IF($AA625=Reformulaciones!$B$2:$B$1354,Reformulaciones!$J$2:$J$994,0))</f>
        <v>#N/A</v>
      </c>
      <c r="S625" s="93" t="s">
        <v>3345</v>
      </c>
      <c r="T625" s="93" t="s">
        <v>3232</v>
      </c>
      <c r="U625" s="96" t="s">
        <v>3233</v>
      </c>
      <c r="V625" s="187">
        <v>100</v>
      </c>
      <c r="W625" s="90" t="s">
        <v>128</v>
      </c>
      <c r="X625" s="92">
        <v>45587</v>
      </c>
      <c r="Y625" s="92">
        <v>45657</v>
      </c>
      <c r="Z625" s="90" t="s">
        <v>2930</v>
      </c>
      <c r="AA625" s="44"/>
      <c r="AB625" s="97" t="s">
        <v>55</v>
      </c>
      <c r="AC625" s="97" t="s">
        <v>55</v>
      </c>
      <c r="AD625" s="97" t="s">
        <v>55</v>
      </c>
      <c r="AE625" s="97" t="s">
        <v>55</v>
      </c>
      <c r="AF625" s="97" t="s">
        <v>55</v>
      </c>
      <c r="AG625" s="97" t="s">
        <v>55</v>
      </c>
      <c r="AH625" s="97" t="s">
        <v>55</v>
      </c>
      <c r="AI625" s="97" t="s">
        <v>55</v>
      </c>
      <c r="AJ625" s="97" t="s">
        <v>55</v>
      </c>
      <c r="AK625" s="97" t="s">
        <v>55</v>
      </c>
      <c r="AL625" s="97" t="s">
        <v>55</v>
      </c>
      <c r="AM625" s="97" t="s">
        <v>55</v>
      </c>
      <c r="AN625" s="97" t="s">
        <v>55</v>
      </c>
      <c r="AO625" s="97" t="s">
        <v>55</v>
      </c>
      <c r="AP625" s="97" t="s">
        <v>55</v>
      </c>
      <c r="AQ625" s="97" t="s">
        <v>55</v>
      </c>
      <c r="AR625" s="97" t="s">
        <v>55</v>
      </c>
      <c r="AS625" s="97" t="s">
        <v>55</v>
      </c>
      <c r="AT625" s="97" t="s">
        <v>44</v>
      </c>
      <c r="AU625" s="98" t="str">
        <f t="shared" ref="AU625:AU664" si="165">IF($AW625="N.A.","A",(IF($AW625&lt;100%,"A",(IF($AW625=100%,"C")))))</f>
        <v>A</v>
      </c>
      <c r="AV625" s="197" t="s">
        <v>254</v>
      </c>
      <c r="AW625" s="198">
        <v>0</v>
      </c>
      <c r="AX625" s="197" t="s">
        <v>2399</v>
      </c>
      <c r="AY625" s="203">
        <v>45588</v>
      </c>
      <c r="AZ625" s="97" t="s">
        <v>55</v>
      </c>
      <c r="BA625" s="97" t="s">
        <v>55</v>
      </c>
      <c r="BB625" s="201"/>
      <c r="BC625" s="97" t="s">
        <v>44</v>
      </c>
      <c r="BD625" s="98" t="str">
        <f t="shared" si="146"/>
        <v>A</v>
      </c>
      <c r="BE625" s="99"/>
      <c r="BF625" s="106"/>
      <c r="BG625" s="101"/>
      <c r="BH625" s="200"/>
      <c r="BI625" s="205"/>
      <c r="BJ625" s="201"/>
      <c r="BK625" s="202"/>
      <c r="BL625" s="107" t="s">
        <v>2400</v>
      </c>
      <c r="BM625" s="108">
        <f t="shared" si="144"/>
        <v>1</v>
      </c>
      <c r="BN625" s="108">
        <f t="shared" si="156"/>
        <v>1</v>
      </c>
      <c r="BO625" s="108">
        <f t="shared" si="157"/>
        <v>0</v>
      </c>
      <c r="BP625" s="108">
        <f t="shared" si="158"/>
        <v>1</v>
      </c>
      <c r="BQ625" s="108">
        <f t="shared" si="159"/>
        <v>1</v>
      </c>
      <c r="BR625" s="109">
        <f t="shared" si="160"/>
        <v>0</v>
      </c>
      <c r="BS625" s="108">
        <f t="shared" si="145"/>
        <v>1</v>
      </c>
      <c r="BT625" s="108">
        <f t="shared" si="162"/>
        <v>0</v>
      </c>
      <c r="BU625" s="108">
        <f t="shared" si="135"/>
        <v>1</v>
      </c>
      <c r="BV625" s="62" t="str">
        <f t="shared" si="136"/>
        <v>MENOR</v>
      </c>
      <c r="BW625" s="251"/>
    </row>
    <row r="626" spans="1:75" ht="49.5" customHeight="1">
      <c r="A626" s="89" t="s">
        <v>2927</v>
      </c>
      <c r="B626" s="43">
        <v>2153</v>
      </c>
      <c r="C626" s="90" t="s">
        <v>2</v>
      </c>
      <c r="D626" s="90" t="s">
        <v>2928</v>
      </c>
      <c r="E626" s="92"/>
      <c r="F626" s="90" t="s">
        <v>24</v>
      </c>
      <c r="G626" s="93" t="s">
        <v>2931</v>
      </c>
      <c r="H626" s="90" t="s">
        <v>28</v>
      </c>
      <c r="I626" s="92">
        <v>45540</v>
      </c>
      <c r="J626" s="94"/>
      <c r="K626" s="90"/>
      <c r="L626" s="90"/>
      <c r="M626" s="90"/>
      <c r="N626" s="90"/>
      <c r="O626" s="92"/>
      <c r="P626" s="92"/>
      <c r="Q626" s="188">
        <v>3104</v>
      </c>
      <c r="R626" s="95" t="e">
        <f t="array" ref="R626">SUM(IF($AA626=Reformulaciones!$B$2:$B$1354,Reformulaciones!$J$2:$J$994,0))</f>
        <v>#N/A</v>
      </c>
      <c r="S626" s="93" t="s">
        <v>2932</v>
      </c>
      <c r="T626" s="93" t="s">
        <v>2933</v>
      </c>
      <c r="U626" s="96" t="s">
        <v>2934</v>
      </c>
      <c r="V626" s="94" t="s">
        <v>1594</v>
      </c>
      <c r="W626" s="90" t="s">
        <v>277</v>
      </c>
      <c r="X626" s="92">
        <v>45566</v>
      </c>
      <c r="Y626" s="92">
        <v>45657</v>
      </c>
      <c r="Z626" s="90" t="s">
        <v>2935</v>
      </c>
      <c r="AA626" s="44"/>
      <c r="AB626" s="97" t="s">
        <v>55</v>
      </c>
      <c r="AC626" s="97" t="s">
        <v>55</v>
      </c>
      <c r="AD626" s="97" t="s">
        <v>55</v>
      </c>
      <c r="AE626" s="97" t="s">
        <v>55</v>
      </c>
      <c r="AF626" s="97" t="s">
        <v>55</v>
      </c>
      <c r="AG626" s="97" t="s">
        <v>55</v>
      </c>
      <c r="AH626" s="97" t="s">
        <v>55</v>
      </c>
      <c r="AI626" s="97" t="s">
        <v>55</v>
      </c>
      <c r="AJ626" s="97" t="s">
        <v>55</v>
      </c>
      <c r="AK626" s="97" t="s">
        <v>55</v>
      </c>
      <c r="AL626" s="97" t="s">
        <v>55</v>
      </c>
      <c r="AM626" s="97" t="s">
        <v>55</v>
      </c>
      <c r="AN626" s="97" t="s">
        <v>55</v>
      </c>
      <c r="AO626" s="97" t="s">
        <v>55</v>
      </c>
      <c r="AP626" s="97" t="s">
        <v>55</v>
      </c>
      <c r="AQ626" s="97" t="s">
        <v>55</v>
      </c>
      <c r="AR626" s="97" t="s">
        <v>55</v>
      </c>
      <c r="AS626" s="97" t="s">
        <v>55</v>
      </c>
      <c r="AT626" s="97" t="s">
        <v>44</v>
      </c>
      <c r="AU626" s="98" t="str">
        <f t="shared" si="165"/>
        <v>A</v>
      </c>
      <c r="AV626" s="197" t="s">
        <v>254</v>
      </c>
      <c r="AW626" s="198">
        <v>0</v>
      </c>
      <c r="AX626" s="197" t="s">
        <v>1860</v>
      </c>
      <c r="AY626" s="203">
        <v>45588</v>
      </c>
      <c r="AZ626" s="97" t="s">
        <v>55</v>
      </c>
      <c r="BA626" s="97" t="s">
        <v>55</v>
      </c>
      <c r="BB626" s="219"/>
      <c r="BC626" s="97" t="s">
        <v>44</v>
      </c>
      <c r="BD626" s="98" t="str">
        <f t="shared" si="146"/>
        <v>A</v>
      </c>
      <c r="BE626" s="99"/>
      <c r="BF626" s="106"/>
      <c r="BG626" s="101"/>
      <c r="BH626" s="200"/>
      <c r="BI626" s="205"/>
      <c r="BJ626" s="201"/>
      <c r="BK626" s="202"/>
      <c r="BL626" s="107" t="s">
        <v>141</v>
      </c>
      <c r="BM626" s="108">
        <f t="shared" si="144"/>
        <v>1</v>
      </c>
      <c r="BN626" s="108">
        <f t="shared" si="156"/>
        <v>1</v>
      </c>
      <c r="BO626" s="108">
        <f t="shared" si="157"/>
        <v>0</v>
      </c>
      <c r="BP626" s="108">
        <f t="shared" si="158"/>
        <v>1</v>
      </c>
      <c r="BQ626" s="108">
        <f t="shared" si="159"/>
        <v>1</v>
      </c>
      <c r="BR626" s="109">
        <f t="shared" si="160"/>
        <v>0</v>
      </c>
      <c r="BS626" s="108">
        <f t="shared" si="145"/>
        <v>1</v>
      </c>
      <c r="BT626" s="108">
        <f t="shared" si="162"/>
        <v>0</v>
      </c>
      <c r="BU626" s="108">
        <f t="shared" si="135"/>
        <v>1</v>
      </c>
      <c r="BV626" s="62" t="str">
        <f t="shared" si="136"/>
        <v>MENOR</v>
      </c>
      <c r="BW626" s="251"/>
    </row>
    <row r="627" spans="1:75" ht="49.5" customHeight="1">
      <c r="A627" s="89" t="s">
        <v>2927</v>
      </c>
      <c r="B627" s="43">
        <v>2153</v>
      </c>
      <c r="C627" s="90" t="s">
        <v>2</v>
      </c>
      <c r="D627" s="90" t="s">
        <v>2928</v>
      </c>
      <c r="E627" s="92"/>
      <c r="F627" s="90" t="s">
        <v>24</v>
      </c>
      <c r="G627" s="93" t="s">
        <v>2931</v>
      </c>
      <c r="H627" s="90" t="s">
        <v>28</v>
      </c>
      <c r="I627" s="92">
        <v>45540</v>
      </c>
      <c r="J627" s="94"/>
      <c r="K627" s="90"/>
      <c r="L627" s="90"/>
      <c r="M627" s="90"/>
      <c r="N627" s="90"/>
      <c r="O627" s="92"/>
      <c r="P627" s="92"/>
      <c r="Q627" s="188">
        <v>3105</v>
      </c>
      <c r="R627" s="95" t="e">
        <f t="array" ref="R627">SUM(IF($AA627=Reformulaciones!$B$2:$B$1354,Reformulaciones!$J$2:$J$994,0))</f>
        <v>#N/A</v>
      </c>
      <c r="S627" s="93" t="s">
        <v>2932</v>
      </c>
      <c r="T627" s="93" t="s">
        <v>2936</v>
      </c>
      <c r="U627" s="96" t="s">
        <v>2937</v>
      </c>
      <c r="V627" s="94" t="s">
        <v>1594</v>
      </c>
      <c r="W627" s="90" t="s">
        <v>277</v>
      </c>
      <c r="X627" s="92">
        <v>45566</v>
      </c>
      <c r="Y627" s="92">
        <v>45657</v>
      </c>
      <c r="Z627" s="90" t="s">
        <v>2935</v>
      </c>
      <c r="AA627" s="44"/>
      <c r="AB627" s="97" t="s">
        <v>55</v>
      </c>
      <c r="AC627" s="97" t="s">
        <v>55</v>
      </c>
      <c r="AD627" s="97" t="s">
        <v>55</v>
      </c>
      <c r="AE627" s="97" t="s">
        <v>55</v>
      </c>
      <c r="AF627" s="97" t="s">
        <v>55</v>
      </c>
      <c r="AG627" s="97" t="s">
        <v>55</v>
      </c>
      <c r="AH627" s="97" t="s">
        <v>55</v>
      </c>
      <c r="AI627" s="97" t="s">
        <v>55</v>
      </c>
      <c r="AJ627" s="97" t="s">
        <v>55</v>
      </c>
      <c r="AK627" s="97" t="s">
        <v>55</v>
      </c>
      <c r="AL627" s="97" t="s">
        <v>55</v>
      </c>
      <c r="AM627" s="97" t="s">
        <v>55</v>
      </c>
      <c r="AN627" s="97" t="s">
        <v>55</v>
      </c>
      <c r="AO627" s="97" t="s">
        <v>55</v>
      </c>
      <c r="AP627" s="97" t="s">
        <v>55</v>
      </c>
      <c r="AQ627" s="97" t="s">
        <v>55</v>
      </c>
      <c r="AR627" s="97" t="s">
        <v>55</v>
      </c>
      <c r="AS627" s="97" t="s">
        <v>55</v>
      </c>
      <c r="AT627" s="97" t="s">
        <v>44</v>
      </c>
      <c r="AU627" s="98" t="str">
        <f t="shared" si="165"/>
        <v>A</v>
      </c>
      <c r="AV627" s="197" t="s">
        <v>254</v>
      </c>
      <c r="AW627" s="198">
        <v>0</v>
      </c>
      <c r="AX627" s="197" t="s">
        <v>1860</v>
      </c>
      <c r="AY627" s="203">
        <v>45588</v>
      </c>
      <c r="AZ627" s="97" t="s">
        <v>55</v>
      </c>
      <c r="BA627" s="97" t="s">
        <v>55</v>
      </c>
      <c r="BB627" s="219"/>
      <c r="BC627" s="97" t="s">
        <v>44</v>
      </c>
      <c r="BD627" s="98" t="str">
        <f t="shared" si="146"/>
        <v>A</v>
      </c>
      <c r="BE627" s="99"/>
      <c r="BF627" s="106"/>
      <c r="BG627" s="101"/>
      <c r="BH627" s="200"/>
      <c r="BI627" s="205"/>
      <c r="BJ627" s="201"/>
      <c r="BK627" s="202"/>
      <c r="BL627" s="107" t="s">
        <v>141</v>
      </c>
      <c r="BM627" s="108">
        <f t="shared" si="144"/>
        <v>1</v>
      </c>
      <c r="BN627" s="108">
        <f t="shared" si="156"/>
        <v>1</v>
      </c>
      <c r="BO627" s="108">
        <f t="shared" si="157"/>
        <v>0</v>
      </c>
      <c r="BP627" s="108">
        <f t="shared" si="158"/>
        <v>1</v>
      </c>
      <c r="BQ627" s="108">
        <f t="shared" si="159"/>
        <v>1</v>
      </c>
      <c r="BR627" s="109">
        <f t="shared" si="160"/>
        <v>0</v>
      </c>
      <c r="BS627" s="108">
        <f t="shared" si="145"/>
        <v>1</v>
      </c>
      <c r="BT627" s="108">
        <f t="shared" si="162"/>
        <v>0</v>
      </c>
      <c r="BU627" s="108">
        <f t="shared" si="135"/>
        <v>1</v>
      </c>
      <c r="BV627" s="62" t="str">
        <f t="shared" si="136"/>
        <v>MENOR</v>
      </c>
      <c r="BW627" s="251"/>
    </row>
    <row r="628" spans="1:75" ht="49.5" customHeight="1">
      <c r="A628" s="89" t="s">
        <v>2927</v>
      </c>
      <c r="B628" s="43">
        <v>2154</v>
      </c>
      <c r="C628" s="90" t="s">
        <v>2</v>
      </c>
      <c r="D628" s="90" t="s">
        <v>2928</v>
      </c>
      <c r="E628" s="92"/>
      <c r="F628" s="90" t="s">
        <v>24</v>
      </c>
      <c r="G628" s="93" t="s">
        <v>2938</v>
      </c>
      <c r="H628" s="90" t="s">
        <v>28</v>
      </c>
      <c r="I628" s="92">
        <v>45540</v>
      </c>
      <c r="J628" s="94"/>
      <c r="K628" s="90"/>
      <c r="L628" s="90"/>
      <c r="M628" s="90"/>
      <c r="N628" s="90"/>
      <c r="O628" s="92"/>
      <c r="P628" s="92"/>
      <c r="Q628" s="188">
        <v>3106</v>
      </c>
      <c r="R628" s="95" t="e">
        <f t="array" ref="R628">SUM(IF($AA628=Reformulaciones!$B$2:$B$1354,Reformulaciones!$J$2:$J$994,0))</f>
        <v>#N/A</v>
      </c>
      <c r="S628" s="93"/>
      <c r="T628" s="93" t="s">
        <v>3234</v>
      </c>
      <c r="U628" s="96" t="s">
        <v>3235</v>
      </c>
      <c r="V628" s="90">
        <v>1</v>
      </c>
      <c r="W628" s="90" t="s">
        <v>277</v>
      </c>
      <c r="X628" s="92">
        <v>45566</v>
      </c>
      <c r="Y628" s="92">
        <v>45657</v>
      </c>
      <c r="Z628" s="90" t="s">
        <v>2935</v>
      </c>
      <c r="AA628" s="44"/>
      <c r="AB628" s="97" t="s">
        <v>55</v>
      </c>
      <c r="AC628" s="97" t="s">
        <v>55</v>
      </c>
      <c r="AD628" s="97" t="s">
        <v>55</v>
      </c>
      <c r="AE628" s="97" t="s">
        <v>55</v>
      </c>
      <c r="AF628" s="97" t="s">
        <v>55</v>
      </c>
      <c r="AG628" s="97" t="s">
        <v>55</v>
      </c>
      <c r="AH628" s="97" t="s">
        <v>55</v>
      </c>
      <c r="AI628" s="97" t="s">
        <v>55</v>
      </c>
      <c r="AJ628" s="97" t="s">
        <v>55</v>
      </c>
      <c r="AK628" s="97" t="s">
        <v>55</v>
      </c>
      <c r="AL628" s="97" t="s">
        <v>55</v>
      </c>
      <c r="AM628" s="97" t="s">
        <v>55</v>
      </c>
      <c r="AN628" s="97" t="s">
        <v>55</v>
      </c>
      <c r="AO628" s="97" t="s">
        <v>55</v>
      </c>
      <c r="AP628" s="97" t="s">
        <v>55</v>
      </c>
      <c r="AQ628" s="97" t="s">
        <v>55</v>
      </c>
      <c r="AR628" s="97" t="s">
        <v>55</v>
      </c>
      <c r="AS628" s="97" t="s">
        <v>55</v>
      </c>
      <c r="AT628" s="97" t="s">
        <v>44</v>
      </c>
      <c r="AU628" s="98" t="str">
        <f t="shared" si="165"/>
        <v>A</v>
      </c>
      <c r="AV628" s="197" t="s">
        <v>254</v>
      </c>
      <c r="AW628" s="198">
        <v>0</v>
      </c>
      <c r="AX628" s="197" t="s">
        <v>2399</v>
      </c>
      <c r="AY628" s="203">
        <v>45588</v>
      </c>
      <c r="AZ628" s="97" t="s">
        <v>55</v>
      </c>
      <c r="BA628" s="97" t="s">
        <v>55</v>
      </c>
      <c r="BB628" s="219"/>
      <c r="BC628" s="97" t="s">
        <v>44</v>
      </c>
      <c r="BD628" s="98" t="str">
        <f t="shared" si="146"/>
        <v>A</v>
      </c>
      <c r="BE628" s="99"/>
      <c r="BF628" s="106"/>
      <c r="BG628" s="101"/>
      <c r="BH628" s="200"/>
      <c r="BI628" s="205"/>
      <c r="BJ628" s="201"/>
      <c r="BK628" s="202"/>
      <c r="BL628" s="107" t="s">
        <v>2400</v>
      </c>
      <c r="BM628" s="108">
        <f t="shared" si="144"/>
        <v>1</v>
      </c>
      <c r="BN628" s="108">
        <f t="shared" si="156"/>
        <v>1</v>
      </c>
      <c r="BO628" s="108">
        <f t="shared" si="157"/>
        <v>0</v>
      </c>
      <c r="BP628" s="108">
        <f t="shared" si="158"/>
        <v>1</v>
      </c>
      <c r="BQ628" s="108">
        <f t="shared" si="159"/>
        <v>1</v>
      </c>
      <c r="BR628" s="109">
        <f t="shared" si="160"/>
        <v>0</v>
      </c>
      <c r="BS628" s="108">
        <f t="shared" si="145"/>
        <v>1</v>
      </c>
      <c r="BT628" s="108">
        <f t="shared" si="162"/>
        <v>0</v>
      </c>
      <c r="BU628" s="108">
        <f t="shared" si="135"/>
        <v>1</v>
      </c>
      <c r="BV628" s="62" t="str">
        <f t="shared" si="136"/>
        <v>MENOR</v>
      </c>
      <c r="BW628" s="251"/>
    </row>
    <row r="629" spans="1:75" ht="49.5" customHeight="1">
      <c r="A629" s="89" t="s">
        <v>3527</v>
      </c>
      <c r="B629" s="43">
        <v>2156</v>
      </c>
      <c r="C629" s="90" t="s">
        <v>2</v>
      </c>
      <c r="D629" s="90" t="s">
        <v>2928</v>
      </c>
      <c r="E629" s="92">
        <v>45510</v>
      </c>
      <c r="F629" s="90" t="s">
        <v>1615</v>
      </c>
      <c r="G629" s="93" t="s">
        <v>2939</v>
      </c>
      <c r="H629" s="90" t="s">
        <v>28</v>
      </c>
      <c r="I629" s="92">
        <v>45540</v>
      </c>
      <c r="J629" s="94"/>
      <c r="K629" s="90"/>
      <c r="L629" s="90"/>
      <c r="M629" s="90"/>
      <c r="N629" s="90"/>
      <c r="O629" s="92"/>
      <c r="P629" s="92"/>
      <c r="Q629" s="188">
        <v>3087</v>
      </c>
      <c r="R629" s="95" t="e">
        <f t="array" ref="R629">SUM(IF($AA629=Reformulaciones!$B$2:$B$1354,Reformulaciones!$J$2:$J$994,0))</f>
        <v>#N/A</v>
      </c>
      <c r="S629" s="93" t="s">
        <v>2940</v>
      </c>
      <c r="T629" s="93" t="s">
        <v>2941</v>
      </c>
      <c r="U629" s="96" t="s">
        <v>2942</v>
      </c>
      <c r="V629" s="94" t="s">
        <v>154</v>
      </c>
      <c r="W629" s="90" t="s">
        <v>2943</v>
      </c>
      <c r="X629" s="92">
        <v>45536</v>
      </c>
      <c r="Y629" s="92">
        <v>45657</v>
      </c>
      <c r="Z629" s="90" t="s">
        <v>2944</v>
      </c>
      <c r="AA629" s="44"/>
      <c r="AB629" s="97" t="s">
        <v>55</v>
      </c>
      <c r="AC629" s="97" t="s">
        <v>55</v>
      </c>
      <c r="AD629" s="97" t="s">
        <v>55</v>
      </c>
      <c r="AE629" s="97" t="s">
        <v>55</v>
      </c>
      <c r="AF629" s="97" t="s">
        <v>55</v>
      </c>
      <c r="AG629" s="97" t="s">
        <v>55</v>
      </c>
      <c r="AH629" s="97" t="s">
        <v>55</v>
      </c>
      <c r="AI629" s="97" t="s">
        <v>55</v>
      </c>
      <c r="AJ629" s="97" t="s">
        <v>55</v>
      </c>
      <c r="AK629" s="97" t="s">
        <v>55</v>
      </c>
      <c r="AL629" s="97" t="s">
        <v>55</v>
      </c>
      <c r="AM629" s="97" t="s">
        <v>55</v>
      </c>
      <c r="AN629" s="97" t="s">
        <v>55</v>
      </c>
      <c r="AO629" s="97" t="s">
        <v>55</v>
      </c>
      <c r="AP629" s="97" t="s">
        <v>55</v>
      </c>
      <c r="AQ629" s="97" t="s">
        <v>55</v>
      </c>
      <c r="AR629" s="97" t="s">
        <v>55</v>
      </c>
      <c r="AS629" s="97" t="s">
        <v>55</v>
      </c>
      <c r="AT629" s="97" t="s">
        <v>50</v>
      </c>
      <c r="AU629" s="98" t="str">
        <f t="shared" si="165"/>
        <v>A</v>
      </c>
      <c r="AV629" s="219" t="s">
        <v>121</v>
      </c>
      <c r="AW629" s="198">
        <v>0</v>
      </c>
      <c r="AX629" s="197" t="s">
        <v>124</v>
      </c>
      <c r="AY629" s="203">
        <v>45588</v>
      </c>
      <c r="AZ629" s="219" t="s">
        <v>110</v>
      </c>
      <c r="BA629" s="219" t="s">
        <v>586</v>
      </c>
      <c r="BB629" s="223" t="s">
        <v>2945</v>
      </c>
      <c r="BC629" s="97" t="s">
        <v>50</v>
      </c>
      <c r="BD629" s="98" t="str">
        <f t="shared" si="146"/>
        <v>A</v>
      </c>
      <c r="BE629" s="99"/>
      <c r="BF629" s="106"/>
      <c r="BG629" s="101"/>
      <c r="BH629" s="200"/>
      <c r="BI629" s="205"/>
      <c r="BJ629" s="201"/>
      <c r="BK629" s="202"/>
      <c r="BL629" s="107" t="s">
        <v>2400</v>
      </c>
      <c r="BM629" s="108">
        <f t="shared" si="144"/>
        <v>1</v>
      </c>
      <c r="BN629" s="108">
        <f t="shared" si="156"/>
        <v>1</v>
      </c>
      <c r="BO629" s="108">
        <f t="shared" si="157"/>
        <v>0</v>
      </c>
      <c r="BP629" s="108">
        <f t="shared" si="158"/>
        <v>1</v>
      </c>
      <c r="BQ629" s="108">
        <f t="shared" si="159"/>
        <v>1</v>
      </c>
      <c r="BR629" s="109">
        <f t="shared" si="160"/>
        <v>0</v>
      </c>
      <c r="BS629" s="108">
        <f t="shared" si="145"/>
        <v>1</v>
      </c>
      <c r="BT629" s="108">
        <f t="shared" si="162"/>
        <v>0</v>
      </c>
      <c r="BU629" s="108">
        <f t="shared" si="135"/>
        <v>1</v>
      </c>
      <c r="BV629" s="62" t="str">
        <f t="shared" si="136"/>
        <v>MENOR</v>
      </c>
      <c r="BW629" s="251"/>
    </row>
    <row r="630" spans="1:75" ht="60.75" customHeight="1">
      <c r="A630" s="89" t="s">
        <v>3527</v>
      </c>
      <c r="B630" s="43">
        <v>2157</v>
      </c>
      <c r="C630" s="90" t="s">
        <v>2</v>
      </c>
      <c r="D630" s="90" t="s">
        <v>2928</v>
      </c>
      <c r="E630" s="92">
        <v>45510</v>
      </c>
      <c r="F630" s="90" t="s">
        <v>1615</v>
      </c>
      <c r="G630" s="93" t="s">
        <v>2946</v>
      </c>
      <c r="H630" s="90" t="s">
        <v>28</v>
      </c>
      <c r="I630" s="92">
        <v>45540</v>
      </c>
      <c r="J630" s="94"/>
      <c r="K630" s="90"/>
      <c r="L630" s="90"/>
      <c r="M630" s="90"/>
      <c r="N630" s="90"/>
      <c r="O630" s="92"/>
      <c r="P630" s="92"/>
      <c r="Q630" s="188">
        <v>3085</v>
      </c>
      <c r="R630" s="95" t="e">
        <f t="array" ref="R630">SUM(IF($AA630=Reformulaciones!$B$2:$B$1354,Reformulaciones!$J$2:$J$994,0))</f>
        <v>#N/A</v>
      </c>
      <c r="S630" s="93" t="s">
        <v>2947</v>
      </c>
      <c r="T630" s="93" t="s">
        <v>2948</v>
      </c>
      <c r="U630" s="96" t="s">
        <v>2949</v>
      </c>
      <c r="V630" s="94" t="s">
        <v>154</v>
      </c>
      <c r="W630" s="90" t="s">
        <v>2943</v>
      </c>
      <c r="X630" s="92">
        <v>45536</v>
      </c>
      <c r="Y630" s="92">
        <v>45657</v>
      </c>
      <c r="Z630" s="90" t="s">
        <v>2944</v>
      </c>
      <c r="AA630" s="44"/>
      <c r="AB630" s="97" t="s">
        <v>55</v>
      </c>
      <c r="AC630" s="97" t="s">
        <v>55</v>
      </c>
      <c r="AD630" s="97" t="s">
        <v>55</v>
      </c>
      <c r="AE630" s="97" t="s">
        <v>55</v>
      </c>
      <c r="AF630" s="97" t="s">
        <v>55</v>
      </c>
      <c r="AG630" s="97" t="s">
        <v>55</v>
      </c>
      <c r="AH630" s="97" t="s">
        <v>55</v>
      </c>
      <c r="AI630" s="97" t="s">
        <v>55</v>
      </c>
      <c r="AJ630" s="97" t="s">
        <v>55</v>
      </c>
      <c r="AK630" s="97" t="s">
        <v>55</v>
      </c>
      <c r="AL630" s="97" t="s">
        <v>55</v>
      </c>
      <c r="AM630" s="97" t="s">
        <v>55</v>
      </c>
      <c r="AN630" s="97" t="s">
        <v>55</v>
      </c>
      <c r="AO630" s="97" t="s">
        <v>55</v>
      </c>
      <c r="AP630" s="97" t="s">
        <v>55</v>
      </c>
      <c r="AQ630" s="97" t="s">
        <v>55</v>
      </c>
      <c r="AR630" s="97" t="s">
        <v>55</v>
      </c>
      <c r="AS630" s="97" t="s">
        <v>55</v>
      </c>
      <c r="AT630" s="97" t="s">
        <v>50</v>
      </c>
      <c r="AU630" s="98" t="str">
        <f t="shared" si="165"/>
        <v>A</v>
      </c>
      <c r="AV630" s="219" t="s">
        <v>121</v>
      </c>
      <c r="AW630" s="198">
        <v>0</v>
      </c>
      <c r="AX630" s="197" t="s">
        <v>124</v>
      </c>
      <c r="AY630" s="203">
        <v>45588</v>
      </c>
      <c r="AZ630" s="219" t="s">
        <v>110</v>
      </c>
      <c r="BA630" s="219" t="s">
        <v>586</v>
      </c>
      <c r="BB630" s="219"/>
      <c r="BC630" s="97" t="s">
        <v>50</v>
      </c>
      <c r="BD630" s="98" t="str">
        <f t="shared" si="146"/>
        <v>A</v>
      </c>
      <c r="BE630" s="99"/>
      <c r="BF630" s="106"/>
      <c r="BG630" s="101"/>
      <c r="BH630" s="200"/>
      <c r="BI630" s="205"/>
      <c r="BJ630" s="201"/>
      <c r="BK630" s="202"/>
      <c r="BL630" s="107" t="s">
        <v>2400</v>
      </c>
      <c r="BM630" s="108">
        <f t="shared" si="144"/>
        <v>1</v>
      </c>
      <c r="BN630" s="108">
        <f t="shared" si="156"/>
        <v>1</v>
      </c>
      <c r="BO630" s="108">
        <f t="shared" si="157"/>
        <v>0</v>
      </c>
      <c r="BP630" s="108">
        <f t="shared" si="158"/>
        <v>1</v>
      </c>
      <c r="BQ630" s="108">
        <f t="shared" si="159"/>
        <v>1</v>
      </c>
      <c r="BR630" s="109">
        <f t="shared" si="160"/>
        <v>0</v>
      </c>
      <c r="BS630" s="108">
        <f t="shared" si="145"/>
        <v>1</v>
      </c>
      <c r="BT630" s="108">
        <f t="shared" si="162"/>
        <v>0</v>
      </c>
      <c r="BU630" s="108">
        <f t="shared" si="135"/>
        <v>1</v>
      </c>
      <c r="BV630" s="62" t="str">
        <f t="shared" si="136"/>
        <v>MENOR</v>
      </c>
      <c r="BW630" s="251"/>
    </row>
    <row r="631" spans="1:75" ht="49.5" customHeight="1">
      <c r="A631" s="89" t="s">
        <v>3527</v>
      </c>
      <c r="B631" s="43">
        <v>2157</v>
      </c>
      <c r="C631" s="90" t="s">
        <v>2</v>
      </c>
      <c r="D631" s="90" t="s">
        <v>2928</v>
      </c>
      <c r="E631" s="92">
        <v>45510</v>
      </c>
      <c r="F631" s="90" t="s">
        <v>1615</v>
      </c>
      <c r="G631" s="93" t="s">
        <v>2946</v>
      </c>
      <c r="H631" s="90" t="s">
        <v>28</v>
      </c>
      <c r="I631" s="92">
        <v>45540</v>
      </c>
      <c r="J631" s="94"/>
      <c r="K631" s="90"/>
      <c r="L631" s="90"/>
      <c r="M631" s="90"/>
      <c r="N631" s="90"/>
      <c r="O631" s="92"/>
      <c r="P631" s="92"/>
      <c r="Q631" s="188">
        <v>3086</v>
      </c>
      <c r="R631" s="95" t="e">
        <f t="array" ref="R631">SUM(IF($AA631=Reformulaciones!$B$2:$B$1354,Reformulaciones!$J$2:$J$994,0))</f>
        <v>#N/A</v>
      </c>
      <c r="S631" s="93" t="s">
        <v>2947</v>
      </c>
      <c r="T631" s="93" t="s">
        <v>2950</v>
      </c>
      <c r="U631" s="96" t="s">
        <v>2951</v>
      </c>
      <c r="V631" s="94" t="s">
        <v>154</v>
      </c>
      <c r="W631" s="90" t="s">
        <v>2943</v>
      </c>
      <c r="X631" s="92">
        <v>45536</v>
      </c>
      <c r="Y631" s="92">
        <v>45657</v>
      </c>
      <c r="Z631" s="90" t="s">
        <v>2944</v>
      </c>
      <c r="AA631" s="44"/>
      <c r="AB631" s="97" t="s">
        <v>55</v>
      </c>
      <c r="AC631" s="97" t="s">
        <v>55</v>
      </c>
      <c r="AD631" s="97" t="s">
        <v>55</v>
      </c>
      <c r="AE631" s="97" t="s">
        <v>55</v>
      </c>
      <c r="AF631" s="97" t="s">
        <v>55</v>
      </c>
      <c r="AG631" s="97" t="s">
        <v>55</v>
      </c>
      <c r="AH631" s="97" t="s">
        <v>55</v>
      </c>
      <c r="AI631" s="97" t="s">
        <v>55</v>
      </c>
      <c r="AJ631" s="97" t="s">
        <v>55</v>
      </c>
      <c r="AK631" s="97" t="s">
        <v>55</v>
      </c>
      <c r="AL631" s="97" t="s">
        <v>55</v>
      </c>
      <c r="AM631" s="97" t="s">
        <v>55</v>
      </c>
      <c r="AN631" s="97" t="s">
        <v>55</v>
      </c>
      <c r="AO631" s="97" t="s">
        <v>55</v>
      </c>
      <c r="AP631" s="97" t="s">
        <v>55</v>
      </c>
      <c r="AQ631" s="97" t="s">
        <v>55</v>
      </c>
      <c r="AR631" s="97" t="s">
        <v>55</v>
      </c>
      <c r="AS631" s="97" t="s">
        <v>55</v>
      </c>
      <c r="AT631" s="97" t="s">
        <v>50</v>
      </c>
      <c r="AU631" s="98" t="str">
        <f t="shared" si="165"/>
        <v>A</v>
      </c>
      <c r="AV631" s="219" t="s">
        <v>121</v>
      </c>
      <c r="AW631" s="198">
        <v>0</v>
      </c>
      <c r="AX631" s="197" t="s">
        <v>124</v>
      </c>
      <c r="AY631" s="203">
        <v>45588</v>
      </c>
      <c r="AZ631" s="219" t="s">
        <v>110</v>
      </c>
      <c r="BA631" s="219" t="s">
        <v>586</v>
      </c>
      <c r="BB631" s="219"/>
      <c r="BC631" s="97" t="s">
        <v>50</v>
      </c>
      <c r="BD631" s="98" t="str">
        <f t="shared" si="146"/>
        <v>A</v>
      </c>
      <c r="BE631" s="99"/>
      <c r="BF631" s="106"/>
      <c r="BG631" s="101"/>
      <c r="BH631" s="200"/>
      <c r="BI631" s="205"/>
      <c r="BJ631" s="201"/>
      <c r="BK631" s="202"/>
      <c r="BL631" s="107" t="s">
        <v>2400</v>
      </c>
      <c r="BM631" s="108">
        <f t="shared" si="144"/>
        <v>1</v>
      </c>
      <c r="BN631" s="108">
        <f t="shared" si="156"/>
        <v>1</v>
      </c>
      <c r="BO631" s="108">
        <f t="shared" si="157"/>
        <v>0</v>
      </c>
      <c r="BP631" s="108">
        <f t="shared" si="158"/>
        <v>1</v>
      </c>
      <c r="BQ631" s="108">
        <f t="shared" si="159"/>
        <v>1</v>
      </c>
      <c r="BR631" s="109">
        <f t="shared" si="160"/>
        <v>0</v>
      </c>
      <c r="BS631" s="108">
        <f t="shared" si="145"/>
        <v>1</v>
      </c>
      <c r="BT631" s="108">
        <f t="shared" si="162"/>
        <v>0</v>
      </c>
      <c r="BU631" s="108">
        <f t="shared" si="135"/>
        <v>1</v>
      </c>
      <c r="BV631" s="62" t="str">
        <f t="shared" si="136"/>
        <v>MENOR</v>
      </c>
      <c r="BW631" s="251"/>
    </row>
    <row r="632" spans="1:75" ht="49.5" customHeight="1">
      <c r="A632" s="89" t="s">
        <v>2889</v>
      </c>
      <c r="B632" s="43">
        <v>2158</v>
      </c>
      <c r="C632" s="90" t="s">
        <v>5</v>
      </c>
      <c r="D632" s="90" t="s">
        <v>5</v>
      </c>
      <c r="E632" s="92" t="s">
        <v>110</v>
      </c>
      <c r="F632" s="90" t="s">
        <v>24</v>
      </c>
      <c r="G632" s="93" t="s">
        <v>2952</v>
      </c>
      <c r="H632" s="90" t="s">
        <v>31</v>
      </c>
      <c r="I632" s="92">
        <v>45544</v>
      </c>
      <c r="J632" s="94"/>
      <c r="K632" s="90"/>
      <c r="L632" s="90"/>
      <c r="M632" s="90"/>
      <c r="N632" s="90"/>
      <c r="O632" s="92"/>
      <c r="P632" s="92"/>
      <c r="Q632" s="188">
        <v>3285</v>
      </c>
      <c r="R632" s="95" t="e">
        <f t="array" ref="R632">SUM(IF($AA632=Reformulaciones!$B$2:$B$1354,Reformulaciones!$J$2:$J$994,0))</f>
        <v>#N/A</v>
      </c>
      <c r="S632" s="93" t="s">
        <v>2953</v>
      </c>
      <c r="T632" s="93" t="s">
        <v>2954</v>
      </c>
      <c r="U632" s="96" t="s">
        <v>2955</v>
      </c>
      <c r="V632" s="94" t="s">
        <v>154</v>
      </c>
      <c r="W632" s="90" t="s">
        <v>389</v>
      </c>
      <c r="X632" s="92">
        <v>45580</v>
      </c>
      <c r="Y632" s="92">
        <v>45838</v>
      </c>
      <c r="Z632" s="90" t="s">
        <v>640</v>
      </c>
      <c r="AA632" s="44"/>
      <c r="AB632" s="97" t="s">
        <v>55</v>
      </c>
      <c r="AC632" s="97" t="s">
        <v>55</v>
      </c>
      <c r="AD632" s="97" t="s">
        <v>55</v>
      </c>
      <c r="AE632" s="97" t="s">
        <v>55</v>
      </c>
      <c r="AF632" s="97" t="s">
        <v>55</v>
      </c>
      <c r="AG632" s="97" t="s">
        <v>55</v>
      </c>
      <c r="AH632" s="97" t="s">
        <v>55</v>
      </c>
      <c r="AI632" s="97" t="s">
        <v>55</v>
      </c>
      <c r="AJ632" s="97" t="s">
        <v>55</v>
      </c>
      <c r="AK632" s="97" t="s">
        <v>55</v>
      </c>
      <c r="AL632" s="97" t="s">
        <v>55</v>
      </c>
      <c r="AM632" s="97" t="s">
        <v>55</v>
      </c>
      <c r="AN632" s="97" t="s">
        <v>55</v>
      </c>
      <c r="AO632" s="97" t="s">
        <v>55</v>
      </c>
      <c r="AP632" s="97" t="s">
        <v>55</v>
      </c>
      <c r="AQ632" s="97" t="s">
        <v>55</v>
      </c>
      <c r="AR632" s="97" t="s">
        <v>55</v>
      </c>
      <c r="AS632" s="97" t="s">
        <v>55</v>
      </c>
      <c r="AT632" s="97" t="s">
        <v>44</v>
      </c>
      <c r="AU632" s="98" t="str">
        <f t="shared" si="165"/>
        <v>A</v>
      </c>
      <c r="AV632" s="197" t="s">
        <v>254</v>
      </c>
      <c r="AW632" s="198">
        <v>0</v>
      </c>
      <c r="AX632" s="197" t="s">
        <v>2956</v>
      </c>
      <c r="AY632" s="203">
        <v>45588</v>
      </c>
      <c r="AZ632" s="97" t="s">
        <v>55</v>
      </c>
      <c r="BA632" s="97" t="s">
        <v>55</v>
      </c>
      <c r="BB632" s="219"/>
      <c r="BC632" s="97" t="s">
        <v>44</v>
      </c>
      <c r="BD632" s="98" t="str">
        <f t="shared" si="146"/>
        <v>A</v>
      </c>
      <c r="BE632" s="99"/>
      <c r="BF632" s="106"/>
      <c r="BG632" s="101"/>
      <c r="BH632" s="200"/>
      <c r="BI632" s="205"/>
      <c r="BJ632" s="201"/>
      <c r="BK632" s="202"/>
      <c r="BL632" s="107" t="s">
        <v>141</v>
      </c>
      <c r="BM632" s="108">
        <f t="shared" si="144"/>
        <v>0</v>
      </c>
      <c r="BN632" s="108">
        <f t="shared" si="156"/>
        <v>1</v>
      </c>
      <c r="BO632" s="108">
        <f t="shared" si="157"/>
        <v>0</v>
      </c>
      <c r="BP632" s="108">
        <f t="shared" si="158"/>
        <v>0</v>
      </c>
      <c r="BQ632" s="108">
        <f t="shared" si="159"/>
        <v>0</v>
      </c>
      <c r="BR632" s="109">
        <f t="shared" si="160"/>
        <v>0</v>
      </c>
      <c r="BS632" s="108">
        <f t="shared" si="145"/>
        <v>0</v>
      </c>
      <c r="BT632" s="108">
        <f t="shared" si="162"/>
        <v>0</v>
      </c>
      <c r="BU632" s="108">
        <f t="shared" si="135"/>
        <v>0</v>
      </c>
      <c r="BV632" s="62" t="str">
        <f t="shared" si="136"/>
        <v>MENOR</v>
      </c>
      <c r="BW632" s="251"/>
    </row>
    <row r="633" spans="1:75" ht="49.5" customHeight="1">
      <c r="A633" s="89" t="s">
        <v>2889</v>
      </c>
      <c r="B633" s="43">
        <v>2159</v>
      </c>
      <c r="C633" s="90" t="s">
        <v>5</v>
      </c>
      <c r="D633" s="90" t="s">
        <v>5</v>
      </c>
      <c r="E633" s="92" t="s">
        <v>110</v>
      </c>
      <c r="F633" s="90" t="s">
        <v>24</v>
      </c>
      <c r="G633" s="93" t="s">
        <v>2957</v>
      </c>
      <c r="H633" s="90" t="s">
        <v>31</v>
      </c>
      <c r="I633" s="92">
        <v>45544</v>
      </c>
      <c r="J633" s="94"/>
      <c r="K633" s="90"/>
      <c r="L633" s="90"/>
      <c r="M633" s="90"/>
      <c r="N633" s="90"/>
      <c r="O633" s="92"/>
      <c r="P633" s="92"/>
      <c r="Q633" s="188">
        <v>3284</v>
      </c>
      <c r="R633" s="95" t="e">
        <f t="array" ref="R633">SUM(IF($AA633=Reformulaciones!$B$2:$B$1354,Reformulaciones!$J$2:$J$994,0))</f>
        <v>#N/A</v>
      </c>
      <c r="S633" s="93" t="s">
        <v>3346</v>
      </c>
      <c r="T633" s="93" t="s">
        <v>3347</v>
      </c>
      <c r="U633" s="96" t="s">
        <v>3348</v>
      </c>
      <c r="V633" s="94" t="s">
        <v>154</v>
      </c>
      <c r="W633" s="90" t="s">
        <v>389</v>
      </c>
      <c r="X633" s="92">
        <v>45575</v>
      </c>
      <c r="Y633" s="92">
        <v>45838</v>
      </c>
      <c r="Z633" s="90" t="s">
        <v>640</v>
      </c>
      <c r="AA633" s="44"/>
      <c r="AB633" s="97" t="s">
        <v>55</v>
      </c>
      <c r="AC633" s="97" t="s">
        <v>55</v>
      </c>
      <c r="AD633" s="97" t="s">
        <v>55</v>
      </c>
      <c r="AE633" s="97" t="s">
        <v>55</v>
      </c>
      <c r="AF633" s="97" t="s">
        <v>55</v>
      </c>
      <c r="AG633" s="97" t="s">
        <v>55</v>
      </c>
      <c r="AH633" s="97" t="s">
        <v>55</v>
      </c>
      <c r="AI633" s="97" t="s">
        <v>55</v>
      </c>
      <c r="AJ633" s="97" t="s">
        <v>55</v>
      </c>
      <c r="AK633" s="97" t="s">
        <v>55</v>
      </c>
      <c r="AL633" s="97" t="s">
        <v>55</v>
      </c>
      <c r="AM633" s="97" t="s">
        <v>55</v>
      </c>
      <c r="AN633" s="97" t="s">
        <v>55</v>
      </c>
      <c r="AO633" s="97" t="s">
        <v>55</v>
      </c>
      <c r="AP633" s="97" t="s">
        <v>55</v>
      </c>
      <c r="AQ633" s="97" t="s">
        <v>55</v>
      </c>
      <c r="AR633" s="97" t="s">
        <v>55</v>
      </c>
      <c r="AS633" s="97" t="s">
        <v>55</v>
      </c>
      <c r="AT633" s="97" t="s">
        <v>44</v>
      </c>
      <c r="AU633" s="98" t="str">
        <f t="shared" si="165"/>
        <v>A</v>
      </c>
      <c r="AV633" s="197" t="s">
        <v>254</v>
      </c>
      <c r="AW633" s="198">
        <v>0</v>
      </c>
      <c r="AX633" s="197" t="s">
        <v>2399</v>
      </c>
      <c r="AY633" s="203">
        <v>45588</v>
      </c>
      <c r="AZ633" s="97" t="s">
        <v>55</v>
      </c>
      <c r="BA633" s="97" t="s">
        <v>55</v>
      </c>
      <c r="BB633" s="219"/>
      <c r="BC633" s="97" t="s">
        <v>44</v>
      </c>
      <c r="BD633" s="98" t="str">
        <f t="shared" si="146"/>
        <v>A</v>
      </c>
      <c r="BE633" s="99"/>
      <c r="BF633" s="106"/>
      <c r="BG633" s="101"/>
      <c r="BH633" s="200"/>
      <c r="BI633" s="205"/>
      <c r="BJ633" s="201"/>
      <c r="BK633" s="202"/>
      <c r="BL633" s="107" t="s">
        <v>2400</v>
      </c>
      <c r="BM633" s="108">
        <f t="shared" si="144"/>
        <v>0</v>
      </c>
      <c r="BN633" s="108">
        <f t="shared" si="156"/>
        <v>1</v>
      </c>
      <c r="BO633" s="108">
        <f t="shared" si="157"/>
        <v>0</v>
      </c>
      <c r="BP633" s="108">
        <f t="shared" si="158"/>
        <v>0</v>
      </c>
      <c r="BQ633" s="108">
        <f t="shared" si="159"/>
        <v>0</v>
      </c>
      <c r="BR633" s="109">
        <f t="shared" si="160"/>
        <v>0</v>
      </c>
      <c r="BS633" s="108">
        <f t="shared" si="145"/>
        <v>0</v>
      </c>
      <c r="BT633" s="108">
        <f t="shared" si="162"/>
        <v>0</v>
      </c>
      <c r="BU633" s="108">
        <f t="shared" si="135"/>
        <v>0</v>
      </c>
      <c r="BV633" s="62" t="str">
        <f t="shared" si="136"/>
        <v>MENOR</v>
      </c>
      <c r="BW633" s="251"/>
    </row>
    <row r="634" spans="1:75" ht="49.5" hidden="1" customHeight="1">
      <c r="A634" s="89" t="s">
        <v>2889</v>
      </c>
      <c r="B634" s="43">
        <v>2160</v>
      </c>
      <c r="C634" s="90" t="s">
        <v>5</v>
      </c>
      <c r="D634" s="90" t="s">
        <v>5</v>
      </c>
      <c r="E634" s="92" t="s">
        <v>110</v>
      </c>
      <c r="F634" s="90" t="s">
        <v>24</v>
      </c>
      <c r="G634" s="93" t="s">
        <v>2958</v>
      </c>
      <c r="H634" s="90" t="s">
        <v>31</v>
      </c>
      <c r="I634" s="92">
        <v>45544</v>
      </c>
      <c r="J634" s="94"/>
      <c r="K634" s="90"/>
      <c r="L634" s="90"/>
      <c r="M634" s="90"/>
      <c r="N634" s="90"/>
      <c r="O634" s="92"/>
      <c r="P634" s="92"/>
      <c r="Q634" s="188" t="s">
        <v>110</v>
      </c>
      <c r="R634" s="95" t="e">
        <f t="array" ref="R634">SUM(IF($AA634=Reformulaciones!$B$2:$B$1354,Reformulaciones!$J$2:$J$994,0))</f>
        <v>#N/A</v>
      </c>
      <c r="S634" s="93"/>
      <c r="T634" s="178" t="s">
        <v>609</v>
      </c>
      <c r="U634" s="96"/>
      <c r="V634" s="94"/>
      <c r="W634" s="90" t="s">
        <v>389</v>
      </c>
      <c r="X634" s="92"/>
      <c r="Y634" s="92"/>
      <c r="Z634" s="90"/>
      <c r="AA634" s="44"/>
      <c r="AB634" s="97" t="s">
        <v>55</v>
      </c>
      <c r="AC634" s="97" t="s">
        <v>55</v>
      </c>
      <c r="AD634" s="97" t="s">
        <v>55</v>
      </c>
      <c r="AE634" s="97" t="s">
        <v>55</v>
      </c>
      <c r="AF634" s="97" t="s">
        <v>55</v>
      </c>
      <c r="AG634" s="97" t="s">
        <v>55</v>
      </c>
      <c r="AH634" s="97" t="s">
        <v>55</v>
      </c>
      <c r="AI634" s="97" t="s">
        <v>55</v>
      </c>
      <c r="AJ634" s="97" t="s">
        <v>55</v>
      </c>
      <c r="AK634" s="97" t="s">
        <v>55</v>
      </c>
      <c r="AL634" s="97" t="s">
        <v>55</v>
      </c>
      <c r="AM634" s="97" t="s">
        <v>55</v>
      </c>
      <c r="AN634" s="97" t="s">
        <v>55</v>
      </c>
      <c r="AO634" s="97" t="s">
        <v>55</v>
      </c>
      <c r="AP634" s="97" t="s">
        <v>55</v>
      </c>
      <c r="AQ634" s="97" t="s">
        <v>55</v>
      </c>
      <c r="AR634" s="97" t="s">
        <v>55</v>
      </c>
      <c r="AS634" s="97" t="s">
        <v>55</v>
      </c>
      <c r="AT634" s="97" t="s">
        <v>51</v>
      </c>
      <c r="AU634" s="98" t="str">
        <f t="shared" si="165"/>
        <v>A</v>
      </c>
      <c r="AV634" s="219" t="s">
        <v>2916</v>
      </c>
      <c r="AW634" s="198">
        <v>0</v>
      </c>
      <c r="AX634" s="197" t="s">
        <v>2916</v>
      </c>
      <c r="AY634" s="203">
        <v>45583</v>
      </c>
      <c r="AZ634" s="219" t="s">
        <v>55</v>
      </c>
      <c r="BA634" s="219" t="s">
        <v>55</v>
      </c>
      <c r="BB634" s="219"/>
      <c r="BC634" s="97" t="s">
        <v>51</v>
      </c>
      <c r="BD634" s="98" t="str">
        <f t="shared" si="146"/>
        <v>A</v>
      </c>
      <c r="BE634" s="99"/>
      <c r="BF634" s="106"/>
      <c r="BG634" s="101"/>
      <c r="BH634" s="200"/>
      <c r="BI634" s="205"/>
      <c r="BJ634" s="201"/>
      <c r="BK634" s="270" t="s">
        <v>3349</v>
      </c>
      <c r="BL634" s="107" t="s">
        <v>2400</v>
      </c>
      <c r="BM634" s="108">
        <f t="shared" si="144"/>
        <v>0</v>
      </c>
      <c r="BN634" s="108">
        <f t="shared" si="156"/>
        <v>1</v>
      </c>
      <c r="BO634" s="108">
        <f t="shared" si="157"/>
        <v>0</v>
      </c>
      <c r="BP634" s="108">
        <f t="shared" si="158"/>
        <v>0</v>
      </c>
      <c r="BQ634" s="108">
        <f t="shared" si="159"/>
        <v>0</v>
      </c>
      <c r="BR634" s="109">
        <f t="shared" si="160"/>
        <v>1</v>
      </c>
      <c r="BS634" s="108">
        <f t="shared" si="145"/>
        <v>0</v>
      </c>
      <c r="BT634" s="108">
        <f t="shared" si="162"/>
        <v>0</v>
      </c>
      <c r="BU634" s="108">
        <f t="shared" si="135"/>
        <v>0</v>
      </c>
      <c r="BV634" s="62" t="str">
        <f t="shared" si="136"/>
        <v>MENOR</v>
      </c>
      <c r="BW634" s="251"/>
    </row>
    <row r="635" spans="1:75" ht="49.5" customHeight="1">
      <c r="A635" s="89" t="s">
        <v>2889</v>
      </c>
      <c r="B635" s="43">
        <v>2161</v>
      </c>
      <c r="C635" s="90" t="s">
        <v>5</v>
      </c>
      <c r="D635" s="90" t="s">
        <v>5</v>
      </c>
      <c r="E635" s="92" t="s">
        <v>110</v>
      </c>
      <c r="F635" s="90" t="s">
        <v>24</v>
      </c>
      <c r="G635" s="93" t="s">
        <v>2959</v>
      </c>
      <c r="H635" s="90" t="s">
        <v>31</v>
      </c>
      <c r="I635" s="92">
        <v>45544</v>
      </c>
      <c r="J635" s="94"/>
      <c r="K635" s="90"/>
      <c r="L635" s="90"/>
      <c r="M635" s="90"/>
      <c r="N635" s="90"/>
      <c r="O635" s="92"/>
      <c r="P635" s="92"/>
      <c r="Q635" s="188">
        <v>3288</v>
      </c>
      <c r="R635" s="95" t="e">
        <f t="array" ref="R635">SUM(IF($AA635=Reformulaciones!$B$2:$B$1354,Reformulaciones!$J$2:$J$994,0))</f>
        <v>#N/A</v>
      </c>
      <c r="S635" s="93" t="s">
        <v>3350</v>
      </c>
      <c r="T635" s="93" t="s">
        <v>3351</v>
      </c>
      <c r="U635" s="96" t="s">
        <v>3352</v>
      </c>
      <c r="V635" s="94" t="s">
        <v>154</v>
      </c>
      <c r="W635" s="90" t="s">
        <v>389</v>
      </c>
      <c r="X635" s="92">
        <v>45575</v>
      </c>
      <c r="Y635" s="92">
        <v>45838</v>
      </c>
      <c r="Z635" s="90" t="s">
        <v>640</v>
      </c>
      <c r="AA635" s="44"/>
      <c r="AB635" s="97" t="s">
        <v>55</v>
      </c>
      <c r="AC635" s="97" t="s">
        <v>55</v>
      </c>
      <c r="AD635" s="97" t="s">
        <v>55</v>
      </c>
      <c r="AE635" s="97" t="s">
        <v>55</v>
      </c>
      <c r="AF635" s="97" t="s">
        <v>55</v>
      </c>
      <c r="AG635" s="97" t="s">
        <v>55</v>
      </c>
      <c r="AH635" s="97" t="s">
        <v>55</v>
      </c>
      <c r="AI635" s="97" t="s">
        <v>55</v>
      </c>
      <c r="AJ635" s="97" t="s">
        <v>55</v>
      </c>
      <c r="AK635" s="97" t="s">
        <v>55</v>
      </c>
      <c r="AL635" s="97" t="s">
        <v>55</v>
      </c>
      <c r="AM635" s="97" t="s">
        <v>55</v>
      </c>
      <c r="AN635" s="97" t="s">
        <v>55</v>
      </c>
      <c r="AO635" s="97" t="s">
        <v>55</v>
      </c>
      <c r="AP635" s="97" t="s">
        <v>55</v>
      </c>
      <c r="AQ635" s="97" t="s">
        <v>55</v>
      </c>
      <c r="AR635" s="97" t="s">
        <v>55</v>
      </c>
      <c r="AS635" s="97" t="s">
        <v>55</v>
      </c>
      <c r="AT635" s="97" t="s">
        <v>44</v>
      </c>
      <c r="AU635" s="98" t="str">
        <f t="shared" si="165"/>
        <v>A</v>
      </c>
      <c r="AV635" s="197" t="s">
        <v>254</v>
      </c>
      <c r="AW635" s="198">
        <v>0</v>
      </c>
      <c r="AX635" s="197" t="s">
        <v>2399</v>
      </c>
      <c r="AY635" s="203">
        <v>45588</v>
      </c>
      <c r="AZ635" s="97" t="s">
        <v>55</v>
      </c>
      <c r="BA635" s="97" t="s">
        <v>55</v>
      </c>
      <c r="BB635" s="219"/>
      <c r="BC635" s="97" t="s">
        <v>44</v>
      </c>
      <c r="BD635" s="98" t="str">
        <f t="shared" si="146"/>
        <v>A</v>
      </c>
      <c r="BE635" s="99"/>
      <c r="BF635" s="106"/>
      <c r="BG635" s="101"/>
      <c r="BH635" s="200"/>
      <c r="BI635" s="205"/>
      <c r="BJ635" s="201"/>
      <c r="BK635" s="202"/>
      <c r="BL635" s="107" t="s">
        <v>2400</v>
      </c>
      <c r="BM635" s="108">
        <f t="shared" si="144"/>
        <v>0</v>
      </c>
      <c r="BN635" s="108">
        <f t="shared" si="156"/>
        <v>1</v>
      </c>
      <c r="BO635" s="108">
        <f t="shared" si="157"/>
        <v>0</v>
      </c>
      <c r="BP635" s="108">
        <f t="shared" si="158"/>
        <v>0</v>
      </c>
      <c r="BQ635" s="108">
        <f t="shared" si="159"/>
        <v>0</v>
      </c>
      <c r="BR635" s="109">
        <f t="shared" si="160"/>
        <v>0</v>
      </c>
      <c r="BS635" s="108">
        <f t="shared" si="145"/>
        <v>0</v>
      </c>
      <c r="BT635" s="108">
        <f t="shared" si="162"/>
        <v>0</v>
      </c>
      <c r="BU635" s="108">
        <f t="shared" si="135"/>
        <v>0</v>
      </c>
      <c r="BV635" s="62" t="str">
        <f t="shared" si="136"/>
        <v>MENOR</v>
      </c>
      <c r="BW635" s="251"/>
    </row>
    <row r="636" spans="1:75" ht="49.5" customHeight="1">
      <c r="A636" s="89" t="s">
        <v>2889</v>
      </c>
      <c r="B636" s="43">
        <v>2162</v>
      </c>
      <c r="C636" s="90" t="s">
        <v>5</v>
      </c>
      <c r="D636" s="90" t="s">
        <v>5</v>
      </c>
      <c r="E636" s="92" t="s">
        <v>110</v>
      </c>
      <c r="F636" s="90" t="s">
        <v>24</v>
      </c>
      <c r="G636" s="93" t="s">
        <v>2960</v>
      </c>
      <c r="H636" s="90" t="s">
        <v>31</v>
      </c>
      <c r="I636" s="92">
        <v>45544</v>
      </c>
      <c r="J636" s="94"/>
      <c r="K636" s="90"/>
      <c r="L636" s="90"/>
      <c r="M636" s="90"/>
      <c r="N636" s="90"/>
      <c r="O636" s="92"/>
      <c r="P636" s="92"/>
      <c r="Q636" s="188">
        <v>3283</v>
      </c>
      <c r="R636" s="95" t="e">
        <f t="array" ref="R636">SUM(IF($AA636=Reformulaciones!$B$2:$B$1354,Reformulaciones!$J$2:$J$994,0))</f>
        <v>#N/A</v>
      </c>
      <c r="S636" s="93" t="s">
        <v>3353</v>
      </c>
      <c r="T636" s="93" t="s">
        <v>3354</v>
      </c>
      <c r="U636" s="96" t="s">
        <v>3355</v>
      </c>
      <c r="V636" s="94" t="s">
        <v>154</v>
      </c>
      <c r="W636" s="90" t="s">
        <v>389</v>
      </c>
      <c r="X636" s="92">
        <v>45580</v>
      </c>
      <c r="Y636" s="92">
        <v>45838</v>
      </c>
      <c r="Z636" s="90" t="s">
        <v>640</v>
      </c>
      <c r="AA636" s="44"/>
      <c r="AB636" s="97" t="s">
        <v>55</v>
      </c>
      <c r="AC636" s="97" t="s">
        <v>55</v>
      </c>
      <c r="AD636" s="97" t="s">
        <v>55</v>
      </c>
      <c r="AE636" s="97" t="s">
        <v>55</v>
      </c>
      <c r="AF636" s="97" t="s">
        <v>55</v>
      </c>
      <c r="AG636" s="97" t="s">
        <v>55</v>
      </c>
      <c r="AH636" s="97" t="s">
        <v>55</v>
      </c>
      <c r="AI636" s="97" t="s">
        <v>55</v>
      </c>
      <c r="AJ636" s="97" t="s">
        <v>55</v>
      </c>
      <c r="AK636" s="97" t="s">
        <v>55</v>
      </c>
      <c r="AL636" s="97" t="s">
        <v>55</v>
      </c>
      <c r="AM636" s="97" t="s">
        <v>55</v>
      </c>
      <c r="AN636" s="97" t="s">
        <v>55</v>
      </c>
      <c r="AO636" s="97" t="s">
        <v>55</v>
      </c>
      <c r="AP636" s="97" t="s">
        <v>55</v>
      </c>
      <c r="AQ636" s="97" t="s">
        <v>55</v>
      </c>
      <c r="AR636" s="97" t="s">
        <v>55</v>
      </c>
      <c r="AS636" s="97" t="s">
        <v>55</v>
      </c>
      <c r="AT636" s="97" t="s">
        <v>44</v>
      </c>
      <c r="AU636" s="98" t="str">
        <f t="shared" si="165"/>
        <v>A</v>
      </c>
      <c r="AV636" s="197" t="s">
        <v>254</v>
      </c>
      <c r="AW636" s="198">
        <v>0</v>
      </c>
      <c r="AX636" s="197" t="s">
        <v>2399</v>
      </c>
      <c r="AY636" s="203">
        <v>45588</v>
      </c>
      <c r="AZ636" s="97" t="s">
        <v>55</v>
      </c>
      <c r="BA636" s="97" t="s">
        <v>55</v>
      </c>
      <c r="BB636" s="219"/>
      <c r="BC636" s="97" t="s">
        <v>44</v>
      </c>
      <c r="BD636" s="98" t="str">
        <f t="shared" si="146"/>
        <v>A</v>
      </c>
      <c r="BE636" s="99"/>
      <c r="BF636" s="106"/>
      <c r="BG636" s="101"/>
      <c r="BH636" s="200"/>
      <c r="BI636" s="205"/>
      <c r="BJ636" s="201"/>
      <c r="BK636" s="202"/>
      <c r="BL636" s="107" t="s">
        <v>2400</v>
      </c>
      <c r="BM636" s="108">
        <f t="shared" si="144"/>
        <v>0</v>
      </c>
      <c r="BN636" s="108">
        <f t="shared" si="156"/>
        <v>1</v>
      </c>
      <c r="BO636" s="108">
        <f t="shared" si="157"/>
        <v>0</v>
      </c>
      <c r="BP636" s="108">
        <f t="shared" si="158"/>
        <v>0</v>
      </c>
      <c r="BQ636" s="108">
        <f t="shared" si="159"/>
        <v>0</v>
      </c>
      <c r="BR636" s="109">
        <f t="shared" si="160"/>
        <v>0</v>
      </c>
      <c r="BS636" s="108">
        <f t="shared" si="145"/>
        <v>0</v>
      </c>
      <c r="BT636" s="108">
        <f t="shared" si="162"/>
        <v>0</v>
      </c>
      <c r="BU636" s="108">
        <f t="shared" si="135"/>
        <v>0</v>
      </c>
      <c r="BV636" s="62" t="str">
        <f t="shared" si="136"/>
        <v>MENOR</v>
      </c>
      <c r="BW636" s="251"/>
    </row>
    <row r="637" spans="1:75" ht="49.5" customHeight="1">
      <c r="A637" s="89" t="s">
        <v>2889</v>
      </c>
      <c r="B637" s="43">
        <v>2163</v>
      </c>
      <c r="C637" s="90" t="s">
        <v>5</v>
      </c>
      <c r="D637" s="90" t="s">
        <v>5</v>
      </c>
      <c r="E637" s="92" t="s">
        <v>110</v>
      </c>
      <c r="F637" s="90" t="s">
        <v>24</v>
      </c>
      <c r="G637" s="93" t="s">
        <v>2961</v>
      </c>
      <c r="H637" s="90" t="s">
        <v>31</v>
      </c>
      <c r="I637" s="92">
        <v>45544</v>
      </c>
      <c r="J637" s="94"/>
      <c r="K637" s="90"/>
      <c r="L637" s="90"/>
      <c r="M637" s="90"/>
      <c r="N637" s="90"/>
      <c r="O637" s="92"/>
      <c r="P637" s="92"/>
      <c r="Q637" s="188">
        <v>3287</v>
      </c>
      <c r="R637" s="95" t="e">
        <f t="array" ref="R637">SUM(IF($AA637=Reformulaciones!$B$2:$B$1354,Reformulaciones!$J$2:$J$994,0))</f>
        <v>#N/A</v>
      </c>
      <c r="S637" s="93" t="s">
        <v>3356</v>
      </c>
      <c r="T637" s="93" t="s">
        <v>3357</v>
      </c>
      <c r="U637" s="96" t="s">
        <v>3358</v>
      </c>
      <c r="V637" s="94" t="s">
        <v>154</v>
      </c>
      <c r="W637" s="90" t="s">
        <v>389</v>
      </c>
      <c r="X637" s="92">
        <v>45575</v>
      </c>
      <c r="Y637" s="92">
        <v>45838</v>
      </c>
      <c r="Z637" s="90" t="s">
        <v>640</v>
      </c>
      <c r="AA637" s="44"/>
      <c r="AB637" s="97" t="s">
        <v>55</v>
      </c>
      <c r="AC637" s="97" t="s">
        <v>55</v>
      </c>
      <c r="AD637" s="97" t="s">
        <v>55</v>
      </c>
      <c r="AE637" s="97" t="s">
        <v>55</v>
      </c>
      <c r="AF637" s="97" t="s">
        <v>55</v>
      </c>
      <c r="AG637" s="97" t="s">
        <v>55</v>
      </c>
      <c r="AH637" s="97" t="s">
        <v>55</v>
      </c>
      <c r="AI637" s="97" t="s">
        <v>55</v>
      </c>
      <c r="AJ637" s="97" t="s">
        <v>55</v>
      </c>
      <c r="AK637" s="97" t="s">
        <v>55</v>
      </c>
      <c r="AL637" s="97" t="s">
        <v>55</v>
      </c>
      <c r="AM637" s="97" t="s">
        <v>55</v>
      </c>
      <c r="AN637" s="97" t="s">
        <v>55</v>
      </c>
      <c r="AO637" s="97" t="s">
        <v>55</v>
      </c>
      <c r="AP637" s="97" t="s">
        <v>55</v>
      </c>
      <c r="AQ637" s="97" t="s">
        <v>55</v>
      </c>
      <c r="AR637" s="97" t="s">
        <v>55</v>
      </c>
      <c r="AS637" s="97" t="s">
        <v>55</v>
      </c>
      <c r="AT637" s="97" t="s">
        <v>44</v>
      </c>
      <c r="AU637" s="98" t="str">
        <f t="shared" si="165"/>
        <v>A</v>
      </c>
      <c r="AV637" s="197" t="s">
        <v>254</v>
      </c>
      <c r="AW637" s="198">
        <v>0</v>
      </c>
      <c r="AX637" s="197" t="s">
        <v>2399</v>
      </c>
      <c r="AY637" s="203">
        <v>45588</v>
      </c>
      <c r="AZ637" s="97" t="s">
        <v>55</v>
      </c>
      <c r="BA637" s="97" t="s">
        <v>55</v>
      </c>
      <c r="BB637" s="219"/>
      <c r="BC637" s="97" t="s">
        <v>44</v>
      </c>
      <c r="BD637" s="98" t="str">
        <f t="shared" si="146"/>
        <v>A</v>
      </c>
      <c r="BE637" s="99"/>
      <c r="BF637" s="106"/>
      <c r="BG637" s="101"/>
      <c r="BH637" s="200"/>
      <c r="BI637" s="205"/>
      <c r="BJ637" s="201"/>
      <c r="BK637" s="202"/>
      <c r="BL637" s="107" t="s">
        <v>2400</v>
      </c>
      <c r="BM637" s="108">
        <f t="shared" si="144"/>
        <v>0</v>
      </c>
      <c r="BN637" s="108">
        <f t="shared" si="156"/>
        <v>1</v>
      </c>
      <c r="BO637" s="108">
        <f t="shared" si="157"/>
        <v>0</v>
      </c>
      <c r="BP637" s="108">
        <f t="shared" si="158"/>
        <v>0</v>
      </c>
      <c r="BQ637" s="108">
        <f t="shared" si="159"/>
        <v>0</v>
      </c>
      <c r="BR637" s="109">
        <f t="shared" si="160"/>
        <v>0</v>
      </c>
      <c r="BS637" s="108">
        <f t="shared" si="145"/>
        <v>0</v>
      </c>
      <c r="BT637" s="108">
        <f t="shared" si="162"/>
        <v>0</v>
      </c>
      <c r="BU637" s="108">
        <f t="shared" si="135"/>
        <v>0</v>
      </c>
      <c r="BV637" s="62" t="str">
        <f t="shared" si="136"/>
        <v>MENOR</v>
      </c>
      <c r="BW637" s="251"/>
    </row>
    <row r="638" spans="1:75" ht="49.5" customHeight="1">
      <c r="A638" s="89" t="s">
        <v>2889</v>
      </c>
      <c r="B638" s="43">
        <v>2164</v>
      </c>
      <c r="C638" s="90" t="s">
        <v>5</v>
      </c>
      <c r="D638" s="90" t="s">
        <v>5</v>
      </c>
      <c r="E638" s="92" t="s">
        <v>110</v>
      </c>
      <c r="F638" s="90" t="s">
        <v>24</v>
      </c>
      <c r="G638" s="93" t="s">
        <v>2962</v>
      </c>
      <c r="H638" s="90" t="s">
        <v>31</v>
      </c>
      <c r="I638" s="92">
        <v>45544</v>
      </c>
      <c r="J638" s="94"/>
      <c r="K638" s="90"/>
      <c r="L638" s="90"/>
      <c r="M638" s="90"/>
      <c r="N638" s="90"/>
      <c r="O638" s="92"/>
      <c r="P638" s="92"/>
      <c r="Q638" s="188">
        <v>3272</v>
      </c>
      <c r="R638" s="95" t="e">
        <f t="array" ref="R638">SUM(IF($AA638=Reformulaciones!$B$2:$B$1354,Reformulaciones!$J$2:$J$994,0))</f>
        <v>#N/A</v>
      </c>
      <c r="S638" s="93" t="s">
        <v>3359</v>
      </c>
      <c r="T638" s="93" t="s">
        <v>3360</v>
      </c>
      <c r="U638" s="96" t="s">
        <v>3361</v>
      </c>
      <c r="V638" s="94" t="s">
        <v>154</v>
      </c>
      <c r="W638" s="90" t="s">
        <v>389</v>
      </c>
      <c r="X638" s="92">
        <v>45575</v>
      </c>
      <c r="Y638" s="92">
        <v>45838</v>
      </c>
      <c r="Z638" s="90" t="s">
        <v>640</v>
      </c>
      <c r="AA638" s="44"/>
      <c r="AB638" s="97" t="s">
        <v>55</v>
      </c>
      <c r="AC638" s="97" t="s">
        <v>55</v>
      </c>
      <c r="AD638" s="97" t="s">
        <v>55</v>
      </c>
      <c r="AE638" s="97" t="s">
        <v>55</v>
      </c>
      <c r="AF638" s="97" t="s">
        <v>55</v>
      </c>
      <c r="AG638" s="97" t="s">
        <v>55</v>
      </c>
      <c r="AH638" s="97" t="s">
        <v>55</v>
      </c>
      <c r="AI638" s="97" t="s">
        <v>55</v>
      </c>
      <c r="AJ638" s="97" t="s">
        <v>55</v>
      </c>
      <c r="AK638" s="97" t="s">
        <v>55</v>
      </c>
      <c r="AL638" s="97" t="s">
        <v>55</v>
      </c>
      <c r="AM638" s="97" t="s">
        <v>55</v>
      </c>
      <c r="AN638" s="97" t="s">
        <v>55</v>
      </c>
      <c r="AO638" s="97" t="s">
        <v>55</v>
      </c>
      <c r="AP638" s="97" t="s">
        <v>55</v>
      </c>
      <c r="AQ638" s="97" t="s">
        <v>55</v>
      </c>
      <c r="AR638" s="97" t="s">
        <v>55</v>
      </c>
      <c r="AS638" s="97" t="s">
        <v>55</v>
      </c>
      <c r="AT638" s="97" t="s">
        <v>44</v>
      </c>
      <c r="AU638" s="98" t="str">
        <f t="shared" si="165"/>
        <v>A</v>
      </c>
      <c r="AV638" s="197" t="s">
        <v>254</v>
      </c>
      <c r="AW638" s="198">
        <v>0</v>
      </c>
      <c r="AX638" s="197" t="s">
        <v>2399</v>
      </c>
      <c r="AY638" s="203">
        <v>45588</v>
      </c>
      <c r="AZ638" s="97" t="s">
        <v>55</v>
      </c>
      <c r="BA638" s="97" t="s">
        <v>55</v>
      </c>
      <c r="BB638" s="219"/>
      <c r="BC638" s="97" t="s">
        <v>44</v>
      </c>
      <c r="BD638" s="98" t="str">
        <f t="shared" si="146"/>
        <v>A</v>
      </c>
      <c r="BE638" s="99"/>
      <c r="BF638" s="106"/>
      <c r="BG638" s="101"/>
      <c r="BH638" s="200"/>
      <c r="BI638" s="205"/>
      <c r="BJ638" s="201"/>
      <c r="BK638" s="202"/>
      <c r="BL638" s="107" t="s">
        <v>2400</v>
      </c>
      <c r="BM638" s="108">
        <f t="shared" si="144"/>
        <v>0</v>
      </c>
      <c r="BN638" s="108">
        <f t="shared" si="156"/>
        <v>1</v>
      </c>
      <c r="BO638" s="108">
        <f t="shared" si="157"/>
        <v>0</v>
      </c>
      <c r="BP638" s="108">
        <f t="shared" si="158"/>
        <v>0</v>
      </c>
      <c r="BQ638" s="108">
        <f t="shared" si="159"/>
        <v>0</v>
      </c>
      <c r="BR638" s="109">
        <f t="shared" si="160"/>
        <v>0</v>
      </c>
      <c r="BS638" s="108">
        <f t="shared" si="145"/>
        <v>0</v>
      </c>
      <c r="BT638" s="108">
        <f t="shared" si="162"/>
        <v>0</v>
      </c>
      <c r="BU638" s="108">
        <f t="shared" si="135"/>
        <v>0</v>
      </c>
      <c r="BV638" s="62" t="str">
        <f t="shared" si="136"/>
        <v>MENOR</v>
      </c>
      <c r="BW638" s="251"/>
    </row>
    <row r="639" spans="1:75" ht="49.5" customHeight="1">
      <c r="A639" s="89" t="s">
        <v>2889</v>
      </c>
      <c r="B639" s="43">
        <v>2165</v>
      </c>
      <c r="C639" s="90" t="s">
        <v>5</v>
      </c>
      <c r="D639" s="90" t="s">
        <v>5</v>
      </c>
      <c r="E639" s="92" t="s">
        <v>110</v>
      </c>
      <c r="F639" s="90" t="s">
        <v>24</v>
      </c>
      <c r="G639" s="93" t="s">
        <v>2963</v>
      </c>
      <c r="H639" s="90" t="s">
        <v>31</v>
      </c>
      <c r="I639" s="92">
        <v>45544</v>
      </c>
      <c r="J639" s="94"/>
      <c r="K639" s="90"/>
      <c r="L639" s="90"/>
      <c r="M639" s="90"/>
      <c r="N639" s="90"/>
      <c r="O639" s="92"/>
      <c r="P639" s="92"/>
      <c r="Q639" s="188">
        <v>3273</v>
      </c>
      <c r="R639" s="95" t="e">
        <f t="array" ref="R639">SUM(IF($AA639=Reformulaciones!$B$2:$B$1354,Reformulaciones!$J$2:$J$994,0))</f>
        <v>#N/A</v>
      </c>
      <c r="S639" s="93" t="s">
        <v>3362</v>
      </c>
      <c r="T639" s="93" t="s">
        <v>3363</v>
      </c>
      <c r="U639" s="96" t="s">
        <v>3364</v>
      </c>
      <c r="V639" s="94" t="s">
        <v>154</v>
      </c>
      <c r="W639" s="90" t="s">
        <v>389</v>
      </c>
      <c r="X639" s="92">
        <v>45575</v>
      </c>
      <c r="Y639" s="92">
        <v>45838</v>
      </c>
      <c r="Z639" s="90" t="s">
        <v>640</v>
      </c>
      <c r="AA639" s="44"/>
      <c r="AB639" s="97" t="s">
        <v>55</v>
      </c>
      <c r="AC639" s="97" t="s">
        <v>55</v>
      </c>
      <c r="AD639" s="97" t="s">
        <v>55</v>
      </c>
      <c r="AE639" s="97" t="s">
        <v>55</v>
      </c>
      <c r="AF639" s="97" t="s">
        <v>55</v>
      </c>
      <c r="AG639" s="97" t="s">
        <v>55</v>
      </c>
      <c r="AH639" s="97" t="s">
        <v>55</v>
      </c>
      <c r="AI639" s="97" t="s">
        <v>55</v>
      </c>
      <c r="AJ639" s="97" t="s">
        <v>55</v>
      </c>
      <c r="AK639" s="97" t="s">
        <v>55</v>
      </c>
      <c r="AL639" s="97" t="s">
        <v>55</v>
      </c>
      <c r="AM639" s="97" t="s">
        <v>55</v>
      </c>
      <c r="AN639" s="97" t="s">
        <v>55</v>
      </c>
      <c r="AO639" s="97" t="s">
        <v>55</v>
      </c>
      <c r="AP639" s="97" t="s">
        <v>55</v>
      </c>
      <c r="AQ639" s="97" t="s">
        <v>55</v>
      </c>
      <c r="AR639" s="97" t="s">
        <v>55</v>
      </c>
      <c r="AS639" s="97" t="s">
        <v>55</v>
      </c>
      <c r="AT639" s="97" t="s">
        <v>44</v>
      </c>
      <c r="AU639" s="98" t="str">
        <f t="shared" si="165"/>
        <v>A</v>
      </c>
      <c r="AV639" s="197" t="s">
        <v>254</v>
      </c>
      <c r="AW639" s="198">
        <v>0</v>
      </c>
      <c r="AX639" s="197" t="s">
        <v>2399</v>
      </c>
      <c r="AY639" s="203">
        <v>45588</v>
      </c>
      <c r="AZ639" s="97" t="s">
        <v>55</v>
      </c>
      <c r="BA639" s="97" t="s">
        <v>55</v>
      </c>
      <c r="BB639" s="219"/>
      <c r="BC639" s="97" t="s">
        <v>44</v>
      </c>
      <c r="BD639" s="98" t="str">
        <f t="shared" si="146"/>
        <v>A</v>
      </c>
      <c r="BE639" s="99"/>
      <c r="BF639" s="106"/>
      <c r="BG639" s="101"/>
      <c r="BH639" s="200"/>
      <c r="BI639" s="205"/>
      <c r="BJ639" s="201"/>
      <c r="BK639" s="202"/>
      <c r="BL639" s="107" t="s">
        <v>2400</v>
      </c>
      <c r="BM639" s="108">
        <f t="shared" si="144"/>
        <v>0</v>
      </c>
      <c r="BN639" s="108">
        <f t="shared" si="156"/>
        <v>1</v>
      </c>
      <c r="BO639" s="108">
        <f t="shared" si="157"/>
        <v>0</v>
      </c>
      <c r="BP639" s="108">
        <f t="shared" si="158"/>
        <v>0</v>
      </c>
      <c r="BQ639" s="108">
        <f t="shared" si="159"/>
        <v>0</v>
      </c>
      <c r="BR639" s="109">
        <f t="shared" si="160"/>
        <v>0</v>
      </c>
      <c r="BS639" s="108">
        <f t="shared" si="145"/>
        <v>0</v>
      </c>
      <c r="BT639" s="108">
        <f t="shared" si="162"/>
        <v>0</v>
      </c>
      <c r="BU639" s="108">
        <f t="shared" si="135"/>
        <v>0</v>
      </c>
      <c r="BV639" s="62" t="str">
        <f t="shared" si="136"/>
        <v>MENOR</v>
      </c>
      <c r="BW639" s="251"/>
    </row>
    <row r="640" spans="1:75" ht="49.5" customHeight="1">
      <c r="A640" s="89" t="s">
        <v>2889</v>
      </c>
      <c r="B640" s="43">
        <v>2166</v>
      </c>
      <c r="C640" s="90" t="s">
        <v>5</v>
      </c>
      <c r="D640" s="90" t="s">
        <v>5</v>
      </c>
      <c r="E640" s="92" t="s">
        <v>110</v>
      </c>
      <c r="F640" s="90" t="s">
        <v>24</v>
      </c>
      <c r="G640" s="93" t="s">
        <v>2964</v>
      </c>
      <c r="H640" s="90" t="s">
        <v>31</v>
      </c>
      <c r="I640" s="92">
        <v>45544</v>
      </c>
      <c r="J640" s="94"/>
      <c r="K640" s="90"/>
      <c r="L640" s="90"/>
      <c r="M640" s="90"/>
      <c r="N640" s="90"/>
      <c r="O640" s="92"/>
      <c r="P640" s="92"/>
      <c r="Q640" s="188">
        <v>3274</v>
      </c>
      <c r="R640" s="95" t="e">
        <f t="array" ref="R640">SUM(IF($AA640=Reformulaciones!$B$2:$B$1354,Reformulaciones!$J$2:$J$994,0))</f>
        <v>#N/A</v>
      </c>
      <c r="S640" s="93" t="s">
        <v>3365</v>
      </c>
      <c r="T640" s="93" t="s">
        <v>3366</v>
      </c>
      <c r="U640" s="96" t="s">
        <v>3367</v>
      </c>
      <c r="V640" s="94" t="s">
        <v>154</v>
      </c>
      <c r="W640" s="90" t="s">
        <v>389</v>
      </c>
      <c r="X640" s="92">
        <v>45575</v>
      </c>
      <c r="Y640" s="92">
        <v>45838</v>
      </c>
      <c r="Z640" s="90" t="s">
        <v>640</v>
      </c>
      <c r="AA640" s="44"/>
      <c r="AB640" s="97" t="s">
        <v>55</v>
      </c>
      <c r="AC640" s="97" t="s">
        <v>55</v>
      </c>
      <c r="AD640" s="97" t="s">
        <v>55</v>
      </c>
      <c r="AE640" s="97" t="s">
        <v>55</v>
      </c>
      <c r="AF640" s="97" t="s">
        <v>55</v>
      </c>
      <c r="AG640" s="97" t="s">
        <v>55</v>
      </c>
      <c r="AH640" s="97" t="s">
        <v>55</v>
      </c>
      <c r="AI640" s="97" t="s">
        <v>55</v>
      </c>
      <c r="AJ640" s="97" t="s">
        <v>55</v>
      </c>
      <c r="AK640" s="97" t="s">
        <v>55</v>
      </c>
      <c r="AL640" s="97" t="s">
        <v>55</v>
      </c>
      <c r="AM640" s="97" t="s">
        <v>55</v>
      </c>
      <c r="AN640" s="97" t="s">
        <v>55</v>
      </c>
      <c r="AO640" s="97" t="s">
        <v>55</v>
      </c>
      <c r="AP640" s="97" t="s">
        <v>55</v>
      </c>
      <c r="AQ640" s="97" t="s">
        <v>55</v>
      </c>
      <c r="AR640" s="97" t="s">
        <v>55</v>
      </c>
      <c r="AS640" s="97" t="s">
        <v>55</v>
      </c>
      <c r="AT640" s="97" t="s">
        <v>44</v>
      </c>
      <c r="AU640" s="98" t="str">
        <f t="shared" si="165"/>
        <v>A</v>
      </c>
      <c r="AV640" s="197" t="s">
        <v>254</v>
      </c>
      <c r="AW640" s="198">
        <v>0</v>
      </c>
      <c r="AX640" s="197" t="s">
        <v>2399</v>
      </c>
      <c r="AY640" s="203">
        <v>45588</v>
      </c>
      <c r="AZ640" s="97" t="s">
        <v>55</v>
      </c>
      <c r="BA640" s="97" t="s">
        <v>55</v>
      </c>
      <c r="BB640" s="219"/>
      <c r="BC640" s="97" t="s">
        <v>44</v>
      </c>
      <c r="BD640" s="98" t="str">
        <f t="shared" si="146"/>
        <v>A</v>
      </c>
      <c r="BE640" s="99"/>
      <c r="BF640" s="106"/>
      <c r="BG640" s="101"/>
      <c r="BH640" s="200"/>
      <c r="BI640" s="205"/>
      <c r="BJ640" s="201"/>
      <c r="BK640" s="202"/>
      <c r="BL640" s="107" t="s">
        <v>2400</v>
      </c>
      <c r="BM640" s="108">
        <f t="shared" si="144"/>
        <v>0</v>
      </c>
      <c r="BN640" s="108">
        <f t="shared" si="156"/>
        <v>1</v>
      </c>
      <c r="BO640" s="108">
        <f t="shared" si="157"/>
        <v>0</v>
      </c>
      <c r="BP640" s="108">
        <f t="shared" si="158"/>
        <v>0</v>
      </c>
      <c r="BQ640" s="108">
        <f t="shared" si="159"/>
        <v>0</v>
      </c>
      <c r="BR640" s="109">
        <f t="shared" si="160"/>
        <v>0</v>
      </c>
      <c r="BS640" s="108">
        <f t="shared" si="145"/>
        <v>0</v>
      </c>
      <c r="BT640" s="108">
        <f t="shared" si="162"/>
        <v>0</v>
      </c>
      <c r="BU640" s="108">
        <f t="shared" si="135"/>
        <v>0</v>
      </c>
      <c r="BV640" s="62" t="str">
        <f t="shared" si="136"/>
        <v>MENOR</v>
      </c>
      <c r="BW640" s="251"/>
    </row>
    <row r="641" spans="1:75" ht="49.5" customHeight="1">
      <c r="A641" s="89" t="s">
        <v>2889</v>
      </c>
      <c r="B641" s="43">
        <v>2167</v>
      </c>
      <c r="C641" s="90" t="s">
        <v>5</v>
      </c>
      <c r="D641" s="90" t="s">
        <v>5</v>
      </c>
      <c r="E641" s="92" t="s">
        <v>110</v>
      </c>
      <c r="F641" s="90" t="s">
        <v>24</v>
      </c>
      <c r="G641" s="93" t="s">
        <v>2965</v>
      </c>
      <c r="H641" s="90" t="s">
        <v>31</v>
      </c>
      <c r="I641" s="92">
        <v>45544</v>
      </c>
      <c r="J641" s="94"/>
      <c r="K641" s="90"/>
      <c r="L641" s="90"/>
      <c r="M641" s="90"/>
      <c r="N641" s="90"/>
      <c r="O641" s="92"/>
      <c r="P641" s="92"/>
      <c r="Q641" s="188">
        <v>3275</v>
      </c>
      <c r="R641" s="95" t="e">
        <f t="array" ref="R641">SUM(IF($AA641=Reformulaciones!$B$2:$B$1354,Reformulaciones!$J$2:$J$994,0))</f>
        <v>#N/A</v>
      </c>
      <c r="S641" s="93" t="s">
        <v>3368</v>
      </c>
      <c r="T641" s="93" t="s">
        <v>3357</v>
      </c>
      <c r="U641" s="96" t="s">
        <v>3369</v>
      </c>
      <c r="V641" s="94" t="s">
        <v>154</v>
      </c>
      <c r="W641" s="90" t="s">
        <v>389</v>
      </c>
      <c r="X641" s="92">
        <v>45579</v>
      </c>
      <c r="Y641" s="92">
        <v>45838</v>
      </c>
      <c r="Z641" s="90" t="s">
        <v>640</v>
      </c>
      <c r="AA641" s="44"/>
      <c r="AB641" s="97" t="s">
        <v>55</v>
      </c>
      <c r="AC641" s="97" t="s">
        <v>55</v>
      </c>
      <c r="AD641" s="97" t="s">
        <v>55</v>
      </c>
      <c r="AE641" s="97" t="s">
        <v>55</v>
      </c>
      <c r="AF641" s="97" t="s">
        <v>55</v>
      </c>
      <c r="AG641" s="97" t="s">
        <v>55</v>
      </c>
      <c r="AH641" s="97" t="s">
        <v>55</v>
      </c>
      <c r="AI641" s="97" t="s">
        <v>55</v>
      </c>
      <c r="AJ641" s="97" t="s">
        <v>55</v>
      </c>
      <c r="AK641" s="97" t="s">
        <v>55</v>
      </c>
      <c r="AL641" s="97" t="s">
        <v>55</v>
      </c>
      <c r="AM641" s="97" t="s">
        <v>55</v>
      </c>
      <c r="AN641" s="97" t="s">
        <v>55</v>
      </c>
      <c r="AO641" s="97" t="s">
        <v>55</v>
      </c>
      <c r="AP641" s="97" t="s">
        <v>55</v>
      </c>
      <c r="AQ641" s="97" t="s">
        <v>55</v>
      </c>
      <c r="AR641" s="97" t="s">
        <v>55</v>
      </c>
      <c r="AS641" s="97" t="s">
        <v>55</v>
      </c>
      <c r="AT641" s="97" t="s">
        <v>44</v>
      </c>
      <c r="AU641" s="98" t="str">
        <f t="shared" si="165"/>
        <v>A</v>
      </c>
      <c r="AV641" s="197" t="s">
        <v>254</v>
      </c>
      <c r="AW641" s="198">
        <v>0</v>
      </c>
      <c r="AX641" s="197" t="s">
        <v>2399</v>
      </c>
      <c r="AY641" s="203">
        <v>45588</v>
      </c>
      <c r="AZ641" s="97" t="s">
        <v>55</v>
      </c>
      <c r="BA641" s="97" t="s">
        <v>55</v>
      </c>
      <c r="BB641" s="219"/>
      <c r="BC641" s="97" t="s">
        <v>44</v>
      </c>
      <c r="BD641" s="98" t="str">
        <f t="shared" si="146"/>
        <v>A</v>
      </c>
      <c r="BE641" s="99"/>
      <c r="BF641" s="106"/>
      <c r="BG641" s="101"/>
      <c r="BH641" s="200"/>
      <c r="BI641" s="205"/>
      <c r="BJ641" s="201"/>
      <c r="BK641" s="202"/>
      <c r="BL641" s="107" t="s">
        <v>2400</v>
      </c>
      <c r="BM641" s="108">
        <f t="shared" si="144"/>
        <v>0</v>
      </c>
      <c r="BN641" s="108">
        <f t="shared" si="156"/>
        <v>1</v>
      </c>
      <c r="BO641" s="108">
        <f t="shared" si="157"/>
        <v>0</v>
      </c>
      <c r="BP641" s="108">
        <f t="shared" si="158"/>
        <v>0</v>
      </c>
      <c r="BQ641" s="108">
        <f t="shared" si="159"/>
        <v>0</v>
      </c>
      <c r="BR641" s="109">
        <f t="shared" si="160"/>
        <v>0</v>
      </c>
      <c r="BS641" s="108">
        <f t="shared" si="145"/>
        <v>0</v>
      </c>
      <c r="BT641" s="108">
        <f t="shared" si="162"/>
        <v>0</v>
      </c>
      <c r="BU641" s="108">
        <f t="shared" si="135"/>
        <v>0</v>
      </c>
      <c r="BV641" s="62" t="str">
        <f t="shared" si="136"/>
        <v>MENOR</v>
      </c>
      <c r="BW641" s="251"/>
    </row>
    <row r="642" spans="1:75" ht="49.5" customHeight="1">
      <c r="A642" s="89" t="s">
        <v>2889</v>
      </c>
      <c r="B642" s="43">
        <v>2168</v>
      </c>
      <c r="C642" s="90" t="s">
        <v>5</v>
      </c>
      <c r="D642" s="90" t="s">
        <v>5</v>
      </c>
      <c r="E642" s="92" t="s">
        <v>110</v>
      </c>
      <c r="F642" s="90" t="s">
        <v>24</v>
      </c>
      <c r="G642" s="93" t="s">
        <v>2966</v>
      </c>
      <c r="H642" s="90" t="s">
        <v>31</v>
      </c>
      <c r="I642" s="92">
        <v>45544</v>
      </c>
      <c r="J642" s="94"/>
      <c r="K642" s="90"/>
      <c r="L642" s="90"/>
      <c r="M642" s="90"/>
      <c r="N642" s="90"/>
      <c r="O642" s="92"/>
      <c r="P642" s="92"/>
      <c r="Q642" s="188" t="s">
        <v>110</v>
      </c>
      <c r="R642" s="95" t="e">
        <f t="array" ref="R642">SUM(IF($AA642=Reformulaciones!$B$2:$B$1354,Reformulaciones!$J$2:$J$994,0))</f>
        <v>#N/A</v>
      </c>
      <c r="S642" s="93" t="s">
        <v>3370</v>
      </c>
      <c r="T642" s="93" t="s">
        <v>3371</v>
      </c>
      <c r="U642" s="96" t="s">
        <v>3372</v>
      </c>
      <c r="V642" s="94" t="s">
        <v>154</v>
      </c>
      <c r="W642" s="90" t="s">
        <v>389</v>
      </c>
      <c r="X642" s="92">
        <v>45580</v>
      </c>
      <c r="Y642" s="92">
        <v>45838</v>
      </c>
      <c r="Z642" s="90" t="s">
        <v>640</v>
      </c>
      <c r="AA642" s="44"/>
      <c r="AB642" s="97" t="s">
        <v>55</v>
      </c>
      <c r="AC642" s="97" t="s">
        <v>55</v>
      </c>
      <c r="AD642" s="97" t="s">
        <v>55</v>
      </c>
      <c r="AE642" s="97" t="s">
        <v>55</v>
      </c>
      <c r="AF642" s="97" t="s">
        <v>55</v>
      </c>
      <c r="AG642" s="97" t="s">
        <v>55</v>
      </c>
      <c r="AH642" s="97" t="s">
        <v>55</v>
      </c>
      <c r="AI642" s="97" t="s">
        <v>55</v>
      </c>
      <c r="AJ642" s="97" t="s">
        <v>55</v>
      </c>
      <c r="AK642" s="97" t="s">
        <v>55</v>
      </c>
      <c r="AL642" s="97" t="s">
        <v>55</v>
      </c>
      <c r="AM642" s="97" t="s">
        <v>55</v>
      </c>
      <c r="AN642" s="97" t="s">
        <v>55</v>
      </c>
      <c r="AO642" s="97" t="s">
        <v>55</v>
      </c>
      <c r="AP642" s="97" t="s">
        <v>55</v>
      </c>
      <c r="AQ642" s="97" t="s">
        <v>55</v>
      </c>
      <c r="AR642" s="97" t="s">
        <v>55</v>
      </c>
      <c r="AS642" s="97" t="s">
        <v>55</v>
      </c>
      <c r="AT642" s="97" t="s">
        <v>44</v>
      </c>
      <c r="AU642" s="98" t="str">
        <f t="shared" si="165"/>
        <v>A</v>
      </c>
      <c r="AV642" s="197" t="s">
        <v>254</v>
      </c>
      <c r="AW642" s="198">
        <v>0</v>
      </c>
      <c r="AX642" s="197" t="s">
        <v>2399</v>
      </c>
      <c r="AY642" s="203">
        <v>45588</v>
      </c>
      <c r="AZ642" s="97" t="s">
        <v>55</v>
      </c>
      <c r="BA642" s="97" t="s">
        <v>55</v>
      </c>
      <c r="BB642" s="219"/>
      <c r="BC642" s="97" t="s">
        <v>44</v>
      </c>
      <c r="BD642" s="98" t="str">
        <f t="shared" si="146"/>
        <v>A</v>
      </c>
      <c r="BE642" s="99"/>
      <c r="BF642" s="106"/>
      <c r="BG642" s="101"/>
      <c r="BH642" s="200"/>
      <c r="BI642" s="205"/>
      <c r="BJ642" s="201"/>
      <c r="BK642" s="202"/>
      <c r="BL642" s="107" t="s">
        <v>2400</v>
      </c>
      <c r="BM642" s="108">
        <f t="shared" si="144"/>
        <v>0</v>
      </c>
      <c r="BN642" s="108">
        <f t="shared" si="156"/>
        <v>1</v>
      </c>
      <c r="BO642" s="108">
        <f t="shared" si="157"/>
        <v>0</v>
      </c>
      <c r="BP642" s="108">
        <f t="shared" si="158"/>
        <v>0</v>
      </c>
      <c r="BQ642" s="108">
        <f t="shared" si="159"/>
        <v>0</v>
      </c>
      <c r="BR642" s="109">
        <f t="shared" si="160"/>
        <v>0</v>
      </c>
      <c r="BS642" s="108">
        <f t="shared" si="145"/>
        <v>0</v>
      </c>
      <c r="BT642" s="108">
        <f t="shared" si="162"/>
        <v>0</v>
      </c>
      <c r="BU642" s="108">
        <f t="shared" si="135"/>
        <v>0</v>
      </c>
      <c r="BV642" s="62" t="str">
        <f t="shared" si="136"/>
        <v>MENOR</v>
      </c>
      <c r="BW642" s="251"/>
    </row>
    <row r="643" spans="1:75" ht="49.5" customHeight="1">
      <c r="A643" s="89" t="s">
        <v>2889</v>
      </c>
      <c r="B643" s="43">
        <v>2169</v>
      </c>
      <c r="C643" s="90" t="s">
        <v>5</v>
      </c>
      <c r="D643" s="90" t="s">
        <v>5</v>
      </c>
      <c r="E643" s="92" t="s">
        <v>110</v>
      </c>
      <c r="F643" s="90" t="s">
        <v>24</v>
      </c>
      <c r="G643" s="93" t="s">
        <v>2967</v>
      </c>
      <c r="H643" s="90" t="s">
        <v>31</v>
      </c>
      <c r="I643" s="92">
        <v>45544</v>
      </c>
      <c r="J643" s="94"/>
      <c r="K643" s="90"/>
      <c r="L643" s="90"/>
      <c r="M643" s="90"/>
      <c r="N643" s="90"/>
      <c r="O643" s="92"/>
      <c r="P643" s="92"/>
      <c r="Q643" s="188">
        <v>3277</v>
      </c>
      <c r="R643" s="95" t="e">
        <f t="array" ref="R643">SUM(IF($AA643=Reformulaciones!$B$2:$B$1354,Reformulaciones!$J$2:$J$994,0))</f>
        <v>#N/A</v>
      </c>
      <c r="S643" s="93" t="s">
        <v>3373</v>
      </c>
      <c r="T643" s="93" t="s">
        <v>3374</v>
      </c>
      <c r="U643" s="96" t="s">
        <v>3375</v>
      </c>
      <c r="V643" s="94" t="s">
        <v>154</v>
      </c>
      <c r="W643" s="90" t="s">
        <v>389</v>
      </c>
      <c r="X643" s="92">
        <v>45580</v>
      </c>
      <c r="Y643" s="92">
        <v>45838</v>
      </c>
      <c r="Z643" s="90" t="s">
        <v>640</v>
      </c>
      <c r="AA643" s="44"/>
      <c r="AB643" s="97" t="s">
        <v>55</v>
      </c>
      <c r="AC643" s="97" t="s">
        <v>55</v>
      </c>
      <c r="AD643" s="97" t="s">
        <v>55</v>
      </c>
      <c r="AE643" s="97" t="s">
        <v>55</v>
      </c>
      <c r="AF643" s="97" t="s">
        <v>55</v>
      </c>
      <c r="AG643" s="97" t="s">
        <v>55</v>
      </c>
      <c r="AH643" s="97" t="s">
        <v>55</v>
      </c>
      <c r="AI643" s="97" t="s">
        <v>55</v>
      </c>
      <c r="AJ643" s="97" t="s">
        <v>55</v>
      </c>
      <c r="AK643" s="97" t="s">
        <v>55</v>
      </c>
      <c r="AL643" s="97" t="s">
        <v>55</v>
      </c>
      <c r="AM643" s="97" t="s">
        <v>55</v>
      </c>
      <c r="AN643" s="97" t="s">
        <v>55</v>
      </c>
      <c r="AO643" s="97" t="s">
        <v>55</v>
      </c>
      <c r="AP643" s="97" t="s">
        <v>55</v>
      </c>
      <c r="AQ643" s="97" t="s">
        <v>55</v>
      </c>
      <c r="AR643" s="97" t="s">
        <v>55</v>
      </c>
      <c r="AS643" s="97" t="s">
        <v>55</v>
      </c>
      <c r="AT643" s="97" t="s">
        <v>51</v>
      </c>
      <c r="AU643" s="98" t="str">
        <f t="shared" si="165"/>
        <v>A</v>
      </c>
      <c r="AV643" s="219" t="s">
        <v>2916</v>
      </c>
      <c r="AW643" s="198">
        <v>0</v>
      </c>
      <c r="AX643" s="219" t="s">
        <v>2916</v>
      </c>
      <c r="AY643" s="203">
        <v>45583</v>
      </c>
      <c r="AZ643" s="219" t="s">
        <v>55</v>
      </c>
      <c r="BA643" s="219" t="s">
        <v>55</v>
      </c>
      <c r="BB643" s="219"/>
      <c r="BC643" s="97" t="s">
        <v>51</v>
      </c>
      <c r="BD643" s="98" t="str">
        <f t="shared" si="146"/>
        <v>A</v>
      </c>
      <c r="BE643" s="99"/>
      <c r="BF643" s="106"/>
      <c r="BG643" s="101"/>
      <c r="BH643" s="200"/>
      <c r="BI643" s="205"/>
      <c r="BJ643" s="201"/>
      <c r="BK643" s="202"/>
      <c r="BL643" s="107" t="s">
        <v>2400</v>
      </c>
      <c r="BM643" s="108">
        <f t="shared" si="144"/>
        <v>0</v>
      </c>
      <c r="BN643" s="108">
        <f t="shared" si="156"/>
        <v>1</v>
      </c>
      <c r="BO643" s="108">
        <f t="shared" si="157"/>
        <v>0</v>
      </c>
      <c r="BP643" s="108">
        <f t="shared" si="158"/>
        <v>0</v>
      </c>
      <c r="BQ643" s="108">
        <f t="shared" si="159"/>
        <v>0</v>
      </c>
      <c r="BR643" s="109">
        <f t="shared" si="160"/>
        <v>0</v>
      </c>
      <c r="BS643" s="108">
        <f t="shared" si="145"/>
        <v>0</v>
      </c>
      <c r="BT643" s="108">
        <f t="shared" si="162"/>
        <v>0</v>
      </c>
      <c r="BU643" s="108">
        <f t="shared" si="135"/>
        <v>0</v>
      </c>
      <c r="BV643" s="62" t="str">
        <f t="shared" si="136"/>
        <v>MENOR</v>
      </c>
      <c r="BW643" s="251"/>
    </row>
    <row r="644" spans="1:75" ht="49.5" customHeight="1">
      <c r="A644" s="89" t="s">
        <v>2889</v>
      </c>
      <c r="B644" s="43">
        <v>2171</v>
      </c>
      <c r="C644" s="90" t="s">
        <v>5</v>
      </c>
      <c r="D644" s="90" t="s">
        <v>5</v>
      </c>
      <c r="E644" s="92" t="s">
        <v>110</v>
      </c>
      <c r="F644" s="90" t="s">
        <v>24</v>
      </c>
      <c r="G644" s="93" t="s">
        <v>2968</v>
      </c>
      <c r="H644" s="90" t="s">
        <v>31</v>
      </c>
      <c r="I644" s="92">
        <v>45544</v>
      </c>
      <c r="J644" s="94"/>
      <c r="K644" s="90"/>
      <c r="L644" s="90"/>
      <c r="M644" s="90"/>
      <c r="N644" s="90"/>
      <c r="O644" s="92"/>
      <c r="P644" s="92"/>
      <c r="Q644" s="188">
        <v>3278</v>
      </c>
      <c r="R644" s="95" t="e">
        <f t="array" ref="R644">SUM(IF($AA644=Reformulaciones!$B$2:$B$1354,Reformulaciones!$J$2:$J$994,0))</f>
        <v>#N/A</v>
      </c>
      <c r="S644" s="93" t="s">
        <v>3376</v>
      </c>
      <c r="T644" s="93" t="s">
        <v>3377</v>
      </c>
      <c r="U644" s="96" t="s">
        <v>3378</v>
      </c>
      <c r="V644" s="94" t="s">
        <v>154</v>
      </c>
      <c r="W644" s="90" t="s">
        <v>389</v>
      </c>
      <c r="X644" s="92">
        <v>45580</v>
      </c>
      <c r="Y644" s="92">
        <v>45838</v>
      </c>
      <c r="Z644" s="90" t="s">
        <v>640</v>
      </c>
      <c r="AA644" s="44"/>
      <c r="AB644" s="97" t="s">
        <v>55</v>
      </c>
      <c r="AC644" s="97" t="s">
        <v>55</v>
      </c>
      <c r="AD644" s="97" t="s">
        <v>55</v>
      </c>
      <c r="AE644" s="97" t="s">
        <v>55</v>
      </c>
      <c r="AF644" s="97" t="s">
        <v>55</v>
      </c>
      <c r="AG644" s="97" t="s">
        <v>55</v>
      </c>
      <c r="AH644" s="97" t="s">
        <v>55</v>
      </c>
      <c r="AI644" s="97" t="s">
        <v>55</v>
      </c>
      <c r="AJ644" s="97" t="s">
        <v>55</v>
      </c>
      <c r="AK644" s="97" t="s">
        <v>55</v>
      </c>
      <c r="AL644" s="97" t="s">
        <v>55</v>
      </c>
      <c r="AM644" s="97" t="s">
        <v>55</v>
      </c>
      <c r="AN644" s="97" t="s">
        <v>55</v>
      </c>
      <c r="AO644" s="97" t="s">
        <v>55</v>
      </c>
      <c r="AP644" s="97" t="s">
        <v>55</v>
      </c>
      <c r="AQ644" s="97" t="s">
        <v>55</v>
      </c>
      <c r="AR644" s="97" t="s">
        <v>55</v>
      </c>
      <c r="AS644" s="97" t="s">
        <v>55</v>
      </c>
      <c r="AT644" s="97" t="s">
        <v>51</v>
      </c>
      <c r="AU644" s="98" t="str">
        <f t="shared" si="165"/>
        <v>A</v>
      </c>
      <c r="AV644" s="219" t="s">
        <v>2916</v>
      </c>
      <c r="AW644" s="198">
        <v>0</v>
      </c>
      <c r="AX644" s="219" t="s">
        <v>2916</v>
      </c>
      <c r="AY644" s="203">
        <v>45583</v>
      </c>
      <c r="AZ644" s="219" t="s">
        <v>55</v>
      </c>
      <c r="BA644" s="219" t="s">
        <v>55</v>
      </c>
      <c r="BB644" s="219"/>
      <c r="BC644" s="97" t="s">
        <v>51</v>
      </c>
      <c r="BD644" s="98" t="str">
        <f t="shared" si="146"/>
        <v>A</v>
      </c>
      <c r="BE644" s="99"/>
      <c r="BF644" s="106"/>
      <c r="BG644" s="101"/>
      <c r="BH644" s="200"/>
      <c r="BI644" s="205"/>
      <c r="BJ644" s="201"/>
      <c r="BK644" s="202"/>
      <c r="BL644" s="107" t="s">
        <v>2400</v>
      </c>
      <c r="BM644" s="108">
        <f t="shared" si="144"/>
        <v>0</v>
      </c>
      <c r="BN644" s="108">
        <f t="shared" si="156"/>
        <v>1</v>
      </c>
      <c r="BO644" s="108">
        <f t="shared" si="157"/>
        <v>0</v>
      </c>
      <c r="BP644" s="108">
        <f t="shared" si="158"/>
        <v>0</v>
      </c>
      <c r="BQ644" s="108">
        <f t="shared" si="159"/>
        <v>0</v>
      </c>
      <c r="BR644" s="109">
        <f t="shared" si="160"/>
        <v>0</v>
      </c>
      <c r="BS644" s="108">
        <f t="shared" si="145"/>
        <v>0</v>
      </c>
      <c r="BT644" s="108">
        <f t="shared" si="162"/>
        <v>0</v>
      </c>
      <c r="BU644" s="108">
        <f t="shared" si="135"/>
        <v>0</v>
      </c>
      <c r="BV644" s="62" t="str">
        <f t="shared" si="136"/>
        <v>MENOR</v>
      </c>
      <c r="BW644" s="251"/>
    </row>
    <row r="645" spans="1:75" ht="49.5" customHeight="1">
      <c r="A645" s="89" t="s">
        <v>2889</v>
      </c>
      <c r="B645" s="43">
        <v>2172</v>
      </c>
      <c r="C645" s="90" t="s">
        <v>5</v>
      </c>
      <c r="D645" s="90" t="s">
        <v>5</v>
      </c>
      <c r="E645" s="92" t="s">
        <v>110</v>
      </c>
      <c r="F645" s="90" t="s">
        <v>24</v>
      </c>
      <c r="G645" s="93" t="s">
        <v>2969</v>
      </c>
      <c r="H645" s="90" t="s">
        <v>31</v>
      </c>
      <c r="I645" s="92">
        <v>45544</v>
      </c>
      <c r="J645" s="94"/>
      <c r="K645" s="90"/>
      <c r="L645" s="90"/>
      <c r="M645" s="90"/>
      <c r="N645" s="90"/>
      <c r="O645" s="92"/>
      <c r="P645" s="92"/>
      <c r="Q645" s="188">
        <v>3279</v>
      </c>
      <c r="R645" s="95" t="e">
        <f t="array" ref="R645">SUM(IF($AA645=Reformulaciones!$B$2:$B$1354,Reformulaciones!$J$2:$J$994,0))</f>
        <v>#N/A</v>
      </c>
      <c r="S645" s="93" t="s">
        <v>3379</v>
      </c>
      <c r="T645" s="93" t="s">
        <v>3380</v>
      </c>
      <c r="U645" s="96" t="s">
        <v>3381</v>
      </c>
      <c r="V645" s="94" t="s">
        <v>154</v>
      </c>
      <c r="W645" s="90" t="s">
        <v>389</v>
      </c>
      <c r="X645" s="92">
        <v>45575</v>
      </c>
      <c r="Y645" s="92">
        <v>45838</v>
      </c>
      <c r="Z645" s="90" t="s">
        <v>640</v>
      </c>
      <c r="AA645" s="44"/>
      <c r="AB645" s="97" t="s">
        <v>55</v>
      </c>
      <c r="AC645" s="97" t="s">
        <v>55</v>
      </c>
      <c r="AD645" s="97" t="s">
        <v>55</v>
      </c>
      <c r="AE645" s="97" t="s">
        <v>55</v>
      </c>
      <c r="AF645" s="97" t="s">
        <v>55</v>
      </c>
      <c r="AG645" s="97" t="s">
        <v>55</v>
      </c>
      <c r="AH645" s="97" t="s">
        <v>55</v>
      </c>
      <c r="AI645" s="97" t="s">
        <v>55</v>
      </c>
      <c r="AJ645" s="97" t="s">
        <v>55</v>
      </c>
      <c r="AK645" s="97" t="s">
        <v>55</v>
      </c>
      <c r="AL645" s="97" t="s">
        <v>55</v>
      </c>
      <c r="AM645" s="97" t="s">
        <v>55</v>
      </c>
      <c r="AN645" s="97" t="s">
        <v>55</v>
      </c>
      <c r="AO645" s="97" t="s">
        <v>55</v>
      </c>
      <c r="AP645" s="97" t="s">
        <v>55</v>
      </c>
      <c r="AQ645" s="97" t="s">
        <v>55</v>
      </c>
      <c r="AR645" s="97" t="s">
        <v>55</v>
      </c>
      <c r="AS645" s="97" t="s">
        <v>55</v>
      </c>
      <c r="AT645" s="97" t="s">
        <v>51</v>
      </c>
      <c r="AU645" s="98" t="str">
        <f t="shared" si="165"/>
        <v>A</v>
      </c>
      <c r="AV645" s="219" t="s">
        <v>2916</v>
      </c>
      <c r="AW645" s="198">
        <v>0</v>
      </c>
      <c r="AX645" s="219" t="s">
        <v>2916</v>
      </c>
      <c r="AY645" s="203">
        <v>45583</v>
      </c>
      <c r="AZ645" s="219" t="s">
        <v>55</v>
      </c>
      <c r="BA645" s="219" t="s">
        <v>55</v>
      </c>
      <c r="BB645" s="219"/>
      <c r="BC645" s="97" t="s">
        <v>51</v>
      </c>
      <c r="BD645" s="98" t="str">
        <f t="shared" si="146"/>
        <v>A</v>
      </c>
      <c r="BE645" s="99"/>
      <c r="BF645" s="106"/>
      <c r="BG645" s="101"/>
      <c r="BH645" s="200"/>
      <c r="BI645" s="205"/>
      <c r="BJ645" s="201"/>
      <c r="BK645" s="202"/>
      <c r="BL645" s="107" t="s">
        <v>2400</v>
      </c>
      <c r="BM645" s="108">
        <f t="shared" si="144"/>
        <v>0</v>
      </c>
      <c r="BN645" s="108">
        <f t="shared" si="156"/>
        <v>1</v>
      </c>
      <c r="BO645" s="108">
        <f t="shared" si="157"/>
        <v>0</v>
      </c>
      <c r="BP645" s="108">
        <f t="shared" si="158"/>
        <v>0</v>
      </c>
      <c r="BQ645" s="108">
        <f t="shared" si="159"/>
        <v>0</v>
      </c>
      <c r="BR645" s="109">
        <f t="shared" si="160"/>
        <v>0</v>
      </c>
      <c r="BS645" s="108">
        <f t="shared" si="145"/>
        <v>0</v>
      </c>
      <c r="BT645" s="108">
        <f t="shared" si="162"/>
        <v>0</v>
      </c>
      <c r="BU645" s="108">
        <f t="shared" si="135"/>
        <v>0</v>
      </c>
      <c r="BV645" s="62" t="str">
        <f t="shared" si="136"/>
        <v>MENOR</v>
      </c>
      <c r="BW645" s="251"/>
    </row>
    <row r="646" spans="1:75" ht="49.5" customHeight="1">
      <c r="A646" s="89" t="s">
        <v>2889</v>
      </c>
      <c r="B646" s="43">
        <v>2173</v>
      </c>
      <c r="C646" s="90" t="s">
        <v>5</v>
      </c>
      <c r="D646" s="90" t="s">
        <v>5</v>
      </c>
      <c r="E646" s="92" t="s">
        <v>110</v>
      </c>
      <c r="F646" s="90" t="s">
        <v>24</v>
      </c>
      <c r="G646" s="93" t="s">
        <v>2970</v>
      </c>
      <c r="H646" s="90" t="s">
        <v>31</v>
      </c>
      <c r="I646" s="92">
        <v>45544</v>
      </c>
      <c r="J646" s="94"/>
      <c r="K646" s="90"/>
      <c r="L646" s="90"/>
      <c r="M646" s="90"/>
      <c r="N646" s="90"/>
      <c r="O646" s="92"/>
      <c r="P646" s="92"/>
      <c r="Q646" s="188">
        <v>3280</v>
      </c>
      <c r="R646" s="95" t="e">
        <f t="array" ref="R646">SUM(IF($AA646=Reformulaciones!$B$2:$B$1354,Reformulaciones!$J$2:$J$994,0))</f>
        <v>#N/A</v>
      </c>
      <c r="S646" s="93" t="s">
        <v>3382</v>
      </c>
      <c r="T646" s="93" t="s">
        <v>3383</v>
      </c>
      <c r="U646" s="96" t="s">
        <v>3384</v>
      </c>
      <c r="V646" s="94" t="s">
        <v>154</v>
      </c>
      <c r="W646" s="90" t="s">
        <v>389</v>
      </c>
      <c r="X646" s="92">
        <v>45575</v>
      </c>
      <c r="Y646" s="92">
        <v>45838</v>
      </c>
      <c r="Z646" s="90" t="s">
        <v>640</v>
      </c>
      <c r="AA646" s="44"/>
      <c r="AB646" s="97" t="s">
        <v>55</v>
      </c>
      <c r="AC646" s="97" t="s">
        <v>55</v>
      </c>
      <c r="AD646" s="97" t="s">
        <v>55</v>
      </c>
      <c r="AE646" s="97" t="s">
        <v>55</v>
      </c>
      <c r="AF646" s="97" t="s">
        <v>55</v>
      </c>
      <c r="AG646" s="97" t="s">
        <v>55</v>
      </c>
      <c r="AH646" s="97" t="s">
        <v>55</v>
      </c>
      <c r="AI646" s="97" t="s">
        <v>55</v>
      </c>
      <c r="AJ646" s="97" t="s">
        <v>55</v>
      </c>
      <c r="AK646" s="97" t="s">
        <v>55</v>
      </c>
      <c r="AL646" s="97" t="s">
        <v>55</v>
      </c>
      <c r="AM646" s="97" t="s">
        <v>55</v>
      </c>
      <c r="AN646" s="97" t="s">
        <v>55</v>
      </c>
      <c r="AO646" s="97" t="s">
        <v>55</v>
      </c>
      <c r="AP646" s="97" t="s">
        <v>55</v>
      </c>
      <c r="AQ646" s="97" t="s">
        <v>55</v>
      </c>
      <c r="AR646" s="97" t="s">
        <v>55</v>
      </c>
      <c r="AS646" s="97" t="s">
        <v>55</v>
      </c>
      <c r="AT646" s="97" t="s">
        <v>51</v>
      </c>
      <c r="AU646" s="98" t="str">
        <f t="shared" si="165"/>
        <v>A</v>
      </c>
      <c r="AV646" s="219" t="s">
        <v>2916</v>
      </c>
      <c r="AW646" s="198">
        <v>0</v>
      </c>
      <c r="AX646" s="219" t="s">
        <v>2916</v>
      </c>
      <c r="AY646" s="203">
        <v>45583</v>
      </c>
      <c r="AZ646" s="219" t="s">
        <v>55</v>
      </c>
      <c r="BA646" s="219" t="s">
        <v>55</v>
      </c>
      <c r="BB646" s="219"/>
      <c r="BC646" s="97" t="s">
        <v>51</v>
      </c>
      <c r="BD646" s="98" t="str">
        <f t="shared" si="146"/>
        <v>A</v>
      </c>
      <c r="BE646" s="99"/>
      <c r="BF646" s="106"/>
      <c r="BG646" s="101"/>
      <c r="BH646" s="200"/>
      <c r="BI646" s="205"/>
      <c r="BJ646" s="201"/>
      <c r="BK646" s="202"/>
      <c r="BL646" s="107" t="s">
        <v>2400</v>
      </c>
      <c r="BM646" s="108">
        <f t="shared" si="144"/>
        <v>0</v>
      </c>
      <c r="BN646" s="108">
        <f t="shared" si="156"/>
        <v>1</v>
      </c>
      <c r="BO646" s="108">
        <f t="shared" si="157"/>
        <v>0</v>
      </c>
      <c r="BP646" s="108">
        <f t="shared" si="158"/>
        <v>0</v>
      </c>
      <c r="BQ646" s="108">
        <f t="shared" si="159"/>
        <v>0</v>
      </c>
      <c r="BR646" s="109">
        <f t="shared" si="160"/>
        <v>0</v>
      </c>
      <c r="BS646" s="108">
        <f t="shared" si="145"/>
        <v>0</v>
      </c>
      <c r="BT646" s="108">
        <f t="shared" si="162"/>
        <v>0</v>
      </c>
      <c r="BU646" s="108">
        <f t="shared" si="135"/>
        <v>0</v>
      </c>
      <c r="BV646" s="62" t="str">
        <f t="shared" si="136"/>
        <v>MENOR</v>
      </c>
      <c r="BW646" s="251"/>
    </row>
    <row r="647" spans="1:75" ht="49.5" customHeight="1">
      <c r="A647" s="89" t="s">
        <v>2889</v>
      </c>
      <c r="B647" s="43">
        <v>2174</v>
      </c>
      <c r="C647" s="90" t="s">
        <v>5</v>
      </c>
      <c r="D647" s="90" t="s">
        <v>5</v>
      </c>
      <c r="E647" s="92" t="s">
        <v>110</v>
      </c>
      <c r="F647" s="90" t="s">
        <v>24</v>
      </c>
      <c r="G647" s="93" t="s">
        <v>2971</v>
      </c>
      <c r="H647" s="90" t="s">
        <v>31</v>
      </c>
      <c r="I647" s="92">
        <v>45544</v>
      </c>
      <c r="J647" s="94"/>
      <c r="K647" s="90"/>
      <c r="L647" s="90"/>
      <c r="M647" s="90"/>
      <c r="N647" s="90"/>
      <c r="O647" s="92"/>
      <c r="P647" s="92"/>
      <c r="Q647" s="188">
        <v>3281</v>
      </c>
      <c r="R647" s="95" t="e">
        <f t="array" ref="R647">SUM(IF($AA647=Reformulaciones!$B$2:$B$1354,Reformulaciones!$J$2:$J$994,0))</f>
        <v>#N/A</v>
      </c>
      <c r="S647" s="93" t="s">
        <v>3385</v>
      </c>
      <c r="T647" s="93" t="s">
        <v>3386</v>
      </c>
      <c r="U647" s="96" t="s">
        <v>3387</v>
      </c>
      <c r="V647" s="94" t="s">
        <v>154</v>
      </c>
      <c r="W647" s="90" t="s">
        <v>389</v>
      </c>
      <c r="X647" s="92">
        <v>45580</v>
      </c>
      <c r="Y647" s="92">
        <v>45838</v>
      </c>
      <c r="Z647" s="90" t="s">
        <v>640</v>
      </c>
      <c r="AA647" s="44"/>
      <c r="AB647" s="97" t="s">
        <v>55</v>
      </c>
      <c r="AC647" s="97" t="s">
        <v>55</v>
      </c>
      <c r="AD647" s="97" t="s">
        <v>55</v>
      </c>
      <c r="AE647" s="97" t="s">
        <v>55</v>
      </c>
      <c r="AF647" s="97" t="s">
        <v>55</v>
      </c>
      <c r="AG647" s="97" t="s">
        <v>55</v>
      </c>
      <c r="AH647" s="97" t="s">
        <v>55</v>
      </c>
      <c r="AI647" s="97" t="s">
        <v>55</v>
      </c>
      <c r="AJ647" s="97" t="s">
        <v>55</v>
      </c>
      <c r="AK647" s="97" t="s">
        <v>55</v>
      </c>
      <c r="AL647" s="97" t="s">
        <v>55</v>
      </c>
      <c r="AM647" s="97" t="s">
        <v>55</v>
      </c>
      <c r="AN647" s="97" t="s">
        <v>55</v>
      </c>
      <c r="AO647" s="97" t="s">
        <v>55</v>
      </c>
      <c r="AP647" s="97" t="s">
        <v>55</v>
      </c>
      <c r="AQ647" s="97" t="s">
        <v>55</v>
      </c>
      <c r="AR647" s="97" t="s">
        <v>55</v>
      </c>
      <c r="AS647" s="97" t="s">
        <v>55</v>
      </c>
      <c r="AT647" s="97" t="s">
        <v>51</v>
      </c>
      <c r="AU647" s="98" t="str">
        <f t="shared" si="165"/>
        <v>A</v>
      </c>
      <c r="AV647" s="219" t="s">
        <v>2916</v>
      </c>
      <c r="AW647" s="198">
        <v>0</v>
      </c>
      <c r="AX647" s="219" t="s">
        <v>2916</v>
      </c>
      <c r="AY647" s="203">
        <v>45583</v>
      </c>
      <c r="AZ647" s="219" t="s">
        <v>55</v>
      </c>
      <c r="BA647" s="219" t="s">
        <v>55</v>
      </c>
      <c r="BB647" s="219"/>
      <c r="BC647" s="97" t="s">
        <v>51</v>
      </c>
      <c r="BD647" s="98" t="str">
        <f t="shared" si="146"/>
        <v>A</v>
      </c>
      <c r="BE647" s="99"/>
      <c r="BF647" s="106"/>
      <c r="BG647" s="101"/>
      <c r="BH647" s="200"/>
      <c r="BI647" s="205"/>
      <c r="BJ647" s="201"/>
      <c r="BK647" s="202"/>
      <c r="BL647" s="107" t="s">
        <v>2400</v>
      </c>
      <c r="BM647" s="108">
        <f t="shared" si="144"/>
        <v>0</v>
      </c>
      <c r="BN647" s="108">
        <f t="shared" si="156"/>
        <v>1</v>
      </c>
      <c r="BO647" s="108">
        <f t="shared" si="157"/>
        <v>0</v>
      </c>
      <c r="BP647" s="108">
        <f t="shared" si="158"/>
        <v>0</v>
      </c>
      <c r="BQ647" s="108">
        <f t="shared" si="159"/>
        <v>0</v>
      </c>
      <c r="BR647" s="109">
        <f t="shared" si="160"/>
        <v>0</v>
      </c>
      <c r="BS647" s="108">
        <f t="shared" si="145"/>
        <v>0</v>
      </c>
      <c r="BT647" s="108">
        <f t="shared" si="162"/>
        <v>0</v>
      </c>
      <c r="BU647" s="108">
        <f t="shared" si="135"/>
        <v>0</v>
      </c>
      <c r="BV647" s="62" t="str">
        <f t="shared" si="136"/>
        <v>MENOR</v>
      </c>
      <c r="BW647" s="251"/>
    </row>
    <row r="648" spans="1:75" ht="49.5" customHeight="1">
      <c r="A648" s="89" t="s">
        <v>2889</v>
      </c>
      <c r="B648" s="43">
        <v>2175</v>
      </c>
      <c r="C648" s="90" t="s">
        <v>5</v>
      </c>
      <c r="D648" s="90" t="s">
        <v>5</v>
      </c>
      <c r="E648" s="92" t="s">
        <v>110</v>
      </c>
      <c r="F648" s="90" t="s">
        <v>24</v>
      </c>
      <c r="G648" s="93" t="s">
        <v>2972</v>
      </c>
      <c r="H648" s="90" t="s">
        <v>31</v>
      </c>
      <c r="I648" s="92">
        <v>45544</v>
      </c>
      <c r="J648" s="94"/>
      <c r="K648" s="90"/>
      <c r="L648" s="90"/>
      <c r="M648" s="90"/>
      <c r="N648" s="90"/>
      <c r="O648" s="92"/>
      <c r="P648" s="92"/>
      <c r="Q648" s="188">
        <v>3282</v>
      </c>
      <c r="R648" s="95" t="e">
        <f t="array" ref="R648">SUM(IF($AA648=Reformulaciones!$B$2:$B$1354,Reformulaciones!$J$2:$J$994,0))</f>
        <v>#N/A</v>
      </c>
      <c r="S648" s="93" t="s">
        <v>3388</v>
      </c>
      <c r="T648" s="93" t="s">
        <v>3389</v>
      </c>
      <c r="U648" s="96" t="s">
        <v>3390</v>
      </c>
      <c r="V648" s="94" t="s">
        <v>154</v>
      </c>
      <c r="W648" s="90" t="s">
        <v>389</v>
      </c>
      <c r="X648" s="92">
        <v>45580</v>
      </c>
      <c r="Y648" s="92">
        <v>45838</v>
      </c>
      <c r="Z648" s="90" t="s">
        <v>640</v>
      </c>
      <c r="AA648" s="44"/>
      <c r="AB648" s="97" t="s">
        <v>55</v>
      </c>
      <c r="AC648" s="97" t="s">
        <v>55</v>
      </c>
      <c r="AD648" s="97" t="s">
        <v>55</v>
      </c>
      <c r="AE648" s="97" t="s">
        <v>55</v>
      </c>
      <c r="AF648" s="97" t="s">
        <v>55</v>
      </c>
      <c r="AG648" s="97" t="s">
        <v>55</v>
      </c>
      <c r="AH648" s="97" t="s">
        <v>55</v>
      </c>
      <c r="AI648" s="97" t="s">
        <v>55</v>
      </c>
      <c r="AJ648" s="97" t="s">
        <v>55</v>
      </c>
      <c r="AK648" s="97" t="s">
        <v>55</v>
      </c>
      <c r="AL648" s="97" t="s">
        <v>55</v>
      </c>
      <c r="AM648" s="97" t="s">
        <v>55</v>
      </c>
      <c r="AN648" s="97" t="s">
        <v>55</v>
      </c>
      <c r="AO648" s="97" t="s">
        <v>55</v>
      </c>
      <c r="AP648" s="97" t="s">
        <v>55</v>
      </c>
      <c r="AQ648" s="97" t="s">
        <v>55</v>
      </c>
      <c r="AR648" s="97" t="s">
        <v>55</v>
      </c>
      <c r="AS648" s="97" t="s">
        <v>55</v>
      </c>
      <c r="AT648" s="97" t="s">
        <v>51</v>
      </c>
      <c r="AU648" s="98" t="str">
        <f t="shared" si="165"/>
        <v>A</v>
      </c>
      <c r="AV648" s="219" t="s">
        <v>2916</v>
      </c>
      <c r="AW648" s="198">
        <v>0</v>
      </c>
      <c r="AX648" s="219" t="s">
        <v>2916</v>
      </c>
      <c r="AY648" s="203">
        <v>45583</v>
      </c>
      <c r="AZ648" s="219" t="s">
        <v>55</v>
      </c>
      <c r="BA648" s="219" t="s">
        <v>55</v>
      </c>
      <c r="BB648" s="219"/>
      <c r="BC648" s="97" t="s">
        <v>51</v>
      </c>
      <c r="BD648" s="98" t="str">
        <f t="shared" si="146"/>
        <v>A</v>
      </c>
      <c r="BE648" s="99"/>
      <c r="BF648" s="106"/>
      <c r="BG648" s="101"/>
      <c r="BH648" s="200"/>
      <c r="BI648" s="205"/>
      <c r="BJ648" s="201"/>
      <c r="BK648" s="202"/>
      <c r="BL648" s="107" t="s">
        <v>2400</v>
      </c>
      <c r="BM648" s="108">
        <f t="shared" si="144"/>
        <v>0</v>
      </c>
      <c r="BN648" s="108">
        <f t="shared" si="156"/>
        <v>1</v>
      </c>
      <c r="BO648" s="108">
        <f t="shared" si="157"/>
        <v>0</v>
      </c>
      <c r="BP648" s="108">
        <f t="shared" si="158"/>
        <v>0</v>
      </c>
      <c r="BQ648" s="108">
        <f t="shared" si="159"/>
        <v>0</v>
      </c>
      <c r="BR648" s="109">
        <f t="shared" si="160"/>
        <v>0</v>
      </c>
      <c r="BS648" s="108">
        <f t="shared" si="145"/>
        <v>0</v>
      </c>
      <c r="BT648" s="108">
        <f t="shared" si="162"/>
        <v>0</v>
      </c>
      <c r="BU648" s="108">
        <f t="shared" si="135"/>
        <v>0</v>
      </c>
      <c r="BV648" s="62" t="str">
        <f t="shared" si="136"/>
        <v>MENOR</v>
      </c>
      <c r="BW648" s="251"/>
    </row>
    <row r="649" spans="1:75" ht="49.5" customHeight="1">
      <c r="A649" s="89" t="s">
        <v>3239</v>
      </c>
      <c r="B649" s="43">
        <v>2176</v>
      </c>
      <c r="C649" s="90" t="s">
        <v>4</v>
      </c>
      <c r="D649" s="90" t="s">
        <v>3243</v>
      </c>
      <c r="E649" s="92">
        <v>45510</v>
      </c>
      <c r="F649" s="90" t="s">
        <v>24</v>
      </c>
      <c r="G649" s="93" t="s">
        <v>2973</v>
      </c>
      <c r="H649" s="90"/>
      <c r="I649" s="92">
        <v>45551</v>
      </c>
      <c r="J649" s="94"/>
      <c r="K649" s="90"/>
      <c r="L649" s="90"/>
      <c r="M649" s="90"/>
      <c r="N649" s="90"/>
      <c r="O649" s="92"/>
      <c r="P649" s="92"/>
      <c r="Q649" s="188">
        <v>3101</v>
      </c>
      <c r="R649" s="247" t="e">
        <f t="array" ref="R649">SUM(IF($AA649=Reformulaciones!$B$2:$B$1354,Reformulaciones!$J$2:$J$994,0))</f>
        <v>#N/A</v>
      </c>
      <c r="S649" s="93" t="s">
        <v>2974</v>
      </c>
      <c r="T649" s="93" t="s">
        <v>2975</v>
      </c>
      <c r="U649" s="96" t="s">
        <v>2976</v>
      </c>
      <c r="V649" s="94" t="s">
        <v>2977</v>
      </c>
      <c r="W649" s="90" t="s">
        <v>2572</v>
      </c>
      <c r="X649" s="92">
        <v>45566</v>
      </c>
      <c r="Y649" s="92">
        <v>45657</v>
      </c>
      <c r="Z649" s="90" t="s">
        <v>2978</v>
      </c>
      <c r="AA649" s="44"/>
      <c r="AB649" s="97" t="s">
        <v>55</v>
      </c>
      <c r="AC649" s="97" t="s">
        <v>55</v>
      </c>
      <c r="AD649" s="97" t="s">
        <v>55</v>
      </c>
      <c r="AE649" s="97" t="s">
        <v>55</v>
      </c>
      <c r="AF649" s="97" t="s">
        <v>55</v>
      </c>
      <c r="AG649" s="97" t="s">
        <v>55</v>
      </c>
      <c r="AH649" s="97" t="s">
        <v>55</v>
      </c>
      <c r="AI649" s="97" t="s">
        <v>55</v>
      </c>
      <c r="AJ649" s="97" t="s">
        <v>55</v>
      </c>
      <c r="AK649" s="97" t="s">
        <v>55</v>
      </c>
      <c r="AL649" s="97" t="s">
        <v>55</v>
      </c>
      <c r="AM649" s="97" t="s">
        <v>55</v>
      </c>
      <c r="AN649" s="97" t="s">
        <v>55</v>
      </c>
      <c r="AO649" s="97" t="s">
        <v>55</v>
      </c>
      <c r="AP649" s="97" t="s">
        <v>55</v>
      </c>
      <c r="AQ649" s="97" t="s">
        <v>55</v>
      </c>
      <c r="AR649" s="97" t="s">
        <v>55</v>
      </c>
      <c r="AS649" s="97" t="s">
        <v>55</v>
      </c>
      <c r="AT649" s="97" t="s">
        <v>50</v>
      </c>
      <c r="AU649" s="98" t="str">
        <f t="shared" si="165"/>
        <v>A</v>
      </c>
      <c r="AV649" s="219" t="s">
        <v>121</v>
      </c>
      <c r="AW649" s="198">
        <v>0</v>
      </c>
      <c r="AX649" s="219" t="s">
        <v>124</v>
      </c>
      <c r="AY649" s="203">
        <v>45588</v>
      </c>
      <c r="AZ649" s="219" t="s">
        <v>110</v>
      </c>
      <c r="BA649" s="219" t="s">
        <v>586</v>
      </c>
      <c r="BB649" s="219"/>
      <c r="BC649" s="97" t="s">
        <v>50</v>
      </c>
      <c r="BD649" s="98" t="str">
        <f t="shared" si="146"/>
        <v>A</v>
      </c>
      <c r="BE649" s="99"/>
      <c r="BF649" s="106"/>
      <c r="BG649" s="101"/>
      <c r="BH649" s="200"/>
      <c r="BI649" s="205"/>
      <c r="BJ649" s="201"/>
      <c r="BK649" s="202"/>
      <c r="BL649" s="107" t="s">
        <v>2400</v>
      </c>
      <c r="BM649" s="108">
        <f t="shared" si="144"/>
        <v>1</v>
      </c>
      <c r="BN649" s="108">
        <f t="shared" si="156"/>
        <v>1</v>
      </c>
      <c r="BO649" s="108">
        <f t="shared" si="157"/>
        <v>0</v>
      </c>
      <c r="BP649" s="108">
        <f t="shared" si="158"/>
        <v>1</v>
      </c>
      <c r="BQ649" s="108">
        <f t="shared" si="159"/>
        <v>1</v>
      </c>
      <c r="BR649" s="109">
        <f t="shared" si="160"/>
        <v>0</v>
      </c>
      <c r="BS649" s="108">
        <f t="shared" si="145"/>
        <v>1</v>
      </c>
      <c r="BT649" s="108">
        <f t="shared" si="162"/>
        <v>0</v>
      </c>
      <c r="BU649" s="108">
        <f t="shared" si="135"/>
        <v>1</v>
      </c>
      <c r="BV649" s="62" t="str">
        <f t="shared" si="136"/>
        <v>MENOR</v>
      </c>
      <c r="BW649" s="251"/>
    </row>
    <row r="650" spans="1:75" ht="49.5" customHeight="1">
      <c r="A650" s="89" t="s">
        <v>3239</v>
      </c>
      <c r="B650" s="43">
        <v>2177</v>
      </c>
      <c r="C650" s="90" t="s">
        <v>4</v>
      </c>
      <c r="D650" s="90" t="s">
        <v>3243</v>
      </c>
      <c r="E650" s="92">
        <v>45510</v>
      </c>
      <c r="F650" s="90" t="s">
        <v>24</v>
      </c>
      <c r="G650" s="93" t="s">
        <v>2979</v>
      </c>
      <c r="H650" s="90"/>
      <c r="I650" s="92">
        <v>45551</v>
      </c>
      <c r="J650" s="94"/>
      <c r="K650" s="90"/>
      <c r="L650" s="90"/>
      <c r="M650" s="90"/>
      <c r="N650" s="90"/>
      <c r="O650" s="92"/>
      <c r="P650" s="92"/>
      <c r="Q650" s="188">
        <v>3102</v>
      </c>
      <c r="R650" s="95" t="e">
        <f t="array" ref="R650">SUM(IF($AA650=Reformulaciones!$B$2:$B$1354,Reformulaciones!$J$2:$J$994,0))</f>
        <v>#N/A</v>
      </c>
      <c r="S650" s="93" t="s">
        <v>2980</v>
      </c>
      <c r="T650" s="93" t="s">
        <v>2981</v>
      </c>
      <c r="U650" s="96" t="s">
        <v>2982</v>
      </c>
      <c r="V650" s="94" t="s">
        <v>154</v>
      </c>
      <c r="W650" s="90" t="s">
        <v>2572</v>
      </c>
      <c r="X650" s="92">
        <v>45558</v>
      </c>
      <c r="Y650" s="92">
        <v>45596</v>
      </c>
      <c r="Z650" s="90" t="s">
        <v>2573</v>
      </c>
      <c r="AA650" s="44"/>
      <c r="AB650" s="97" t="s">
        <v>55</v>
      </c>
      <c r="AC650" s="97" t="s">
        <v>55</v>
      </c>
      <c r="AD650" s="97" t="s">
        <v>55</v>
      </c>
      <c r="AE650" s="97" t="s">
        <v>55</v>
      </c>
      <c r="AF650" s="97" t="s">
        <v>55</v>
      </c>
      <c r="AG650" s="97" t="s">
        <v>55</v>
      </c>
      <c r="AH650" s="97" t="s">
        <v>55</v>
      </c>
      <c r="AI650" s="97" t="s">
        <v>55</v>
      </c>
      <c r="AJ650" s="97" t="s">
        <v>55</v>
      </c>
      <c r="AK650" s="97" t="s">
        <v>55</v>
      </c>
      <c r="AL650" s="97" t="s">
        <v>55</v>
      </c>
      <c r="AM650" s="97" t="s">
        <v>55</v>
      </c>
      <c r="AN650" s="97" t="s">
        <v>55</v>
      </c>
      <c r="AO650" s="97" t="s">
        <v>55</v>
      </c>
      <c r="AP650" s="97" t="s">
        <v>55</v>
      </c>
      <c r="AQ650" s="97" t="s">
        <v>55</v>
      </c>
      <c r="AR650" s="97" t="s">
        <v>55</v>
      </c>
      <c r="AS650" s="97" t="s">
        <v>55</v>
      </c>
      <c r="AT650" s="97" t="s">
        <v>47</v>
      </c>
      <c r="AU650" s="98" t="str">
        <f t="shared" si="165"/>
        <v>A</v>
      </c>
      <c r="AV650" s="219" t="s">
        <v>2983</v>
      </c>
      <c r="AW650" s="198">
        <v>0.5</v>
      </c>
      <c r="AX650" s="219" t="s">
        <v>2984</v>
      </c>
      <c r="AY650" s="203">
        <v>45587</v>
      </c>
      <c r="AZ650" s="219" t="s">
        <v>2985</v>
      </c>
      <c r="BA650" s="219"/>
      <c r="BB650" s="219"/>
      <c r="BC650" s="97" t="s">
        <v>47</v>
      </c>
      <c r="BD650" s="98" t="str">
        <f t="shared" si="146"/>
        <v>A</v>
      </c>
      <c r="BE650" s="99"/>
      <c r="BF650" s="106"/>
      <c r="BG650" s="101"/>
      <c r="BH650" s="200"/>
      <c r="BI650" s="205"/>
      <c r="BJ650" s="201"/>
      <c r="BK650" s="202"/>
      <c r="BL650" s="107" t="s">
        <v>2400</v>
      </c>
      <c r="BM650" s="108">
        <f t="shared" si="144"/>
        <v>1</v>
      </c>
      <c r="BN650" s="108">
        <f t="shared" si="156"/>
        <v>1</v>
      </c>
      <c r="BO650" s="108">
        <f t="shared" si="157"/>
        <v>0</v>
      </c>
      <c r="BP650" s="108">
        <f t="shared" si="158"/>
        <v>1</v>
      </c>
      <c r="BQ650" s="108">
        <f t="shared" si="159"/>
        <v>1</v>
      </c>
      <c r="BR650" s="109">
        <f t="shared" si="160"/>
        <v>0</v>
      </c>
      <c r="BS650" s="108">
        <f t="shared" si="145"/>
        <v>1</v>
      </c>
      <c r="BT650" s="108">
        <f t="shared" si="162"/>
        <v>0</v>
      </c>
      <c r="BU650" s="108">
        <f t="shared" si="135"/>
        <v>1</v>
      </c>
      <c r="BV650" s="62" t="str">
        <f t="shared" si="136"/>
        <v>MENOR</v>
      </c>
      <c r="BW650" s="251"/>
    </row>
    <row r="651" spans="1:75" ht="49.5" customHeight="1">
      <c r="A651" s="89" t="s">
        <v>3239</v>
      </c>
      <c r="B651" s="43">
        <v>2177</v>
      </c>
      <c r="C651" s="90" t="s">
        <v>4</v>
      </c>
      <c r="D651" s="90" t="s">
        <v>3243</v>
      </c>
      <c r="E651" s="92">
        <v>45510</v>
      </c>
      <c r="F651" s="90" t="s">
        <v>24</v>
      </c>
      <c r="G651" s="93" t="s">
        <v>2979</v>
      </c>
      <c r="H651" s="90"/>
      <c r="I651" s="92">
        <v>45551</v>
      </c>
      <c r="J651" s="94"/>
      <c r="K651" s="90"/>
      <c r="L651" s="90"/>
      <c r="M651" s="90"/>
      <c r="N651" s="90"/>
      <c r="O651" s="92"/>
      <c r="P651" s="92"/>
      <c r="Q651" s="188">
        <v>3103</v>
      </c>
      <c r="R651" s="95" t="e">
        <f t="array" ref="R651">SUM(IF($AA651=Reformulaciones!$B$2:$B$1354,Reformulaciones!$J$2:$J$994,0))</f>
        <v>#N/A</v>
      </c>
      <c r="S651" s="93" t="s">
        <v>2986</v>
      </c>
      <c r="T651" s="93" t="s">
        <v>2987</v>
      </c>
      <c r="U651" s="96" t="s">
        <v>2988</v>
      </c>
      <c r="V651" s="94" t="s">
        <v>1594</v>
      </c>
      <c r="W651" s="90" t="s">
        <v>2572</v>
      </c>
      <c r="X651" s="92">
        <v>45558</v>
      </c>
      <c r="Y651" s="92">
        <v>45596</v>
      </c>
      <c r="Z651" s="90" t="s">
        <v>2573</v>
      </c>
      <c r="AA651" s="44"/>
      <c r="AB651" s="97" t="s">
        <v>55</v>
      </c>
      <c r="AC651" s="97" t="s">
        <v>55</v>
      </c>
      <c r="AD651" s="97" t="s">
        <v>55</v>
      </c>
      <c r="AE651" s="97" t="s">
        <v>55</v>
      </c>
      <c r="AF651" s="97" t="s">
        <v>55</v>
      </c>
      <c r="AG651" s="97" t="s">
        <v>55</v>
      </c>
      <c r="AH651" s="97" t="s">
        <v>55</v>
      </c>
      <c r="AI651" s="97" t="s">
        <v>55</v>
      </c>
      <c r="AJ651" s="97" t="s">
        <v>55</v>
      </c>
      <c r="AK651" s="97" t="s">
        <v>55</v>
      </c>
      <c r="AL651" s="97" t="s">
        <v>55</v>
      </c>
      <c r="AM651" s="97" t="s">
        <v>55</v>
      </c>
      <c r="AN651" s="97" t="s">
        <v>55</v>
      </c>
      <c r="AO651" s="97" t="s">
        <v>55</v>
      </c>
      <c r="AP651" s="97" t="s">
        <v>55</v>
      </c>
      <c r="AQ651" s="97" t="s">
        <v>55</v>
      </c>
      <c r="AR651" s="97" t="s">
        <v>55</v>
      </c>
      <c r="AS651" s="97" t="s">
        <v>55</v>
      </c>
      <c r="AT651" s="97" t="s">
        <v>47</v>
      </c>
      <c r="AU651" s="98" t="str">
        <f t="shared" si="165"/>
        <v>A</v>
      </c>
      <c r="AV651" s="219" t="s">
        <v>2989</v>
      </c>
      <c r="AW651" s="198">
        <v>0</v>
      </c>
      <c r="AX651" s="219" t="s">
        <v>2504</v>
      </c>
      <c r="AY651" s="203">
        <v>45587</v>
      </c>
      <c r="AZ651" s="219"/>
      <c r="BA651" s="219"/>
      <c r="BB651" s="219"/>
      <c r="BC651" s="97" t="s">
        <v>47</v>
      </c>
      <c r="BD651" s="98" t="str">
        <f t="shared" si="146"/>
        <v>A</v>
      </c>
      <c r="BE651" s="99"/>
      <c r="BF651" s="106"/>
      <c r="BG651" s="101"/>
      <c r="BH651" s="200"/>
      <c r="BI651" s="205"/>
      <c r="BJ651" s="201"/>
      <c r="BK651" s="202"/>
      <c r="BL651" s="107" t="s">
        <v>2400</v>
      </c>
      <c r="BM651" s="108">
        <f t="shared" si="144"/>
        <v>1</v>
      </c>
      <c r="BN651" s="108">
        <f t="shared" si="156"/>
        <v>1</v>
      </c>
      <c r="BO651" s="108">
        <f t="shared" si="157"/>
        <v>0</v>
      </c>
      <c r="BP651" s="108">
        <f t="shared" si="158"/>
        <v>1</v>
      </c>
      <c r="BQ651" s="108">
        <f t="shared" si="159"/>
        <v>1</v>
      </c>
      <c r="BR651" s="109">
        <f t="shared" si="160"/>
        <v>0</v>
      </c>
      <c r="BS651" s="108">
        <f t="shared" si="145"/>
        <v>1</v>
      </c>
      <c r="BT651" s="108">
        <f t="shared" si="162"/>
        <v>0</v>
      </c>
      <c r="BU651" s="108">
        <f t="shared" si="135"/>
        <v>1</v>
      </c>
      <c r="BV651" s="62" t="str">
        <f t="shared" si="136"/>
        <v>MENOR</v>
      </c>
      <c r="BW651" s="251"/>
    </row>
    <row r="652" spans="1:75" ht="49.5" hidden="1" customHeight="1">
      <c r="A652" s="89" t="s">
        <v>3239</v>
      </c>
      <c r="B652" s="43">
        <v>2178</v>
      </c>
      <c r="C652" s="90" t="s">
        <v>4</v>
      </c>
      <c r="D652" s="90" t="s">
        <v>3243</v>
      </c>
      <c r="E652" s="92">
        <v>45510</v>
      </c>
      <c r="F652" s="90" t="s">
        <v>24</v>
      </c>
      <c r="G652" s="93" t="s">
        <v>2990</v>
      </c>
      <c r="H652" s="90"/>
      <c r="I652" s="92">
        <v>45552</v>
      </c>
      <c r="J652" s="94"/>
      <c r="K652" s="90"/>
      <c r="L652" s="90"/>
      <c r="M652" s="90"/>
      <c r="N652" s="90"/>
      <c r="O652" s="92"/>
      <c r="P652" s="92"/>
      <c r="Q652" s="188">
        <v>3115</v>
      </c>
      <c r="R652" s="95" t="e">
        <f t="array" ref="R652">SUM(IF($AA652=Reformulaciones!$B$2:$B$1354,Reformulaciones!$J$2:$J$994,0))</f>
        <v>#N/A</v>
      </c>
      <c r="S652" s="93" t="s">
        <v>3393</v>
      </c>
      <c r="T652" s="93" t="s">
        <v>3391</v>
      </c>
      <c r="U652" s="96" t="s">
        <v>3392</v>
      </c>
      <c r="V652" s="94" t="s">
        <v>163</v>
      </c>
      <c r="W652" s="90" t="s">
        <v>2572</v>
      </c>
      <c r="X652" s="92">
        <v>45536</v>
      </c>
      <c r="Y652" s="92">
        <v>45565</v>
      </c>
      <c r="Z652" s="90" t="s">
        <v>3394</v>
      </c>
      <c r="AA652" s="44"/>
      <c r="AB652" s="97" t="s">
        <v>55</v>
      </c>
      <c r="AC652" s="97" t="s">
        <v>55</v>
      </c>
      <c r="AD652" s="97" t="s">
        <v>55</v>
      </c>
      <c r="AE652" s="97" t="s">
        <v>55</v>
      </c>
      <c r="AF652" s="97" t="s">
        <v>55</v>
      </c>
      <c r="AG652" s="97" t="s">
        <v>55</v>
      </c>
      <c r="AH652" s="97" t="s">
        <v>55</v>
      </c>
      <c r="AI652" s="97" t="s">
        <v>55</v>
      </c>
      <c r="AJ652" s="97" t="s">
        <v>55</v>
      </c>
      <c r="AK652" s="97" t="s">
        <v>55</v>
      </c>
      <c r="AL652" s="97" t="s">
        <v>55</v>
      </c>
      <c r="AM652" s="97" t="s">
        <v>55</v>
      </c>
      <c r="AN652" s="97" t="s">
        <v>55</v>
      </c>
      <c r="AO652" s="97" t="s">
        <v>55</v>
      </c>
      <c r="AP652" s="97" t="s">
        <v>55</v>
      </c>
      <c r="AQ652" s="97" t="s">
        <v>55</v>
      </c>
      <c r="AR652" s="97" t="s">
        <v>55</v>
      </c>
      <c r="AS652" s="97" t="s">
        <v>55</v>
      </c>
      <c r="AT652" s="97" t="s">
        <v>50</v>
      </c>
      <c r="AU652" s="98" t="str">
        <f t="shared" si="165"/>
        <v>A</v>
      </c>
      <c r="AV652" s="219" t="s">
        <v>2991</v>
      </c>
      <c r="AW652" s="198">
        <v>0</v>
      </c>
      <c r="AX652" s="219" t="s">
        <v>2991</v>
      </c>
      <c r="AY652" s="203"/>
      <c r="AZ652" s="219"/>
      <c r="BA652" s="219"/>
      <c r="BB652" s="219"/>
      <c r="BC652" s="97" t="s">
        <v>50</v>
      </c>
      <c r="BD652" s="98" t="str">
        <f t="shared" si="146"/>
        <v>A</v>
      </c>
      <c r="BE652" s="99"/>
      <c r="BF652" s="106"/>
      <c r="BG652" s="101"/>
      <c r="BH652" s="200"/>
      <c r="BI652" s="205"/>
      <c r="BJ652" s="201"/>
      <c r="BK652" s="202"/>
      <c r="BL652" s="107" t="s">
        <v>2400</v>
      </c>
      <c r="BM652" s="108">
        <f t="shared" si="144"/>
        <v>1</v>
      </c>
      <c r="BN652" s="108">
        <f t="shared" ref="BN652:BN664" si="166">IF($BD652="A",1,IF($BD652="N.A.","N.A.",IF($BD652="C",0,0)))</f>
        <v>1</v>
      </c>
      <c r="BO652" s="108">
        <f t="shared" ref="BO652:BO664" si="167">IF($BD652="C",1,IF($BD652="N.A.","N.A.",IF($BD652="A",0,0)))</f>
        <v>0</v>
      </c>
      <c r="BP652" s="108">
        <f t="shared" ref="BP652:BP664" si="168">IF($BD652="N.A.","N.A.", IF($Y652="",0,(IF($BD652="A",IF($Y652&lt;=$BO$2,1,0),0))))</f>
        <v>1</v>
      </c>
      <c r="BQ652" s="108">
        <f t="shared" ref="BQ652:BQ664" si="169">IF($BD652="N.A.","N.A.",(IF(AND($BM652=1,$BO652=1),1,IF(AND($BM652=0,$BO652=1),1,IF(AND($BM652=1,$BO652=0),1,0)))))</f>
        <v>1</v>
      </c>
      <c r="BR652" s="109">
        <f t="shared" ref="BR652:BR664" si="170">IF($BD652="N.A.","N.A.",IF($Y652="",1,0))</f>
        <v>0</v>
      </c>
      <c r="BS652" s="108">
        <f t="shared" si="145"/>
        <v>1</v>
      </c>
      <c r="BT652" s="108">
        <f t="shared" ref="BT652:BT664" si="171">(IF($BS652=0,0,IF(OR($AC652="C",$AL652="C",$BD652="C"),1,0)))</f>
        <v>0</v>
      </c>
      <c r="BU652" s="108">
        <f t="shared" si="135"/>
        <v>1</v>
      </c>
      <c r="BV652" s="62" t="str">
        <f t="shared" si="136"/>
        <v>MENOR</v>
      </c>
      <c r="BW652" s="251"/>
    </row>
    <row r="653" spans="1:75" ht="49.5" hidden="1" customHeight="1">
      <c r="A653" s="89" t="s">
        <v>3239</v>
      </c>
      <c r="B653" s="43">
        <v>2179</v>
      </c>
      <c r="C653" s="90" t="s">
        <v>4</v>
      </c>
      <c r="D653" s="90" t="s">
        <v>3243</v>
      </c>
      <c r="E653" s="92">
        <v>45510</v>
      </c>
      <c r="F653" s="90" t="s">
        <v>24</v>
      </c>
      <c r="G653" s="93" t="s">
        <v>2992</v>
      </c>
      <c r="H653" s="90"/>
      <c r="I653" s="92">
        <v>45552</v>
      </c>
      <c r="J653" s="94"/>
      <c r="K653" s="90"/>
      <c r="L653" s="90"/>
      <c r="M653" s="90"/>
      <c r="N653" s="90"/>
      <c r="O653" s="92"/>
      <c r="P653" s="92"/>
      <c r="Q653" s="188">
        <v>3114</v>
      </c>
      <c r="R653" s="95" t="e">
        <f t="array" ref="R653">SUM(IF($AA653=Reformulaciones!$B$2:$B$1354,Reformulaciones!$J$2:$J$994,0))</f>
        <v>#N/A</v>
      </c>
      <c r="S653" s="93" t="s">
        <v>3395</v>
      </c>
      <c r="T653" s="93" t="s">
        <v>3396</v>
      </c>
      <c r="U653" s="96" t="s">
        <v>3397</v>
      </c>
      <c r="V653" s="94" t="s">
        <v>154</v>
      </c>
      <c r="W653" s="90" t="s">
        <v>2572</v>
      </c>
      <c r="X653" s="92">
        <v>45566</v>
      </c>
      <c r="Y653" s="92">
        <v>45626</v>
      </c>
      <c r="Z653" s="90" t="s">
        <v>3398</v>
      </c>
      <c r="AA653" s="44"/>
      <c r="AB653" s="97" t="s">
        <v>55</v>
      </c>
      <c r="AC653" s="97" t="s">
        <v>55</v>
      </c>
      <c r="AD653" s="97" t="s">
        <v>55</v>
      </c>
      <c r="AE653" s="97" t="s">
        <v>55</v>
      </c>
      <c r="AF653" s="97" t="s">
        <v>55</v>
      </c>
      <c r="AG653" s="97" t="s">
        <v>55</v>
      </c>
      <c r="AH653" s="97" t="s">
        <v>55</v>
      </c>
      <c r="AI653" s="97" t="s">
        <v>55</v>
      </c>
      <c r="AJ653" s="97" t="s">
        <v>55</v>
      </c>
      <c r="AK653" s="97" t="s">
        <v>55</v>
      </c>
      <c r="AL653" s="97" t="s">
        <v>55</v>
      </c>
      <c r="AM653" s="97" t="s">
        <v>55</v>
      </c>
      <c r="AN653" s="97" t="s">
        <v>55</v>
      </c>
      <c r="AO653" s="97" t="s">
        <v>55</v>
      </c>
      <c r="AP653" s="97" t="s">
        <v>55</v>
      </c>
      <c r="AQ653" s="97" t="s">
        <v>55</v>
      </c>
      <c r="AR653" s="97" t="s">
        <v>55</v>
      </c>
      <c r="AS653" s="97" t="s">
        <v>55</v>
      </c>
      <c r="AT653" s="97" t="s">
        <v>50</v>
      </c>
      <c r="AU653" s="98" t="str">
        <f t="shared" si="165"/>
        <v>A</v>
      </c>
      <c r="AV653" s="219" t="s">
        <v>2991</v>
      </c>
      <c r="AW653" s="198">
        <v>0</v>
      </c>
      <c r="AX653" s="219" t="s">
        <v>2991</v>
      </c>
      <c r="AY653" s="203"/>
      <c r="AZ653" s="219"/>
      <c r="BA653" s="219"/>
      <c r="BB653" s="219"/>
      <c r="BC653" s="97" t="s">
        <v>50</v>
      </c>
      <c r="BD653" s="98" t="str">
        <f t="shared" si="146"/>
        <v>A</v>
      </c>
      <c r="BE653" s="99"/>
      <c r="BF653" s="106"/>
      <c r="BG653" s="101"/>
      <c r="BH653" s="200"/>
      <c r="BI653" s="205"/>
      <c r="BJ653" s="201"/>
      <c r="BK653" s="202"/>
      <c r="BL653" s="107" t="s">
        <v>2400</v>
      </c>
      <c r="BM653" s="108">
        <f t="shared" si="144"/>
        <v>1</v>
      </c>
      <c r="BN653" s="108">
        <f t="shared" si="166"/>
        <v>1</v>
      </c>
      <c r="BO653" s="108">
        <f t="shared" si="167"/>
        <v>0</v>
      </c>
      <c r="BP653" s="108">
        <f t="shared" si="168"/>
        <v>1</v>
      </c>
      <c r="BQ653" s="108">
        <f t="shared" si="169"/>
        <v>1</v>
      </c>
      <c r="BR653" s="109">
        <f t="shared" si="170"/>
        <v>0</v>
      </c>
      <c r="BS653" s="108">
        <f t="shared" si="145"/>
        <v>1</v>
      </c>
      <c r="BT653" s="108">
        <f t="shared" si="171"/>
        <v>0</v>
      </c>
      <c r="BU653" s="108">
        <f t="shared" ref="BU653:BU664" si="172">IF($BS653=1,IF(BP653=1,1,0),0)</f>
        <v>1</v>
      </c>
      <c r="BV653" s="62" t="str">
        <f t="shared" si="136"/>
        <v>MENOR</v>
      </c>
      <c r="BW653" s="251"/>
    </row>
    <row r="654" spans="1:75" ht="49.5" customHeight="1">
      <c r="A654" s="89" t="s">
        <v>3239</v>
      </c>
      <c r="B654" s="43">
        <v>2180</v>
      </c>
      <c r="C654" s="90" t="s">
        <v>4</v>
      </c>
      <c r="D654" s="90" t="s">
        <v>3243</v>
      </c>
      <c r="E654" s="92">
        <v>45510</v>
      </c>
      <c r="F654" s="90" t="s">
        <v>24</v>
      </c>
      <c r="G654" s="93" t="s">
        <v>2993</v>
      </c>
      <c r="H654" s="90"/>
      <c r="I654" s="92">
        <v>45552</v>
      </c>
      <c r="J654" s="94"/>
      <c r="K654" s="90"/>
      <c r="L654" s="90"/>
      <c r="M654" s="90"/>
      <c r="N654" s="90"/>
      <c r="O654" s="92"/>
      <c r="P654" s="92"/>
      <c r="Q654" s="188">
        <v>3136</v>
      </c>
      <c r="R654" s="95" t="e">
        <f t="array" ref="R654">SUM(IF($AA654=Reformulaciones!$B$2:$B$1354,Reformulaciones!$J$2:$J$994,0))</f>
        <v>#N/A</v>
      </c>
      <c r="S654" s="93" t="s">
        <v>3399</v>
      </c>
      <c r="T654" s="93" t="s">
        <v>3400</v>
      </c>
      <c r="U654" s="96" t="s">
        <v>3401</v>
      </c>
      <c r="V654" s="94" t="s">
        <v>154</v>
      </c>
      <c r="W654" s="90" t="s">
        <v>389</v>
      </c>
      <c r="X654" s="92">
        <v>45580</v>
      </c>
      <c r="Y654" s="92">
        <v>45687</v>
      </c>
      <c r="Z654" s="90" t="s">
        <v>3404</v>
      </c>
      <c r="AA654" s="44"/>
      <c r="AB654" s="97" t="s">
        <v>55</v>
      </c>
      <c r="AC654" s="97" t="s">
        <v>55</v>
      </c>
      <c r="AD654" s="97" t="s">
        <v>55</v>
      </c>
      <c r="AE654" s="97" t="s">
        <v>55</v>
      </c>
      <c r="AF654" s="97" t="s">
        <v>55</v>
      </c>
      <c r="AG654" s="97" t="s">
        <v>55</v>
      </c>
      <c r="AH654" s="97" t="s">
        <v>55</v>
      </c>
      <c r="AI654" s="97" t="s">
        <v>55</v>
      </c>
      <c r="AJ654" s="97" t="s">
        <v>55</v>
      </c>
      <c r="AK654" s="97" t="s">
        <v>55</v>
      </c>
      <c r="AL654" s="97" t="s">
        <v>55</v>
      </c>
      <c r="AM654" s="97" t="s">
        <v>55</v>
      </c>
      <c r="AN654" s="97" t="s">
        <v>55</v>
      </c>
      <c r="AO654" s="97" t="s">
        <v>55</v>
      </c>
      <c r="AP654" s="97" t="s">
        <v>55</v>
      </c>
      <c r="AQ654" s="97" t="s">
        <v>55</v>
      </c>
      <c r="AR654" s="97" t="s">
        <v>55</v>
      </c>
      <c r="AS654" s="97" t="s">
        <v>55</v>
      </c>
      <c r="AT654" s="97" t="s">
        <v>50</v>
      </c>
      <c r="AU654" s="98" t="str">
        <f t="shared" si="165"/>
        <v>A</v>
      </c>
      <c r="AV654" s="219" t="s">
        <v>2991</v>
      </c>
      <c r="AW654" s="198">
        <v>0</v>
      </c>
      <c r="AX654" s="219" t="s">
        <v>2991</v>
      </c>
      <c r="AY654" s="203"/>
      <c r="AZ654" s="219"/>
      <c r="BA654" s="219"/>
      <c r="BB654" s="219"/>
      <c r="BC654" s="97" t="s">
        <v>50</v>
      </c>
      <c r="BD654" s="98" t="str">
        <f t="shared" si="146"/>
        <v>A</v>
      </c>
      <c r="BE654" s="99"/>
      <c r="BF654" s="106"/>
      <c r="BG654" s="101"/>
      <c r="BH654" s="200"/>
      <c r="BI654" s="205"/>
      <c r="BJ654" s="201"/>
      <c r="BK654" s="202"/>
      <c r="BL654" s="107" t="s">
        <v>2400</v>
      </c>
      <c r="BM654" s="108">
        <f t="shared" si="144"/>
        <v>0</v>
      </c>
      <c r="BN654" s="108">
        <f t="shared" si="166"/>
        <v>1</v>
      </c>
      <c r="BO654" s="108">
        <f t="shared" si="167"/>
        <v>0</v>
      </c>
      <c r="BP654" s="108">
        <f t="shared" si="168"/>
        <v>0</v>
      </c>
      <c r="BQ654" s="108">
        <f t="shared" si="169"/>
        <v>0</v>
      </c>
      <c r="BR654" s="109">
        <f t="shared" si="170"/>
        <v>0</v>
      </c>
      <c r="BS654" s="108">
        <f t="shared" si="145"/>
        <v>0</v>
      </c>
      <c r="BT654" s="108">
        <f t="shared" si="171"/>
        <v>0</v>
      </c>
      <c r="BU654" s="108">
        <f t="shared" si="172"/>
        <v>0</v>
      </c>
      <c r="BV654" s="62" t="str">
        <f t="shared" si="136"/>
        <v>MENOR</v>
      </c>
      <c r="BW654" s="251"/>
    </row>
    <row r="655" spans="1:75" ht="49.5" customHeight="1">
      <c r="A655" s="89" t="s">
        <v>3239</v>
      </c>
      <c r="B655" s="43">
        <v>2180</v>
      </c>
      <c r="C655" s="90" t="s">
        <v>4</v>
      </c>
      <c r="D655" s="90" t="s">
        <v>3243</v>
      </c>
      <c r="E655" s="92">
        <v>45510</v>
      </c>
      <c r="F655" s="90" t="s">
        <v>24</v>
      </c>
      <c r="G655" s="93" t="s">
        <v>2993</v>
      </c>
      <c r="H655" s="90"/>
      <c r="I655" s="92">
        <v>45552</v>
      </c>
      <c r="J655" s="94"/>
      <c r="K655" s="90"/>
      <c r="L655" s="90"/>
      <c r="M655" s="90"/>
      <c r="N655" s="90"/>
      <c r="O655" s="92"/>
      <c r="P655" s="92"/>
      <c r="Q655" s="188">
        <v>3137</v>
      </c>
      <c r="R655" s="95" t="e">
        <f t="array" ref="R655">SUM(IF($AA655=Reformulaciones!$B$2:$B$1354,Reformulaciones!$J$2:$J$994,0))</f>
        <v>#N/A</v>
      </c>
      <c r="S655" s="93" t="s">
        <v>3399</v>
      </c>
      <c r="T655" s="93" t="s">
        <v>3402</v>
      </c>
      <c r="U655" s="96" t="s">
        <v>3403</v>
      </c>
      <c r="V655" s="94" t="s">
        <v>154</v>
      </c>
      <c r="W655" s="90" t="s">
        <v>2572</v>
      </c>
      <c r="X655" s="92">
        <v>45580</v>
      </c>
      <c r="Y655" s="92">
        <v>45838</v>
      </c>
      <c r="Z655" s="90" t="s">
        <v>2573</v>
      </c>
      <c r="AA655" s="44"/>
      <c r="AB655" s="97" t="s">
        <v>55</v>
      </c>
      <c r="AC655" s="97" t="s">
        <v>55</v>
      </c>
      <c r="AD655" s="97" t="s">
        <v>55</v>
      </c>
      <c r="AE655" s="97" t="s">
        <v>55</v>
      </c>
      <c r="AF655" s="97" t="s">
        <v>55</v>
      </c>
      <c r="AG655" s="97" t="s">
        <v>55</v>
      </c>
      <c r="AH655" s="97" t="s">
        <v>55</v>
      </c>
      <c r="AI655" s="97" t="s">
        <v>55</v>
      </c>
      <c r="AJ655" s="97" t="s">
        <v>55</v>
      </c>
      <c r="AK655" s="97" t="s">
        <v>55</v>
      </c>
      <c r="AL655" s="97" t="s">
        <v>55</v>
      </c>
      <c r="AM655" s="97" t="s">
        <v>55</v>
      </c>
      <c r="AN655" s="97" t="s">
        <v>55</v>
      </c>
      <c r="AO655" s="97" t="s">
        <v>55</v>
      </c>
      <c r="AP655" s="97" t="s">
        <v>55</v>
      </c>
      <c r="AQ655" s="97" t="s">
        <v>55</v>
      </c>
      <c r="AR655" s="97" t="s">
        <v>55</v>
      </c>
      <c r="AS655" s="97" t="s">
        <v>55</v>
      </c>
      <c r="AT655" s="97" t="s">
        <v>55</v>
      </c>
      <c r="AU655" s="97" t="s">
        <v>55</v>
      </c>
      <c r="AV655" s="97" t="s">
        <v>55</v>
      </c>
      <c r="AW655" s="97" t="s">
        <v>55</v>
      </c>
      <c r="AX655" s="97" t="s">
        <v>55</v>
      </c>
      <c r="AY655" s="97" t="s">
        <v>55</v>
      </c>
      <c r="AZ655" s="97" t="s">
        <v>55</v>
      </c>
      <c r="BA655" s="97" t="s">
        <v>55</v>
      </c>
      <c r="BB655" s="97" t="s">
        <v>55</v>
      </c>
      <c r="BC655" s="97" t="s">
        <v>50</v>
      </c>
      <c r="BD655" s="98" t="str">
        <f t="shared" si="146"/>
        <v>A</v>
      </c>
      <c r="BE655" s="99"/>
      <c r="BF655" s="106"/>
      <c r="BG655" s="101"/>
      <c r="BH655" s="200"/>
      <c r="BI655" s="205"/>
      <c r="BJ655" s="201"/>
      <c r="BK655" s="202"/>
      <c r="BL655" s="107" t="s">
        <v>2400</v>
      </c>
      <c r="BM655" s="108" t="str">
        <f t="shared" si="144"/>
        <v>N.A.</v>
      </c>
      <c r="BN655" s="108">
        <f t="shared" si="166"/>
        <v>1</v>
      </c>
      <c r="BO655" s="108">
        <f t="shared" si="167"/>
        <v>0</v>
      </c>
      <c r="BP655" s="108">
        <f t="shared" si="168"/>
        <v>0</v>
      </c>
      <c r="BQ655" s="108">
        <f t="shared" si="169"/>
        <v>0</v>
      </c>
      <c r="BR655" s="109">
        <f t="shared" si="170"/>
        <v>0</v>
      </c>
      <c r="BS655" s="108">
        <f t="shared" ref="BS655" si="173">(IF($BM655=1,1,(IF(AND($Y655&gt;=$BN$2,$Y655&lt;=$BO$2),1,0))))+(IF($X655="",0,(IF(BM655=1,0,(IF($BP655=1,1,0))))))</f>
        <v>0</v>
      </c>
      <c r="BT655" s="108">
        <f t="shared" si="171"/>
        <v>0</v>
      </c>
      <c r="BU655" s="108">
        <f t="shared" ref="BU655" si="174">IF($BS655=1,IF(BP655=1,1,0),0)</f>
        <v>0</v>
      </c>
      <c r="BV655" s="62" t="str">
        <f t="shared" ref="BV655" si="175">IF(AW655&lt;AN655,"MENOR",IF(AW655=AN655,"IGUAL","OK"))</f>
        <v>IGUAL</v>
      </c>
      <c r="BW655" s="251"/>
    </row>
    <row r="656" spans="1:75" ht="49.5" customHeight="1">
      <c r="A656" s="89" t="s">
        <v>3239</v>
      </c>
      <c r="B656" s="43">
        <v>2181</v>
      </c>
      <c r="C656" s="90" t="s">
        <v>4</v>
      </c>
      <c r="D656" s="90" t="s">
        <v>3243</v>
      </c>
      <c r="E656" s="92">
        <v>45510</v>
      </c>
      <c r="F656" s="90" t="s">
        <v>22</v>
      </c>
      <c r="G656" s="93" t="s">
        <v>2994</v>
      </c>
      <c r="H656" s="90"/>
      <c r="I656" s="92">
        <v>45552</v>
      </c>
      <c r="J656" s="94"/>
      <c r="K656" s="90"/>
      <c r="L656" s="90"/>
      <c r="M656" s="90"/>
      <c r="N656" s="90"/>
      <c r="O656" s="92"/>
      <c r="P656" s="92"/>
      <c r="Q656" s="188">
        <v>3107</v>
      </c>
      <c r="R656" s="95" t="e">
        <f t="array" ref="R656">SUM(IF($AA656=Reformulaciones!$B$2:$B$1354,Reformulaciones!$J$2:$J$994,0))</f>
        <v>#N/A</v>
      </c>
      <c r="S656" s="93" t="s">
        <v>2995</v>
      </c>
      <c r="T656" s="93" t="s">
        <v>2996</v>
      </c>
      <c r="U656" s="96" t="s">
        <v>2997</v>
      </c>
      <c r="V656" s="94" t="s">
        <v>154</v>
      </c>
      <c r="W656" s="90" t="s">
        <v>2572</v>
      </c>
      <c r="X656" s="92">
        <v>45566</v>
      </c>
      <c r="Y656" s="92">
        <v>45657</v>
      </c>
      <c r="Z656" s="90" t="s">
        <v>2573</v>
      </c>
      <c r="AA656" s="44"/>
      <c r="AB656" s="97" t="s">
        <v>55</v>
      </c>
      <c r="AC656" s="97" t="s">
        <v>55</v>
      </c>
      <c r="AD656" s="97" t="s">
        <v>55</v>
      </c>
      <c r="AE656" s="97" t="s">
        <v>55</v>
      </c>
      <c r="AF656" s="97" t="s">
        <v>55</v>
      </c>
      <c r="AG656" s="97" t="s">
        <v>55</v>
      </c>
      <c r="AH656" s="97" t="s">
        <v>55</v>
      </c>
      <c r="AI656" s="97" t="s">
        <v>55</v>
      </c>
      <c r="AJ656" s="97" t="s">
        <v>55</v>
      </c>
      <c r="AK656" s="97" t="s">
        <v>55</v>
      </c>
      <c r="AL656" s="97" t="s">
        <v>55</v>
      </c>
      <c r="AM656" s="97" t="s">
        <v>55</v>
      </c>
      <c r="AN656" s="97" t="s">
        <v>55</v>
      </c>
      <c r="AO656" s="97" t="s">
        <v>55</v>
      </c>
      <c r="AP656" s="97" t="s">
        <v>55</v>
      </c>
      <c r="AQ656" s="97" t="s">
        <v>55</v>
      </c>
      <c r="AR656" s="97" t="s">
        <v>55</v>
      </c>
      <c r="AS656" s="97" t="s">
        <v>55</v>
      </c>
      <c r="AT656" s="97" t="s">
        <v>47</v>
      </c>
      <c r="AU656" s="98" t="str">
        <f t="shared" si="165"/>
        <v>A</v>
      </c>
      <c r="AV656" s="219" t="s">
        <v>2998</v>
      </c>
      <c r="AW656" s="198">
        <v>0</v>
      </c>
      <c r="AX656" s="219" t="s">
        <v>2999</v>
      </c>
      <c r="AY656" s="203">
        <v>45587</v>
      </c>
      <c r="AZ656" s="219"/>
      <c r="BA656" s="219"/>
      <c r="BB656" s="219"/>
      <c r="BC656" s="97" t="s">
        <v>47</v>
      </c>
      <c r="BD656" s="98" t="str">
        <f t="shared" si="146"/>
        <v>A</v>
      </c>
      <c r="BE656" s="99"/>
      <c r="BF656" s="106"/>
      <c r="BG656" s="101"/>
      <c r="BH656" s="200"/>
      <c r="BI656" s="205"/>
      <c r="BJ656" s="201"/>
      <c r="BK656" s="202"/>
      <c r="BL656" s="107" t="s">
        <v>2400</v>
      </c>
      <c r="BM656" s="108">
        <f t="shared" si="144"/>
        <v>1</v>
      </c>
      <c r="BN656" s="108">
        <f t="shared" si="166"/>
        <v>1</v>
      </c>
      <c r="BO656" s="108">
        <f t="shared" si="167"/>
        <v>0</v>
      </c>
      <c r="BP656" s="108">
        <f t="shared" si="168"/>
        <v>1</v>
      </c>
      <c r="BQ656" s="108">
        <f t="shared" si="169"/>
        <v>1</v>
      </c>
      <c r="BR656" s="109">
        <f t="shared" si="170"/>
        <v>0</v>
      </c>
      <c r="BS656" s="108">
        <f t="shared" si="145"/>
        <v>1</v>
      </c>
      <c r="BT656" s="108">
        <f t="shared" si="171"/>
        <v>0</v>
      </c>
      <c r="BU656" s="108">
        <f t="shared" si="172"/>
        <v>1</v>
      </c>
      <c r="BV656" s="62" t="str">
        <f t="shared" si="136"/>
        <v>MENOR</v>
      </c>
      <c r="BW656" s="251"/>
    </row>
    <row r="657" spans="1:75" ht="49.5" customHeight="1">
      <c r="A657" s="89" t="s">
        <v>3239</v>
      </c>
      <c r="B657" s="43">
        <v>2181</v>
      </c>
      <c r="C657" s="90" t="s">
        <v>4</v>
      </c>
      <c r="D657" s="90" t="s">
        <v>3243</v>
      </c>
      <c r="E657" s="92">
        <v>45510</v>
      </c>
      <c r="F657" s="90" t="s">
        <v>22</v>
      </c>
      <c r="G657" s="93" t="s">
        <v>2994</v>
      </c>
      <c r="H657" s="90"/>
      <c r="I657" s="92">
        <v>45552</v>
      </c>
      <c r="J657" s="94"/>
      <c r="K657" s="90"/>
      <c r="L657" s="90"/>
      <c r="M657" s="90"/>
      <c r="N657" s="90"/>
      <c r="O657" s="92"/>
      <c r="P657" s="92"/>
      <c r="Q657" s="188">
        <v>3108</v>
      </c>
      <c r="R657" s="95" t="e">
        <f t="array" ref="R657">SUM(IF($AA657=Reformulaciones!$B$2:$B$1354,Reformulaciones!$J$2:$J$994,0))</f>
        <v>#N/A</v>
      </c>
      <c r="S657" s="93" t="s">
        <v>2995</v>
      </c>
      <c r="T657" s="93" t="s">
        <v>3000</v>
      </c>
      <c r="U657" s="96" t="s">
        <v>3001</v>
      </c>
      <c r="V657" s="94" t="s">
        <v>163</v>
      </c>
      <c r="W657" s="90" t="s">
        <v>2572</v>
      </c>
      <c r="X657" s="92">
        <v>45566</v>
      </c>
      <c r="Y657" s="92">
        <v>45657</v>
      </c>
      <c r="Z657" s="90" t="s">
        <v>2573</v>
      </c>
      <c r="AA657" s="44"/>
      <c r="AB657" s="97" t="s">
        <v>55</v>
      </c>
      <c r="AC657" s="97" t="s">
        <v>55</v>
      </c>
      <c r="AD657" s="97" t="s">
        <v>55</v>
      </c>
      <c r="AE657" s="97" t="s">
        <v>55</v>
      </c>
      <c r="AF657" s="97" t="s">
        <v>55</v>
      </c>
      <c r="AG657" s="97" t="s">
        <v>55</v>
      </c>
      <c r="AH657" s="97" t="s">
        <v>55</v>
      </c>
      <c r="AI657" s="97" t="s">
        <v>55</v>
      </c>
      <c r="AJ657" s="97" t="s">
        <v>55</v>
      </c>
      <c r="AK657" s="97" t="s">
        <v>55</v>
      </c>
      <c r="AL657" s="97" t="s">
        <v>55</v>
      </c>
      <c r="AM657" s="97" t="s">
        <v>55</v>
      </c>
      <c r="AN657" s="97" t="s">
        <v>55</v>
      </c>
      <c r="AO657" s="97" t="s">
        <v>55</v>
      </c>
      <c r="AP657" s="97" t="s">
        <v>55</v>
      </c>
      <c r="AQ657" s="97" t="s">
        <v>55</v>
      </c>
      <c r="AR657" s="97" t="s">
        <v>55</v>
      </c>
      <c r="AS657" s="97" t="s">
        <v>55</v>
      </c>
      <c r="AT657" s="97" t="s">
        <v>47</v>
      </c>
      <c r="AU657" s="98" t="str">
        <f t="shared" si="165"/>
        <v>A</v>
      </c>
      <c r="AV657" s="219" t="s">
        <v>2998</v>
      </c>
      <c r="AW657" s="198">
        <v>0</v>
      </c>
      <c r="AX657" s="219" t="s">
        <v>2999</v>
      </c>
      <c r="AY657" s="203">
        <v>45587</v>
      </c>
      <c r="AZ657" s="219"/>
      <c r="BA657" s="219"/>
      <c r="BB657" s="219"/>
      <c r="BC657" s="97" t="s">
        <v>47</v>
      </c>
      <c r="BD657" s="98" t="str">
        <f t="shared" si="146"/>
        <v>A</v>
      </c>
      <c r="BE657" s="99"/>
      <c r="BF657" s="106"/>
      <c r="BG657" s="101"/>
      <c r="BH657" s="200"/>
      <c r="BI657" s="205"/>
      <c r="BJ657" s="201"/>
      <c r="BK657" s="202"/>
      <c r="BL657" s="107" t="s">
        <v>2400</v>
      </c>
      <c r="BM657" s="108">
        <f t="shared" si="144"/>
        <v>1</v>
      </c>
      <c r="BN657" s="108">
        <f t="shared" si="166"/>
        <v>1</v>
      </c>
      <c r="BO657" s="108">
        <f t="shared" si="167"/>
        <v>0</v>
      </c>
      <c r="BP657" s="108">
        <f t="shared" si="168"/>
        <v>1</v>
      </c>
      <c r="BQ657" s="108">
        <f t="shared" si="169"/>
        <v>1</v>
      </c>
      <c r="BR657" s="109">
        <f t="shared" si="170"/>
        <v>0</v>
      </c>
      <c r="BS657" s="108">
        <f t="shared" si="145"/>
        <v>1</v>
      </c>
      <c r="BT657" s="108">
        <f t="shared" si="171"/>
        <v>0</v>
      </c>
      <c r="BU657" s="108">
        <f t="shared" si="172"/>
        <v>1</v>
      </c>
      <c r="BV657" s="62" t="str">
        <f t="shared" ref="BV657:BV664" si="176">IF(AW657&lt;AN657,"MENOR",IF(AW657=AN657,"IGUAL","OK"))</f>
        <v>MENOR</v>
      </c>
      <c r="BW657" s="251"/>
    </row>
    <row r="658" spans="1:75" ht="49.5" customHeight="1">
      <c r="A658" s="89" t="s">
        <v>3239</v>
      </c>
      <c r="B658" s="43">
        <v>2182</v>
      </c>
      <c r="C658" s="90" t="s">
        <v>4</v>
      </c>
      <c r="D658" s="90" t="s">
        <v>3243</v>
      </c>
      <c r="E658" s="92">
        <v>45510</v>
      </c>
      <c r="F658" s="90" t="s">
        <v>1615</v>
      </c>
      <c r="G658" s="93" t="s">
        <v>3002</v>
      </c>
      <c r="H658" s="90"/>
      <c r="I658" s="92">
        <v>45552</v>
      </c>
      <c r="J658" s="94"/>
      <c r="K658" s="90"/>
      <c r="L658" s="90"/>
      <c r="M658" s="90"/>
      <c r="N658" s="90"/>
      <c r="O658" s="92"/>
      <c r="P658" s="92"/>
      <c r="Q658" s="188">
        <v>3109</v>
      </c>
      <c r="R658" s="95" t="e">
        <f t="array" ref="R658">SUM(IF($AA658=Reformulaciones!$B$2:$B$1354,Reformulaciones!$J$2:$J$994,0))</f>
        <v>#N/A</v>
      </c>
      <c r="S658" s="93" t="s">
        <v>3003</v>
      </c>
      <c r="T658" s="93" t="s">
        <v>3004</v>
      </c>
      <c r="U658" s="96" t="s">
        <v>2982</v>
      </c>
      <c r="V658" s="94" t="s">
        <v>154</v>
      </c>
      <c r="W658" s="90" t="s">
        <v>2572</v>
      </c>
      <c r="X658" s="92">
        <v>45597</v>
      </c>
      <c r="Y658" s="92">
        <v>45657</v>
      </c>
      <c r="Z658" s="90" t="s">
        <v>2573</v>
      </c>
      <c r="AA658" s="44"/>
      <c r="AB658" s="97" t="s">
        <v>55</v>
      </c>
      <c r="AC658" s="97" t="s">
        <v>55</v>
      </c>
      <c r="AD658" s="97" t="s">
        <v>55</v>
      </c>
      <c r="AE658" s="97" t="s">
        <v>55</v>
      </c>
      <c r="AF658" s="97" t="s">
        <v>55</v>
      </c>
      <c r="AG658" s="97" t="s">
        <v>55</v>
      </c>
      <c r="AH658" s="97" t="s">
        <v>55</v>
      </c>
      <c r="AI658" s="97" t="s">
        <v>55</v>
      </c>
      <c r="AJ658" s="97" t="s">
        <v>55</v>
      </c>
      <c r="AK658" s="97" t="s">
        <v>55</v>
      </c>
      <c r="AL658" s="97" t="s">
        <v>55</v>
      </c>
      <c r="AM658" s="97" t="s">
        <v>55</v>
      </c>
      <c r="AN658" s="97" t="s">
        <v>55</v>
      </c>
      <c r="AO658" s="97" t="s">
        <v>55</v>
      </c>
      <c r="AP658" s="97" t="s">
        <v>55</v>
      </c>
      <c r="AQ658" s="97" t="s">
        <v>55</v>
      </c>
      <c r="AR658" s="97" t="s">
        <v>55</v>
      </c>
      <c r="AS658" s="97" t="s">
        <v>55</v>
      </c>
      <c r="AT658" s="97" t="s">
        <v>47</v>
      </c>
      <c r="AU658" s="98" t="str">
        <f t="shared" si="165"/>
        <v>A</v>
      </c>
      <c r="AV658" s="219" t="s">
        <v>2998</v>
      </c>
      <c r="AW658" s="198">
        <v>0</v>
      </c>
      <c r="AX658" s="219" t="s">
        <v>2999</v>
      </c>
      <c r="AY658" s="203">
        <v>45587</v>
      </c>
      <c r="AZ658" s="219"/>
      <c r="BA658" s="219"/>
      <c r="BB658" s="219"/>
      <c r="BC658" s="97" t="s">
        <v>47</v>
      </c>
      <c r="BD658" s="98" t="str">
        <f t="shared" si="146"/>
        <v>A</v>
      </c>
      <c r="BE658" s="99"/>
      <c r="BF658" s="106"/>
      <c r="BG658" s="101"/>
      <c r="BH658" s="200"/>
      <c r="BI658" s="205"/>
      <c r="BJ658" s="201"/>
      <c r="BK658" s="202"/>
      <c r="BL658" s="107" t="s">
        <v>2400</v>
      </c>
      <c r="BM658" s="108">
        <f t="shared" si="144"/>
        <v>1</v>
      </c>
      <c r="BN658" s="108">
        <f t="shared" si="166"/>
        <v>1</v>
      </c>
      <c r="BO658" s="108">
        <f t="shared" si="167"/>
        <v>0</v>
      </c>
      <c r="BP658" s="108">
        <f t="shared" si="168"/>
        <v>1</v>
      </c>
      <c r="BQ658" s="108">
        <f t="shared" si="169"/>
        <v>1</v>
      </c>
      <c r="BR658" s="109">
        <f t="shared" si="170"/>
        <v>0</v>
      </c>
      <c r="BS658" s="108">
        <f t="shared" si="145"/>
        <v>1</v>
      </c>
      <c r="BT658" s="108">
        <f t="shared" si="171"/>
        <v>0</v>
      </c>
      <c r="BU658" s="108">
        <f t="shared" si="172"/>
        <v>1</v>
      </c>
      <c r="BV658" s="62" t="str">
        <f t="shared" si="176"/>
        <v>MENOR</v>
      </c>
      <c r="BW658" s="251"/>
    </row>
    <row r="659" spans="1:75" ht="49.5" customHeight="1">
      <c r="A659" s="89" t="s">
        <v>3239</v>
      </c>
      <c r="B659" s="43">
        <v>2182</v>
      </c>
      <c r="C659" s="90" t="s">
        <v>4</v>
      </c>
      <c r="D659" s="90" t="s">
        <v>3243</v>
      </c>
      <c r="E659" s="92">
        <v>45510</v>
      </c>
      <c r="F659" s="90" t="s">
        <v>1615</v>
      </c>
      <c r="G659" s="93" t="s">
        <v>3002</v>
      </c>
      <c r="H659" s="90"/>
      <c r="I659" s="92">
        <v>45552</v>
      </c>
      <c r="J659" s="94"/>
      <c r="K659" s="90"/>
      <c r="L659" s="90"/>
      <c r="M659" s="90"/>
      <c r="N659" s="90"/>
      <c r="O659" s="92"/>
      <c r="P659" s="92"/>
      <c r="Q659" s="188">
        <v>3110</v>
      </c>
      <c r="R659" s="95" t="e">
        <f t="array" ref="R659">SUM(IF($AA659=Reformulaciones!$B$2:$B$1354,Reformulaciones!$J$2:$J$994,0))</f>
        <v>#N/A</v>
      </c>
      <c r="S659" s="93" t="s">
        <v>2986</v>
      </c>
      <c r="T659" s="93" t="s">
        <v>3005</v>
      </c>
      <c r="U659" s="96" t="s">
        <v>3006</v>
      </c>
      <c r="V659" s="94" t="s">
        <v>163</v>
      </c>
      <c r="W659" s="90" t="s">
        <v>2572</v>
      </c>
      <c r="X659" s="92">
        <v>45597</v>
      </c>
      <c r="Y659" s="92">
        <v>45657</v>
      </c>
      <c r="Z659" s="90" t="s">
        <v>2573</v>
      </c>
      <c r="AA659" s="44"/>
      <c r="AB659" s="97" t="s">
        <v>55</v>
      </c>
      <c r="AC659" s="97" t="s">
        <v>55</v>
      </c>
      <c r="AD659" s="97" t="s">
        <v>55</v>
      </c>
      <c r="AE659" s="97" t="s">
        <v>55</v>
      </c>
      <c r="AF659" s="97" t="s">
        <v>55</v>
      </c>
      <c r="AG659" s="97" t="s">
        <v>55</v>
      </c>
      <c r="AH659" s="97" t="s">
        <v>55</v>
      </c>
      <c r="AI659" s="97" t="s">
        <v>55</v>
      </c>
      <c r="AJ659" s="97" t="s">
        <v>55</v>
      </c>
      <c r="AK659" s="97" t="s">
        <v>55</v>
      </c>
      <c r="AL659" s="97" t="s">
        <v>55</v>
      </c>
      <c r="AM659" s="97" t="s">
        <v>55</v>
      </c>
      <c r="AN659" s="97" t="s">
        <v>55</v>
      </c>
      <c r="AO659" s="97" t="s">
        <v>55</v>
      </c>
      <c r="AP659" s="97" t="s">
        <v>55</v>
      </c>
      <c r="AQ659" s="97" t="s">
        <v>55</v>
      </c>
      <c r="AR659" s="97" t="s">
        <v>55</v>
      </c>
      <c r="AS659" s="97" t="s">
        <v>55</v>
      </c>
      <c r="AT659" s="97" t="s">
        <v>47</v>
      </c>
      <c r="AU659" s="98" t="str">
        <f t="shared" si="165"/>
        <v>A</v>
      </c>
      <c r="AV659" s="219" t="s">
        <v>2998</v>
      </c>
      <c r="AW659" s="198">
        <v>0</v>
      </c>
      <c r="AX659" s="219" t="s">
        <v>2999</v>
      </c>
      <c r="AY659" s="203">
        <v>45587</v>
      </c>
      <c r="AZ659" s="219"/>
      <c r="BA659" s="219"/>
      <c r="BB659" s="219"/>
      <c r="BC659" s="97" t="s">
        <v>47</v>
      </c>
      <c r="BD659" s="98" t="str">
        <f t="shared" si="146"/>
        <v>A</v>
      </c>
      <c r="BE659" s="99"/>
      <c r="BF659" s="106"/>
      <c r="BG659" s="101"/>
      <c r="BH659" s="200"/>
      <c r="BI659" s="205"/>
      <c r="BJ659" s="201"/>
      <c r="BK659" s="202"/>
      <c r="BL659" s="107" t="s">
        <v>2400</v>
      </c>
      <c r="BM659" s="108">
        <f t="shared" si="144"/>
        <v>1</v>
      </c>
      <c r="BN659" s="108">
        <f t="shared" si="166"/>
        <v>1</v>
      </c>
      <c r="BO659" s="108">
        <f t="shared" si="167"/>
        <v>0</v>
      </c>
      <c r="BP659" s="108">
        <f t="shared" si="168"/>
        <v>1</v>
      </c>
      <c r="BQ659" s="108">
        <f t="shared" si="169"/>
        <v>1</v>
      </c>
      <c r="BR659" s="109">
        <f t="shared" si="170"/>
        <v>0</v>
      </c>
      <c r="BS659" s="108">
        <f t="shared" si="145"/>
        <v>1</v>
      </c>
      <c r="BT659" s="108">
        <f t="shared" si="171"/>
        <v>0</v>
      </c>
      <c r="BU659" s="108">
        <f t="shared" si="172"/>
        <v>1</v>
      </c>
      <c r="BV659" s="62" t="str">
        <f t="shared" si="176"/>
        <v>MENOR</v>
      </c>
      <c r="BW659" s="251"/>
    </row>
    <row r="660" spans="1:75" ht="49.5" customHeight="1">
      <c r="A660" s="89" t="s">
        <v>229</v>
      </c>
      <c r="B660" s="43">
        <v>2183</v>
      </c>
      <c r="C660" s="90" t="s">
        <v>3</v>
      </c>
      <c r="D660" s="90" t="s">
        <v>3244</v>
      </c>
      <c r="E660" s="92">
        <v>45520</v>
      </c>
      <c r="F660" s="90" t="s">
        <v>24</v>
      </c>
      <c r="G660" s="93" t="s">
        <v>3007</v>
      </c>
      <c r="H660" s="90"/>
      <c r="I660" s="92">
        <v>45561</v>
      </c>
      <c r="J660" s="94"/>
      <c r="K660" s="90"/>
      <c r="L660" s="90"/>
      <c r="M660" s="90"/>
      <c r="N660" s="90"/>
      <c r="O660" s="92"/>
      <c r="P660" s="92"/>
      <c r="Q660" s="188">
        <v>3141</v>
      </c>
      <c r="R660" s="95" t="e">
        <f t="array" ref="R660">SUM(IF($AA660=Reformulaciones!$B$2:$B$1354,Reformulaciones!$J$2:$J$994,0))</f>
        <v>#N/A</v>
      </c>
      <c r="S660" s="93" t="s">
        <v>3263</v>
      </c>
      <c r="T660" s="93" t="s">
        <v>3405</v>
      </c>
      <c r="U660" s="96" t="s">
        <v>3406</v>
      </c>
      <c r="V660" s="94" t="s">
        <v>163</v>
      </c>
      <c r="W660" s="90" t="s">
        <v>2572</v>
      </c>
      <c r="X660" s="92">
        <v>45597</v>
      </c>
      <c r="Y660" s="92">
        <v>45838</v>
      </c>
      <c r="Z660" s="90" t="s">
        <v>3407</v>
      </c>
      <c r="AA660" s="44"/>
      <c r="AB660" s="97" t="s">
        <v>55</v>
      </c>
      <c r="AC660" s="97" t="s">
        <v>55</v>
      </c>
      <c r="AD660" s="97" t="s">
        <v>55</v>
      </c>
      <c r="AE660" s="97" t="s">
        <v>55</v>
      </c>
      <c r="AF660" s="97" t="s">
        <v>55</v>
      </c>
      <c r="AG660" s="97" t="s">
        <v>55</v>
      </c>
      <c r="AH660" s="97" t="s">
        <v>55</v>
      </c>
      <c r="AI660" s="97" t="s">
        <v>55</v>
      </c>
      <c r="AJ660" s="97" t="s">
        <v>55</v>
      </c>
      <c r="AK660" s="97" t="s">
        <v>55</v>
      </c>
      <c r="AL660" s="97" t="s">
        <v>55</v>
      </c>
      <c r="AM660" s="97" t="s">
        <v>55</v>
      </c>
      <c r="AN660" s="97" t="s">
        <v>55</v>
      </c>
      <c r="AO660" s="97" t="s">
        <v>55</v>
      </c>
      <c r="AP660" s="97" t="s">
        <v>55</v>
      </c>
      <c r="AQ660" s="97" t="s">
        <v>55</v>
      </c>
      <c r="AR660" s="97" t="s">
        <v>55</v>
      </c>
      <c r="AS660" s="97" t="s">
        <v>55</v>
      </c>
      <c r="AT660" s="97" t="s">
        <v>46</v>
      </c>
      <c r="AU660" s="98" t="str">
        <f t="shared" si="165"/>
        <v>A</v>
      </c>
      <c r="AV660" s="219" t="s">
        <v>2597</v>
      </c>
      <c r="AW660" s="198">
        <v>0</v>
      </c>
      <c r="AX660" s="219" t="s">
        <v>2597</v>
      </c>
      <c r="AY660" s="203">
        <v>45583</v>
      </c>
      <c r="AZ660" s="162" t="s">
        <v>110</v>
      </c>
      <c r="BA660" s="162" t="s">
        <v>110</v>
      </c>
      <c r="BB660" s="239"/>
      <c r="BC660" s="97" t="s">
        <v>46</v>
      </c>
      <c r="BD660" s="98" t="str">
        <f t="shared" si="146"/>
        <v>A</v>
      </c>
      <c r="BE660" s="99"/>
      <c r="BF660" s="106"/>
      <c r="BG660" s="101"/>
      <c r="BH660" s="200"/>
      <c r="BI660" s="205"/>
      <c r="BJ660" s="201"/>
      <c r="BK660" s="202"/>
      <c r="BL660" s="107" t="s">
        <v>2400</v>
      </c>
      <c r="BM660" s="108">
        <f t="shared" si="144"/>
        <v>0</v>
      </c>
      <c r="BN660" s="108">
        <f t="shared" si="166"/>
        <v>1</v>
      </c>
      <c r="BO660" s="108">
        <f t="shared" si="167"/>
        <v>0</v>
      </c>
      <c r="BP660" s="108">
        <f t="shared" si="168"/>
        <v>0</v>
      </c>
      <c r="BQ660" s="108">
        <f t="shared" si="169"/>
        <v>0</v>
      </c>
      <c r="BR660" s="109">
        <f t="shared" si="170"/>
        <v>0</v>
      </c>
      <c r="BS660" s="108">
        <f t="shared" si="145"/>
        <v>0</v>
      </c>
      <c r="BT660" s="108">
        <f t="shared" si="171"/>
        <v>0</v>
      </c>
      <c r="BU660" s="108">
        <f t="shared" si="172"/>
        <v>0</v>
      </c>
      <c r="BV660" s="62" t="str">
        <f t="shared" si="176"/>
        <v>MENOR</v>
      </c>
      <c r="BW660" s="251"/>
    </row>
    <row r="661" spans="1:75" ht="49.5" customHeight="1">
      <c r="A661" s="89" t="s">
        <v>229</v>
      </c>
      <c r="B661" s="43">
        <v>2184</v>
      </c>
      <c r="C661" s="90" t="s">
        <v>3</v>
      </c>
      <c r="D661" s="90" t="s">
        <v>3244</v>
      </c>
      <c r="E661" s="92">
        <v>45551</v>
      </c>
      <c r="F661" s="90" t="s">
        <v>24</v>
      </c>
      <c r="G661" s="93" t="s">
        <v>3008</v>
      </c>
      <c r="H661" s="90"/>
      <c r="I661" s="92">
        <v>45561</v>
      </c>
      <c r="J661" s="94"/>
      <c r="K661" s="90"/>
      <c r="L661" s="90"/>
      <c r="M661" s="90"/>
      <c r="N661" s="90"/>
      <c r="O661" s="92"/>
      <c r="P661" s="92"/>
      <c r="Q661" s="188">
        <v>3145</v>
      </c>
      <c r="R661" s="95" t="e">
        <f t="array" ref="R661">SUM(IF($AA661=Reformulaciones!$B$2:$B$1354,Reformulaciones!$J$2:$J$994,0))</f>
        <v>#N/A</v>
      </c>
      <c r="S661" s="93" t="s">
        <v>3408</v>
      </c>
      <c r="T661" s="93" t="s">
        <v>3409</v>
      </c>
      <c r="U661" s="96" t="s">
        <v>3410</v>
      </c>
      <c r="V661" s="94" t="s">
        <v>1580</v>
      </c>
      <c r="W661" s="145" t="s">
        <v>430</v>
      </c>
      <c r="X661" s="92">
        <v>45474</v>
      </c>
      <c r="Y661" s="92">
        <v>45657</v>
      </c>
      <c r="Z661" s="90" t="s">
        <v>3411</v>
      </c>
      <c r="AA661" s="44"/>
      <c r="AB661" s="97" t="s">
        <v>55</v>
      </c>
      <c r="AC661" s="97" t="s">
        <v>55</v>
      </c>
      <c r="AD661" s="97" t="s">
        <v>55</v>
      </c>
      <c r="AE661" s="97" t="s">
        <v>55</v>
      </c>
      <c r="AF661" s="97" t="s">
        <v>55</v>
      </c>
      <c r="AG661" s="97" t="s">
        <v>55</v>
      </c>
      <c r="AH661" s="97" t="s">
        <v>55</v>
      </c>
      <c r="AI661" s="97" t="s">
        <v>55</v>
      </c>
      <c r="AJ661" s="97" t="s">
        <v>55</v>
      </c>
      <c r="AK661" s="97" t="s">
        <v>55</v>
      </c>
      <c r="AL661" s="97" t="s">
        <v>55</v>
      </c>
      <c r="AM661" s="97" t="s">
        <v>55</v>
      </c>
      <c r="AN661" s="97" t="s">
        <v>55</v>
      </c>
      <c r="AO661" s="97" t="s">
        <v>55</v>
      </c>
      <c r="AP661" s="97" t="s">
        <v>55</v>
      </c>
      <c r="AQ661" s="97" t="s">
        <v>55</v>
      </c>
      <c r="AR661" s="97" t="s">
        <v>55</v>
      </c>
      <c r="AS661" s="97" t="s">
        <v>55</v>
      </c>
      <c r="AT661" s="97" t="s">
        <v>46</v>
      </c>
      <c r="AU661" s="98" t="str">
        <f t="shared" si="165"/>
        <v>A</v>
      </c>
      <c r="AV661" s="219" t="s">
        <v>2597</v>
      </c>
      <c r="AW661" s="198">
        <v>0</v>
      </c>
      <c r="AX661" s="219" t="s">
        <v>2597</v>
      </c>
      <c r="AY661" s="203">
        <v>45583</v>
      </c>
      <c r="AZ661" s="219" t="s">
        <v>110</v>
      </c>
      <c r="BA661" s="219" t="s">
        <v>110</v>
      </c>
      <c r="BB661" s="239"/>
      <c r="BC661" s="97" t="s">
        <v>46</v>
      </c>
      <c r="BD661" s="98" t="str">
        <f t="shared" si="146"/>
        <v>A</v>
      </c>
      <c r="BE661" s="99"/>
      <c r="BF661" s="106"/>
      <c r="BG661" s="101"/>
      <c r="BH661" s="200"/>
      <c r="BI661" s="205"/>
      <c r="BJ661" s="201"/>
      <c r="BK661" s="202"/>
      <c r="BL661" s="107" t="s">
        <v>2400</v>
      </c>
      <c r="BM661" s="108">
        <f t="shared" si="144"/>
        <v>1</v>
      </c>
      <c r="BN661" s="108">
        <f t="shared" si="166"/>
        <v>1</v>
      </c>
      <c r="BO661" s="108">
        <f t="shared" si="167"/>
        <v>0</v>
      </c>
      <c r="BP661" s="108">
        <f t="shared" si="168"/>
        <v>1</v>
      </c>
      <c r="BQ661" s="108">
        <f t="shared" si="169"/>
        <v>1</v>
      </c>
      <c r="BR661" s="109">
        <f t="shared" si="170"/>
        <v>0</v>
      </c>
      <c r="BS661" s="108">
        <f t="shared" si="145"/>
        <v>1</v>
      </c>
      <c r="BT661" s="108">
        <f t="shared" si="171"/>
        <v>0</v>
      </c>
      <c r="BU661" s="108">
        <f t="shared" si="172"/>
        <v>1</v>
      </c>
      <c r="BV661" s="62" t="str">
        <f t="shared" si="176"/>
        <v>MENOR</v>
      </c>
      <c r="BW661" s="251"/>
    </row>
    <row r="662" spans="1:75" ht="49.5" customHeight="1">
      <c r="A662" s="89" t="s">
        <v>229</v>
      </c>
      <c r="B662" s="43">
        <v>2185</v>
      </c>
      <c r="C662" s="90" t="s">
        <v>3</v>
      </c>
      <c r="D662" s="90" t="s">
        <v>3244</v>
      </c>
      <c r="E662" s="92">
        <v>45551</v>
      </c>
      <c r="F662" s="90" t="s">
        <v>24</v>
      </c>
      <c r="G662" s="93" t="s">
        <v>3009</v>
      </c>
      <c r="H662" s="90"/>
      <c r="I662" s="92">
        <v>45561</v>
      </c>
      <c r="J662" s="94"/>
      <c r="K662" s="90"/>
      <c r="L662" s="90"/>
      <c r="M662" s="90"/>
      <c r="N662" s="90"/>
      <c r="O662" s="92"/>
      <c r="P662" s="92"/>
      <c r="Q662" s="188">
        <v>3143</v>
      </c>
      <c r="R662" s="95" t="e">
        <f t="array" ref="R662">SUM(IF($AA662=Reformulaciones!$B$2:$B$1354,Reformulaciones!$J$2:$J$994,0))</f>
        <v>#N/A</v>
      </c>
      <c r="S662" s="93" t="s">
        <v>3412</v>
      </c>
      <c r="T662" s="93" t="s">
        <v>3413</v>
      </c>
      <c r="U662" s="96" t="s">
        <v>3414</v>
      </c>
      <c r="V662" s="94" t="s">
        <v>1580</v>
      </c>
      <c r="W662" s="90" t="s">
        <v>3037</v>
      </c>
      <c r="X662" s="92">
        <v>45474</v>
      </c>
      <c r="Y662" s="92">
        <v>45657</v>
      </c>
      <c r="Z662" s="90" t="s">
        <v>3415</v>
      </c>
      <c r="AA662" s="44"/>
      <c r="AB662" s="97" t="s">
        <v>55</v>
      </c>
      <c r="AC662" s="97" t="s">
        <v>55</v>
      </c>
      <c r="AD662" s="97" t="s">
        <v>55</v>
      </c>
      <c r="AE662" s="97" t="s">
        <v>55</v>
      </c>
      <c r="AF662" s="97" t="s">
        <v>55</v>
      </c>
      <c r="AG662" s="97" t="s">
        <v>55</v>
      </c>
      <c r="AH662" s="97" t="s">
        <v>55</v>
      </c>
      <c r="AI662" s="97" t="s">
        <v>55</v>
      </c>
      <c r="AJ662" s="97" t="s">
        <v>55</v>
      </c>
      <c r="AK662" s="97" t="s">
        <v>55</v>
      </c>
      <c r="AL662" s="97" t="s">
        <v>55</v>
      </c>
      <c r="AM662" s="97" t="s">
        <v>55</v>
      </c>
      <c r="AN662" s="97" t="s">
        <v>55</v>
      </c>
      <c r="AO662" s="97" t="s">
        <v>55</v>
      </c>
      <c r="AP662" s="97" t="s">
        <v>55</v>
      </c>
      <c r="AQ662" s="97" t="s">
        <v>55</v>
      </c>
      <c r="AR662" s="97" t="s">
        <v>55</v>
      </c>
      <c r="AS662" s="97" t="s">
        <v>55</v>
      </c>
      <c r="AT662" s="97" t="s">
        <v>46</v>
      </c>
      <c r="AU662" s="98" t="str">
        <f t="shared" si="165"/>
        <v>A</v>
      </c>
      <c r="AV662" s="219" t="s">
        <v>2627</v>
      </c>
      <c r="AW662" s="198">
        <v>0</v>
      </c>
      <c r="AX662" s="219" t="s">
        <v>2627</v>
      </c>
      <c r="AY662" s="203">
        <v>45583</v>
      </c>
      <c r="AZ662" s="219" t="s">
        <v>110</v>
      </c>
      <c r="BA662" s="219" t="s">
        <v>110</v>
      </c>
      <c r="BB662" s="239"/>
      <c r="BC662" s="97" t="s">
        <v>46</v>
      </c>
      <c r="BD662" s="98" t="str">
        <f t="shared" ref="BD662:BD664" si="177">IF($BF662="N.A.","A",(IF($BF662&lt;100%,"A",(IF($BF662=100%,"C")))))</f>
        <v>A</v>
      </c>
      <c r="BE662" s="99"/>
      <c r="BF662" s="106"/>
      <c r="BG662" s="101"/>
      <c r="BH662" s="200"/>
      <c r="BI662" s="205"/>
      <c r="BJ662" s="201"/>
      <c r="BK662" s="202"/>
      <c r="BL662" s="107" t="s">
        <v>2400</v>
      </c>
      <c r="BM662" s="108">
        <f t="shared" si="144"/>
        <v>1</v>
      </c>
      <c r="BN662" s="108">
        <f t="shared" si="166"/>
        <v>1</v>
      </c>
      <c r="BO662" s="108">
        <f t="shared" si="167"/>
        <v>0</v>
      </c>
      <c r="BP662" s="108">
        <f t="shared" si="168"/>
        <v>1</v>
      </c>
      <c r="BQ662" s="108">
        <f t="shared" si="169"/>
        <v>1</v>
      </c>
      <c r="BR662" s="109">
        <f t="shared" si="170"/>
        <v>0</v>
      </c>
      <c r="BS662" s="108">
        <f t="shared" si="145"/>
        <v>1</v>
      </c>
      <c r="BT662" s="108">
        <f t="shared" si="171"/>
        <v>0</v>
      </c>
      <c r="BU662" s="108">
        <f t="shared" si="172"/>
        <v>1</v>
      </c>
      <c r="BV662" s="62" t="str">
        <f t="shared" si="176"/>
        <v>MENOR</v>
      </c>
      <c r="BW662" s="251"/>
    </row>
    <row r="663" spans="1:75" ht="49.5" customHeight="1">
      <c r="A663" s="89" t="s">
        <v>229</v>
      </c>
      <c r="B663" s="43">
        <v>2186</v>
      </c>
      <c r="C663" s="90" t="s">
        <v>3</v>
      </c>
      <c r="D663" s="90" t="s">
        <v>3244</v>
      </c>
      <c r="E663" s="92">
        <v>45551</v>
      </c>
      <c r="F663" s="90" t="s">
        <v>24</v>
      </c>
      <c r="G663" s="93" t="s">
        <v>3010</v>
      </c>
      <c r="H663" s="90"/>
      <c r="I663" s="92">
        <v>45561</v>
      </c>
      <c r="J663" s="94"/>
      <c r="K663" s="90"/>
      <c r="L663" s="90"/>
      <c r="M663" s="90"/>
      <c r="N663" s="90"/>
      <c r="O663" s="92"/>
      <c r="P663" s="92"/>
      <c r="Q663" s="188">
        <v>3139</v>
      </c>
      <c r="R663" s="95" t="e">
        <f t="array" ref="R663">SUM(IF($AA663=Reformulaciones!$B$2:$B$1354,Reformulaciones!$J$2:$J$994,0))</f>
        <v>#N/A</v>
      </c>
      <c r="S663" s="93" t="s">
        <v>3416</v>
      </c>
      <c r="T663" s="93" t="s">
        <v>3417</v>
      </c>
      <c r="U663" s="96" t="s">
        <v>3418</v>
      </c>
      <c r="V663" s="94" t="s">
        <v>1580</v>
      </c>
      <c r="W663" s="90" t="s">
        <v>3038</v>
      </c>
      <c r="X663" s="92">
        <v>45595</v>
      </c>
      <c r="Y663" s="92">
        <v>45657</v>
      </c>
      <c r="Z663" s="90" t="s">
        <v>3415</v>
      </c>
      <c r="AA663" s="44"/>
      <c r="AB663" s="97" t="s">
        <v>55</v>
      </c>
      <c r="AC663" s="97" t="s">
        <v>55</v>
      </c>
      <c r="AD663" s="97" t="s">
        <v>55</v>
      </c>
      <c r="AE663" s="97" t="s">
        <v>55</v>
      </c>
      <c r="AF663" s="97" t="s">
        <v>55</v>
      </c>
      <c r="AG663" s="97" t="s">
        <v>55</v>
      </c>
      <c r="AH663" s="97" t="s">
        <v>55</v>
      </c>
      <c r="AI663" s="97" t="s">
        <v>55</v>
      </c>
      <c r="AJ663" s="97" t="s">
        <v>55</v>
      </c>
      <c r="AK663" s="97" t="s">
        <v>55</v>
      </c>
      <c r="AL663" s="97" t="s">
        <v>55</v>
      </c>
      <c r="AM663" s="97" t="s">
        <v>55</v>
      </c>
      <c r="AN663" s="97" t="s">
        <v>55</v>
      </c>
      <c r="AO663" s="97" t="s">
        <v>55</v>
      </c>
      <c r="AP663" s="97" t="s">
        <v>55</v>
      </c>
      <c r="AQ663" s="97" t="s">
        <v>55</v>
      </c>
      <c r="AR663" s="97" t="s">
        <v>55</v>
      </c>
      <c r="AS663" s="97" t="s">
        <v>55</v>
      </c>
      <c r="AT663" s="97" t="s">
        <v>46</v>
      </c>
      <c r="AU663" s="98" t="str">
        <f t="shared" si="165"/>
        <v>A</v>
      </c>
      <c r="AV663" s="219" t="s">
        <v>2597</v>
      </c>
      <c r="AW663" s="198">
        <v>0</v>
      </c>
      <c r="AX663" s="219" t="s">
        <v>2597</v>
      </c>
      <c r="AY663" s="203">
        <v>45583</v>
      </c>
      <c r="AZ663" s="219" t="s">
        <v>110</v>
      </c>
      <c r="BA663" s="219" t="s">
        <v>110</v>
      </c>
      <c r="BB663" s="239"/>
      <c r="BC663" s="97" t="s">
        <v>46</v>
      </c>
      <c r="BD663" s="98" t="str">
        <f t="shared" si="177"/>
        <v>A</v>
      </c>
      <c r="BE663" s="99"/>
      <c r="BF663" s="106"/>
      <c r="BG663" s="101"/>
      <c r="BH663" s="200"/>
      <c r="BI663" s="205"/>
      <c r="BJ663" s="201"/>
      <c r="BK663" s="202"/>
      <c r="BL663" s="107" t="s">
        <v>2400</v>
      </c>
      <c r="BM663" s="108">
        <f t="shared" si="144"/>
        <v>1</v>
      </c>
      <c r="BN663" s="108">
        <f t="shared" si="166"/>
        <v>1</v>
      </c>
      <c r="BO663" s="108">
        <f t="shared" si="167"/>
        <v>0</v>
      </c>
      <c r="BP663" s="108">
        <f t="shared" si="168"/>
        <v>1</v>
      </c>
      <c r="BQ663" s="108">
        <f t="shared" si="169"/>
        <v>1</v>
      </c>
      <c r="BR663" s="109">
        <f t="shared" si="170"/>
        <v>0</v>
      </c>
      <c r="BS663" s="108">
        <f t="shared" si="145"/>
        <v>1</v>
      </c>
      <c r="BT663" s="108">
        <f t="shared" si="171"/>
        <v>0</v>
      </c>
      <c r="BU663" s="108">
        <f t="shared" si="172"/>
        <v>1</v>
      </c>
      <c r="BV663" s="62" t="str">
        <f t="shared" si="176"/>
        <v>MENOR</v>
      </c>
      <c r="BW663" s="251"/>
    </row>
    <row r="664" spans="1:75" ht="49.5" customHeight="1">
      <c r="A664" s="89" t="s">
        <v>229</v>
      </c>
      <c r="B664" s="43">
        <v>2187</v>
      </c>
      <c r="C664" s="90" t="s">
        <v>3</v>
      </c>
      <c r="D664" s="90" t="s">
        <v>3244</v>
      </c>
      <c r="E664" s="92">
        <v>45551</v>
      </c>
      <c r="F664" s="90" t="s">
        <v>24</v>
      </c>
      <c r="G664" s="93" t="s">
        <v>3011</v>
      </c>
      <c r="H664" s="90"/>
      <c r="I664" s="92">
        <v>45561</v>
      </c>
      <c r="J664" s="94"/>
      <c r="K664" s="90"/>
      <c r="L664" s="90"/>
      <c r="M664" s="90"/>
      <c r="N664" s="90"/>
      <c r="O664" s="92"/>
      <c r="P664" s="92"/>
      <c r="Q664" s="188">
        <v>3140</v>
      </c>
      <c r="R664" s="95" t="e">
        <f t="array" ref="R664">SUM(IF($AA664=Reformulaciones!$B$2:$B$1354,Reformulaciones!$J$2:$J$994,0))</f>
        <v>#N/A</v>
      </c>
      <c r="S664" s="93" t="s">
        <v>3419</v>
      </c>
      <c r="T664" s="93" t="s">
        <v>3420</v>
      </c>
      <c r="U664" s="96" t="s">
        <v>3421</v>
      </c>
      <c r="V664" s="94" t="s">
        <v>154</v>
      </c>
      <c r="W664" s="90" t="s">
        <v>3037</v>
      </c>
      <c r="X664" s="92">
        <v>45595</v>
      </c>
      <c r="Y664" s="92">
        <v>45688</v>
      </c>
      <c r="Z664" s="90" t="s">
        <v>3415</v>
      </c>
      <c r="AA664" s="44"/>
      <c r="AB664" s="97" t="s">
        <v>55</v>
      </c>
      <c r="AC664" s="97" t="s">
        <v>55</v>
      </c>
      <c r="AD664" s="97" t="s">
        <v>55</v>
      </c>
      <c r="AE664" s="97" t="s">
        <v>55</v>
      </c>
      <c r="AF664" s="97" t="s">
        <v>55</v>
      </c>
      <c r="AG664" s="97" t="s">
        <v>55</v>
      </c>
      <c r="AH664" s="97" t="s">
        <v>55</v>
      </c>
      <c r="AI664" s="97" t="s">
        <v>55</v>
      </c>
      <c r="AJ664" s="97" t="s">
        <v>55</v>
      </c>
      <c r="AK664" s="97" t="s">
        <v>55</v>
      </c>
      <c r="AL664" s="97" t="s">
        <v>55</v>
      </c>
      <c r="AM664" s="97" t="s">
        <v>55</v>
      </c>
      <c r="AN664" s="97" t="s">
        <v>55</v>
      </c>
      <c r="AO664" s="97" t="s">
        <v>55</v>
      </c>
      <c r="AP664" s="97" t="s">
        <v>55</v>
      </c>
      <c r="AQ664" s="97" t="s">
        <v>55</v>
      </c>
      <c r="AR664" s="97" t="s">
        <v>55</v>
      </c>
      <c r="AS664" s="97" t="s">
        <v>55</v>
      </c>
      <c r="AT664" s="97" t="s">
        <v>46</v>
      </c>
      <c r="AU664" s="98" t="str">
        <f t="shared" si="165"/>
        <v>A</v>
      </c>
      <c r="AV664" s="219" t="s">
        <v>2597</v>
      </c>
      <c r="AW664" s="198">
        <v>0</v>
      </c>
      <c r="AX664" s="219" t="s">
        <v>2597</v>
      </c>
      <c r="AY664" s="203">
        <v>45583</v>
      </c>
      <c r="AZ664" s="219" t="s">
        <v>110</v>
      </c>
      <c r="BA664" s="219" t="s">
        <v>110</v>
      </c>
      <c r="BB664" s="239"/>
      <c r="BC664" s="97" t="s">
        <v>46</v>
      </c>
      <c r="BD664" s="98" t="str">
        <f t="shared" si="177"/>
        <v>A</v>
      </c>
      <c r="BE664" s="99"/>
      <c r="BF664" s="106"/>
      <c r="BG664" s="101"/>
      <c r="BH664" s="200"/>
      <c r="BI664" s="205"/>
      <c r="BJ664" s="201"/>
      <c r="BK664" s="202"/>
      <c r="BL664" s="107" t="s">
        <v>2400</v>
      </c>
      <c r="BM664" s="108">
        <f t="shared" si="144"/>
        <v>0</v>
      </c>
      <c r="BN664" s="108">
        <f t="shared" si="166"/>
        <v>1</v>
      </c>
      <c r="BO664" s="108">
        <f t="shared" si="167"/>
        <v>0</v>
      </c>
      <c r="BP664" s="108">
        <f t="shared" si="168"/>
        <v>0</v>
      </c>
      <c r="BQ664" s="108">
        <f t="shared" si="169"/>
        <v>0</v>
      </c>
      <c r="BR664" s="109">
        <f t="shared" si="170"/>
        <v>0</v>
      </c>
      <c r="BS664" s="108">
        <f t="shared" si="145"/>
        <v>0</v>
      </c>
      <c r="BT664" s="108">
        <f t="shared" si="171"/>
        <v>0</v>
      </c>
      <c r="BU664" s="108">
        <f t="shared" si="172"/>
        <v>0</v>
      </c>
      <c r="BV664" s="62" t="str">
        <f t="shared" si="176"/>
        <v>MENOR</v>
      </c>
      <c r="BW664" s="251"/>
    </row>
    <row r="665" spans="1:75" ht="49.5" customHeight="1">
      <c r="A665" s="89" t="s">
        <v>1985</v>
      </c>
      <c r="B665" s="43">
        <v>2207</v>
      </c>
      <c r="C665" s="90" t="s">
        <v>2</v>
      </c>
      <c r="D665" s="90" t="s">
        <v>2928</v>
      </c>
      <c r="E665" s="92">
        <v>45510</v>
      </c>
      <c r="F665" s="90" t="s">
        <v>24</v>
      </c>
      <c r="G665" s="93" t="s">
        <v>3125</v>
      </c>
      <c r="H665" s="90" t="s">
        <v>28</v>
      </c>
      <c r="I665" s="92">
        <v>45572</v>
      </c>
      <c r="J665" s="94"/>
      <c r="K665" s="90"/>
      <c r="L665" s="90"/>
      <c r="M665" s="90"/>
      <c r="N665" s="90"/>
      <c r="O665" s="92"/>
      <c r="P665" s="92"/>
      <c r="Q665" s="188">
        <v>3212</v>
      </c>
      <c r="R665" s="95" t="e">
        <f t="array" ref="R665">SUM(IF($AA665=Reformulaciones!$B$2:$B$1354,Reformulaciones!$J$2:$J$994,0))</f>
        <v>#N/A</v>
      </c>
      <c r="S665" s="93" t="s">
        <v>3422</v>
      </c>
      <c r="T665" s="93" t="s">
        <v>3423</v>
      </c>
      <c r="U665" s="96" t="s">
        <v>3424</v>
      </c>
      <c r="V665" s="94" t="s">
        <v>154</v>
      </c>
      <c r="W665" s="90" t="s">
        <v>1548</v>
      </c>
      <c r="X665" s="92">
        <v>45576</v>
      </c>
      <c r="Y665" s="92">
        <v>45596</v>
      </c>
      <c r="Z665" s="90" t="s">
        <v>1552</v>
      </c>
      <c r="AA665" s="44"/>
      <c r="AB665" s="97" t="s">
        <v>55</v>
      </c>
      <c r="AC665" s="97" t="s">
        <v>55</v>
      </c>
      <c r="AD665" s="97" t="s">
        <v>55</v>
      </c>
      <c r="AE665" s="97" t="s">
        <v>55</v>
      </c>
      <c r="AF665" s="97" t="s">
        <v>55</v>
      </c>
      <c r="AG665" s="97" t="s">
        <v>55</v>
      </c>
      <c r="AH665" s="97" t="s">
        <v>55</v>
      </c>
      <c r="AI665" s="97" t="s">
        <v>55</v>
      </c>
      <c r="AJ665" s="97" t="s">
        <v>55</v>
      </c>
      <c r="AK665" s="97" t="s">
        <v>55</v>
      </c>
      <c r="AL665" s="97" t="s">
        <v>55</v>
      </c>
      <c r="AM665" s="97" t="s">
        <v>55</v>
      </c>
      <c r="AN665" s="97" t="s">
        <v>55</v>
      </c>
      <c r="AO665" s="97" t="s">
        <v>55</v>
      </c>
      <c r="AP665" s="97" t="s">
        <v>55</v>
      </c>
      <c r="AQ665" s="97" t="s">
        <v>55</v>
      </c>
      <c r="AR665" s="97" t="s">
        <v>55</v>
      </c>
      <c r="AS665" s="97" t="s">
        <v>55</v>
      </c>
      <c r="AT665" s="97" t="s">
        <v>55</v>
      </c>
      <c r="AU665" s="97" t="s">
        <v>55</v>
      </c>
      <c r="AV665" s="97" t="s">
        <v>55</v>
      </c>
      <c r="AW665" s="97" t="s">
        <v>55</v>
      </c>
      <c r="AX665" s="97" t="s">
        <v>55</v>
      </c>
      <c r="AY665" s="97" t="s">
        <v>55</v>
      </c>
      <c r="AZ665" s="97" t="s">
        <v>55</v>
      </c>
      <c r="BA665" s="97" t="s">
        <v>55</v>
      </c>
      <c r="BB665" s="97" t="s">
        <v>55</v>
      </c>
      <c r="BC665" s="97" t="s">
        <v>44</v>
      </c>
      <c r="BD665" s="98" t="str">
        <f t="shared" ref="BD665:BD724" si="178">IF($BF665="N.A.","A",(IF($BF665&lt;100%,"A",(IF($BF665=100%,"C")))))</f>
        <v>A</v>
      </c>
      <c r="BE665" s="99"/>
      <c r="BF665" s="106"/>
      <c r="BG665" s="101"/>
      <c r="BH665" s="200"/>
      <c r="BI665" s="205"/>
      <c r="BJ665" s="201"/>
      <c r="BK665" s="202"/>
      <c r="BL665" s="107"/>
      <c r="BM665" s="108"/>
      <c r="BN665" s="108"/>
      <c r="BO665" s="108"/>
      <c r="BP665" s="108"/>
      <c r="BQ665" s="108"/>
      <c r="BR665" s="109"/>
      <c r="BS665" s="108"/>
      <c r="BT665" s="108"/>
      <c r="BU665" s="108"/>
      <c r="BV665" s="62"/>
    </row>
    <row r="666" spans="1:75" ht="49.5" customHeight="1">
      <c r="A666" s="89" t="s">
        <v>2617</v>
      </c>
      <c r="B666" s="43">
        <v>2208</v>
      </c>
      <c r="C666" s="90" t="s">
        <v>20</v>
      </c>
      <c r="D666" s="90" t="s">
        <v>110</v>
      </c>
      <c r="E666" s="92">
        <v>45573</v>
      </c>
      <c r="F666" s="90" t="s">
        <v>24</v>
      </c>
      <c r="G666" s="93" t="s">
        <v>3126</v>
      </c>
      <c r="H666" s="90"/>
      <c r="I666" s="92">
        <v>45573</v>
      </c>
      <c r="J666" s="94"/>
      <c r="K666" s="90"/>
      <c r="L666" s="90"/>
      <c r="M666" s="90"/>
      <c r="N666" s="90"/>
      <c r="O666" s="92"/>
      <c r="P666" s="92"/>
      <c r="Q666" s="188">
        <v>3162</v>
      </c>
      <c r="R666" s="95" t="e">
        <f t="array" ref="R666">SUM(IF($AA666=Reformulaciones!$B$2:$B$1354,Reformulaciones!$J$2:$J$994,0))</f>
        <v>#N/A</v>
      </c>
      <c r="S666" s="93" t="s">
        <v>3425</v>
      </c>
      <c r="T666" s="93" t="s">
        <v>3426</v>
      </c>
      <c r="U666" s="96" t="s">
        <v>519</v>
      </c>
      <c r="V666" s="94" t="s">
        <v>1594</v>
      </c>
      <c r="W666" s="90" t="s">
        <v>277</v>
      </c>
      <c r="X666" s="92">
        <v>45597</v>
      </c>
      <c r="Y666" s="92">
        <v>45869</v>
      </c>
      <c r="Z666" s="90" t="s">
        <v>2935</v>
      </c>
      <c r="AA666" s="44"/>
      <c r="AB666" s="97" t="s">
        <v>55</v>
      </c>
      <c r="AC666" s="97" t="s">
        <v>55</v>
      </c>
      <c r="AD666" s="97" t="s">
        <v>55</v>
      </c>
      <c r="AE666" s="97" t="s">
        <v>55</v>
      </c>
      <c r="AF666" s="97" t="s">
        <v>55</v>
      </c>
      <c r="AG666" s="97" t="s">
        <v>55</v>
      </c>
      <c r="AH666" s="97" t="s">
        <v>55</v>
      </c>
      <c r="AI666" s="97" t="s">
        <v>55</v>
      </c>
      <c r="AJ666" s="97" t="s">
        <v>55</v>
      </c>
      <c r="AK666" s="97" t="s">
        <v>55</v>
      </c>
      <c r="AL666" s="97" t="s">
        <v>55</v>
      </c>
      <c r="AM666" s="97" t="s">
        <v>55</v>
      </c>
      <c r="AN666" s="97" t="s">
        <v>55</v>
      </c>
      <c r="AO666" s="97" t="s">
        <v>55</v>
      </c>
      <c r="AP666" s="97" t="s">
        <v>55</v>
      </c>
      <c r="AQ666" s="97" t="s">
        <v>55</v>
      </c>
      <c r="AR666" s="97" t="s">
        <v>55</v>
      </c>
      <c r="AS666" s="97" t="s">
        <v>55</v>
      </c>
      <c r="AT666" s="97" t="s">
        <v>55</v>
      </c>
      <c r="AU666" s="97" t="s">
        <v>55</v>
      </c>
      <c r="AV666" s="97" t="s">
        <v>55</v>
      </c>
      <c r="AW666" s="97" t="s">
        <v>55</v>
      </c>
      <c r="AX666" s="97" t="s">
        <v>55</v>
      </c>
      <c r="AY666" s="97" t="s">
        <v>55</v>
      </c>
      <c r="AZ666" s="97" t="s">
        <v>55</v>
      </c>
      <c r="BA666" s="97" t="s">
        <v>55</v>
      </c>
      <c r="BB666" s="97" t="s">
        <v>55</v>
      </c>
      <c r="BC666" s="97" t="s">
        <v>45</v>
      </c>
      <c r="BD666" s="98" t="str">
        <f t="shared" si="178"/>
        <v>A</v>
      </c>
      <c r="BE666" s="99"/>
      <c r="BF666" s="106"/>
      <c r="BG666" s="101"/>
      <c r="BH666" s="200"/>
      <c r="BI666" s="205"/>
      <c r="BJ666" s="201"/>
      <c r="BK666" s="202"/>
      <c r="BL666" s="107"/>
      <c r="BM666" s="108"/>
      <c r="BN666" s="108"/>
      <c r="BO666" s="108"/>
      <c r="BP666" s="108"/>
      <c r="BQ666" s="108"/>
      <c r="BR666" s="109"/>
      <c r="BS666" s="108"/>
      <c r="BT666" s="108"/>
      <c r="BU666" s="108"/>
      <c r="BV666" s="62"/>
    </row>
    <row r="667" spans="1:75" ht="49.5" customHeight="1">
      <c r="A667" s="89" t="s">
        <v>2617</v>
      </c>
      <c r="B667" s="43">
        <v>2208</v>
      </c>
      <c r="C667" s="90" t="s">
        <v>20</v>
      </c>
      <c r="D667" s="90" t="s">
        <v>110</v>
      </c>
      <c r="E667" s="92">
        <v>45573</v>
      </c>
      <c r="F667" s="90" t="s">
        <v>24</v>
      </c>
      <c r="G667" s="93" t="s">
        <v>3126</v>
      </c>
      <c r="H667" s="90"/>
      <c r="I667" s="92">
        <v>45573</v>
      </c>
      <c r="J667" s="94"/>
      <c r="K667" s="90"/>
      <c r="L667" s="90"/>
      <c r="M667" s="90"/>
      <c r="N667" s="90"/>
      <c r="O667" s="92"/>
      <c r="P667" s="92"/>
      <c r="Q667" s="188">
        <v>3163</v>
      </c>
      <c r="R667" s="95" t="e">
        <f t="array" ref="R667">SUM(IF($AA667=Reformulaciones!$B$2:$B$1354,Reformulaciones!$J$2:$J$994,0))</f>
        <v>#N/A</v>
      </c>
      <c r="S667" s="93" t="s">
        <v>3425</v>
      </c>
      <c r="T667" s="93" t="s">
        <v>3427</v>
      </c>
      <c r="U667" s="96" t="s">
        <v>171</v>
      </c>
      <c r="V667" s="94" t="s">
        <v>154</v>
      </c>
      <c r="W667" s="90" t="s">
        <v>277</v>
      </c>
      <c r="X667" s="92">
        <v>45658</v>
      </c>
      <c r="Y667" s="92">
        <v>45870</v>
      </c>
      <c r="Z667" s="90" t="s">
        <v>2935</v>
      </c>
      <c r="AA667" s="44"/>
      <c r="AB667" s="97" t="s">
        <v>55</v>
      </c>
      <c r="AC667" s="97" t="s">
        <v>55</v>
      </c>
      <c r="AD667" s="97" t="s">
        <v>55</v>
      </c>
      <c r="AE667" s="97" t="s">
        <v>55</v>
      </c>
      <c r="AF667" s="97" t="s">
        <v>55</v>
      </c>
      <c r="AG667" s="97" t="s">
        <v>55</v>
      </c>
      <c r="AH667" s="97" t="s">
        <v>55</v>
      </c>
      <c r="AI667" s="97" t="s">
        <v>55</v>
      </c>
      <c r="AJ667" s="97" t="s">
        <v>55</v>
      </c>
      <c r="AK667" s="97" t="s">
        <v>55</v>
      </c>
      <c r="AL667" s="97" t="s">
        <v>55</v>
      </c>
      <c r="AM667" s="97" t="s">
        <v>55</v>
      </c>
      <c r="AN667" s="97" t="s">
        <v>55</v>
      </c>
      <c r="AO667" s="97" t="s">
        <v>55</v>
      </c>
      <c r="AP667" s="97" t="s">
        <v>55</v>
      </c>
      <c r="AQ667" s="97" t="s">
        <v>55</v>
      </c>
      <c r="AR667" s="97" t="s">
        <v>55</v>
      </c>
      <c r="AS667" s="97" t="s">
        <v>55</v>
      </c>
      <c r="AT667" s="97" t="s">
        <v>55</v>
      </c>
      <c r="AU667" s="97" t="s">
        <v>55</v>
      </c>
      <c r="AV667" s="97" t="s">
        <v>55</v>
      </c>
      <c r="AW667" s="97" t="s">
        <v>55</v>
      </c>
      <c r="AX667" s="97" t="s">
        <v>55</v>
      </c>
      <c r="AY667" s="97" t="s">
        <v>55</v>
      </c>
      <c r="AZ667" s="97" t="s">
        <v>55</v>
      </c>
      <c r="BA667" s="97" t="s">
        <v>55</v>
      </c>
      <c r="BB667" s="97" t="s">
        <v>55</v>
      </c>
      <c r="BC667" s="97" t="s">
        <v>45</v>
      </c>
      <c r="BD667" s="98" t="str">
        <f t="shared" si="178"/>
        <v>A</v>
      </c>
      <c r="BE667" s="99"/>
      <c r="BF667" s="106"/>
      <c r="BG667" s="101"/>
      <c r="BH667" s="200"/>
      <c r="BI667" s="205"/>
      <c r="BJ667" s="201"/>
      <c r="BK667" s="202"/>
      <c r="BL667" s="107"/>
      <c r="BM667" s="108"/>
      <c r="BN667" s="108"/>
      <c r="BO667" s="108"/>
      <c r="BP667" s="108"/>
      <c r="BQ667" s="108"/>
      <c r="BR667" s="109"/>
      <c r="BS667" s="108"/>
      <c r="BT667" s="108"/>
      <c r="BU667" s="108"/>
      <c r="BV667" s="62"/>
    </row>
    <row r="668" spans="1:75" ht="49.5" hidden="1" customHeight="1">
      <c r="A668" s="89" t="s">
        <v>2617</v>
      </c>
      <c r="B668" s="43">
        <v>2209</v>
      </c>
      <c r="C668" s="90" t="s">
        <v>20</v>
      </c>
      <c r="D668" s="90" t="s">
        <v>110</v>
      </c>
      <c r="E668" s="92">
        <v>45573</v>
      </c>
      <c r="F668" s="90" t="s">
        <v>24</v>
      </c>
      <c r="G668" s="93" t="s">
        <v>3127</v>
      </c>
      <c r="H668" s="90"/>
      <c r="I668" s="92">
        <v>45573</v>
      </c>
      <c r="J668" s="94"/>
      <c r="K668" s="90"/>
      <c r="L668" s="90"/>
      <c r="M668" s="90"/>
      <c r="N668" s="90"/>
      <c r="O668" s="92"/>
      <c r="P668" s="92"/>
      <c r="Q668" s="188" t="s">
        <v>110</v>
      </c>
      <c r="R668" s="95" t="e">
        <f t="array" ref="R668">SUM(IF($AA668=Reformulaciones!$B$2:$B$1354,Reformulaciones!$J$2:$J$994,0))</f>
        <v>#N/A</v>
      </c>
      <c r="S668" s="93"/>
      <c r="T668" s="178" t="s">
        <v>609</v>
      </c>
      <c r="U668" s="96"/>
      <c r="V668" s="94"/>
      <c r="W668" s="90"/>
      <c r="X668" s="92"/>
      <c r="Y668" s="92"/>
      <c r="Z668" s="90"/>
      <c r="AA668" s="44"/>
      <c r="AB668" s="97" t="s">
        <v>55</v>
      </c>
      <c r="AC668" s="97" t="s">
        <v>55</v>
      </c>
      <c r="AD668" s="97" t="s">
        <v>55</v>
      </c>
      <c r="AE668" s="97" t="s">
        <v>55</v>
      </c>
      <c r="AF668" s="97" t="s">
        <v>55</v>
      </c>
      <c r="AG668" s="97" t="s">
        <v>55</v>
      </c>
      <c r="AH668" s="97" t="s">
        <v>55</v>
      </c>
      <c r="AI668" s="97" t="s">
        <v>55</v>
      </c>
      <c r="AJ668" s="97" t="s">
        <v>55</v>
      </c>
      <c r="AK668" s="97" t="s">
        <v>55</v>
      </c>
      <c r="AL668" s="97" t="s">
        <v>55</v>
      </c>
      <c r="AM668" s="97" t="s">
        <v>55</v>
      </c>
      <c r="AN668" s="97" t="s">
        <v>55</v>
      </c>
      <c r="AO668" s="97" t="s">
        <v>55</v>
      </c>
      <c r="AP668" s="97" t="s">
        <v>55</v>
      </c>
      <c r="AQ668" s="97" t="s">
        <v>55</v>
      </c>
      <c r="AR668" s="97" t="s">
        <v>55</v>
      </c>
      <c r="AS668" s="97" t="s">
        <v>55</v>
      </c>
      <c r="AT668" s="97" t="s">
        <v>55</v>
      </c>
      <c r="AU668" s="97" t="s">
        <v>55</v>
      </c>
      <c r="AV668" s="97" t="s">
        <v>55</v>
      </c>
      <c r="AW668" s="97" t="s">
        <v>55</v>
      </c>
      <c r="AX668" s="97" t="s">
        <v>55</v>
      </c>
      <c r="AY668" s="97" t="s">
        <v>55</v>
      </c>
      <c r="AZ668" s="97" t="s">
        <v>55</v>
      </c>
      <c r="BA668" s="97" t="s">
        <v>55</v>
      </c>
      <c r="BB668" s="97" t="s">
        <v>55</v>
      </c>
      <c r="BC668" s="97" t="s">
        <v>48</v>
      </c>
      <c r="BD668" s="98" t="str">
        <f t="shared" si="178"/>
        <v>A</v>
      </c>
      <c r="BE668" s="99"/>
      <c r="BF668" s="106"/>
      <c r="BG668" s="101"/>
      <c r="BH668" s="200"/>
      <c r="BI668" s="205"/>
      <c r="BJ668" s="201"/>
      <c r="BK668" s="270" t="s">
        <v>3428</v>
      </c>
      <c r="BL668" s="107"/>
      <c r="BM668" s="108"/>
      <c r="BN668" s="108"/>
      <c r="BO668" s="108"/>
      <c r="BP668" s="108"/>
      <c r="BQ668" s="108"/>
      <c r="BR668" s="109"/>
      <c r="BS668" s="108"/>
      <c r="BT668" s="108"/>
      <c r="BU668" s="108"/>
      <c r="BV668" s="62"/>
    </row>
    <row r="669" spans="1:75" ht="49.5" customHeight="1">
      <c r="A669" s="89" t="s">
        <v>2617</v>
      </c>
      <c r="B669" s="43">
        <v>2210</v>
      </c>
      <c r="C669" s="90" t="s">
        <v>20</v>
      </c>
      <c r="D669" s="90" t="s">
        <v>110</v>
      </c>
      <c r="E669" s="92">
        <v>45573</v>
      </c>
      <c r="F669" s="90" t="s">
        <v>24</v>
      </c>
      <c r="G669" s="93" t="s">
        <v>3128</v>
      </c>
      <c r="H669" s="90"/>
      <c r="I669" s="92">
        <v>45573</v>
      </c>
      <c r="J669" s="94"/>
      <c r="K669" s="90"/>
      <c r="L669" s="90"/>
      <c r="M669" s="90"/>
      <c r="N669" s="90"/>
      <c r="O669" s="92"/>
      <c r="P669" s="92"/>
      <c r="Q669" s="188">
        <v>3167</v>
      </c>
      <c r="R669" s="95" t="e">
        <f t="array" ref="R669">SUM(IF($AA669=Reformulaciones!$B$2:$B$1354,Reformulaciones!$J$2:$J$994,0))</f>
        <v>#N/A</v>
      </c>
      <c r="S669" s="93" t="s">
        <v>3429</v>
      </c>
      <c r="T669" s="93" t="s">
        <v>3430</v>
      </c>
      <c r="U669" s="96" t="s">
        <v>3431</v>
      </c>
      <c r="V669" s="94" t="s">
        <v>154</v>
      </c>
      <c r="W669" s="90" t="s">
        <v>277</v>
      </c>
      <c r="X669" s="92">
        <v>45566</v>
      </c>
      <c r="Y669" s="92">
        <v>45747</v>
      </c>
      <c r="Z669" s="90" t="s">
        <v>2935</v>
      </c>
      <c r="AA669" s="44"/>
      <c r="AB669" s="97" t="s">
        <v>55</v>
      </c>
      <c r="AC669" s="97" t="s">
        <v>55</v>
      </c>
      <c r="AD669" s="97" t="s">
        <v>55</v>
      </c>
      <c r="AE669" s="97" t="s">
        <v>55</v>
      </c>
      <c r="AF669" s="97" t="s">
        <v>55</v>
      </c>
      <c r="AG669" s="97" t="s">
        <v>55</v>
      </c>
      <c r="AH669" s="97" t="s">
        <v>55</v>
      </c>
      <c r="AI669" s="97" t="s">
        <v>55</v>
      </c>
      <c r="AJ669" s="97" t="s">
        <v>55</v>
      </c>
      <c r="AK669" s="97" t="s">
        <v>55</v>
      </c>
      <c r="AL669" s="97" t="s">
        <v>55</v>
      </c>
      <c r="AM669" s="97" t="s">
        <v>55</v>
      </c>
      <c r="AN669" s="97" t="s">
        <v>55</v>
      </c>
      <c r="AO669" s="97" t="s">
        <v>55</v>
      </c>
      <c r="AP669" s="97" t="s">
        <v>55</v>
      </c>
      <c r="AQ669" s="97" t="s">
        <v>55</v>
      </c>
      <c r="AR669" s="97" t="s">
        <v>55</v>
      </c>
      <c r="AS669" s="97" t="s">
        <v>55</v>
      </c>
      <c r="AT669" s="97" t="s">
        <v>55</v>
      </c>
      <c r="AU669" s="97" t="s">
        <v>55</v>
      </c>
      <c r="AV669" s="97" t="s">
        <v>55</v>
      </c>
      <c r="AW669" s="97" t="s">
        <v>55</v>
      </c>
      <c r="AX669" s="97" t="s">
        <v>55</v>
      </c>
      <c r="AY669" s="97" t="s">
        <v>55</v>
      </c>
      <c r="AZ669" s="97" t="s">
        <v>55</v>
      </c>
      <c r="BA669" s="97" t="s">
        <v>55</v>
      </c>
      <c r="BB669" s="97" t="s">
        <v>55</v>
      </c>
      <c r="BC669" s="97" t="s">
        <v>45</v>
      </c>
      <c r="BD669" s="98" t="str">
        <f t="shared" si="178"/>
        <v>A</v>
      </c>
      <c r="BE669" s="99"/>
      <c r="BF669" s="106"/>
      <c r="BG669" s="101"/>
      <c r="BH669" s="200"/>
      <c r="BI669" s="205"/>
      <c r="BJ669" s="201"/>
      <c r="BK669" s="202"/>
      <c r="BL669" s="107"/>
      <c r="BM669" s="108"/>
      <c r="BN669" s="108"/>
      <c r="BO669" s="108"/>
      <c r="BP669" s="108"/>
      <c r="BQ669" s="108"/>
      <c r="BR669" s="109"/>
      <c r="BS669" s="108"/>
      <c r="BT669" s="108"/>
      <c r="BU669" s="108"/>
      <c r="BV669" s="62"/>
    </row>
    <row r="670" spans="1:75" ht="49.5" customHeight="1">
      <c r="A670" s="89" t="s">
        <v>2617</v>
      </c>
      <c r="B670" s="43">
        <v>2212</v>
      </c>
      <c r="C670" s="90" t="s">
        <v>20</v>
      </c>
      <c r="D670" s="90" t="s">
        <v>110</v>
      </c>
      <c r="E670" s="92">
        <v>45573</v>
      </c>
      <c r="F670" s="90" t="s">
        <v>24</v>
      </c>
      <c r="G670" s="93" t="s">
        <v>3129</v>
      </c>
      <c r="H670" s="90"/>
      <c r="I670" s="92">
        <v>45573</v>
      </c>
      <c r="J670" s="94"/>
      <c r="K670" s="90"/>
      <c r="L670" s="90"/>
      <c r="M670" s="90"/>
      <c r="N670" s="90"/>
      <c r="O670" s="92"/>
      <c r="P670" s="92"/>
      <c r="Q670" s="188">
        <v>3171</v>
      </c>
      <c r="R670" s="95" t="e">
        <f t="array" ref="R670">SUM(IF($AA670=Reformulaciones!$B$2:$B$1354,Reformulaciones!$J$2:$J$994,0))</f>
        <v>#N/A</v>
      </c>
      <c r="S670" s="93" t="s">
        <v>3432</v>
      </c>
      <c r="T670" s="93" t="s">
        <v>3433</v>
      </c>
      <c r="U670" s="96" t="s">
        <v>3434</v>
      </c>
      <c r="V670" s="94" t="s">
        <v>2571</v>
      </c>
      <c r="W670" s="90" t="s">
        <v>277</v>
      </c>
      <c r="X670" s="92">
        <v>45566</v>
      </c>
      <c r="Y670" s="92">
        <v>45777</v>
      </c>
      <c r="Z670" s="90" t="s">
        <v>2935</v>
      </c>
      <c r="AA670" s="44"/>
      <c r="AB670" s="97" t="s">
        <v>55</v>
      </c>
      <c r="AC670" s="97" t="s">
        <v>55</v>
      </c>
      <c r="AD670" s="97" t="s">
        <v>55</v>
      </c>
      <c r="AE670" s="97" t="s">
        <v>55</v>
      </c>
      <c r="AF670" s="97" t="s">
        <v>55</v>
      </c>
      <c r="AG670" s="97" t="s">
        <v>55</v>
      </c>
      <c r="AH670" s="97" t="s">
        <v>55</v>
      </c>
      <c r="AI670" s="97" t="s">
        <v>55</v>
      </c>
      <c r="AJ670" s="97" t="s">
        <v>55</v>
      </c>
      <c r="AK670" s="97" t="s">
        <v>55</v>
      </c>
      <c r="AL670" s="97" t="s">
        <v>55</v>
      </c>
      <c r="AM670" s="97" t="s">
        <v>55</v>
      </c>
      <c r="AN670" s="97" t="s">
        <v>55</v>
      </c>
      <c r="AO670" s="97" t="s">
        <v>55</v>
      </c>
      <c r="AP670" s="97" t="s">
        <v>55</v>
      </c>
      <c r="AQ670" s="97" t="s">
        <v>55</v>
      </c>
      <c r="AR670" s="97" t="s">
        <v>55</v>
      </c>
      <c r="AS670" s="97" t="s">
        <v>55</v>
      </c>
      <c r="AT670" s="97" t="s">
        <v>55</v>
      </c>
      <c r="AU670" s="97" t="s">
        <v>55</v>
      </c>
      <c r="AV670" s="97" t="s">
        <v>55</v>
      </c>
      <c r="AW670" s="97" t="s">
        <v>55</v>
      </c>
      <c r="AX670" s="97" t="s">
        <v>55</v>
      </c>
      <c r="AY670" s="97" t="s">
        <v>55</v>
      </c>
      <c r="AZ670" s="97" t="s">
        <v>55</v>
      </c>
      <c r="BA670" s="97" t="s">
        <v>55</v>
      </c>
      <c r="BB670" s="97" t="s">
        <v>55</v>
      </c>
      <c r="BC670" s="97" t="s">
        <v>45</v>
      </c>
      <c r="BD670" s="98" t="str">
        <f t="shared" si="178"/>
        <v>A</v>
      </c>
      <c r="BE670" s="99"/>
      <c r="BF670" s="106"/>
      <c r="BG670" s="101"/>
      <c r="BH670" s="200"/>
      <c r="BI670" s="205"/>
      <c r="BJ670" s="201"/>
      <c r="BK670" s="202"/>
      <c r="BL670" s="107"/>
      <c r="BM670" s="108"/>
      <c r="BN670" s="108"/>
      <c r="BO670" s="108"/>
      <c r="BP670" s="108"/>
      <c r="BQ670" s="108"/>
      <c r="BR670" s="109"/>
      <c r="BS670" s="108"/>
      <c r="BT670" s="108"/>
      <c r="BU670" s="108"/>
      <c r="BV670" s="62"/>
    </row>
    <row r="671" spans="1:75" ht="49.5" customHeight="1">
      <c r="A671" s="89" t="s">
        <v>2617</v>
      </c>
      <c r="B671" s="43">
        <v>2212</v>
      </c>
      <c r="C671" s="90" t="s">
        <v>20</v>
      </c>
      <c r="D671" s="90" t="s">
        <v>110</v>
      </c>
      <c r="E671" s="92">
        <v>45573</v>
      </c>
      <c r="F671" s="90" t="s">
        <v>24</v>
      </c>
      <c r="G671" s="93" t="s">
        <v>3129</v>
      </c>
      <c r="H671" s="90"/>
      <c r="I671" s="92">
        <v>45573</v>
      </c>
      <c r="J671" s="94"/>
      <c r="K671" s="90"/>
      <c r="L671" s="90"/>
      <c r="M671" s="90"/>
      <c r="N671" s="90"/>
      <c r="O671" s="92"/>
      <c r="P671" s="92"/>
      <c r="Q671" s="188">
        <v>3172</v>
      </c>
      <c r="R671" s="95" t="e">
        <f t="array" ref="R671">SUM(IF($AA671=Reformulaciones!$B$2:$B$1354,Reformulaciones!$J$2:$J$994,0))</f>
        <v>#N/A</v>
      </c>
      <c r="S671" s="93" t="s">
        <v>3432</v>
      </c>
      <c r="T671" s="93" t="s">
        <v>3435</v>
      </c>
      <c r="U671" s="96" t="s">
        <v>3436</v>
      </c>
      <c r="V671" s="94" t="s">
        <v>2571</v>
      </c>
      <c r="W671" s="90" t="s">
        <v>277</v>
      </c>
      <c r="X671" s="92">
        <v>45566</v>
      </c>
      <c r="Y671" s="92">
        <v>45777</v>
      </c>
      <c r="Z671" s="90" t="s">
        <v>2935</v>
      </c>
      <c r="AA671" s="44"/>
      <c r="AB671" s="97" t="s">
        <v>55</v>
      </c>
      <c r="AC671" s="97" t="s">
        <v>55</v>
      </c>
      <c r="AD671" s="97" t="s">
        <v>55</v>
      </c>
      <c r="AE671" s="97" t="s">
        <v>55</v>
      </c>
      <c r="AF671" s="97" t="s">
        <v>55</v>
      </c>
      <c r="AG671" s="97" t="s">
        <v>55</v>
      </c>
      <c r="AH671" s="97" t="s">
        <v>55</v>
      </c>
      <c r="AI671" s="97" t="s">
        <v>55</v>
      </c>
      <c r="AJ671" s="97" t="s">
        <v>55</v>
      </c>
      <c r="AK671" s="97" t="s">
        <v>55</v>
      </c>
      <c r="AL671" s="97" t="s">
        <v>55</v>
      </c>
      <c r="AM671" s="97" t="s">
        <v>55</v>
      </c>
      <c r="AN671" s="97" t="s">
        <v>55</v>
      </c>
      <c r="AO671" s="97" t="s">
        <v>55</v>
      </c>
      <c r="AP671" s="97" t="s">
        <v>55</v>
      </c>
      <c r="AQ671" s="97" t="s">
        <v>55</v>
      </c>
      <c r="AR671" s="97" t="s">
        <v>55</v>
      </c>
      <c r="AS671" s="97" t="s">
        <v>55</v>
      </c>
      <c r="AT671" s="97" t="s">
        <v>55</v>
      </c>
      <c r="AU671" s="97" t="s">
        <v>55</v>
      </c>
      <c r="AV671" s="97" t="s">
        <v>55</v>
      </c>
      <c r="AW671" s="97" t="s">
        <v>55</v>
      </c>
      <c r="AX671" s="97" t="s">
        <v>55</v>
      </c>
      <c r="AY671" s="97" t="s">
        <v>55</v>
      </c>
      <c r="AZ671" s="97" t="s">
        <v>55</v>
      </c>
      <c r="BA671" s="97" t="s">
        <v>55</v>
      </c>
      <c r="BB671" s="97" t="s">
        <v>55</v>
      </c>
      <c r="BC671" s="97" t="s">
        <v>45</v>
      </c>
      <c r="BD671" s="98" t="str">
        <f t="shared" si="178"/>
        <v>A</v>
      </c>
      <c r="BE671" s="99"/>
      <c r="BF671" s="106"/>
      <c r="BG671" s="101"/>
      <c r="BH671" s="200"/>
      <c r="BI671" s="205"/>
      <c r="BJ671" s="201"/>
      <c r="BK671" s="202"/>
      <c r="BL671" s="107"/>
      <c r="BM671" s="108"/>
      <c r="BN671" s="108"/>
      <c r="BO671" s="108"/>
      <c r="BP671" s="108"/>
      <c r="BQ671" s="108"/>
      <c r="BR671" s="109"/>
      <c r="BS671" s="108"/>
      <c r="BT671" s="108"/>
      <c r="BU671" s="108"/>
      <c r="BV671" s="62"/>
    </row>
    <row r="672" spans="1:75" ht="49.5" customHeight="1">
      <c r="A672" s="89" t="s">
        <v>2617</v>
      </c>
      <c r="B672" s="43">
        <v>2213</v>
      </c>
      <c r="C672" s="90" t="s">
        <v>20</v>
      </c>
      <c r="D672" s="90" t="s">
        <v>110</v>
      </c>
      <c r="E672" s="92">
        <v>45573</v>
      </c>
      <c r="F672" s="90" t="s">
        <v>24</v>
      </c>
      <c r="G672" s="93" t="s">
        <v>3130</v>
      </c>
      <c r="H672" s="90"/>
      <c r="I672" s="92">
        <v>45573</v>
      </c>
      <c r="J672" s="94"/>
      <c r="K672" s="90"/>
      <c r="L672" s="90"/>
      <c r="M672" s="90"/>
      <c r="N672" s="90"/>
      <c r="O672" s="92"/>
      <c r="P672" s="92"/>
      <c r="Q672" s="188">
        <v>3170</v>
      </c>
      <c r="R672" s="95" t="e">
        <f t="array" ref="R672">SUM(IF($AA672=Reformulaciones!$B$2:$B$1354,Reformulaciones!$J$2:$J$994,0))</f>
        <v>#N/A</v>
      </c>
      <c r="S672" s="93" t="s">
        <v>3437</v>
      </c>
      <c r="T672" s="93" t="s">
        <v>3438</v>
      </c>
      <c r="U672" s="96" t="s">
        <v>171</v>
      </c>
      <c r="V672" s="94" t="s">
        <v>154</v>
      </c>
      <c r="W672" s="90" t="s">
        <v>277</v>
      </c>
      <c r="X672" s="92">
        <v>45566</v>
      </c>
      <c r="Y672" s="92">
        <v>45657</v>
      </c>
      <c r="Z672" s="90" t="s">
        <v>2935</v>
      </c>
      <c r="AA672" s="44"/>
      <c r="AB672" s="97" t="s">
        <v>55</v>
      </c>
      <c r="AC672" s="97" t="s">
        <v>55</v>
      </c>
      <c r="AD672" s="97" t="s">
        <v>55</v>
      </c>
      <c r="AE672" s="97" t="s">
        <v>55</v>
      </c>
      <c r="AF672" s="97" t="s">
        <v>55</v>
      </c>
      <c r="AG672" s="97" t="s">
        <v>55</v>
      </c>
      <c r="AH672" s="97" t="s">
        <v>55</v>
      </c>
      <c r="AI672" s="97" t="s">
        <v>55</v>
      </c>
      <c r="AJ672" s="97" t="s">
        <v>55</v>
      </c>
      <c r="AK672" s="97" t="s">
        <v>55</v>
      </c>
      <c r="AL672" s="97" t="s">
        <v>55</v>
      </c>
      <c r="AM672" s="97" t="s">
        <v>55</v>
      </c>
      <c r="AN672" s="97" t="s">
        <v>55</v>
      </c>
      <c r="AO672" s="97" t="s">
        <v>55</v>
      </c>
      <c r="AP672" s="97" t="s">
        <v>55</v>
      </c>
      <c r="AQ672" s="97" t="s">
        <v>55</v>
      </c>
      <c r="AR672" s="97" t="s">
        <v>55</v>
      </c>
      <c r="AS672" s="97" t="s">
        <v>55</v>
      </c>
      <c r="AT672" s="97" t="s">
        <v>55</v>
      </c>
      <c r="AU672" s="97" t="s">
        <v>55</v>
      </c>
      <c r="AV672" s="97" t="s">
        <v>55</v>
      </c>
      <c r="AW672" s="97" t="s">
        <v>55</v>
      </c>
      <c r="AX672" s="97" t="s">
        <v>55</v>
      </c>
      <c r="AY672" s="97" t="s">
        <v>55</v>
      </c>
      <c r="AZ672" s="97" t="s">
        <v>55</v>
      </c>
      <c r="BA672" s="97" t="s">
        <v>55</v>
      </c>
      <c r="BB672" s="97" t="s">
        <v>55</v>
      </c>
      <c r="BC672" s="97" t="s">
        <v>48</v>
      </c>
      <c r="BD672" s="98" t="str">
        <f t="shared" si="178"/>
        <v>A</v>
      </c>
      <c r="BE672" s="99"/>
      <c r="BF672" s="106"/>
      <c r="BG672" s="101"/>
      <c r="BH672" s="200"/>
      <c r="BI672" s="205"/>
      <c r="BJ672" s="201"/>
      <c r="BK672" s="202"/>
      <c r="BL672" s="107"/>
      <c r="BM672" s="108"/>
      <c r="BN672" s="108"/>
      <c r="BO672" s="108"/>
      <c r="BP672" s="108"/>
      <c r="BQ672" s="108"/>
      <c r="BR672" s="109"/>
      <c r="BS672" s="108"/>
      <c r="BT672" s="108"/>
      <c r="BU672" s="108"/>
      <c r="BV672" s="62"/>
    </row>
    <row r="673" spans="1:74" ht="49.5" customHeight="1">
      <c r="A673" s="89" t="s">
        <v>2617</v>
      </c>
      <c r="B673" s="43">
        <v>2214</v>
      </c>
      <c r="C673" s="90" t="s">
        <v>20</v>
      </c>
      <c r="D673" s="90" t="s">
        <v>110</v>
      </c>
      <c r="E673" s="92">
        <v>45573</v>
      </c>
      <c r="F673" s="90" t="s">
        <v>24</v>
      </c>
      <c r="G673" s="93" t="s">
        <v>3131</v>
      </c>
      <c r="H673" s="90"/>
      <c r="I673" s="92">
        <v>45573</v>
      </c>
      <c r="J673" s="94"/>
      <c r="K673" s="90"/>
      <c r="L673" s="90"/>
      <c r="M673" s="90"/>
      <c r="N673" s="90"/>
      <c r="O673" s="92"/>
      <c r="P673" s="92"/>
      <c r="Q673" s="188">
        <v>3173</v>
      </c>
      <c r="R673" s="95" t="e">
        <f t="array" ref="R673">SUM(IF($AA673=Reformulaciones!$B$2:$B$1354,Reformulaciones!$J$2:$J$994,0))</f>
        <v>#N/A</v>
      </c>
      <c r="S673" s="93" t="s">
        <v>3439</v>
      </c>
      <c r="T673" s="93" t="s">
        <v>3440</v>
      </c>
      <c r="U673" s="96" t="s">
        <v>483</v>
      </c>
      <c r="V673" s="94" t="s">
        <v>154</v>
      </c>
      <c r="W673" s="90" t="s">
        <v>277</v>
      </c>
      <c r="X673" s="92">
        <v>45597</v>
      </c>
      <c r="Y673" s="92">
        <v>45657</v>
      </c>
      <c r="Z673" s="90" t="s">
        <v>2935</v>
      </c>
      <c r="AA673" s="44"/>
      <c r="AB673" s="97" t="s">
        <v>55</v>
      </c>
      <c r="AC673" s="97" t="s">
        <v>55</v>
      </c>
      <c r="AD673" s="97" t="s">
        <v>55</v>
      </c>
      <c r="AE673" s="97" t="s">
        <v>55</v>
      </c>
      <c r="AF673" s="97" t="s">
        <v>55</v>
      </c>
      <c r="AG673" s="97" t="s">
        <v>55</v>
      </c>
      <c r="AH673" s="97" t="s">
        <v>55</v>
      </c>
      <c r="AI673" s="97" t="s">
        <v>55</v>
      </c>
      <c r="AJ673" s="97" t="s">
        <v>55</v>
      </c>
      <c r="AK673" s="97" t="s">
        <v>55</v>
      </c>
      <c r="AL673" s="97" t="s">
        <v>55</v>
      </c>
      <c r="AM673" s="97" t="s">
        <v>55</v>
      </c>
      <c r="AN673" s="97" t="s">
        <v>55</v>
      </c>
      <c r="AO673" s="97" t="s">
        <v>55</v>
      </c>
      <c r="AP673" s="97" t="s">
        <v>55</v>
      </c>
      <c r="AQ673" s="97" t="s">
        <v>55</v>
      </c>
      <c r="AR673" s="97" t="s">
        <v>55</v>
      </c>
      <c r="AS673" s="97" t="s">
        <v>55</v>
      </c>
      <c r="AT673" s="97" t="s">
        <v>55</v>
      </c>
      <c r="AU673" s="97" t="s">
        <v>55</v>
      </c>
      <c r="AV673" s="97" t="s">
        <v>55</v>
      </c>
      <c r="AW673" s="97" t="s">
        <v>55</v>
      </c>
      <c r="AX673" s="97" t="s">
        <v>55</v>
      </c>
      <c r="AY673" s="97" t="s">
        <v>55</v>
      </c>
      <c r="AZ673" s="97" t="s">
        <v>55</v>
      </c>
      <c r="BA673" s="97" t="s">
        <v>55</v>
      </c>
      <c r="BB673" s="97" t="s">
        <v>55</v>
      </c>
      <c r="BC673" s="97" t="s">
        <v>48</v>
      </c>
      <c r="BD673" s="98" t="str">
        <f t="shared" si="178"/>
        <v>A</v>
      </c>
      <c r="BE673" s="99"/>
      <c r="BF673" s="106"/>
      <c r="BG673" s="101"/>
      <c r="BH673" s="200"/>
      <c r="BI673" s="205"/>
      <c r="BJ673" s="201"/>
      <c r="BK673" s="202"/>
      <c r="BL673" s="107"/>
      <c r="BM673" s="108"/>
      <c r="BN673" s="108"/>
      <c r="BO673" s="108"/>
      <c r="BP673" s="108"/>
      <c r="BQ673" s="108"/>
      <c r="BR673" s="109"/>
      <c r="BS673" s="108"/>
      <c r="BT673" s="108"/>
      <c r="BU673" s="108"/>
      <c r="BV673" s="62"/>
    </row>
    <row r="674" spans="1:74" ht="49.5" customHeight="1">
      <c r="A674" s="89" t="s">
        <v>2617</v>
      </c>
      <c r="B674" s="43">
        <v>2215</v>
      </c>
      <c r="C674" s="90" t="s">
        <v>20</v>
      </c>
      <c r="D674" s="90" t="s">
        <v>110</v>
      </c>
      <c r="E674" s="92">
        <v>45573</v>
      </c>
      <c r="F674" s="90" t="s">
        <v>24</v>
      </c>
      <c r="G674" s="93" t="s">
        <v>3132</v>
      </c>
      <c r="H674" s="90"/>
      <c r="I674" s="92">
        <v>45573</v>
      </c>
      <c r="J674" s="94"/>
      <c r="K674" s="90"/>
      <c r="L674" s="90"/>
      <c r="M674" s="90"/>
      <c r="N674" s="90"/>
      <c r="O674" s="92"/>
      <c r="P674" s="92"/>
      <c r="Q674" s="188">
        <v>3174</v>
      </c>
      <c r="R674" s="95" t="e">
        <f t="array" ref="R674">SUM(IF($AA674=Reformulaciones!$B$2:$B$1354,Reformulaciones!$J$2:$J$994,0))</f>
        <v>#N/A</v>
      </c>
      <c r="S674" s="93" t="s">
        <v>3441</v>
      </c>
      <c r="T674" s="93" t="s">
        <v>3442</v>
      </c>
      <c r="U674" s="96" t="s">
        <v>3443</v>
      </c>
      <c r="V674" s="94" t="s">
        <v>154</v>
      </c>
      <c r="W674" s="90" t="s">
        <v>277</v>
      </c>
      <c r="X674" s="92">
        <v>45536</v>
      </c>
      <c r="Y674" s="92">
        <v>45596</v>
      </c>
      <c r="Z674" s="90" t="s">
        <v>2935</v>
      </c>
      <c r="AA674" s="44"/>
      <c r="AB674" s="97" t="s">
        <v>55</v>
      </c>
      <c r="AC674" s="97" t="s">
        <v>55</v>
      </c>
      <c r="AD674" s="97" t="s">
        <v>55</v>
      </c>
      <c r="AE674" s="97" t="s">
        <v>55</v>
      </c>
      <c r="AF674" s="97" t="s">
        <v>55</v>
      </c>
      <c r="AG674" s="97" t="s">
        <v>55</v>
      </c>
      <c r="AH674" s="97" t="s">
        <v>55</v>
      </c>
      <c r="AI674" s="97" t="s">
        <v>55</v>
      </c>
      <c r="AJ674" s="97" t="s">
        <v>55</v>
      </c>
      <c r="AK674" s="97" t="s">
        <v>55</v>
      </c>
      <c r="AL674" s="97" t="s">
        <v>55</v>
      </c>
      <c r="AM674" s="97" t="s">
        <v>55</v>
      </c>
      <c r="AN674" s="97" t="s">
        <v>55</v>
      </c>
      <c r="AO674" s="97" t="s">
        <v>55</v>
      </c>
      <c r="AP674" s="97" t="s">
        <v>55</v>
      </c>
      <c r="AQ674" s="97" t="s">
        <v>55</v>
      </c>
      <c r="AR674" s="97" t="s">
        <v>55</v>
      </c>
      <c r="AS674" s="97" t="s">
        <v>55</v>
      </c>
      <c r="AT674" s="97" t="s">
        <v>55</v>
      </c>
      <c r="AU674" s="97" t="s">
        <v>55</v>
      </c>
      <c r="AV674" s="97" t="s">
        <v>55</v>
      </c>
      <c r="AW674" s="97" t="s">
        <v>55</v>
      </c>
      <c r="AX674" s="97" t="s">
        <v>55</v>
      </c>
      <c r="AY674" s="97" t="s">
        <v>55</v>
      </c>
      <c r="AZ674" s="97" t="s">
        <v>55</v>
      </c>
      <c r="BA674" s="97" t="s">
        <v>55</v>
      </c>
      <c r="BB674" s="97" t="s">
        <v>55</v>
      </c>
      <c r="BC674" s="97" t="s">
        <v>45</v>
      </c>
      <c r="BD674" s="98" t="str">
        <f t="shared" si="178"/>
        <v>A</v>
      </c>
      <c r="BE674" s="99"/>
      <c r="BF674" s="106"/>
      <c r="BG674" s="101"/>
      <c r="BH674" s="200"/>
      <c r="BI674" s="205"/>
      <c r="BJ674" s="201"/>
      <c r="BK674" s="202"/>
      <c r="BL674" s="107"/>
      <c r="BM674" s="108"/>
      <c r="BN674" s="108"/>
      <c r="BO674" s="108"/>
      <c r="BP674" s="108"/>
      <c r="BQ674" s="108"/>
      <c r="BR674" s="109"/>
      <c r="BS674" s="108"/>
      <c r="BT674" s="108"/>
      <c r="BU674" s="108"/>
      <c r="BV674" s="62"/>
    </row>
    <row r="675" spans="1:74" ht="49.5" customHeight="1">
      <c r="A675" s="89" t="s">
        <v>2617</v>
      </c>
      <c r="B675" s="43">
        <v>2215</v>
      </c>
      <c r="C675" s="90" t="s">
        <v>20</v>
      </c>
      <c r="D675" s="90" t="s">
        <v>110</v>
      </c>
      <c r="E675" s="92">
        <v>45573</v>
      </c>
      <c r="F675" s="90" t="s">
        <v>24</v>
      </c>
      <c r="G675" s="93" t="s">
        <v>3132</v>
      </c>
      <c r="H675" s="90"/>
      <c r="I675" s="92">
        <v>45573</v>
      </c>
      <c r="J675" s="94"/>
      <c r="K675" s="90"/>
      <c r="L675" s="90"/>
      <c r="M675" s="90"/>
      <c r="N675" s="90"/>
      <c r="O675" s="92"/>
      <c r="P675" s="92"/>
      <c r="Q675" s="188">
        <v>3175</v>
      </c>
      <c r="R675" s="95" t="e">
        <f t="array" ref="R675">SUM(IF($AA675=Reformulaciones!$B$2:$B$1354,Reformulaciones!$J$2:$J$994,0))</f>
        <v>#N/A</v>
      </c>
      <c r="S675" s="93" t="s">
        <v>3441</v>
      </c>
      <c r="T675" s="93" t="s">
        <v>3444</v>
      </c>
      <c r="U675" s="96" t="s">
        <v>3445</v>
      </c>
      <c r="V675" s="94" t="s">
        <v>154</v>
      </c>
      <c r="W675" s="90" t="s">
        <v>277</v>
      </c>
      <c r="X675" s="92">
        <v>45566</v>
      </c>
      <c r="Y675" s="92">
        <v>45747</v>
      </c>
      <c r="Z675" s="90" t="s">
        <v>2935</v>
      </c>
      <c r="AA675" s="44"/>
      <c r="AB675" s="97" t="s">
        <v>55</v>
      </c>
      <c r="AC675" s="97" t="s">
        <v>55</v>
      </c>
      <c r="AD675" s="97" t="s">
        <v>55</v>
      </c>
      <c r="AE675" s="97" t="s">
        <v>55</v>
      </c>
      <c r="AF675" s="97" t="s">
        <v>55</v>
      </c>
      <c r="AG675" s="97" t="s">
        <v>55</v>
      </c>
      <c r="AH675" s="97" t="s">
        <v>55</v>
      </c>
      <c r="AI675" s="97" t="s">
        <v>55</v>
      </c>
      <c r="AJ675" s="97" t="s">
        <v>55</v>
      </c>
      <c r="AK675" s="97" t="s">
        <v>55</v>
      </c>
      <c r="AL675" s="97" t="s">
        <v>55</v>
      </c>
      <c r="AM675" s="97" t="s">
        <v>55</v>
      </c>
      <c r="AN675" s="97" t="s">
        <v>55</v>
      </c>
      <c r="AO675" s="97" t="s">
        <v>55</v>
      </c>
      <c r="AP675" s="97" t="s">
        <v>55</v>
      </c>
      <c r="AQ675" s="97" t="s">
        <v>55</v>
      </c>
      <c r="AR675" s="97" t="s">
        <v>55</v>
      </c>
      <c r="AS675" s="97" t="s">
        <v>55</v>
      </c>
      <c r="AT675" s="97" t="s">
        <v>55</v>
      </c>
      <c r="AU675" s="97" t="s">
        <v>55</v>
      </c>
      <c r="AV675" s="97" t="s">
        <v>55</v>
      </c>
      <c r="AW675" s="97" t="s">
        <v>55</v>
      </c>
      <c r="AX675" s="97" t="s">
        <v>55</v>
      </c>
      <c r="AY675" s="97" t="s">
        <v>55</v>
      </c>
      <c r="AZ675" s="97" t="s">
        <v>55</v>
      </c>
      <c r="BA675" s="97" t="s">
        <v>55</v>
      </c>
      <c r="BB675" s="97" t="s">
        <v>55</v>
      </c>
      <c r="BC675" s="97" t="s">
        <v>45</v>
      </c>
      <c r="BD675" s="98" t="str">
        <f t="shared" si="178"/>
        <v>A</v>
      </c>
      <c r="BE675" s="99"/>
      <c r="BF675" s="106"/>
      <c r="BG675" s="101"/>
      <c r="BH675" s="200"/>
      <c r="BI675" s="205"/>
      <c r="BJ675" s="201"/>
      <c r="BK675" s="202"/>
      <c r="BL675" s="107"/>
      <c r="BM675" s="108"/>
      <c r="BN675" s="108"/>
      <c r="BO675" s="108"/>
      <c r="BP675" s="108"/>
      <c r="BQ675" s="108"/>
      <c r="BR675" s="109"/>
      <c r="BS675" s="108"/>
      <c r="BT675" s="108"/>
      <c r="BU675" s="108"/>
      <c r="BV675" s="62"/>
    </row>
    <row r="676" spans="1:74" ht="49.5" customHeight="1">
      <c r="A676" s="89" t="s">
        <v>2617</v>
      </c>
      <c r="B676" s="43">
        <v>2216</v>
      </c>
      <c r="C676" s="90" t="s">
        <v>20</v>
      </c>
      <c r="D676" s="90" t="s">
        <v>110</v>
      </c>
      <c r="E676" s="92">
        <v>45573</v>
      </c>
      <c r="F676" s="90" t="s">
        <v>24</v>
      </c>
      <c r="G676" s="93" t="s">
        <v>3133</v>
      </c>
      <c r="H676" s="90"/>
      <c r="I676" s="92">
        <v>45573</v>
      </c>
      <c r="J676" s="94"/>
      <c r="K676" s="90"/>
      <c r="L676" s="90"/>
      <c r="M676" s="90"/>
      <c r="N676" s="90"/>
      <c r="O676" s="92"/>
      <c r="P676" s="92"/>
      <c r="Q676" s="188">
        <v>3176</v>
      </c>
      <c r="R676" s="95" t="e">
        <f t="array" ref="R676">SUM(IF($AA676=Reformulaciones!$B$2:$B$1354,Reformulaciones!$J$2:$J$994,0))</f>
        <v>#N/A</v>
      </c>
      <c r="S676" s="93" t="s">
        <v>3446</v>
      </c>
      <c r="T676" s="93" t="s">
        <v>3447</v>
      </c>
      <c r="U676" s="96" t="s">
        <v>483</v>
      </c>
      <c r="V676" s="94" t="s">
        <v>154</v>
      </c>
      <c r="W676" s="90" t="s">
        <v>277</v>
      </c>
      <c r="X676" s="92">
        <v>45566</v>
      </c>
      <c r="Y676" s="92">
        <v>45716</v>
      </c>
      <c r="Z676" s="90" t="s">
        <v>2935</v>
      </c>
      <c r="AA676" s="44"/>
      <c r="AB676" s="97" t="s">
        <v>55</v>
      </c>
      <c r="AC676" s="97" t="s">
        <v>55</v>
      </c>
      <c r="AD676" s="97" t="s">
        <v>55</v>
      </c>
      <c r="AE676" s="97" t="s">
        <v>55</v>
      </c>
      <c r="AF676" s="97" t="s">
        <v>55</v>
      </c>
      <c r="AG676" s="97" t="s">
        <v>55</v>
      </c>
      <c r="AH676" s="97" t="s">
        <v>55</v>
      </c>
      <c r="AI676" s="97" t="s">
        <v>55</v>
      </c>
      <c r="AJ676" s="97" t="s">
        <v>55</v>
      </c>
      <c r="AK676" s="97" t="s">
        <v>55</v>
      </c>
      <c r="AL676" s="97" t="s">
        <v>55</v>
      </c>
      <c r="AM676" s="97" t="s">
        <v>55</v>
      </c>
      <c r="AN676" s="97" t="s">
        <v>55</v>
      </c>
      <c r="AO676" s="97" t="s">
        <v>55</v>
      </c>
      <c r="AP676" s="97" t="s">
        <v>55</v>
      </c>
      <c r="AQ676" s="97" t="s">
        <v>55</v>
      </c>
      <c r="AR676" s="97" t="s">
        <v>55</v>
      </c>
      <c r="AS676" s="97" t="s">
        <v>55</v>
      </c>
      <c r="AT676" s="97" t="s">
        <v>55</v>
      </c>
      <c r="AU676" s="97" t="s">
        <v>55</v>
      </c>
      <c r="AV676" s="97" t="s">
        <v>55</v>
      </c>
      <c r="AW676" s="97" t="s">
        <v>55</v>
      </c>
      <c r="AX676" s="97" t="s">
        <v>55</v>
      </c>
      <c r="AY676" s="97" t="s">
        <v>55</v>
      </c>
      <c r="AZ676" s="97" t="s">
        <v>55</v>
      </c>
      <c r="BA676" s="97" t="s">
        <v>55</v>
      </c>
      <c r="BB676" s="97" t="s">
        <v>55</v>
      </c>
      <c r="BC676" s="97" t="s">
        <v>48</v>
      </c>
      <c r="BD676" s="98" t="str">
        <f t="shared" si="178"/>
        <v>A</v>
      </c>
      <c r="BE676" s="99"/>
      <c r="BF676" s="106"/>
      <c r="BG676" s="101"/>
      <c r="BH676" s="200"/>
      <c r="BI676" s="205"/>
      <c r="BJ676" s="201"/>
      <c r="BK676" s="202"/>
      <c r="BL676" s="107"/>
      <c r="BM676" s="108"/>
      <c r="BN676" s="108"/>
      <c r="BO676" s="108"/>
      <c r="BP676" s="108"/>
      <c r="BQ676" s="108"/>
      <c r="BR676" s="109"/>
      <c r="BS676" s="108"/>
      <c r="BT676" s="108"/>
      <c r="BU676" s="108"/>
      <c r="BV676" s="62"/>
    </row>
    <row r="677" spans="1:74" ht="49.5" customHeight="1">
      <c r="A677" s="89" t="s">
        <v>2617</v>
      </c>
      <c r="B677" s="43">
        <v>2216</v>
      </c>
      <c r="C677" s="90" t="s">
        <v>20</v>
      </c>
      <c r="D677" s="90" t="s">
        <v>110</v>
      </c>
      <c r="E677" s="92">
        <v>45573</v>
      </c>
      <c r="F677" s="90" t="s">
        <v>24</v>
      </c>
      <c r="G677" s="93" t="s">
        <v>3133</v>
      </c>
      <c r="H677" s="90"/>
      <c r="I677" s="92">
        <v>45573</v>
      </c>
      <c r="J677" s="94"/>
      <c r="K677" s="90"/>
      <c r="L677" s="90"/>
      <c r="M677" s="90"/>
      <c r="N677" s="90"/>
      <c r="O677" s="92"/>
      <c r="P677" s="92"/>
      <c r="Q677" s="188">
        <v>3187</v>
      </c>
      <c r="R677" s="95" t="e">
        <f t="array" ref="R677">SUM(IF($AA677=Reformulaciones!$B$2:$B$1354,Reformulaciones!$J$2:$J$994,0))</f>
        <v>#N/A</v>
      </c>
      <c r="S677" s="93" t="s">
        <v>3446</v>
      </c>
      <c r="T677" s="93" t="s">
        <v>3448</v>
      </c>
      <c r="U677" s="96" t="s">
        <v>3449</v>
      </c>
      <c r="V677" s="94" t="s">
        <v>154</v>
      </c>
      <c r="W677" s="90" t="s">
        <v>277</v>
      </c>
      <c r="X677" s="92">
        <v>45627</v>
      </c>
      <c r="Y677" s="92">
        <v>45717</v>
      </c>
      <c r="Z677" s="90" t="s">
        <v>2935</v>
      </c>
      <c r="AA677" s="44"/>
      <c r="AB677" s="97" t="s">
        <v>55</v>
      </c>
      <c r="AC677" s="97" t="s">
        <v>55</v>
      </c>
      <c r="AD677" s="97" t="s">
        <v>55</v>
      </c>
      <c r="AE677" s="97" t="s">
        <v>55</v>
      </c>
      <c r="AF677" s="97" t="s">
        <v>55</v>
      </c>
      <c r="AG677" s="97" t="s">
        <v>55</v>
      </c>
      <c r="AH677" s="97" t="s">
        <v>55</v>
      </c>
      <c r="AI677" s="97" t="s">
        <v>55</v>
      </c>
      <c r="AJ677" s="97" t="s">
        <v>55</v>
      </c>
      <c r="AK677" s="97" t="s">
        <v>55</v>
      </c>
      <c r="AL677" s="97" t="s">
        <v>55</v>
      </c>
      <c r="AM677" s="97" t="s">
        <v>55</v>
      </c>
      <c r="AN677" s="97" t="s">
        <v>55</v>
      </c>
      <c r="AO677" s="97" t="s">
        <v>55</v>
      </c>
      <c r="AP677" s="97" t="s">
        <v>55</v>
      </c>
      <c r="AQ677" s="97" t="s">
        <v>55</v>
      </c>
      <c r="AR677" s="97" t="s">
        <v>55</v>
      </c>
      <c r="AS677" s="97" t="s">
        <v>55</v>
      </c>
      <c r="AT677" s="97" t="s">
        <v>55</v>
      </c>
      <c r="AU677" s="97" t="s">
        <v>55</v>
      </c>
      <c r="AV677" s="97" t="s">
        <v>55</v>
      </c>
      <c r="AW677" s="97" t="s">
        <v>55</v>
      </c>
      <c r="AX677" s="97" t="s">
        <v>55</v>
      </c>
      <c r="AY677" s="97" t="s">
        <v>55</v>
      </c>
      <c r="AZ677" s="97" t="s">
        <v>55</v>
      </c>
      <c r="BA677" s="97" t="s">
        <v>55</v>
      </c>
      <c r="BB677" s="97" t="s">
        <v>55</v>
      </c>
      <c r="BC677" s="97" t="s">
        <v>48</v>
      </c>
      <c r="BD677" s="98" t="str">
        <f t="shared" si="178"/>
        <v>A</v>
      </c>
      <c r="BE677" s="99"/>
      <c r="BF677" s="106"/>
      <c r="BG677" s="101"/>
      <c r="BH677" s="200"/>
      <c r="BI677" s="205"/>
      <c r="BJ677" s="201"/>
      <c r="BK677" s="202"/>
      <c r="BL677" s="107"/>
      <c r="BM677" s="108"/>
      <c r="BN677" s="108"/>
      <c r="BO677" s="108"/>
      <c r="BP677" s="108"/>
      <c r="BQ677" s="108"/>
      <c r="BR677" s="109"/>
      <c r="BS677" s="108"/>
      <c r="BT677" s="108"/>
      <c r="BU677" s="108"/>
      <c r="BV677" s="62"/>
    </row>
    <row r="678" spans="1:74" ht="49.5" customHeight="1">
      <c r="A678" s="89" t="s">
        <v>2617</v>
      </c>
      <c r="B678" s="43">
        <v>2217</v>
      </c>
      <c r="C678" s="90" t="s">
        <v>20</v>
      </c>
      <c r="D678" s="90" t="s">
        <v>110</v>
      </c>
      <c r="E678" s="92">
        <v>45573</v>
      </c>
      <c r="F678" s="90" t="s">
        <v>24</v>
      </c>
      <c r="G678" s="93" t="s">
        <v>3134</v>
      </c>
      <c r="H678" s="90"/>
      <c r="I678" s="92">
        <v>45573</v>
      </c>
      <c r="J678" s="94"/>
      <c r="K678" s="90"/>
      <c r="L678" s="90"/>
      <c r="M678" s="90"/>
      <c r="N678" s="90"/>
      <c r="O678" s="92"/>
      <c r="P678" s="92"/>
      <c r="Q678" s="188">
        <v>3179</v>
      </c>
      <c r="R678" s="95" t="e">
        <f t="array" ref="R678">SUM(IF($AA678=Reformulaciones!$B$2:$B$1354,Reformulaciones!$J$2:$J$994,0))</f>
        <v>#N/A</v>
      </c>
      <c r="S678" s="93" t="s">
        <v>3450</v>
      </c>
      <c r="T678" s="93" t="s">
        <v>3451</v>
      </c>
      <c r="U678" s="96" t="s">
        <v>3452</v>
      </c>
      <c r="V678" s="94" t="s">
        <v>154</v>
      </c>
      <c r="W678" s="90" t="s">
        <v>277</v>
      </c>
      <c r="X678" s="92">
        <v>45566</v>
      </c>
      <c r="Y678" s="92">
        <v>45747</v>
      </c>
      <c r="Z678" s="90" t="s">
        <v>2935</v>
      </c>
      <c r="AA678" s="44"/>
      <c r="AB678" s="97" t="s">
        <v>55</v>
      </c>
      <c r="AC678" s="97" t="s">
        <v>55</v>
      </c>
      <c r="AD678" s="97" t="s">
        <v>55</v>
      </c>
      <c r="AE678" s="97" t="s">
        <v>55</v>
      </c>
      <c r="AF678" s="97" t="s">
        <v>55</v>
      </c>
      <c r="AG678" s="97" t="s">
        <v>55</v>
      </c>
      <c r="AH678" s="97" t="s">
        <v>55</v>
      </c>
      <c r="AI678" s="97" t="s">
        <v>55</v>
      </c>
      <c r="AJ678" s="97" t="s">
        <v>55</v>
      </c>
      <c r="AK678" s="97" t="s">
        <v>55</v>
      </c>
      <c r="AL678" s="97" t="s">
        <v>55</v>
      </c>
      <c r="AM678" s="97" t="s">
        <v>55</v>
      </c>
      <c r="AN678" s="97" t="s">
        <v>55</v>
      </c>
      <c r="AO678" s="97" t="s">
        <v>55</v>
      </c>
      <c r="AP678" s="97" t="s">
        <v>55</v>
      </c>
      <c r="AQ678" s="97" t="s">
        <v>55</v>
      </c>
      <c r="AR678" s="97" t="s">
        <v>55</v>
      </c>
      <c r="AS678" s="97" t="s">
        <v>55</v>
      </c>
      <c r="AT678" s="97" t="s">
        <v>55</v>
      </c>
      <c r="AU678" s="97" t="s">
        <v>55</v>
      </c>
      <c r="AV678" s="97" t="s">
        <v>55</v>
      </c>
      <c r="AW678" s="97" t="s">
        <v>55</v>
      </c>
      <c r="AX678" s="97" t="s">
        <v>55</v>
      </c>
      <c r="AY678" s="97" t="s">
        <v>55</v>
      </c>
      <c r="AZ678" s="97" t="s">
        <v>55</v>
      </c>
      <c r="BA678" s="97" t="s">
        <v>55</v>
      </c>
      <c r="BB678" s="97" t="s">
        <v>55</v>
      </c>
      <c r="BC678" s="97" t="s">
        <v>48</v>
      </c>
      <c r="BD678" s="98" t="str">
        <f t="shared" si="178"/>
        <v>A</v>
      </c>
      <c r="BE678" s="99"/>
      <c r="BF678" s="106"/>
      <c r="BG678" s="101"/>
      <c r="BH678" s="200"/>
      <c r="BI678" s="205"/>
      <c r="BJ678" s="201"/>
      <c r="BK678" s="202"/>
      <c r="BL678" s="107"/>
      <c r="BM678" s="108"/>
      <c r="BN678" s="108"/>
      <c r="BO678" s="108"/>
      <c r="BP678" s="108"/>
      <c r="BQ678" s="108"/>
      <c r="BR678" s="109"/>
      <c r="BS678" s="108"/>
      <c r="BT678" s="108"/>
      <c r="BU678" s="108"/>
      <c r="BV678" s="62"/>
    </row>
    <row r="679" spans="1:74" ht="49.5" customHeight="1">
      <c r="A679" s="89" t="s">
        <v>2617</v>
      </c>
      <c r="B679" s="43">
        <v>2217</v>
      </c>
      <c r="C679" s="90" t="s">
        <v>20</v>
      </c>
      <c r="D679" s="90" t="s">
        <v>110</v>
      </c>
      <c r="E679" s="92">
        <v>45573</v>
      </c>
      <c r="F679" s="90" t="s">
        <v>24</v>
      </c>
      <c r="G679" s="93" t="s">
        <v>3134</v>
      </c>
      <c r="H679" s="90"/>
      <c r="I679" s="92">
        <v>45573</v>
      </c>
      <c r="J679" s="94"/>
      <c r="K679" s="90"/>
      <c r="L679" s="90"/>
      <c r="M679" s="90"/>
      <c r="N679" s="90"/>
      <c r="O679" s="92"/>
      <c r="P679" s="92"/>
      <c r="Q679" s="188">
        <v>3180</v>
      </c>
      <c r="R679" s="95" t="e">
        <f t="array" ref="R679">SUM(IF($AA679=Reformulaciones!$B$2:$B$1354,Reformulaciones!$J$2:$J$994,0))</f>
        <v>#N/A</v>
      </c>
      <c r="S679" s="93" t="s">
        <v>3450</v>
      </c>
      <c r="T679" s="93" t="s">
        <v>3453</v>
      </c>
      <c r="U679" s="96" t="s">
        <v>3454</v>
      </c>
      <c r="V679" s="94" t="s">
        <v>154</v>
      </c>
      <c r="W679" s="90" t="s">
        <v>277</v>
      </c>
      <c r="X679" s="92">
        <v>45748</v>
      </c>
      <c r="Y679" s="92">
        <v>45893</v>
      </c>
      <c r="Z679" s="90" t="s">
        <v>2935</v>
      </c>
      <c r="AA679" s="44"/>
      <c r="AB679" s="97" t="s">
        <v>55</v>
      </c>
      <c r="AC679" s="97" t="s">
        <v>55</v>
      </c>
      <c r="AD679" s="97" t="s">
        <v>55</v>
      </c>
      <c r="AE679" s="97" t="s">
        <v>55</v>
      </c>
      <c r="AF679" s="97" t="s">
        <v>55</v>
      </c>
      <c r="AG679" s="97" t="s">
        <v>55</v>
      </c>
      <c r="AH679" s="97" t="s">
        <v>55</v>
      </c>
      <c r="AI679" s="97" t="s">
        <v>55</v>
      </c>
      <c r="AJ679" s="97" t="s">
        <v>55</v>
      </c>
      <c r="AK679" s="97" t="s">
        <v>55</v>
      </c>
      <c r="AL679" s="97" t="s">
        <v>55</v>
      </c>
      <c r="AM679" s="97" t="s">
        <v>55</v>
      </c>
      <c r="AN679" s="97" t="s">
        <v>55</v>
      </c>
      <c r="AO679" s="97" t="s">
        <v>55</v>
      </c>
      <c r="AP679" s="97" t="s">
        <v>55</v>
      </c>
      <c r="AQ679" s="97" t="s">
        <v>55</v>
      </c>
      <c r="AR679" s="97" t="s">
        <v>55</v>
      </c>
      <c r="AS679" s="97" t="s">
        <v>55</v>
      </c>
      <c r="AT679" s="97" t="s">
        <v>55</v>
      </c>
      <c r="AU679" s="97" t="s">
        <v>55</v>
      </c>
      <c r="AV679" s="97" t="s">
        <v>55</v>
      </c>
      <c r="AW679" s="97" t="s">
        <v>55</v>
      </c>
      <c r="AX679" s="97" t="s">
        <v>55</v>
      </c>
      <c r="AY679" s="97" t="s">
        <v>55</v>
      </c>
      <c r="AZ679" s="97" t="s">
        <v>55</v>
      </c>
      <c r="BA679" s="97" t="s">
        <v>55</v>
      </c>
      <c r="BB679" s="97" t="s">
        <v>55</v>
      </c>
      <c r="BC679" s="97" t="s">
        <v>48</v>
      </c>
      <c r="BD679" s="98" t="str">
        <f t="shared" si="178"/>
        <v>A</v>
      </c>
      <c r="BE679" s="99"/>
      <c r="BF679" s="106"/>
      <c r="BG679" s="101"/>
      <c r="BH679" s="200"/>
      <c r="BI679" s="205"/>
      <c r="BJ679" s="201"/>
      <c r="BK679" s="202"/>
      <c r="BL679" s="107"/>
      <c r="BM679" s="108"/>
      <c r="BN679" s="108"/>
      <c r="BO679" s="108"/>
      <c r="BP679" s="108"/>
      <c r="BQ679" s="108"/>
      <c r="BR679" s="109"/>
      <c r="BS679" s="108"/>
      <c r="BT679" s="108"/>
      <c r="BU679" s="108"/>
      <c r="BV679" s="62"/>
    </row>
    <row r="680" spans="1:74" ht="49.5" customHeight="1">
      <c r="A680" s="89" t="s">
        <v>2617</v>
      </c>
      <c r="B680" s="43">
        <v>2217</v>
      </c>
      <c r="C680" s="90" t="s">
        <v>20</v>
      </c>
      <c r="D680" s="90" t="s">
        <v>110</v>
      </c>
      <c r="E680" s="92">
        <v>45573</v>
      </c>
      <c r="F680" s="90" t="s">
        <v>24</v>
      </c>
      <c r="G680" s="93" t="s">
        <v>3134</v>
      </c>
      <c r="H680" s="90"/>
      <c r="I680" s="92">
        <v>45573</v>
      </c>
      <c r="J680" s="94"/>
      <c r="K680" s="90"/>
      <c r="L680" s="90"/>
      <c r="M680" s="90"/>
      <c r="N680" s="90"/>
      <c r="O680" s="92"/>
      <c r="P680" s="92"/>
      <c r="Q680" s="188">
        <v>3181</v>
      </c>
      <c r="R680" s="95" t="e">
        <f t="array" ref="R680">SUM(IF($AA680=Reformulaciones!$B$2:$B$1354,Reformulaciones!$J$2:$J$994,0))</f>
        <v>#N/A</v>
      </c>
      <c r="S680" s="93" t="s">
        <v>3450</v>
      </c>
      <c r="T680" s="93" t="s">
        <v>3455</v>
      </c>
      <c r="U680" s="96" t="s">
        <v>3456</v>
      </c>
      <c r="V680" s="94" t="s">
        <v>154</v>
      </c>
      <c r="W680" s="90" t="s">
        <v>277</v>
      </c>
      <c r="X680" s="92">
        <v>45870</v>
      </c>
      <c r="Y680" s="92">
        <v>46021</v>
      </c>
      <c r="Z680" s="90" t="s">
        <v>2935</v>
      </c>
      <c r="AA680" s="44"/>
      <c r="AB680" s="97" t="s">
        <v>55</v>
      </c>
      <c r="AC680" s="97" t="s">
        <v>55</v>
      </c>
      <c r="AD680" s="97" t="s">
        <v>55</v>
      </c>
      <c r="AE680" s="97" t="s">
        <v>55</v>
      </c>
      <c r="AF680" s="97" t="s">
        <v>55</v>
      </c>
      <c r="AG680" s="97" t="s">
        <v>55</v>
      </c>
      <c r="AH680" s="97" t="s">
        <v>55</v>
      </c>
      <c r="AI680" s="97" t="s">
        <v>55</v>
      </c>
      <c r="AJ680" s="97" t="s">
        <v>55</v>
      </c>
      <c r="AK680" s="97" t="s">
        <v>55</v>
      </c>
      <c r="AL680" s="97" t="s">
        <v>55</v>
      </c>
      <c r="AM680" s="97" t="s">
        <v>55</v>
      </c>
      <c r="AN680" s="97" t="s">
        <v>55</v>
      </c>
      <c r="AO680" s="97" t="s">
        <v>55</v>
      </c>
      <c r="AP680" s="97" t="s">
        <v>55</v>
      </c>
      <c r="AQ680" s="97" t="s">
        <v>55</v>
      </c>
      <c r="AR680" s="97" t="s">
        <v>55</v>
      </c>
      <c r="AS680" s="97" t="s">
        <v>55</v>
      </c>
      <c r="AT680" s="97" t="s">
        <v>55</v>
      </c>
      <c r="AU680" s="97" t="s">
        <v>55</v>
      </c>
      <c r="AV680" s="97" t="s">
        <v>55</v>
      </c>
      <c r="AW680" s="97" t="s">
        <v>55</v>
      </c>
      <c r="AX680" s="97" t="s">
        <v>55</v>
      </c>
      <c r="AY680" s="97" t="s">
        <v>55</v>
      </c>
      <c r="AZ680" s="97" t="s">
        <v>55</v>
      </c>
      <c r="BA680" s="97" t="s">
        <v>55</v>
      </c>
      <c r="BB680" s="97" t="s">
        <v>55</v>
      </c>
      <c r="BC680" s="97" t="s">
        <v>48</v>
      </c>
      <c r="BD680" s="98" t="str">
        <f t="shared" si="178"/>
        <v>A</v>
      </c>
      <c r="BE680" s="99"/>
      <c r="BF680" s="106"/>
      <c r="BG680" s="101"/>
      <c r="BH680" s="200"/>
      <c r="BI680" s="205"/>
      <c r="BJ680" s="201"/>
      <c r="BK680" s="202"/>
      <c r="BL680" s="107"/>
      <c r="BM680" s="108"/>
      <c r="BN680" s="108"/>
      <c r="BO680" s="108"/>
      <c r="BP680" s="108"/>
      <c r="BQ680" s="108"/>
      <c r="BR680" s="109"/>
      <c r="BS680" s="108"/>
      <c r="BT680" s="108"/>
      <c r="BU680" s="108"/>
      <c r="BV680" s="62"/>
    </row>
    <row r="681" spans="1:74" ht="49.5" customHeight="1">
      <c r="A681" s="89" t="s">
        <v>2617</v>
      </c>
      <c r="B681" s="43">
        <v>2218</v>
      </c>
      <c r="C681" s="90" t="s">
        <v>20</v>
      </c>
      <c r="D681" s="90" t="s">
        <v>110</v>
      </c>
      <c r="E681" s="92">
        <v>45573</v>
      </c>
      <c r="F681" s="90" t="s">
        <v>24</v>
      </c>
      <c r="G681" s="93" t="s">
        <v>3135</v>
      </c>
      <c r="H681" s="90"/>
      <c r="I681" s="92">
        <v>45573</v>
      </c>
      <c r="J681" s="94"/>
      <c r="K681" s="90"/>
      <c r="L681" s="90"/>
      <c r="M681" s="90"/>
      <c r="N681" s="90"/>
      <c r="O681" s="92"/>
      <c r="P681" s="92"/>
      <c r="Q681" s="188">
        <v>3182</v>
      </c>
      <c r="R681" s="95" t="e">
        <f t="array" ref="R681">SUM(IF($AA681=Reformulaciones!$B$2:$B$1354,Reformulaciones!$J$2:$J$994,0))</f>
        <v>#N/A</v>
      </c>
      <c r="S681" s="93" t="s">
        <v>3450</v>
      </c>
      <c r="T681" s="93" t="s">
        <v>3453</v>
      </c>
      <c r="U681" s="96" t="s">
        <v>3454</v>
      </c>
      <c r="V681" s="94" t="s">
        <v>154</v>
      </c>
      <c r="W681" s="90" t="s">
        <v>277</v>
      </c>
      <c r="X681" s="92">
        <v>45748</v>
      </c>
      <c r="Y681" s="92">
        <v>45893</v>
      </c>
      <c r="Z681" s="90" t="s">
        <v>2935</v>
      </c>
      <c r="AA681" s="44"/>
      <c r="AB681" s="97" t="s">
        <v>55</v>
      </c>
      <c r="AC681" s="97" t="s">
        <v>55</v>
      </c>
      <c r="AD681" s="97" t="s">
        <v>55</v>
      </c>
      <c r="AE681" s="97" t="s">
        <v>55</v>
      </c>
      <c r="AF681" s="97" t="s">
        <v>55</v>
      </c>
      <c r="AG681" s="97" t="s">
        <v>55</v>
      </c>
      <c r="AH681" s="97" t="s">
        <v>55</v>
      </c>
      <c r="AI681" s="97" t="s">
        <v>55</v>
      </c>
      <c r="AJ681" s="97" t="s">
        <v>55</v>
      </c>
      <c r="AK681" s="97" t="s">
        <v>55</v>
      </c>
      <c r="AL681" s="97" t="s">
        <v>55</v>
      </c>
      <c r="AM681" s="97" t="s">
        <v>55</v>
      </c>
      <c r="AN681" s="97" t="s">
        <v>55</v>
      </c>
      <c r="AO681" s="97" t="s">
        <v>55</v>
      </c>
      <c r="AP681" s="97" t="s">
        <v>55</v>
      </c>
      <c r="AQ681" s="97" t="s">
        <v>55</v>
      </c>
      <c r="AR681" s="97" t="s">
        <v>55</v>
      </c>
      <c r="AS681" s="97" t="s">
        <v>55</v>
      </c>
      <c r="AT681" s="97" t="s">
        <v>55</v>
      </c>
      <c r="AU681" s="97" t="s">
        <v>55</v>
      </c>
      <c r="AV681" s="97" t="s">
        <v>55</v>
      </c>
      <c r="AW681" s="97" t="s">
        <v>55</v>
      </c>
      <c r="AX681" s="97" t="s">
        <v>55</v>
      </c>
      <c r="AY681" s="97" t="s">
        <v>55</v>
      </c>
      <c r="AZ681" s="97" t="s">
        <v>55</v>
      </c>
      <c r="BA681" s="97" t="s">
        <v>55</v>
      </c>
      <c r="BB681" s="97" t="s">
        <v>55</v>
      </c>
      <c r="BC681" s="97" t="s">
        <v>48</v>
      </c>
      <c r="BD681" s="98" t="str">
        <f t="shared" si="178"/>
        <v>A</v>
      </c>
      <c r="BE681" s="99"/>
      <c r="BF681" s="106"/>
      <c r="BG681" s="101"/>
      <c r="BH681" s="200"/>
      <c r="BI681" s="205"/>
      <c r="BJ681" s="201"/>
      <c r="BK681" s="202"/>
      <c r="BL681" s="107"/>
      <c r="BM681" s="108"/>
      <c r="BN681" s="108"/>
      <c r="BO681" s="108"/>
      <c r="BP681" s="108"/>
      <c r="BQ681" s="108"/>
      <c r="BR681" s="109"/>
      <c r="BS681" s="108"/>
      <c r="BT681" s="108"/>
      <c r="BU681" s="108"/>
      <c r="BV681" s="62"/>
    </row>
    <row r="682" spans="1:74" ht="49.5" customHeight="1">
      <c r="A682" s="89" t="s">
        <v>2617</v>
      </c>
      <c r="B682" s="43">
        <v>2218</v>
      </c>
      <c r="C682" s="90" t="s">
        <v>20</v>
      </c>
      <c r="D682" s="90" t="s">
        <v>110</v>
      </c>
      <c r="E682" s="92">
        <v>45573</v>
      </c>
      <c r="F682" s="90" t="s">
        <v>24</v>
      </c>
      <c r="G682" s="93" t="s">
        <v>3135</v>
      </c>
      <c r="H682" s="90"/>
      <c r="I682" s="92">
        <v>45573</v>
      </c>
      <c r="J682" s="94"/>
      <c r="K682" s="90"/>
      <c r="L682" s="90"/>
      <c r="M682" s="90"/>
      <c r="N682" s="90"/>
      <c r="O682" s="92"/>
      <c r="P682" s="92"/>
      <c r="Q682" s="188">
        <v>3183</v>
      </c>
      <c r="R682" s="95" t="e">
        <f t="array" ref="R682">SUM(IF($AA682=Reformulaciones!$B$2:$B$1354,Reformulaciones!$J$2:$J$994,0))</f>
        <v>#N/A</v>
      </c>
      <c r="S682" s="93" t="s">
        <v>3450</v>
      </c>
      <c r="T682" s="93" t="s">
        <v>3451</v>
      </c>
      <c r="U682" s="96" t="s">
        <v>3452</v>
      </c>
      <c r="V682" s="94" t="s">
        <v>154</v>
      </c>
      <c r="W682" s="90" t="s">
        <v>277</v>
      </c>
      <c r="X682" s="92">
        <v>45566</v>
      </c>
      <c r="Y682" s="92">
        <v>45747</v>
      </c>
      <c r="Z682" s="90" t="s">
        <v>2935</v>
      </c>
      <c r="AA682" s="44"/>
      <c r="AB682" s="97" t="s">
        <v>55</v>
      </c>
      <c r="AC682" s="97" t="s">
        <v>55</v>
      </c>
      <c r="AD682" s="97" t="s">
        <v>55</v>
      </c>
      <c r="AE682" s="97" t="s">
        <v>55</v>
      </c>
      <c r="AF682" s="97" t="s">
        <v>55</v>
      </c>
      <c r="AG682" s="97" t="s">
        <v>55</v>
      </c>
      <c r="AH682" s="97" t="s">
        <v>55</v>
      </c>
      <c r="AI682" s="97" t="s">
        <v>55</v>
      </c>
      <c r="AJ682" s="97" t="s">
        <v>55</v>
      </c>
      <c r="AK682" s="97" t="s">
        <v>55</v>
      </c>
      <c r="AL682" s="97" t="s">
        <v>55</v>
      </c>
      <c r="AM682" s="97" t="s">
        <v>55</v>
      </c>
      <c r="AN682" s="97" t="s">
        <v>55</v>
      </c>
      <c r="AO682" s="97" t="s">
        <v>55</v>
      </c>
      <c r="AP682" s="97" t="s">
        <v>55</v>
      </c>
      <c r="AQ682" s="97" t="s">
        <v>55</v>
      </c>
      <c r="AR682" s="97" t="s">
        <v>55</v>
      </c>
      <c r="AS682" s="97" t="s">
        <v>55</v>
      </c>
      <c r="AT682" s="97" t="s">
        <v>55</v>
      </c>
      <c r="AU682" s="97" t="s">
        <v>55</v>
      </c>
      <c r="AV682" s="97" t="s">
        <v>55</v>
      </c>
      <c r="AW682" s="97" t="s">
        <v>55</v>
      </c>
      <c r="AX682" s="97" t="s">
        <v>55</v>
      </c>
      <c r="AY682" s="97" t="s">
        <v>55</v>
      </c>
      <c r="AZ682" s="97" t="s">
        <v>55</v>
      </c>
      <c r="BA682" s="97" t="s">
        <v>55</v>
      </c>
      <c r="BB682" s="97" t="s">
        <v>55</v>
      </c>
      <c r="BC682" s="97" t="s">
        <v>48</v>
      </c>
      <c r="BD682" s="98" t="str">
        <f t="shared" si="178"/>
        <v>A</v>
      </c>
      <c r="BE682" s="99"/>
      <c r="BF682" s="106"/>
      <c r="BG682" s="101"/>
      <c r="BH682" s="200"/>
      <c r="BI682" s="205"/>
      <c r="BJ682" s="201"/>
      <c r="BK682" s="202"/>
      <c r="BL682" s="107"/>
      <c r="BM682" s="108"/>
      <c r="BN682" s="108"/>
      <c r="BO682" s="108"/>
      <c r="BP682" s="108"/>
      <c r="BQ682" s="108"/>
      <c r="BR682" s="109"/>
      <c r="BS682" s="108"/>
      <c r="BT682" s="108"/>
      <c r="BU682" s="108"/>
      <c r="BV682" s="62"/>
    </row>
    <row r="683" spans="1:74" ht="49.5" customHeight="1">
      <c r="A683" s="89" t="s">
        <v>2617</v>
      </c>
      <c r="B683" s="43">
        <v>2218</v>
      </c>
      <c r="C683" s="90" t="s">
        <v>20</v>
      </c>
      <c r="D683" s="90" t="s">
        <v>110</v>
      </c>
      <c r="E683" s="92">
        <v>45573</v>
      </c>
      <c r="F683" s="90" t="s">
        <v>24</v>
      </c>
      <c r="G683" s="93" t="s">
        <v>3135</v>
      </c>
      <c r="H683" s="90"/>
      <c r="I683" s="92">
        <v>45573</v>
      </c>
      <c r="J683" s="94"/>
      <c r="K683" s="90"/>
      <c r="L683" s="90"/>
      <c r="M683" s="90"/>
      <c r="N683" s="90"/>
      <c r="O683" s="92"/>
      <c r="P683" s="92"/>
      <c r="Q683" s="188">
        <v>3184</v>
      </c>
      <c r="R683" s="95" t="e">
        <f t="array" ref="R683">SUM(IF($AA683=Reformulaciones!$B$2:$B$1354,Reformulaciones!$J$2:$J$994,0))</f>
        <v>#N/A</v>
      </c>
      <c r="S683" s="93" t="s">
        <v>3450</v>
      </c>
      <c r="T683" s="93" t="s">
        <v>3455</v>
      </c>
      <c r="U683" s="96" t="s">
        <v>3456</v>
      </c>
      <c r="V683" s="94" t="s">
        <v>154</v>
      </c>
      <c r="W683" s="90" t="s">
        <v>277</v>
      </c>
      <c r="X683" s="92">
        <v>45870</v>
      </c>
      <c r="Y683" s="92">
        <v>46022</v>
      </c>
      <c r="Z683" s="90" t="s">
        <v>2935</v>
      </c>
      <c r="AA683" s="44"/>
      <c r="AB683" s="97" t="s">
        <v>55</v>
      </c>
      <c r="AC683" s="97" t="s">
        <v>55</v>
      </c>
      <c r="AD683" s="97" t="s">
        <v>55</v>
      </c>
      <c r="AE683" s="97" t="s">
        <v>55</v>
      </c>
      <c r="AF683" s="97" t="s">
        <v>55</v>
      </c>
      <c r="AG683" s="97" t="s">
        <v>55</v>
      </c>
      <c r="AH683" s="97" t="s">
        <v>55</v>
      </c>
      <c r="AI683" s="97" t="s">
        <v>55</v>
      </c>
      <c r="AJ683" s="97" t="s">
        <v>55</v>
      </c>
      <c r="AK683" s="97" t="s">
        <v>55</v>
      </c>
      <c r="AL683" s="97" t="s">
        <v>55</v>
      </c>
      <c r="AM683" s="97" t="s">
        <v>55</v>
      </c>
      <c r="AN683" s="97" t="s">
        <v>55</v>
      </c>
      <c r="AO683" s="97" t="s">
        <v>55</v>
      </c>
      <c r="AP683" s="97" t="s">
        <v>55</v>
      </c>
      <c r="AQ683" s="97" t="s">
        <v>55</v>
      </c>
      <c r="AR683" s="97" t="s">
        <v>55</v>
      </c>
      <c r="AS683" s="97" t="s">
        <v>55</v>
      </c>
      <c r="AT683" s="97" t="s">
        <v>55</v>
      </c>
      <c r="AU683" s="97" t="s">
        <v>55</v>
      </c>
      <c r="AV683" s="97" t="s">
        <v>55</v>
      </c>
      <c r="AW683" s="97" t="s">
        <v>55</v>
      </c>
      <c r="AX683" s="97" t="s">
        <v>55</v>
      </c>
      <c r="AY683" s="97" t="s">
        <v>55</v>
      </c>
      <c r="AZ683" s="97" t="s">
        <v>55</v>
      </c>
      <c r="BA683" s="97" t="s">
        <v>55</v>
      </c>
      <c r="BB683" s="97" t="s">
        <v>55</v>
      </c>
      <c r="BC683" s="97" t="s">
        <v>48</v>
      </c>
      <c r="BD683" s="98" t="str">
        <f t="shared" si="178"/>
        <v>A</v>
      </c>
      <c r="BE683" s="99"/>
      <c r="BF683" s="106"/>
      <c r="BG683" s="101"/>
      <c r="BH683" s="200"/>
      <c r="BI683" s="205"/>
      <c r="BJ683" s="201"/>
      <c r="BK683" s="202"/>
      <c r="BL683" s="107"/>
      <c r="BM683" s="108"/>
      <c r="BN683" s="108"/>
      <c r="BO683" s="108"/>
      <c r="BP683" s="108"/>
      <c r="BQ683" s="108"/>
      <c r="BR683" s="109"/>
      <c r="BS683" s="108"/>
      <c r="BT683" s="108"/>
      <c r="BU683" s="108"/>
      <c r="BV683" s="62"/>
    </row>
    <row r="684" spans="1:74" ht="49.5" customHeight="1">
      <c r="A684" s="89" t="s">
        <v>290</v>
      </c>
      <c r="B684" s="43">
        <v>2219</v>
      </c>
      <c r="C684" s="90" t="s">
        <v>20</v>
      </c>
      <c r="D684" s="90" t="s">
        <v>110</v>
      </c>
      <c r="E684" s="92">
        <v>45573</v>
      </c>
      <c r="F684" s="90" t="s">
        <v>24</v>
      </c>
      <c r="G684" s="93" t="s">
        <v>3136</v>
      </c>
      <c r="H684" s="90"/>
      <c r="I684" s="92">
        <v>45573</v>
      </c>
      <c r="J684" s="94"/>
      <c r="K684" s="90"/>
      <c r="L684" s="90"/>
      <c r="M684" s="90"/>
      <c r="N684" s="90"/>
      <c r="O684" s="92"/>
      <c r="P684" s="92"/>
      <c r="Q684" s="188">
        <v>3231</v>
      </c>
      <c r="R684" s="95" t="e">
        <f t="array" ref="R684">SUM(IF($AA684=Reformulaciones!$B$2:$B$1354,Reformulaciones!$J$2:$J$994,0))</f>
        <v>#N/A</v>
      </c>
      <c r="S684" s="93" t="s">
        <v>3463</v>
      </c>
      <c r="T684" s="93" t="s">
        <v>3457</v>
      </c>
      <c r="U684" s="96" t="s">
        <v>3458</v>
      </c>
      <c r="V684" s="94" t="s">
        <v>154</v>
      </c>
      <c r="W684" s="90" t="s">
        <v>291</v>
      </c>
      <c r="X684" s="92">
        <v>45580</v>
      </c>
      <c r="Y684" s="92">
        <v>45657</v>
      </c>
      <c r="Z684" s="90" t="s">
        <v>500</v>
      </c>
      <c r="AA684" s="44"/>
      <c r="AB684" s="97" t="s">
        <v>55</v>
      </c>
      <c r="AC684" s="97" t="s">
        <v>55</v>
      </c>
      <c r="AD684" s="97" t="s">
        <v>55</v>
      </c>
      <c r="AE684" s="97" t="s">
        <v>55</v>
      </c>
      <c r="AF684" s="97" t="s">
        <v>55</v>
      </c>
      <c r="AG684" s="97" t="s">
        <v>55</v>
      </c>
      <c r="AH684" s="97" t="s">
        <v>55</v>
      </c>
      <c r="AI684" s="97" t="s">
        <v>55</v>
      </c>
      <c r="AJ684" s="97" t="s">
        <v>55</v>
      </c>
      <c r="AK684" s="97" t="s">
        <v>55</v>
      </c>
      <c r="AL684" s="97" t="s">
        <v>55</v>
      </c>
      <c r="AM684" s="97" t="s">
        <v>55</v>
      </c>
      <c r="AN684" s="97" t="s">
        <v>55</v>
      </c>
      <c r="AO684" s="97" t="s">
        <v>55</v>
      </c>
      <c r="AP684" s="97" t="s">
        <v>55</v>
      </c>
      <c r="AQ684" s="97" t="s">
        <v>55</v>
      </c>
      <c r="AR684" s="97" t="s">
        <v>55</v>
      </c>
      <c r="AS684" s="97" t="s">
        <v>55</v>
      </c>
      <c r="AT684" s="97" t="s">
        <v>55</v>
      </c>
      <c r="AU684" s="97" t="s">
        <v>55</v>
      </c>
      <c r="AV684" s="97" t="s">
        <v>55</v>
      </c>
      <c r="AW684" s="97" t="s">
        <v>55</v>
      </c>
      <c r="AX684" s="97" t="s">
        <v>55</v>
      </c>
      <c r="AY684" s="97" t="s">
        <v>55</v>
      </c>
      <c r="AZ684" s="97" t="s">
        <v>55</v>
      </c>
      <c r="BA684" s="97" t="s">
        <v>55</v>
      </c>
      <c r="BB684" s="97" t="s">
        <v>55</v>
      </c>
      <c r="BC684" s="97" t="s">
        <v>49</v>
      </c>
      <c r="BD684" s="98" t="str">
        <f t="shared" si="178"/>
        <v>A</v>
      </c>
      <c r="BE684" s="99"/>
      <c r="BF684" s="106"/>
      <c r="BG684" s="101"/>
      <c r="BH684" s="200"/>
      <c r="BI684" s="205"/>
      <c r="BJ684" s="201"/>
      <c r="BK684" s="202"/>
      <c r="BL684" s="107"/>
      <c r="BM684" s="108"/>
      <c r="BN684" s="108"/>
      <c r="BO684" s="108"/>
      <c r="BP684" s="108"/>
      <c r="BQ684" s="108"/>
      <c r="BR684" s="109"/>
      <c r="BS684" s="108"/>
      <c r="BT684" s="108"/>
      <c r="BU684" s="108"/>
      <c r="BV684" s="62"/>
    </row>
    <row r="685" spans="1:74" ht="49.5" customHeight="1">
      <c r="A685" s="89" t="s">
        <v>290</v>
      </c>
      <c r="B685" s="43">
        <v>2219</v>
      </c>
      <c r="C685" s="90" t="s">
        <v>20</v>
      </c>
      <c r="D685" s="90" t="s">
        <v>110</v>
      </c>
      <c r="E685" s="92">
        <v>45573</v>
      </c>
      <c r="F685" s="90" t="s">
        <v>24</v>
      </c>
      <c r="G685" s="93" t="s">
        <v>3136</v>
      </c>
      <c r="H685" s="90"/>
      <c r="I685" s="92">
        <v>45573</v>
      </c>
      <c r="J685" s="94"/>
      <c r="K685" s="90"/>
      <c r="L685" s="90"/>
      <c r="M685" s="90"/>
      <c r="N685" s="90"/>
      <c r="O685" s="92"/>
      <c r="P685" s="92"/>
      <c r="Q685" s="188">
        <v>3232</v>
      </c>
      <c r="R685" s="95" t="e">
        <f t="array" ref="R685">SUM(IF($AA685=Reformulaciones!$B$2:$B$1354,Reformulaciones!$J$2:$J$994,0))</f>
        <v>#N/A</v>
      </c>
      <c r="S685" s="93" t="s">
        <v>3463</v>
      </c>
      <c r="T685" s="93" t="s">
        <v>3459</v>
      </c>
      <c r="U685" s="96" t="s">
        <v>3460</v>
      </c>
      <c r="V685" s="94" t="s">
        <v>154</v>
      </c>
      <c r="W685" s="90" t="s">
        <v>291</v>
      </c>
      <c r="X685" s="92">
        <v>45658</v>
      </c>
      <c r="Y685" s="92">
        <v>45687</v>
      </c>
      <c r="Z685" s="90" t="s">
        <v>500</v>
      </c>
      <c r="AA685" s="44"/>
      <c r="AB685" s="97" t="s">
        <v>55</v>
      </c>
      <c r="AC685" s="97" t="s">
        <v>55</v>
      </c>
      <c r="AD685" s="97" t="s">
        <v>55</v>
      </c>
      <c r="AE685" s="97" t="s">
        <v>55</v>
      </c>
      <c r="AF685" s="97" t="s">
        <v>55</v>
      </c>
      <c r="AG685" s="97" t="s">
        <v>55</v>
      </c>
      <c r="AH685" s="97" t="s">
        <v>55</v>
      </c>
      <c r="AI685" s="97" t="s">
        <v>55</v>
      </c>
      <c r="AJ685" s="97" t="s">
        <v>55</v>
      </c>
      <c r="AK685" s="97" t="s">
        <v>55</v>
      </c>
      <c r="AL685" s="97" t="s">
        <v>55</v>
      </c>
      <c r="AM685" s="97" t="s">
        <v>55</v>
      </c>
      <c r="AN685" s="97" t="s">
        <v>55</v>
      </c>
      <c r="AO685" s="97" t="s">
        <v>55</v>
      </c>
      <c r="AP685" s="97" t="s">
        <v>55</v>
      </c>
      <c r="AQ685" s="97" t="s">
        <v>55</v>
      </c>
      <c r="AR685" s="97" t="s">
        <v>55</v>
      </c>
      <c r="AS685" s="97" t="s">
        <v>55</v>
      </c>
      <c r="AT685" s="97" t="s">
        <v>55</v>
      </c>
      <c r="AU685" s="97" t="s">
        <v>55</v>
      </c>
      <c r="AV685" s="97" t="s">
        <v>55</v>
      </c>
      <c r="AW685" s="97" t="s">
        <v>55</v>
      </c>
      <c r="AX685" s="97" t="s">
        <v>55</v>
      </c>
      <c r="AY685" s="97" t="s">
        <v>55</v>
      </c>
      <c r="AZ685" s="97" t="s">
        <v>55</v>
      </c>
      <c r="BA685" s="97" t="s">
        <v>55</v>
      </c>
      <c r="BB685" s="97" t="s">
        <v>55</v>
      </c>
      <c r="BC685" s="97" t="s">
        <v>49</v>
      </c>
      <c r="BD685" s="98" t="str">
        <f t="shared" si="178"/>
        <v>A</v>
      </c>
      <c r="BE685" s="99"/>
      <c r="BF685" s="106"/>
      <c r="BG685" s="101"/>
      <c r="BH685" s="200"/>
      <c r="BI685" s="205"/>
      <c r="BJ685" s="201"/>
      <c r="BK685" s="202"/>
      <c r="BL685" s="107"/>
      <c r="BM685" s="108"/>
      <c r="BN685" s="108"/>
      <c r="BO685" s="108"/>
      <c r="BP685" s="108"/>
      <c r="BQ685" s="108"/>
      <c r="BR685" s="109"/>
      <c r="BS685" s="108"/>
      <c r="BT685" s="108"/>
      <c r="BU685" s="108"/>
      <c r="BV685" s="62"/>
    </row>
    <row r="686" spans="1:74" ht="49.5" customHeight="1">
      <c r="A686" s="89" t="s">
        <v>290</v>
      </c>
      <c r="B686" s="43">
        <v>2219</v>
      </c>
      <c r="C686" s="90" t="s">
        <v>20</v>
      </c>
      <c r="D686" s="90" t="s">
        <v>110</v>
      </c>
      <c r="E686" s="92">
        <v>45573</v>
      </c>
      <c r="F686" s="90" t="s">
        <v>24</v>
      </c>
      <c r="G686" s="93" t="s">
        <v>3136</v>
      </c>
      <c r="H686" s="90"/>
      <c r="I686" s="92">
        <v>45573</v>
      </c>
      <c r="J686" s="94"/>
      <c r="K686" s="90"/>
      <c r="L686" s="90"/>
      <c r="M686" s="90"/>
      <c r="N686" s="90"/>
      <c r="O686" s="92"/>
      <c r="P686" s="92"/>
      <c r="Q686" s="188">
        <v>3233</v>
      </c>
      <c r="R686" s="95" t="e">
        <f t="array" ref="R686">SUM(IF($AA686=Reformulaciones!$B$2:$B$1354,Reformulaciones!$J$2:$J$994,0))</f>
        <v>#N/A</v>
      </c>
      <c r="S686" s="93" t="s">
        <v>3463</v>
      </c>
      <c r="T686" s="93" t="s">
        <v>3461</v>
      </c>
      <c r="U686" s="96" t="s">
        <v>3462</v>
      </c>
      <c r="V686" s="94" t="s">
        <v>163</v>
      </c>
      <c r="W686" s="90" t="s">
        <v>291</v>
      </c>
      <c r="X686" s="92">
        <v>45627</v>
      </c>
      <c r="Y686" s="92">
        <v>45838</v>
      </c>
      <c r="Z686" s="90" t="s">
        <v>500</v>
      </c>
      <c r="AA686" s="44"/>
      <c r="AB686" s="97" t="s">
        <v>55</v>
      </c>
      <c r="AC686" s="97" t="s">
        <v>55</v>
      </c>
      <c r="AD686" s="97" t="s">
        <v>55</v>
      </c>
      <c r="AE686" s="97" t="s">
        <v>55</v>
      </c>
      <c r="AF686" s="97" t="s">
        <v>55</v>
      </c>
      <c r="AG686" s="97" t="s">
        <v>55</v>
      </c>
      <c r="AH686" s="97" t="s">
        <v>55</v>
      </c>
      <c r="AI686" s="97" t="s">
        <v>55</v>
      </c>
      <c r="AJ686" s="97" t="s">
        <v>55</v>
      </c>
      <c r="AK686" s="97" t="s">
        <v>55</v>
      </c>
      <c r="AL686" s="97" t="s">
        <v>55</v>
      </c>
      <c r="AM686" s="97" t="s">
        <v>55</v>
      </c>
      <c r="AN686" s="97" t="s">
        <v>55</v>
      </c>
      <c r="AO686" s="97" t="s">
        <v>55</v>
      </c>
      <c r="AP686" s="97" t="s">
        <v>55</v>
      </c>
      <c r="AQ686" s="97" t="s">
        <v>55</v>
      </c>
      <c r="AR686" s="97" t="s">
        <v>55</v>
      </c>
      <c r="AS686" s="97" t="s">
        <v>55</v>
      </c>
      <c r="AT686" s="97" t="s">
        <v>55</v>
      </c>
      <c r="AU686" s="97" t="s">
        <v>55</v>
      </c>
      <c r="AV686" s="97" t="s">
        <v>55</v>
      </c>
      <c r="AW686" s="97" t="s">
        <v>55</v>
      </c>
      <c r="AX686" s="97" t="s">
        <v>55</v>
      </c>
      <c r="AY686" s="97" t="s">
        <v>55</v>
      </c>
      <c r="AZ686" s="97" t="s">
        <v>55</v>
      </c>
      <c r="BA686" s="97" t="s">
        <v>55</v>
      </c>
      <c r="BB686" s="97" t="s">
        <v>55</v>
      </c>
      <c r="BC686" s="97" t="s">
        <v>49</v>
      </c>
      <c r="BD686" s="98" t="str">
        <f t="shared" si="178"/>
        <v>A</v>
      </c>
      <c r="BE686" s="99"/>
      <c r="BF686" s="106"/>
      <c r="BG686" s="101"/>
      <c r="BH686" s="200"/>
      <c r="BI686" s="205"/>
      <c r="BJ686" s="201"/>
      <c r="BK686" s="202"/>
      <c r="BL686" s="107"/>
      <c r="BM686" s="108"/>
      <c r="BN686" s="108"/>
      <c r="BO686" s="108"/>
      <c r="BP686" s="108"/>
      <c r="BQ686" s="108"/>
      <c r="BR686" s="109"/>
      <c r="BS686" s="108"/>
      <c r="BT686" s="108"/>
      <c r="BU686" s="108"/>
      <c r="BV686" s="62"/>
    </row>
    <row r="687" spans="1:74" ht="49.5" customHeight="1">
      <c r="A687" s="89" t="s">
        <v>290</v>
      </c>
      <c r="B687" s="43">
        <v>2220</v>
      </c>
      <c r="C687" s="90" t="s">
        <v>20</v>
      </c>
      <c r="D687" s="90" t="s">
        <v>110</v>
      </c>
      <c r="E687" s="92">
        <v>45573</v>
      </c>
      <c r="F687" s="90" t="s">
        <v>24</v>
      </c>
      <c r="G687" s="93" t="s">
        <v>3137</v>
      </c>
      <c r="H687" s="90"/>
      <c r="I687" s="92">
        <v>45573</v>
      </c>
      <c r="J687" s="94"/>
      <c r="K687" s="90"/>
      <c r="L687" s="90"/>
      <c r="M687" s="90"/>
      <c r="N687" s="90"/>
      <c r="O687" s="92"/>
      <c r="P687" s="92"/>
      <c r="Q687" s="188">
        <v>3234</v>
      </c>
      <c r="R687" s="95" t="e">
        <f t="array" ref="R687">SUM(IF($AA687=Reformulaciones!$B$2:$B$1354,Reformulaciones!$J$2:$J$994,0))</f>
        <v>#N/A</v>
      </c>
      <c r="S687" s="93" t="s">
        <v>3464</v>
      </c>
      <c r="T687" s="93" t="s">
        <v>3465</v>
      </c>
      <c r="U687" s="96" t="s">
        <v>3466</v>
      </c>
      <c r="V687" s="94" t="s">
        <v>154</v>
      </c>
      <c r="W687" s="90" t="s">
        <v>291</v>
      </c>
      <c r="X687" s="92">
        <v>45580</v>
      </c>
      <c r="Y687" s="92">
        <v>45657</v>
      </c>
      <c r="Z687" s="90" t="s">
        <v>500</v>
      </c>
      <c r="AA687" s="44"/>
      <c r="AB687" s="97" t="s">
        <v>55</v>
      </c>
      <c r="AC687" s="97" t="s">
        <v>55</v>
      </c>
      <c r="AD687" s="97" t="s">
        <v>55</v>
      </c>
      <c r="AE687" s="97" t="s">
        <v>55</v>
      </c>
      <c r="AF687" s="97" t="s">
        <v>55</v>
      </c>
      <c r="AG687" s="97" t="s">
        <v>55</v>
      </c>
      <c r="AH687" s="97" t="s">
        <v>55</v>
      </c>
      <c r="AI687" s="97" t="s">
        <v>55</v>
      </c>
      <c r="AJ687" s="97" t="s">
        <v>55</v>
      </c>
      <c r="AK687" s="97" t="s">
        <v>55</v>
      </c>
      <c r="AL687" s="97" t="s">
        <v>55</v>
      </c>
      <c r="AM687" s="97" t="s">
        <v>55</v>
      </c>
      <c r="AN687" s="97" t="s">
        <v>55</v>
      </c>
      <c r="AO687" s="97" t="s">
        <v>55</v>
      </c>
      <c r="AP687" s="97" t="s">
        <v>55</v>
      </c>
      <c r="AQ687" s="97" t="s">
        <v>55</v>
      </c>
      <c r="AR687" s="97" t="s">
        <v>55</v>
      </c>
      <c r="AS687" s="97" t="s">
        <v>55</v>
      </c>
      <c r="AT687" s="97" t="s">
        <v>55</v>
      </c>
      <c r="AU687" s="97" t="s">
        <v>55</v>
      </c>
      <c r="AV687" s="97" t="s">
        <v>55</v>
      </c>
      <c r="AW687" s="97" t="s">
        <v>55</v>
      </c>
      <c r="AX687" s="97" t="s">
        <v>55</v>
      </c>
      <c r="AY687" s="97" t="s">
        <v>55</v>
      </c>
      <c r="AZ687" s="97" t="s">
        <v>55</v>
      </c>
      <c r="BA687" s="97" t="s">
        <v>55</v>
      </c>
      <c r="BB687" s="97" t="s">
        <v>55</v>
      </c>
      <c r="BC687" s="97" t="s">
        <v>49</v>
      </c>
      <c r="BD687" s="98" t="str">
        <f t="shared" si="178"/>
        <v>A</v>
      </c>
      <c r="BE687" s="99"/>
      <c r="BF687" s="106"/>
      <c r="BG687" s="101"/>
      <c r="BH687" s="200"/>
      <c r="BI687" s="205"/>
      <c r="BJ687" s="201"/>
      <c r="BK687" s="202"/>
      <c r="BL687" s="107"/>
      <c r="BM687" s="108"/>
      <c r="BN687" s="108"/>
      <c r="BO687" s="108"/>
      <c r="BP687" s="108"/>
      <c r="BQ687" s="108"/>
      <c r="BR687" s="109"/>
      <c r="BS687" s="108"/>
      <c r="BT687" s="108"/>
      <c r="BU687" s="108"/>
      <c r="BV687" s="62"/>
    </row>
    <row r="688" spans="1:74" ht="49.5" customHeight="1">
      <c r="A688" s="89" t="s">
        <v>290</v>
      </c>
      <c r="B688" s="43">
        <v>2220</v>
      </c>
      <c r="C688" s="90" t="s">
        <v>20</v>
      </c>
      <c r="D688" s="90" t="s">
        <v>110</v>
      </c>
      <c r="E688" s="92">
        <v>45573</v>
      </c>
      <c r="F688" s="90" t="s">
        <v>24</v>
      </c>
      <c r="G688" s="93" t="s">
        <v>3137</v>
      </c>
      <c r="H688" s="90"/>
      <c r="I688" s="92">
        <v>45573</v>
      </c>
      <c r="J688" s="94"/>
      <c r="K688" s="90"/>
      <c r="L688" s="90"/>
      <c r="M688" s="90"/>
      <c r="N688" s="90"/>
      <c r="O688" s="92"/>
      <c r="P688" s="92"/>
      <c r="Q688" s="188">
        <v>3235</v>
      </c>
      <c r="R688" s="95" t="e">
        <f t="array" ref="R688">SUM(IF($AA688=Reformulaciones!$B$2:$B$1354,Reformulaciones!$J$2:$J$994,0))</f>
        <v>#N/A</v>
      </c>
      <c r="S688" s="93" t="s">
        <v>3464</v>
      </c>
      <c r="T688" s="93" t="s">
        <v>3467</v>
      </c>
      <c r="U688" s="96" t="s">
        <v>3468</v>
      </c>
      <c r="V688" s="94" t="s">
        <v>1594</v>
      </c>
      <c r="W688" s="90" t="s">
        <v>291</v>
      </c>
      <c r="X688" s="92">
        <v>45590</v>
      </c>
      <c r="Y688" s="92">
        <v>45762</v>
      </c>
      <c r="Z688" s="90" t="s">
        <v>500</v>
      </c>
      <c r="AA688" s="44"/>
      <c r="AB688" s="97" t="s">
        <v>55</v>
      </c>
      <c r="AC688" s="97" t="s">
        <v>55</v>
      </c>
      <c r="AD688" s="97" t="s">
        <v>55</v>
      </c>
      <c r="AE688" s="97" t="s">
        <v>55</v>
      </c>
      <c r="AF688" s="97" t="s">
        <v>55</v>
      </c>
      <c r="AG688" s="97" t="s">
        <v>55</v>
      </c>
      <c r="AH688" s="97" t="s">
        <v>55</v>
      </c>
      <c r="AI688" s="97" t="s">
        <v>55</v>
      </c>
      <c r="AJ688" s="97" t="s">
        <v>55</v>
      </c>
      <c r="AK688" s="97" t="s">
        <v>55</v>
      </c>
      <c r="AL688" s="97" t="s">
        <v>55</v>
      </c>
      <c r="AM688" s="97" t="s">
        <v>55</v>
      </c>
      <c r="AN688" s="97" t="s">
        <v>55</v>
      </c>
      <c r="AO688" s="97" t="s">
        <v>55</v>
      </c>
      <c r="AP688" s="97" t="s">
        <v>55</v>
      </c>
      <c r="AQ688" s="97" t="s">
        <v>55</v>
      </c>
      <c r="AR688" s="97" t="s">
        <v>55</v>
      </c>
      <c r="AS688" s="97" t="s">
        <v>55</v>
      </c>
      <c r="AT688" s="97" t="s">
        <v>55</v>
      </c>
      <c r="AU688" s="97" t="s">
        <v>55</v>
      </c>
      <c r="AV688" s="97" t="s">
        <v>55</v>
      </c>
      <c r="AW688" s="97" t="s">
        <v>55</v>
      </c>
      <c r="AX688" s="97" t="s">
        <v>55</v>
      </c>
      <c r="AY688" s="97" t="s">
        <v>55</v>
      </c>
      <c r="AZ688" s="97" t="s">
        <v>55</v>
      </c>
      <c r="BA688" s="97" t="s">
        <v>55</v>
      </c>
      <c r="BB688" s="97" t="s">
        <v>55</v>
      </c>
      <c r="BC688" s="97" t="s">
        <v>49</v>
      </c>
      <c r="BD688" s="98" t="str">
        <f t="shared" si="178"/>
        <v>A</v>
      </c>
      <c r="BE688" s="99"/>
      <c r="BF688" s="106"/>
      <c r="BG688" s="101"/>
      <c r="BH688" s="200"/>
      <c r="BI688" s="205"/>
      <c r="BJ688" s="201"/>
      <c r="BK688" s="202"/>
      <c r="BL688" s="107"/>
      <c r="BM688" s="108"/>
      <c r="BN688" s="108"/>
      <c r="BO688" s="108"/>
      <c r="BP688" s="108"/>
      <c r="BQ688" s="108"/>
      <c r="BR688" s="109"/>
      <c r="BS688" s="108"/>
      <c r="BT688" s="108"/>
      <c r="BU688" s="108"/>
      <c r="BV688" s="62"/>
    </row>
    <row r="689" spans="1:74" ht="49.5" customHeight="1">
      <c r="A689" s="89" t="s">
        <v>290</v>
      </c>
      <c r="B689" s="43">
        <v>2220</v>
      </c>
      <c r="C689" s="90" t="s">
        <v>20</v>
      </c>
      <c r="D689" s="90" t="s">
        <v>110</v>
      </c>
      <c r="E689" s="92">
        <v>45573</v>
      </c>
      <c r="F689" s="90" t="s">
        <v>24</v>
      </c>
      <c r="G689" s="93" t="s">
        <v>3137</v>
      </c>
      <c r="H689" s="90"/>
      <c r="I689" s="92">
        <v>45573</v>
      </c>
      <c r="J689" s="94"/>
      <c r="K689" s="90"/>
      <c r="L689" s="90"/>
      <c r="M689" s="90"/>
      <c r="N689" s="90"/>
      <c r="O689" s="92"/>
      <c r="P689" s="92"/>
      <c r="Q689" s="188">
        <v>3236</v>
      </c>
      <c r="R689" s="95" t="e">
        <f t="array" ref="R689">SUM(IF($AA689=Reformulaciones!$B$2:$B$1354,Reformulaciones!$J$2:$J$994,0))</f>
        <v>#N/A</v>
      </c>
      <c r="S689" s="93" t="s">
        <v>3464</v>
      </c>
      <c r="T689" s="93" t="s">
        <v>3469</v>
      </c>
      <c r="U689" s="96" t="s">
        <v>3470</v>
      </c>
      <c r="V689" s="94" t="s">
        <v>154</v>
      </c>
      <c r="W689" s="90" t="s">
        <v>291</v>
      </c>
      <c r="X689" s="92">
        <v>45762</v>
      </c>
      <c r="Y689" s="92">
        <v>45838</v>
      </c>
      <c r="Z689" s="90" t="s">
        <v>500</v>
      </c>
      <c r="AA689" s="44"/>
      <c r="AB689" s="97" t="s">
        <v>55</v>
      </c>
      <c r="AC689" s="97" t="s">
        <v>55</v>
      </c>
      <c r="AD689" s="97" t="s">
        <v>55</v>
      </c>
      <c r="AE689" s="97" t="s">
        <v>55</v>
      </c>
      <c r="AF689" s="97" t="s">
        <v>55</v>
      </c>
      <c r="AG689" s="97" t="s">
        <v>55</v>
      </c>
      <c r="AH689" s="97" t="s">
        <v>55</v>
      </c>
      <c r="AI689" s="97" t="s">
        <v>55</v>
      </c>
      <c r="AJ689" s="97" t="s">
        <v>55</v>
      </c>
      <c r="AK689" s="97" t="s">
        <v>55</v>
      </c>
      <c r="AL689" s="97" t="s">
        <v>55</v>
      </c>
      <c r="AM689" s="97" t="s">
        <v>55</v>
      </c>
      <c r="AN689" s="97" t="s">
        <v>55</v>
      </c>
      <c r="AO689" s="97" t="s">
        <v>55</v>
      </c>
      <c r="AP689" s="97" t="s">
        <v>55</v>
      </c>
      <c r="AQ689" s="97" t="s">
        <v>55</v>
      </c>
      <c r="AR689" s="97" t="s">
        <v>55</v>
      </c>
      <c r="AS689" s="97" t="s">
        <v>55</v>
      </c>
      <c r="AT689" s="97" t="s">
        <v>55</v>
      </c>
      <c r="AU689" s="97" t="s">
        <v>55</v>
      </c>
      <c r="AV689" s="97" t="s">
        <v>55</v>
      </c>
      <c r="AW689" s="97" t="s">
        <v>55</v>
      </c>
      <c r="AX689" s="97" t="s">
        <v>55</v>
      </c>
      <c r="AY689" s="97" t="s">
        <v>55</v>
      </c>
      <c r="AZ689" s="97" t="s">
        <v>55</v>
      </c>
      <c r="BA689" s="97" t="s">
        <v>55</v>
      </c>
      <c r="BB689" s="97" t="s">
        <v>55</v>
      </c>
      <c r="BC689" s="97" t="s">
        <v>49</v>
      </c>
      <c r="BD689" s="98" t="str">
        <f t="shared" si="178"/>
        <v>A</v>
      </c>
      <c r="BE689" s="99"/>
      <c r="BF689" s="106"/>
      <c r="BG689" s="101"/>
      <c r="BH689" s="200"/>
      <c r="BI689" s="205"/>
      <c r="BJ689" s="201"/>
      <c r="BK689" s="202"/>
      <c r="BL689" s="107"/>
      <c r="BM689" s="108"/>
      <c r="BN689" s="108"/>
      <c r="BO689" s="108"/>
      <c r="BP689" s="108"/>
      <c r="BQ689" s="108"/>
      <c r="BR689" s="109"/>
      <c r="BS689" s="108"/>
      <c r="BT689" s="108"/>
      <c r="BU689" s="108"/>
      <c r="BV689" s="62"/>
    </row>
    <row r="690" spans="1:74" ht="49.5" hidden="1" customHeight="1">
      <c r="A690" s="89" t="s">
        <v>290</v>
      </c>
      <c r="B690" s="43">
        <v>2221</v>
      </c>
      <c r="C690" s="90" t="s">
        <v>20</v>
      </c>
      <c r="D690" s="90" t="s">
        <v>110</v>
      </c>
      <c r="E690" s="92">
        <v>45573</v>
      </c>
      <c r="F690" s="90" t="s">
        <v>24</v>
      </c>
      <c r="G690" s="93" t="s">
        <v>3138</v>
      </c>
      <c r="H690" s="90"/>
      <c r="I690" s="92">
        <v>45573</v>
      </c>
      <c r="J690" s="94"/>
      <c r="K690" s="90"/>
      <c r="L690" s="90"/>
      <c r="M690" s="90"/>
      <c r="N690" s="90"/>
      <c r="O690" s="92"/>
      <c r="P690" s="92"/>
      <c r="Q690" s="188" t="s">
        <v>110</v>
      </c>
      <c r="R690" s="95" t="e">
        <f t="array" ref="R690">SUM(IF($AA690=Reformulaciones!$B$2:$B$1354,Reformulaciones!$J$2:$J$994,0))</f>
        <v>#N/A</v>
      </c>
      <c r="S690" s="93"/>
      <c r="T690" s="178" t="s">
        <v>609</v>
      </c>
      <c r="U690" s="96"/>
      <c r="V690" s="94"/>
      <c r="W690" s="90"/>
      <c r="X690" s="92"/>
      <c r="Y690" s="92"/>
      <c r="Z690" s="90"/>
      <c r="AA690" s="44"/>
      <c r="AB690" s="97" t="s">
        <v>55</v>
      </c>
      <c r="AC690" s="97" t="s">
        <v>55</v>
      </c>
      <c r="AD690" s="97" t="s">
        <v>55</v>
      </c>
      <c r="AE690" s="97" t="s">
        <v>55</v>
      </c>
      <c r="AF690" s="97" t="s">
        <v>55</v>
      </c>
      <c r="AG690" s="97" t="s">
        <v>55</v>
      </c>
      <c r="AH690" s="97" t="s">
        <v>55</v>
      </c>
      <c r="AI690" s="97" t="s">
        <v>55</v>
      </c>
      <c r="AJ690" s="97" t="s">
        <v>55</v>
      </c>
      <c r="AK690" s="97" t="s">
        <v>55</v>
      </c>
      <c r="AL690" s="97" t="s">
        <v>55</v>
      </c>
      <c r="AM690" s="97" t="s">
        <v>55</v>
      </c>
      <c r="AN690" s="97" t="s">
        <v>55</v>
      </c>
      <c r="AO690" s="97" t="s">
        <v>55</v>
      </c>
      <c r="AP690" s="97" t="s">
        <v>55</v>
      </c>
      <c r="AQ690" s="97" t="s">
        <v>55</v>
      </c>
      <c r="AR690" s="97" t="s">
        <v>55</v>
      </c>
      <c r="AS690" s="97" t="s">
        <v>55</v>
      </c>
      <c r="AT690" s="97" t="s">
        <v>55</v>
      </c>
      <c r="AU690" s="97" t="s">
        <v>55</v>
      </c>
      <c r="AV690" s="97" t="s">
        <v>55</v>
      </c>
      <c r="AW690" s="97" t="s">
        <v>55</v>
      </c>
      <c r="AX690" s="97" t="s">
        <v>55</v>
      </c>
      <c r="AY690" s="97" t="s">
        <v>55</v>
      </c>
      <c r="AZ690" s="97" t="s">
        <v>55</v>
      </c>
      <c r="BA690" s="97" t="s">
        <v>55</v>
      </c>
      <c r="BB690" s="97" t="s">
        <v>55</v>
      </c>
      <c r="BC690" s="97" t="s">
        <v>49</v>
      </c>
      <c r="BD690" s="98" t="str">
        <f t="shared" si="178"/>
        <v>A</v>
      </c>
      <c r="BE690" s="99"/>
      <c r="BF690" s="106"/>
      <c r="BG690" s="101"/>
      <c r="BH690" s="200"/>
      <c r="BI690" s="205"/>
      <c r="BJ690" s="201"/>
      <c r="BK690" s="270" t="s">
        <v>3471</v>
      </c>
      <c r="BL690" s="107"/>
      <c r="BM690" s="108"/>
      <c r="BN690" s="108"/>
      <c r="BO690" s="108"/>
      <c r="BP690" s="108"/>
      <c r="BQ690" s="108"/>
      <c r="BR690" s="109"/>
      <c r="BS690" s="108"/>
      <c r="BT690" s="108"/>
      <c r="BU690" s="108"/>
      <c r="BV690" s="62"/>
    </row>
    <row r="691" spans="1:74" ht="49.5" customHeight="1">
      <c r="A691" s="89" t="s">
        <v>290</v>
      </c>
      <c r="B691" s="43">
        <v>2222</v>
      </c>
      <c r="C691" s="90" t="s">
        <v>20</v>
      </c>
      <c r="D691" s="90" t="s">
        <v>110</v>
      </c>
      <c r="E691" s="92">
        <v>45573</v>
      </c>
      <c r="F691" s="90" t="s">
        <v>24</v>
      </c>
      <c r="G691" s="93" t="s">
        <v>3139</v>
      </c>
      <c r="H691" s="90"/>
      <c r="I691" s="92">
        <v>45573</v>
      </c>
      <c r="J691" s="94"/>
      <c r="K691" s="90"/>
      <c r="L691" s="90"/>
      <c r="M691" s="90"/>
      <c r="N691" s="90"/>
      <c r="O691" s="92"/>
      <c r="P691" s="92"/>
      <c r="Q691" s="188">
        <v>3247</v>
      </c>
      <c r="R691" s="95" t="e">
        <f t="array" ref="R691">SUM(IF($AA691=Reformulaciones!$B$2:$B$1354,Reformulaciones!$J$2:$J$994,0))</f>
        <v>#N/A</v>
      </c>
      <c r="S691" s="93" t="s">
        <v>3472</v>
      </c>
      <c r="T691" s="93" t="s">
        <v>3473</v>
      </c>
      <c r="U691" s="96" t="s">
        <v>3474</v>
      </c>
      <c r="V691" s="94" t="s">
        <v>163</v>
      </c>
      <c r="W691" s="90" t="s">
        <v>291</v>
      </c>
      <c r="X691" s="92">
        <v>45580</v>
      </c>
      <c r="Y691" s="92">
        <v>45747</v>
      </c>
      <c r="Z691" s="90" t="s">
        <v>500</v>
      </c>
      <c r="AA691" s="44"/>
      <c r="AB691" s="97" t="s">
        <v>55</v>
      </c>
      <c r="AC691" s="97" t="s">
        <v>55</v>
      </c>
      <c r="AD691" s="97" t="s">
        <v>55</v>
      </c>
      <c r="AE691" s="97" t="s">
        <v>55</v>
      </c>
      <c r="AF691" s="97" t="s">
        <v>55</v>
      </c>
      <c r="AG691" s="97" t="s">
        <v>55</v>
      </c>
      <c r="AH691" s="97" t="s">
        <v>55</v>
      </c>
      <c r="AI691" s="97" t="s">
        <v>55</v>
      </c>
      <c r="AJ691" s="97" t="s">
        <v>55</v>
      </c>
      <c r="AK691" s="97" t="s">
        <v>55</v>
      </c>
      <c r="AL691" s="97" t="s">
        <v>55</v>
      </c>
      <c r="AM691" s="97" t="s">
        <v>55</v>
      </c>
      <c r="AN691" s="97" t="s">
        <v>55</v>
      </c>
      <c r="AO691" s="97" t="s">
        <v>55</v>
      </c>
      <c r="AP691" s="97" t="s">
        <v>55</v>
      </c>
      <c r="AQ691" s="97" t="s">
        <v>55</v>
      </c>
      <c r="AR691" s="97" t="s">
        <v>55</v>
      </c>
      <c r="AS691" s="97" t="s">
        <v>55</v>
      </c>
      <c r="AT691" s="97" t="s">
        <v>55</v>
      </c>
      <c r="AU691" s="97" t="s">
        <v>55</v>
      </c>
      <c r="AV691" s="97" t="s">
        <v>55</v>
      </c>
      <c r="AW691" s="97" t="s">
        <v>55</v>
      </c>
      <c r="AX691" s="97" t="s">
        <v>55</v>
      </c>
      <c r="AY691" s="97" t="s">
        <v>55</v>
      </c>
      <c r="AZ691" s="97" t="s">
        <v>55</v>
      </c>
      <c r="BA691" s="97" t="s">
        <v>55</v>
      </c>
      <c r="BB691" s="97" t="s">
        <v>55</v>
      </c>
      <c r="BC691" s="97" t="s">
        <v>49</v>
      </c>
      <c r="BD691" s="98" t="str">
        <f t="shared" si="178"/>
        <v>A</v>
      </c>
      <c r="BE691" s="99"/>
      <c r="BF691" s="106"/>
      <c r="BG691" s="101"/>
      <c r="BH691" s="200"/>
      <c r="BI691" s="205"/>
      <c r="BJ691" s="201"/>
      <c r="BK691" s="202"/>
      <c r="BL691" s="107"/>
      <c r="BM691" s="108"/>
      <c r="BN691" s="108"/>
      <c r="BO691" s="108"/>
      <c r="BP691" s="108"/>
      <c r="BQ691" s="108"/>
      <c r="BR691" s="109"/>
      <c r="BS691" s="108"/>
      <c r="BT691" s="108"/>
      <c r="BU691" s="108"/>
      <c r="BV691" s="62"/>
    </row>
    <row r="692" spans="1:74" ht="49.5" customHeight="1">
      <c r="A692" s="89" t="s">
        <v>290</v>
      </c>
      <c r="B692" s="43">
        <v>2222</v>
      </c>
      <c r="C692" s="90" t="s">
        <v>20</v>
      </c>
      <c r="D692" s="90" t="s">
        <v>110</v>
      </c>
      <c r="E692" s="92">
        <v>45573</v>
      </c>
      <c r="F692" s="90" t="s">
        <v>24</v>
      </c>
      <c r="G692" s="93" t="s">
        <v>3139</v>
      </c>
      <c r="H692" s="90"/>
      <c r="I692" s="92">
        <v>45573</v>
      </c>
      <c r="J692" s="94"/>
      <c r="K692" s="90"/>
      <c r="L692" s="90"/>
      <c r="M692" s="90"/>
      <c r="N692" s="90"/>
      <c r="O692" s="92"/>
      <c r="P692" s="92"/>
      <c r="Q692" s="188">
        <v>3249</v>
      </c>
      <c r="R692" s="95" t="e">
        <f t="array" ref="R692">SUM(IF($AA692=Reformulaciones!$B$2:$B$1354,Reformulaciones!$J$2:$J$994,0))</f>
        <v>#N/A</v>
      </c>
      <c r="S692" s="93" t="s">
        <v>3472</v>
      </c>
      <c r="T692" s="93" t="s">
        <v>3475</v>
      </c>
      <c r="U692" s="96" t="s">
        <v>3476</v>
      </c>
      <c r="V692" s="94" t="s">
        <v>163</v>
      </c>
      <c r="W692" s="90" t="s">
        <v>291</v>
      </c>
      <c r="X692" s="92">
        <v>45670</v>
      </c>
      <c r="Y692" s="92">
        <v>45834</v>
      </c>
      <c r="Z692" s="90" t="s">
        <v>500</v>
      </c>
      <c r="AA692" s="44"/>
      <c r="AB692" s="97" t="s">
        <v>55</v>
      </c>
      <c r="AC692" s="97" t="s">
        <v>55</v>
      </c>
      <c r="AD692" s="97" t="s">
        <v>55</v>
      </c>
      <c r="AE692" s="97" t="s">
        <v>55</v>
      </c>
      <c r="AF692" s="97" t="s">
        <v>55</v>
      </c>
      <c r="AG692" s="97" t="s">
        <v>55</v>
      </c>
      <c r="AH692" s="97" t="s">
        <v>55</v>
      </c>
      <c r="AI692" s="97" t="s">
        <v>55</v>
      </c>
      <c r="AJ692" s="97" t="s">
        <v>55</v>
      </c>
      <c r="AK692" s="97" t="s">
        <v>55</v>
      </c>
      <c r="AL692" s="97" t="s">
        <v>55</v>
      </c>
      <c r="AM692" s="97" t="s">
        <v>55</v>
      </c>
      <c r="AN692" s="97" t="s">
        <v>55</v>
      </c>
      <c r="AO692" s="97" t="s">
        <v>55</v>
      </c>
      <c r="AP692" s="97" t="s">
        <v>55</v>
      </c>
      <c r="AQ692" s="97" t="s">
        <v>55</v>
      </c>
      <c r="AR692" s="97" t="s">
        <v>55</v>
      </c>
      <c r="AS692" s="97" t="s">
        <v>55</v>
      </c>
      <c r="AT692" s="97" t="s">
        <v>55</v>
      </c>
      <c r="AU692" s="97" t="s">
        <v>55</v>
      </c>
      <c r="AV692" s="97" t="s">
        <v>55</v>
      </c>
      <c r="AW692" s="97" t="s">
        <v>55</v>
      </c>
      <c r="AX692" s="97" t="s">
        <v>55</v>
      </c>
      <c r="AY692" s="97" t="s">
        <v>55</v>
      </c>
      <c r="AZ692" s="97" t="s">
        <v>55</v>
      </c>
      <c r="BA692" s="97" t="s">
        <v>55</v>
      </c>
      <c r="BB692" s="97" t="s">
        <v>55</v>
      </c>
      <c r="BC692" s="97" t="s">
        <v>49</v>
      </c>
      <c r="BD692" s="98" t="str">
        <f t="shared" si="178"/>
        <v>A</v>
      </c>
      <c r="BE692" s="99"/>
      <c r="BF692" s="106"/>
      <c r="BG692" s="101"/>
      <c r="BH692" s="200"/>
      <c r="BI692" s="205"/>
      <c r="BJ692" s="201"/>
      <c r="BK692" s="202"/>
      <c r="BL692" s="107"/>
      <c r="BM692" s="108"/>
      <c r="BN692" s="108"/>
      <c r="BO692" s="108"/>
      <c r="BP692" s="108"/>
      <c r="BQ692" s="108"/>
      <c r="BR692" s="109"/>
      <c r="BS692" s="108"/>
      <c r="BT692" s="108"/>
      <c r="BU692" s="108"/>
      <c r="BV692" s="62"/>
    </row>
    <row r="693" spans="1:74" ht="49.5" customHeight="1">
      <c r="A693" s="89" t="s">
        <v>290</v>
      </c>
      <c r="B693" s="43">
        <v>2222</v>
      </c>
      <c r="C693" s="90" t="s">
        <v>20</v>
      </c>
      <c r="D693" s="90" t="s">
        <v>110</v>
      </c>
      <c r="E693" s="92">
        <v>45573</v>
      </c>
      <c r="F693" s="90" t="s">
        <v>24</v>
      </c>
      <c r="G693" s="93" t="s">
        <v>3139</v>
      </c>
      <c r="H693" s="90"/>
      <c r="I693" s="92">
        <v>45573</v>
      </c>
      <c r="J693" s="94"/>
      <c r="K693" s="90"/>
      <c r="L693" s="90"/>
      <c r="M693" s="90"/>
      <c r="N693" s="90"/>
      <c r="O693" s="92"/>
      <c r="P693" s="92"/>
      <c r="Q693" s="188">
        <v>3250</v>
      </c>
      <c r="R693" s="95" t="e">
        <f t="array" ref="R693">SUM(IF($AA693=Reformulaciones!$B$2:$B$1354,Reformulaciones!$J$2:$J$994,0))</f>
        <v>#N/A</v>
      </c>
      <c r="S693" s="93" t="s">
        <v>3472</v>
      </c>
      <c r="T693" s="93" t="s">
        <v>3477</v>
      </c>
      <c r="U693" s="96" t="s">
        <v>2173</v>
      </c>
      <c r="V693" s="94" t="s">
        <v>163</v>
      </c>
      <c r="W693" s="90" t="s">
        <v>291</v>
      </c>
      <c r="X693" s="92">
        <v>45687</v>
      </c>
      <c r="Y693" s="92">
        <v>45835</v>
      </c>
      <c r="Z693" s="90" t="s">
        <v>500</v>
      </c>
      <c r="AA693" s="44"/>
      <c r="AB693" s="97" t="s">
        <v>55</v>
      </c>
      <c r="AC693" s="97" t="s">
        <v>55</v>
      </c>
      <c r="AD693" s="97" t="s">
        <v>55</v>
      </c>
      <c r="AE693" s="97" t="s">
        <v>55</v>
      </c>
      <c r="AF693" s="97" t="s">
        <v>55</v>
      </c>
      <c r="AG693" s="97" t="s">
        <v>55</v>
      </c>
      <c r="AH693" s="97" t="s">
        <v>55</v>
      </c>
      <c r="AI693" s="97" t="s">
        <v>55</v>
      </c>
      <c r="AJ693" s="97" t="s">
        <v>55</v>
      </c>
      <c r="AK693" s="97" t="s">
        <v>55</v>
      </c>
      <c r="AL693" s="97" t="s">
        <v>55</v>
      </c>
      <c r="AM693" s="97" t="s">
        <v>55</v>
      </c>
      <c r="AN693" s="97" t="s">
        <v>55</v>
      </c>
      <c r="AO693" s="97" t="s">
        <v>55</v>
      </c>
      <c r="AP693" s="97" t="s">
        <v>55</v>
      </c>
      <c r="AQ693" s="97" t="s">
        <v>55</v>
      </c>
      <c r="AR693" s="97" t="s">
        <v>55</v>
      </c>
      <c r="AS693" s="97" t="s">
        <v>55</v>
      </c>
      <c r="AT693" s="97" t="s">
        <v>55</v>
      </c>
      <c r="AU693" s="97" t="s">
        <v>55</v>
      </c>
      <c r="AV693" s="97" t="s">
        <v>55</v>
      </c>
      <c r="AW693" s="97" t="s">
        <v>55</v>
      </c>
      <c r="AX693" s="97" t="s">
        <v>55</v>
      </c>
      <c r="AY693" s="97" t="s">
        <v>55</v>
      </c>
      <c r="AZ693" s="97" t="s">
        <v>55</v>
      </c>
      <c r="BA693" s="97" t="s">
        <v>55</v>
      </c>
      <c r="BB693" s="97" t="s">
        <v>55</v>
      </c>
      <c r="BC693" s="97" t="s">
        <v>49</v>
      </c>
      <c r="BD693" s="98" t="str">
        <f t="shared" si="178"/>
        <v>A</v>
      </c>
      <c r="BE693" s="99"/>
      <c r="BF693" s="106"/>
      <c r="BG693" s="101"/>
      <c r="BH693" s="200"/>
      <c r="BI693" s="205"/>
      <c r="BJ693" s="201"/>
      <c r="BK693" s="202"/>
      <c r="BL693" s="107"/>
      <c r="BM693" s="108"/>
      <c r="BN693" s="108"/>
      <c r="BO693" s="108"/>
      <c r="BP693" s="108"/>
      <c r="BQ693" s="108"/>
      <c r="BR693" s="109"/>
      <c r="BS693" s="108"/>
      <c r="BT693" s="108"/>
      <c r="BU693" s="108"/>
      <c r="BV693" s="62"/>
    </row>
    <row r="694" spans="1:74" ht="49.5" customHeight="1">
      <c r="A694" s="89" t="s">
        <v>290</v>
      </c>
      <c r="B694" s="43">
        <v>2223</v>
      </c>
      <c r="C694" s="90" t="s">
        <v>20</v>
      </c>
      <c r="D694" s="90" t="s">
        <v>110</v>
      </c>
      <c r="E694" s="92">
        <v>45573</v>
      </c>
      <c r="F694" s="90" t="s">
        <v>24</v>
      </c>
      <c r="G694" s="93" t="s">
        <v>3140</v>
      </c>
      <c r="H694" s="90"/>
      <c r="I694" s="92">
        <v>45573</v>
      </c>
      <c r="J694" s="94"/>
      <c r="K694" s="90"/>
      <c r="L694" s="90"/>
      <c r="M694" s="90"/>
      <c r="N694" s="90"/>
      <c r="O694" s="92"/>
      <c r="P694" s="92"/>
      <c r="Q694" s="188">
        <v>3252</v>
      </c>
      <c r="R694" s="95" t="e">
        <f t="array" ref="R694">SUM(IF($AA694=Reformulaciones!$B$2:$B$1354,Reformulaciones!$J$2:$J$994,0))</f>
        <v>#N/A</v>
      </c>
      <c r="S694" s="93" t="s">
        <v>3478</v>
      </c>
      <c r="T694" s="93" t="s">
        <v>3479</v>
      </c>
      <c r="U694" s="96" t="s">
        <v>3480</v>
      </c>
      <c r="V694" s="94" t="s">
        <v>154</v>
      </c>
      <c r="W694" s="90" t="s">
        <v>291</v>
      </c>
      <c r="X694" s="92">
        <v>45580</v>
      </c>
      <c r="Y694" s="92">
        <v>45646</v>
      </c>
      <c r="Z694" s="90" t="s">
        <v>500</v>
      </c>
      <c r="AA694" s="44"/>
      <c r="AB694" s="97" t="s">
        <v>55</v>
      </c>
      <c r="AC694" s="97" t="s">
        <v>55</v>
      </c>
      <c r="AD694" s="97" t="s">
        <v>55</v>
      </c>
      <c r="AE694" s="97" t="s">
        <v>55</v>
      </c>
      <c r="AF694" s="97" t="s">
        <v>55</v>
      </c>
      <c r="AG694" s="97" t="s">
        <v>55</v>
      </c>
      <c r="AH694" s="97" t="s">
        <v>55</v>
      </c>
      <c r="AI694" s="97" t="s">
        <v>55</v>
      </c>
      <c r="AJ694" s="97" t="s">
        <v>55</v>
      </c>
      <c r="AK694" s="97" t="s">
        <v>55</v>
      </c>
      <c r="AL694" s="97" t="s">
        <v>55</v>
      </c>
      <c r="AM694" s="97" t="s">
        <v>55</v>
      </c>
      <c r="AN694" s="97" t="s">
        <v>55</v>
      </c>
      <c r="AO694" s="97" t="s">
        <v>55</v>
      </c>
      <c r="AP694" s="97" t="s">
        <v>55</v>
      </c>
      <c r="AQ694" s="97" t="s">
        <v>55</v>
      </c>
      <c r="AR694" s="97" t="s">
        <v>55</v>
      </c>
      <c r="AS694" s="97" t="s">
        <v>55</v>
      </c>
      <c r="AT694" s="97" t="s">
        <v>55</v>
      </c>
      <c r="AU694" s="97" t="s">
        <v>55</v>
      </c>
      <c r="AV694" s="97" t="s">
        <v>55</v>
      </c>
      <c r="AW694" s="97" t="s">
        <v>55</v>
      </c>
      <c r="AX694" s="97" t="s">
        <v>55</v>
      </c>
      <c r="AY694" s="97" t="s">
        <v>55</v>
      </c>
      <c r="AZ694" s="97" t="s">
        <v>55</v>
      </c>
      <c r="BA694" s="97" t="s">
        <v>55</v>
      </c>
      <c r="BB694" s="97" t="s">
        <v>55</v>
      </c>
      <c r="BC694" s="97" t="s">
        <v>49</v>
      </c>
      <c r="BD694" s="98" t="str">
        <f t="shared" si="178"/>
        <v>A</v>
      </c>
      <c r="BE694" s="99"/>
      <c r="BF694" s="106"/>
      <c r="BG694" s="101"/>
      <c r="BH694" s="200"/>
      <c r="BI694" s="205"/>
      <c r="BJ694" s="201"/>
      <c r="BK694" s="202"/>
      <c r="BL694" s="107"/>
      <c r="BM694" s="108"/>
      <c r="BN694" s="108"/>
      <c r="BO694" s="108"/>
      <c r="BP694" s="108"/>
      <c r="BQ694" s="108"/>
      <c r="BR694" s="109"/>
      <c r="BS694" s="108"/>
      <c r="BT694" s="108"/>
      <c r="BU694" s="108"/>
      <c r="BV694" s="62"/>
    </row>
    <row r="695" spans="1:74" ht="49.5" customHeight="1">
      <c r="A695" s="89" t="s">
        <v>290</v>
      </c>
      <c r="B695" s="43">
        <v>2223</v>
      </c>
      <c r="C695" s="90" t="s">
        <v>20</v>
      </c>
      <c r="D695" s="90" t="s">
        <v>110</v>
      </c>
      <c r="E695" s="92">
        <v>45573</v>
      </c>
      <c r="F695" s="90" t="s">
        <v>24</v>
      </c>
      <c r="G695" s="93" t="s">
        <v>3140</v>
      </c>
      <c r="H695" s="90"/>
      <c r="I695" s="92">
        <v>45573</v>
      </c>
      <c r="J695" s="94"/>
      <c r="K695" s="90"/>
      <c r="L695" s="90"/>
      <c r="M695" s="90"/>
      <c r="N695" s="90"/>
      <c r="O695" s="92"/>
      <c r="P695" s="92"/>
      <c r="Q695" s="188">
        <v>3253</v>
      </c>
      <c r="R695" s="95" t="e">
        <f t="array" ref="R695">SUM(IF($AA695=Reformulaciones!$B$2:$B$1354,Reformulaciones!$J$2:$J$994,0))</f>
        <v>#N/A</v>
      </c>
      <c r="S695" s="93" t="s">
        <v>3478</v>
      </c>
      <c r="T695" s="93" t="s">
        <v>3481</v>
      </c>
      <c r="U695" s="96" t="s">
        <v>3482</v>
      </c>
      <c r="V695" s="94" t="s">
        <v>154</v>
      </c>
      <c r="W695" s="90" t="s">
        <v>291</v>
      </c>
      <c r="X695" s="92">
        <v>45642</v>
      </c>
      <c r="Y695" s="92">
        <v>45716</v>
      </c>
      <c r="Z695" s="90" t="s">
        <v>500</v>
      </c>
      <c r="AA695" s="44"/>
      <c r="AB695" s="97" t="s">
        <v>55</v>
      </c>
      <c r="AC695" s="97" t="s">
        <v>55</v>
      </c>
      <c r="AD695" s="97" t="s">
        <v>55</v>
      </c>
      <c r="AE695" s="97" t="s">
        <v>55</v>
      </c>
      <c r="AF695" s="97" t="s">
        <v>55</v>
      </c>
      <c r="AG695" s="97" t="s">
        <v>55</v>
      </c>
      <c r="AH695" s="97" t="s">
        <v>55</v>
      </c>
      <c r="AI695" s="97" t="s">
        <v>55</v>
      </c>
      <c r="AJ695" s="97" t="s">
        <v>55</v>
      </c>
      <c r="AK695" s="97" t="s">
        <v>55</v>
      </c>
      <c r="AL695" s="97" t="s">
        <v>55</v>
      </c>
      <c r="AM695" s="97" t="s">
        <v>55</v>
      </c>
      <c r="AN695" s="97" t="s">
        <v>55</v>
      </c>
      <c r="AO695" s="97" t="s">
        <v>55</v>
      </c>
      <c r="AP695" s="97" t="s">
        <v>55</v>
      </c>
      <c r="AQ695" s="97" t="s">
        <v>55</v>
      </c>
      <c r="AR695" s="97" t="s">
        <v>55</v>
      </c>
      <c r="AS695" s="97" t="s">
        <v>55</v>
      </c>
      <c r="AT695" s="97" t="s">
        <v>55</v>
      </c>
      <c r="AU695" s="97" t="s">
        <v>55</v>
      </c>
      <c r="AV695" s="97" t="s">
        <v>55</v>
      </c>
      <c r="AW695" s="97" t="s">
        <v>55</v>
      </c>
      <c r="AX695" s="97" t="s">
        <v>55</v>
      </c>
      <c r="AY695" s="97" t="s">
        <v>55</v>
      </c>
      <c r="AZ695" s="97" t="s">
        <v>55</v>
      </c>
      <c r="BA695" s="97" t="s">
        <v>55</v>
      </c>
      <c r="BB695" s="97" t="s">
        <v>55</v>
      </c>
      <c r="BC695" s="97" t="s">
        <v>49</v>
      </c>
      <c r="BD695" s="98" t="str">
        <f t="shared" si="178"/>
        <v>A</v>
      </c>
      <c r="BE695" s="99"/>
      <c r="BF695" s="106"/>
      <c r="BG695" s="101"/>
      <c r="BH695" s="200"/>
      <c r="BI695" s="205"/>
      <c r="BJ695" s="201"/>
      <c r="BK695" s="202"/>
      <c r="BL695" s="107"/>
      <c r="BM695" s="108"/>
      <c r="BN695" s="108"/>
      <c r="BO695" s="108"/>
      <c r="BP695" s="108"/>
      <c r="BQ695" s="108"/>
      <c r="BR695" s="109"/>
      <c r="BS695" s="108"/>
      <c r="BT695" s="108"/>
      <c r="BU695" s="108"/>
      <c r="BV695" s="62"/>
    </row>
    <row r="696" spans="1:74" ht="49.5" customHeight="1">
      <c r="A696" s="89" t="s">
        <v>290</v>
      </c>
      <c r="B696" s="43">
        <v>2223</v>
      </c>
      <c r="C696" s="90" t="s">
        <v>20</v>
      </c>
      <c r="D696" s="90" t="s">
        <v>110</v>
      </c>
      <c r="E696" s="92">
        <v>45573</v>
      </c>
      <c r="F696" s="90" t="s">
        <v>24</v>
      </c>
      <c r="G696" s="93" t="s">
        <v>3140</v>
      </c>
      <c r="H696" s="90"/>
      <c r="I696" s="92">
        <v>45573</v>
      </c>
      <c r="J696" s="94"/>
      <c r="K696" s="90"/>
      <c r="L696" s="90"/>
      <c r="M696" s="90"/>
      <c r="N696" s="90"/>
      <c r="O696" s="92"/>
      <c r="P696" s="92"/>
      <c r="Q696" s="188">
        <v>3254</v>
      </c>
      <c r="R696" s="95" t="e">
        <f t="array" ref="R696">SUM(IF($AA696=Reformulaciones!$B$2:$B$1354,Reformulaciones!$J$2:$J$994,0))</f>
        <v>#N/A</v>
      </c>
      <c r="S696" s="93" t="s">
        <v>3478</v>
      </c>
      <c r="T696" s="93" t="s">
        <v>3483</v>
      </c>
      <c r="U696" s="96" t="s">
        <v>3484</v>
      </c>
      <c r="V696" s="94" t="s">
        <v>154</v>
      </c>
      <c r="W696" s="90" t="s">
        <v>291</v>
      </c>
      <c r="X696" s="92">
        <v>45719</v>
      </c>
      <c r="Y696" s="92">
        <v>45762</v>
      </c>
      <c r="Z696" s="90" t="s">
        <v>500</v>
      </c>
      <c r="AA696" s="44"/>
      <c r="AB696" s="97" t="s">
        <v>55</v>
      </c>
      <c r="AC696" s="97" t="s">
        <v>55</v>
      </c>
      <c r="AD696" s="97" t="s">
        <v>55</v>
      </c>
      <c r="AE696" s="97" t="s">
        <v>55</v>
      </c>
      <c r="AF696" s="97" t="s">
        <v>55</v>
      </c>
      <c r="AG696" s="97" t="s">
        <v>55</v>
      </c>
      <c r="AH696" s="97" t="s">
        <v>55</v>
      </c>
      <c r="AI696" s="97" t="s">
        <v>55</v>
      </c>
      <c r="AJ696" s="97" t="s">
        <v>55</v>
      </c>
      <c r="AK696" s="97" t="s">
        <v>55</v>
      </c>
      <c r="AL696" s="97" t="s">
        <v>55</v>
      </c>
      <c r="AM696" s="97" t="s">
        <v>55</v>
      </c>
      <c r="AN696" s="97" t="s">
        <v>55</v>
      </c>
      <c r="AO696" s="97" t="s">
        <v>55</v>
      </c>
      <c r="AP696" s="97" t="s">
        <v>55</v>
      </c>
      <c r="AQ696" s="97" t="s">
        <v>55</v>
      </c>
      <c r="AR696" s="97" t="s">
        <v>55</v>
      </c>
      <c r="AS696" s="97" t="s">
        <v>55</v>
      </c>
      <c r="AT696" s="97" t="s">
        <v>55</v>
      </c>
      <c r="AU696" s="97" t="s">
        <v>55</v>
      </c>
      <c r="AV696" s="97" t="s">
        <v>55</v>
      </c>
      <c r="AW696" s="97" t="s">
        <v>55</v>
      </c>
      <c r="AX696" s="97" t="s">
        <v>55</v>
      </c>
      <c r="AY696" s="97" t="s">
        <v>55</v>
      </c>
      <c r="AZ696" s="97" t="s">
        <v>55</v>
      </c>
      <c r="BA696" s="97" t="s">
        <v>55</v>
      </c>
      <c r="BB696" s="97" t="s">
        <v>55</v>
      </c>
      <c r="BC696" s="97" t="s">
        <v>49</v>
      </c>
      <c r="BD696" s="98" t="str">
        <f t="shared" si="178"/>
        <v>A</v>
      </c>
      <c r="BE696" s="99"/>
      <c r="BF696" s="106"/>
      <c r="BG696" s="101"/>
      <c r="BH696" s="200"/>
      <c r="BI696" s="205"/>
      <c r="BJ696" s="201"/>
      <c r="BK696" s="202"/>
      <c r="BL696" s="107"/>
      <c r="BM696" s="108"/>
      <c r="BN696" s="108"/>
      <c r="BO696" s="108"/>
      <c r="BP696" s="108"/>
      <c r="BQ696" s="108"/>
      <c r="BR696" s="109"/>
      <c r="BS696" s="108"/>
      <c r="BT696" s="108"/>
      <c r="BU696" s="108"/>
      <c r="BV696" s="62"/>
    </row>
    <row r="697" spans="1:74" ht="49.5" hidden="1" customHeight="1">
      <c r="A697" s="89" t="s">
        <v>2617</v>
      </c>
      <c r="B697" s="43">
        <v>2224</v>
      </c>
      <c r="C697" s="90" t="s">
        <v>20</v>
      </c>
      <c r="D697" s="90" t="s">
        <v>110</v>
      </c>
      <c r="E697" s="92">
        <v>45574</v>
      </c>
      <c r="F697" s="90" t="s">
        <v>24</v>
      </c>
      <c r="G697" s="93" t="s">
        <v>3141</v>
      </c>
      <c r="H697" s="90"/>
      <c r="I697" s="92">
        <v>45574</v>
      </c>
      <c r="J697" s="94"/>
      <c r="K697" s="90"/>
      <c r="L697" s="90"/>
      <c r="M697" s="90"/>
      <c r="N697" s="90"/>
      <c r="O697" s="92"/>
      <c r="P697" s="92"/>
      <c r="Q697" s="188">
        <v>3185</v>
      </c>
      <c r="R697" s="95" t="e">
        <f t="array" ref="R697">SUM(IF($AA697=Reformulaciones!$B$2:$B$1354,Reformulaciones!$J$2:$J$994,0))</f>
        <v>#N/A</v>
      </c>
      <c r="S697" s="178"/>
      <c r="T697" s="93" t="s">
        <v>3485</v>
      </c>
      <c r="U697" s="96" t="s">
        <v>483</v>
      </c>
      <c r="V697" s="94" t="s">
        <v>154</v>
      </c>
      <c r="W697" s="90" t="s">
        <v>277</v>
      </c>
      <c r="X697" s="92">
        <v>45566</v>
      </c>
      <c r="Y697" s="92">
        <v>45657</v>
      </c>
      <c r="Z697" s="90" t="s">
        <v>2935</v>
      </c>
      <c r="AA697" s="44"/>
      <c r="AB697" s="97" t="s">
        <v>55</v>
      </c>
      <c r="AC697" s="97" t="s">
        <v>55</v>
      </c>
      <c r="AD697" s="97" t="s">
        <v>55</v>
      </c>
      <c r="AE697" s="97" t="s">
        <v>55</v>
      </c>
      <c r="AF697" s="97" t="s">
        <v>55</v>
      </c>
      <c r="AG697" s="97" t="s">
        <v>55</v>
      </c>
      <c r="AH697" s="97" t="s">
        <v>55</v>
      </c>
      <c r="AI697" s="97" t="s">
        <v>55</v>
      </c>
      <c r="AJ697" s="97" t="s">
        <v>55</v>
      </c>
      <c r="AK697" s="97" t="s">
        <v>55</v>
      </c>
      <c r="AL697" s="97" t="s">
        <v>55</v>
      </c>
      <c r="AM697" s="97" t="s">
        <v>55</v>
      </c>
      <c r="AN697" s="97" t="s">
        <v>55</v>
      </c>
      <c r="AO697" s="97" t="s">
        <v>55</v>
      </c>
      <c r="AP697" s="97" t="s">
        <v>55</v>
      </c>
      <c r="AQ697" s="97" t="s">
        <v>55</v>
      </c>
      <c r="AR697" s="97" t="s">
        <v>55</v>
      </c>
      <c r="AS697" s="97" t="s">
        <v>55</v>
      </c>
      <c r="AT697" s="97" t="s">
        <v>55</v>
      </c>
      <c r="AU697" s="97" t="s">
        <v>55</v>
      </c>
      <c r="AV697" s="97" t="s">
        <v>55</v>
      </c>
      <c r="AW697" s="97" t="s">
        <v>55</v>
      </c>
      <c r="AX697" s="97" t="s">
        <v>55</v>
      </c>
      <c r="AY697" s="97" t="s">
        <v>55</v>
      </c>
      <c r="AZ697" s="97" t="s">
        <v>55</v>
      </c>
      <c r="BA697" s="97" t="s">
        <v>55</v>
      </c>
      <c r="BB697" s="97" t="s">
        <v>55</v>
      </c>
      <c r="BC697" s="97" t="s">
        <v>48</v>
      </c>
      <c r="BD697" s="98" t="str">
        <f t="shared" si="178"/>
        <v>A</v>
      </c>
      <c r="BE697" s="99"/>
      <c r="BF697" s="106"/>
      <c r="BG697" s="101"/>
      <c r="BH697" s="200"/>
      <c r="BI697" s="205"/>
      <c r="BJ697" s="201"/>
      <c r="BK697" s="202"/>
      <c r="BL697" s="107"/>
      <c r="BM697" s="108"/>
      <c r="BN697" s="108"/>
      <c r="BO697" s="108"/>
      <c r="BP697" s="108"/>
      <c r="BQ697" s="108"/>
      <c r="BR697" s="109"/>
      <c r="BS697" s="108"/>
      <c r="BT697" s="108"/>
      <c r="BU697" s="108"/>
      <c r="BV697" s="62"/>
    </row>
    <row r="698" spans="1:74" ht="49.5" hidden="1" customHeight="1">
      <c r="A698" s="89" t="s">
        <v>2617</v>
      </c>
      <c r="B698" s="43">
        <v>2224</v>
      </c>
      <c r="C698" s="90" t="s">
        <v>20</v>
      </c>
      <c r="D698" s="90" t="s">
        <v>110</v>
      </c>
      <c r="E698" s="92">
        <v>45574</v>
      </c>
      <c r="F698" s="90" t="s">
        <v>24</v>
      </c>
      <c r="G698" s="93" t="s">
        <v>3141</v>
      </c>
      <c r="H698" s="90"/>
      <c r="I698" s="92">
        <v>45574</v>
      </c>
      <c r="J698" s="94"/>
      <c r="K698" s="90"/>
      <c r="L698" s="90"/>
      <c r="M698" s="90"/>
      <c r="N698" s="90"/>
      <c r="O698" s="92"/>
      <c r="P698" s="92"/>
      <c r="Q698" s="188">
        <v>3186</v>
      </c>
      <c r="R698" s="95" t="e">
        <f t="array" ref="R698">SUM(IF($AA698=Reformulaciones!$B$2:$B$1354,Reformulaciones!$J$2:$J$994,0))</f>
        <v>#N/A</v>
      </c>
      <c r="S698" s="178"/>
      <c r="T698" s="93" t="s">
        <v>3486</v>
      </c>
      <c r="U698" s="96" t="s">
        <v>171</v>
      </c>
      <c r="V698" s="94" t="s">
        <v>154</v>
      </c>
      <c r="W698" s="90" t="s">
        <v>277</v>
      </c>
      <c r="X698" s="92">
        <v>45658</v>
      </c>
      <c r="Y698" s="92">
        <v>45838</v>
      </c>
      <c r="Z698" s="90" t="s">
        <v>2935</v>
      </c>
      <c r="AA698" s="44"/>
      <c r="AB698" s="97" t="s">
        <v>55</v>
      </c>
      <c r="AC698" s="97" t="s">
        <v>55</v>
      </c>
      <c r="AD698" s="97" t="s">
        <v>55</v>
      </c>
      <c r="AE698" s="97" t="s">
        <v>55</v>
      </c>
      <c r="AF698" s="97" t="s">
        <v>55</v>
      </c>
      <c r="AG698" s="97" t="s">
        <v>55</v>
      </c>
      <c r="AH698" s="97" t="s">
        <v>55</v>
      </c>
      <c r="AI698" s="97" t="s">
        <v>55</v>
      </c>
      <c r="AJ698" s="97" t="s">
        <v>55</v>
      </c>
      <c r="AK698" s="97" t="s">
        <v>55</v>
      </c>
      <c r="AL698" s="97" t="s">
        <v>55</v>
      </c>
      <c r="AM698" s="97" t="s">
        <v>55</v>
      </c>
      <c r="AN698" s="97" t="s">
        <v>55</v>
      </c>
      <c r="AO698" s="97" t="s">
        <v>55</v>
      </c>
      <c r="AP698" s="97" t="s">
        <v>55</v>
      </c>
      <c r="AQ698" s="97" t="s">
        <v>55</v>
      </c>
      <c r="AR698" s="97" t="s">
        <v>55</v>
      </c>
      <c r="AS698" s="97" t="s">
        <v>55</v>
      </c>
      <c r="AT698" s="97" t="s">
        <v>55</v>
      </c>
      <c r="AU698" s="97" t="s">
        <v>55</v>
      </c>
      <c r="AV698" s="97" t="s">
        <v>55</v>
      </c>
      <c r="AW698" s="97" t="s">
        <v>55</v>
      </c>
      <c r="AX698" s="97" t="s">
        <v>55</v>
      </c>
      <c r="AY698" s="97" t="s">
        <v>55</v>
      </c>
      <c r="AZ698" s="97" t="s">
        <v>55</v>
      </c>
      <c r="BA698" s="97" t="s">
        <v>55</v>
      </c>
      <c r="BB698" s="97" t="s">
        <v>55</v>
      </c>
      <c r="BC698" s="97" t="s">
        <v>48</v>
      </c>
      <c r="BD698" s="98" t="str">
        <f t="shared" si="178"/>
        <v>A</v>
      </c>
      <c r="BE698" s="99"/>
      <c r="BF698" s="106"/>
      <c r="BG698" s="101"/>
      <c r="BH698" s="200"/>
      <c r="BI698" s="205"/>
      <c r="BJ698" s="201"/>
      <c r="BK698" s="202"/>
      <c r="BL698" s="107"/>
      <c r="BM698" s="108"/>
      <c r="BN698" s="108"/>
      <c r="BO698" s="108"/>
      <c r="BP698" s="108"/>
      <c r="BQ698" s="108"/>
      <c r="BR698" s="109"/>
      <c r="BS698" s="108"/>
      <c r="BT698" s="108"/>
      <c r="BU698" s="108"/>
      <c r="BV698" s="62"/>
    </row>
    <row r="699" spans="1:74" ht="49.5" customHeight="1">
      <c r="A699" s="89" t="s">
        <v>1985</v>
      </c>
      <c r="B699" s="43">
        <v>2225</v>
      </c>
      <c r="C699" s="90" t="s">
        <v>2</v>
      </c>
      <c r="D699" s="90" t="s">
        <v>2928</v>
      </c>
      <c r="E699" s="92">
        <v>45510</v>
      </c>
      <c r="F699" s="90" t="s">
        <v>24</v>
      </c>
      <c r="G699" s="93" t="s">
        <v>3142</v>
      </c>
      <c r="H699" s="90" t="s">
        <v>28</v>
      </c>
      <c r="I699" s="92">
        <v>45576</v>
      </c>
      <c r="J699" s="94"/>
      <c r="K699" s="90"/>
      <c r="L699" s="90"/>
      <c r="M699" s="90"/>
      <c r="N699" s="90"/>
      <c r="O699" s="92"/>
      <c r="P699" s="92"/>
      <c r="Q699" s="188">
        <v>3211</v>
      </c>
      <c r="R699" s="95" t="e">
        <f t="array" ref="R699">SUM(IF($AA699=Reformulaciones!$B$2:$B$1354,Reformulaciones!$J$2:$J$994,0))</f>
        <v>#N/A</v>
      </c>
      <c r="S699" s="93" t="s">
        <v>3488</v>
      </c>
      <c r="T699" s="93" t="s">
        <v>3489</v>
      </c>
      <c r="U699" s="96" t="s">
        <v>3490</v>
      </c>
      <c r="V699" s="94" t="s">
        <v>154</v>
      </c>
      <c r="W699" s="90" t="s">
        <v>1548</v>
      </c>
      <c r="X699" s="92"/>
      <c r="Y699" s="92"/>
      <c r="Z699" s="90" t="s">
        <v>1552</v>
      </c>
      <c r="AA699" s="44"/>
      <c r="AB699" s="97" t="s">
        <v>55</v>
      </c>
      <c r="AC699" s="97" t="s">
        <v>55</v>
      </c>
      <c r="AD699" s="97" t="s">
        <v>55</v>
      </c>
      <c r="AE699" s="97" t="s">
        <v>55</v>
      </c>
      <c r="AF699" s="97" t="s">
        <v>55</v>
      </c>
      <c r="AG699" s="97" t="s">
        <v>55</v>
      </c>
      <c r="AH699" s="97" t="s">
        <v>55</v>
      </c>
      <c r="AI699" s="97" t="s">
        <v>55</v>
      </c>
      <c r="AJ699" s="97" t="s">
        <v>55</v>
      </c>
      <c r="AK699" s="97" t="s">
        <v>55</v>
      </c>
      <c r="AL699" s="97" t="s">
        <v>55</v>
      </c>
      <c r="AM699" s="97" t="s">
        <v>55</v>
      </c>
      <c r="AN699" s="97" t="s">
        <v>55</v>
      </c>
      <c r="AO699" s="97" t="s">
        <v>55</v>
      </c>
      <c r="AP699" s="97" t="s">
        <v>55</v>
      </c>
      <c r="AQ699" s="97" t="s">
        <v>55</v>
      </c>
      <c r="AR699" s="97" t="s">
        <v>55</v>
      </c>
      <c r="AS699" s="97" t="s">
        <v>55</v>
      </c>
      <c r="AT699" s="97" t="s">
        <v>55</v>
      </c>
      <c r="AU699" s="97" t="s">
        <v>55</v>
      </c>
      <c r="AV699" s="97" t="s">
        <v>55</v>
      </c>
      <c r="AW699" s="97" t="s">
        <v>55</v>
      </c>
      <c r="AX699" s="97" t="s">
        <v>55</v>
      </c>
      <c r="AY699" s="97" t="s">
        <v>55</v>
      </c>
      <c r="AZ699" s="97" t="s">
        <v>55</v>
      </c>
      <c r="BA699" s="97" t="s">
        <v>55</v>
      </c>
      <c r="BB699" s="97" t="s">
        <v>55</v>
      </c>
      <c r="BC699" s="97" t="s">
        <v>51</v>
      </c>
      <c r="BD699" s="98" t="str">
        <f t="shared" si="178"/>
        <v>A</v>
      </c>
      <c r="BE699" s="99"/>
      <c r="BF699" s="106"/>
      <c r="BG699" s="101"/>
      <c r="BH699" s="200"/>
      <c r="BI699" s="205"/>
      <c r="BJ699" s="201"/>
      <c r="BK699" s="270" t="s">
        <v>3487</v>
      </c>
      <c r="BL699" s="107"/>
      <c r="BM699" s="108"/>
      <c r="BN699" s="108"/>
      <c r="BO699" s="108"/>
      <c r="BP699" s="108"/>
      <c r="BQ699" s="108"/>
      <c r="BR699" s="109"/>
      <c r="BS699" s="108"/>
      <c r="BT699" s="108"/>
      <c r="BU699" s="108"/>
      <c r="BV699" s="62"/>
    </row>
    <row r="700" spans="1:74" ht="49.5" customHeight="1">
      <c r="A700" s="89" t="s">
        <v>1985</v>
      </c>
      <c r="B700" s="43">
        <v>2226</v>
      </c>
      <c r="C700" s="90" t="s">
        <v>2</v>
      </c>
      <c r="D700" s="90" t="s">
        <v>2928</v>
      </c>
      <c r="E700" s="92">
        <v>45510</v>
      </c>
      <c r="F700" s="90" t="s">
        <v>24</v>
      </c>
      <c r="G700" s="93" t="s">
        <v>3143</v>
      </c>
      <c r="H700" s="90" t="s">
        <v>28</v>
      </c>
      <c r="I700" s="92">
        <v>45576</v>
      </c>
      <c r="J700" s="94"/>
      <c r="K700" s="90"/>
      <c r="L700" s="90"/>
      <c r="M700" s="90"/>
      <c r="N700" s="90"/>
      <c r="O700" s="92"/>
      <c r="P700" s="92"/>
      <c r="Q700" s="188">
        <v>3213</v>
      </c>
      <c r="R700" s="95" t="e">
        <f t="array" ref="R700">SUM(IF($AA700=Reformulaciones!$B$2:$B$1354,Reformulaciones!$J$2:$J$994,0))</f>
        <v>#N/A</v>
      </c>
      <c r="S700" s="93" t="s">
        <v>3495</v>
      </c>
      <c r="T700" s="93" t="s">
        <v>3491</v>
      </c>
      <c r="U700" s="96" t="s">
        <v>3492</v>
      </c>
      <c r="V700" s="94" t="s">
        <v>154</v>
      </c>
      <c r="W700" s="90" t="s">
        <v>1548</v>
      </c>
      <c r="X700" s="92">
        <v>45576</v>
      </c>
      <c r="Y700" s="92">
        <v>45657</v>
      </c>
      <c r="Z700" s="90" t="s">
        <v>3496</v>
      </c>
      <c r="AA700" s="44"/>
      <c r="AB700" s="97" t="s">
        <v>55</v>
      </c>
      <c r="AC700" s="97" t="s">
        <v>55</v>
      </c>
      <c r="AD700" s="97" t="s">
        <v>55</v>
      </c>
      <c r="AE700" s="97" t="s">
        <v>55</v>
      </c>
      <c r="AF700" s="97" t="s">
        <v>55</v>
      </c>
      <c r="AG700" s="97" t="s">
        <v>55</v>
      </c>
      <c r="AH700" s="97" t="s">
        <v>55</v>
      </c>
      <c r="AI700" s="97" t="s">
        <v>55</v>
      </c>
      <c r="AJ700" s="97" t="s">
        <v>55</v>
      </c>
      <c r="AK700" s="97" t="s">
        <v>55</v>
      </c>
      <c r="AL700" s="97" t="s">
        <v>55</v>
      </c>
      <c r="AM700" s="97" t="s">
        <v>55</v>
      </c>
      <c r="AN700" s="97" t="s">
        <v>55</v>
      </c>
      <c r="AO700" s="97" t="s">
        <v>55</v>
      </c>
      <c r="AP700" s="97" t="s">
        <v>55</v>
      </c>
      <c r="AQ700" s="97" t="s">
        <v>55</v>
      </c>
      <c r="AR700" s="97" t="s">
        <v>55</v>
      </c>
      <c r="AS700" s="97" t="s">
        <v>55</v>
      </c>
      <c r="AT700" s="97" t="s">
        <v>55</v>
      </c>
      <c r="AU700" s="97" t="s">
        <v>55</v>
      </c>
      <c r="AV700" s="97" t="s">
        <v>55</v>
      </c>
      <c r="AW700" s="97" t="s">
        <v>55</v>
      </c>
      <c r="AX700" s="97" t="s">
        <v>55</v>
      </c>
      <c r="AY700" s="97" t="s">
        <v>55</v>
      </c>
      <c r="AZ700" s="97" t="s">
        <v>55</v>
      </c>
      <c r="BA700" s="97" t="s">
        <v>55</v>
      </c>
      <c r="BB700" s="97" t="s">
        <v>55</v>
      </c>
      <c r="BC700" s="97" t="s">
        <v>51</v>
      </c>
      <c r="BD700" s="98" t="str">
        <f t="shared" si="178"/>
        <v>A</v>
      </c>
      <c r="BE700" s="99"/>
      <c r="BF700" s="106"/>
      <c r="BG700" s="101"/>
      <c r="BH700" s="200"/>
      <c r="BI700" s="205"/>
      <c r="BJ700" s="201"/>
      <c r="BK700" s="202"/>
      <c r="BL700" s="107"/>
      <c r="BM700" s="108"/>
      <c r="BN700" s="108"/>
      <c r="BO700" s="108"/>
      <c r="BP700" s="108"/>
      <c r="BQ700" s="108"/>
      <c r="BR700" s="109"/>
      <c r="BS700" s="108"/>
      <c r="BT700" s="108"/>
      <c r="BU700" s="108"/>
      <c r="BV700" s="62"/>
    </row>
    <row r="701" spans="1:74" ht="49.5" customHeight="1">
      <c r="A701" s="89" t="s">
        <v>1985</v>
      </c>
      <c r="B701" s="43">
        <v>2226</v>
      </c>
      <c r="C701" s="90" t="s">
        <v>2</v>
      </c>
      <c r="D701" s="90" t="s">
        <v>2928</v>
      </c>
      <c r="E701" s="92">
        <v>45510</v>
      </c>
      <c r="F701" s="90" t="s">
        <v>24</v>
      </c>
      <c r="G701" s="93" t="s">
        <v>3143</v>
      </c>
      <c r="H701" s="90" t="s">
        <v>28</v>
      </c>
      <c r="I701" s="92">
        <v>45576</v>
      </c>
      <c r="J701" s="94"/>
      <c r="K701" s="90"/>
      <c r="L701" s="90"/>
      <c r="M701" s="90"/>
      <c r="N701" s="90"/>
      <c r="O701" s="92"/>
      <c r="P701" s="92"/>
      <c r="Q701" s="188">
        <v>3315</v>
      </c>
      <c r="R701" s="95" t="e">
        <f t="array" ref="R701">SUM(IF($AA701=Reformulaciones!$B$2:$B$1354,Reformulaciones!$J$2:$J$994,0))</f>
        <v>#N/A</v>
      </c>
      <c r="S701" s="93" t="s">
        <v>3495</v>
      </c>
      <c r="T701" s="93" t="s">
        <v>3493</v>
      </c>
      <c r="U701" s="96" t="s">
        <v>3494</v>
      </c>
      <c r="V701" s="94" t="s">
        <v>154</v>
      </c>
      <c r="W701" s="90" t="s">
        <v>1548</v>
      </c>
      <c r="X701" s="92">
        <v>45575</v>
      </c>
      <c r="Y701" s="92">
        <v>45657</v>
      </c>
      <c r="Z701" s="90" t="s">
        <v>3496</v>
      </c>
      <c r="AA701" s="44"/>
      <c r="AB701" s="97" t="s">
        <v>55</v>
      </c>
      <c r="AC701" s="97" t="s">
        <v>55</v>
      </c>
      <c r="AD701" s="97" t="s">
        <v>55</v>
      </c>
      <c r="AE701" s="97" t="s">
        <v>55</v>
      </c>
      <c r="AF701" s="97" t="s">
        <v>55</v>
      </c>
      <c r="AG701" s="97" t="s">
        <v>55</v>
      </c>
      <c r="AH701" s="97" t="s">
        <v>55</v>
      </c>
      <c r="AI701" s="97" t="s">
        <v>55</v>
      </c>
      <c r="AJ701" s="97" t="s">
        <v>55</v>
      </c>
      <c r="AK701" s="97" t="s">
        <v>55</v>
      </c>
      <c r="AL701" s="97" t="s">
        <v>55</v>
      </c>
      <c r="AM701" s="97" t="s">
        <v>55</v>
      </c>
      <c r="AN701" s="97" t="s">
        <v>55</v>
      </c>
      <c r="AO701" s="97" t="s">
        <v>55</v>
      </c>
      <c r="AP701" s="97" t="s">
        <v>55</v>
      </c>
      <c r="AQ701" s="97" t="s">
        <v>55</v>
      </c>
      <c r="AR701" s="97" t="s">
        <v>55</v>
      </c>
      <c r="AS701" s="97" t="s">
        <v>55</v>
      </c>
      <c r="AT701" s="97" t="s">
        <v>55</v>
      </c>
      <c r="AU701" s="97" t="s">
        <v>55</v>
      </c>
      <c r="AV701" s="97" t="s">
        <v>55</v>
      </c>
      <c r="AW701" s="97" t="s">
        <v>55</v>
      </c>
      <c r="AX701" s="97" t="s">
        <v>55</v>
      </c>
      <c r="AY701" s="97" t="s">
        <v>55</v>
      </c>
      <c r="AZ701" s="97" t="s">
        <v>55</v>
      </c>
      <c r="BA701" s="97" t="s">
        <v>55</v>
      </c>
      <c r="BB701" s="97" t="s">
        <v>55</v>
      </c>
      <c r="BC701" s="97" t="s">
        <v>51</v>
      </c>
      <c r="BD701" s="98" t="str">
        <f t="shared" si="178"/>
        <v>A</v>
      </c>
      <c r="BE701" s="99"/>
      <c r="BF701" s="106"/>
      <c r="BG701" s="101"/>
      <c r="BH701" s="200"/>
      <c r="BI701" s="205"/>
      <c r="BJ701" s="201"/>
      <c r="BK701" s="202"/>
      <c r="BL701" s="107"/>
      <c r="BM701" s="108"/>
      <c r="BN701" s="108"/>
      <c r="BO701" s="108"/>
      <c r="BP701" s="108"/>
      <c r="BQ701" s="108"/>
      <c r="BR701" s="109"/>
      <c r="BS701" s="108"/>
      <c r="BT701" s="108"/>
      <c r="BU701" s="108"/>
      <c r="BV701" s="62"/>
    </row>
    <row r="702" spans="1:74" ht="49.5" customHeight="1">
      <c r="A702" s="89" t="s">
        <v>1985</v>
      </c>
      <c r="B702" s="43">
        <v>2227</v>
      </c>
      <c r="C702" s="90" t="s">
        <v>2</v>
      </c>
      <c r="D702" s="90" t="s">
        <v>2928</v>
      </c>
      <c r="E702" s="92">
        <v>45510</v>
      </c>
      <c r="F702" s="90" t="s">
        <v>24</v>
      </c>
      <c r="G702" s="93" t="s">
        <v>3144</v>
      </c>
      <c r="H702" s="90" t="s">
        <v>28</v>
      </c>
      <c r="I702" s="92">
        <v>45576</v>
      </c>
      <c r="J702" s="94"/>
      <c r="K702" s="90"/>
      <c r="L702" s="90"/>
      <c r="M702" s="90"/>
      <c r="N702" s="90"/>
      <c r="O702" s="92"/>
      <c r="P702" s="92"/>
      <c r="Q702" s="188">
        <v>3214</v>
      </c>
      <c r="R702" s="95" t="e">
        <f t="array" ref="R702">SUM(IF($AA702=Reformulaciones!$B$2:$B$1354,Reformulaciones!$J$2:$J$994,0))</f>
        <v>#N/A</v>
      </c>
      <c r="S702" s="93" t="s">
        <v>3497</v>
      </c>
      <c r="T702" s="93" t="s">
        <v>3498</v>
      </c>
      <c r="U702" s="96" t="s">
        <v>3499</v>
      </c>
      <c r="V702" s="94" t="s">
        <v>154</v>
      </c>
      <c r="W702" s="90" t="s">
        <v>1548</v>
      </c>
      <c r="X702" s="92">
        <v>45576</v>
      </c>
      <c r="Y702" s="92">
        <v>45657</v>
      </c>
      <c r="Z702" s="90" t="s">
        <v>3496</v>
      </c>
      <c r="AA702" s="44"/>
      <c r="AB702" s="97" t="s">
        <v>55</v>
      </c>
      <c r="AC702" s="97" t="s">
        <v>55</v>
      </c>
      <c r="AD702" s="97" t="s">
        <v>55</v>
      </c>
      <c r="AE702" s="97" t="s">
        <v>55</v>
      </c>
      <c r="AF702" s="97" t="s">
        <v>55</v>
      </c>
      <c r="AG702" s="97" t="s">
        <v>55</v>
      </c>
      <c r="AH702" s="97" t="s">
        <v>55</v>
      </c>
      <c r="AI702" s="97" t="s">
        <v>55</v>
      </c>
      <c r="AJ702" s="97" t="s">
        <v>55</v>
      </c>
      <c r="AK702" s="97" t="s">
        <v>55</v>
      </c>
      <c r="AL702" s="97" t="s">
        <v>55</v>
      </c>
      <c r="AM702" s="97" t="s">
        <v>55</v>
      </c>
      <c r="AN702" s="97" t="s">
        <v>55</v>
      </c>
      <c r="AO702" s="97" t="s">
        <v>55</v>
      </c>
      <c r="AP702" s="97" t="s">
        <v>55</v>
      </c>
      <c r="AQ702" s="97" t="s">
        <v>55</v>
      </c>
      <c r="AR702" s="97" t="s">
        <v>55</v>
      </c>
      <c r="AS702" s="97" t="s">
        <v>55</v>
      </c>
      <c r="AT702" s="97" t="s">
        <v>55</v>
      </c>
      <c r="AU702" s="97" t="s">
        <v>55</v>
      </c>
      <c r="AV702" s="97" t="s">
        <v>55</v>
      </c>
      <c r="AW702" s="97" t="s">
        <v>55</v>
      </c>
      <c r="AX702" s="97" t="s">
        <v>55</v>
      </c>
      <c r="AY702" s="97" t="s">
        <v>55</v>
      </c>
      <c r="AZ702" s="97" t="s">
        <v>55</v>
      </c>
      <c r="BA702" s="97" t="s">
        <v>55</v>
      </c>
      <c r="BB702" s="97" t="s">
        <v>55</v>
      </c>
      <c r="BC702" s="97" t="s">
        <v>51</v>
      </c>
      <c r="BD702" s="98" t="str">
        <f t="shared" si="178"/>
        <v>A</v>
      </c>
      <c r="BE702" s="99"/>
      <c r="BF702" s="106"/>
      <c r="BG702" s="101"/>
      <c r="BH702" s="200"/>
      <c r="BI702" s="205"/>
      <c r="BJ702" s="201"/>
      <c r="BK702" s="202"/>
      <c r="BL702" s="107"/>
      <c r="BM702" s="108"/>
      <c r="BN702" s="108"/>
      <c r="BO702" s="108"/>
      <c r="BP702" s="108"/>
      <c r="BQ702" s="108"/>
      <c r="BR702" s="109"/>
      <c r="BS702" s="108"/>
      <c r="BT702" s="108"/>
      <c r="BU702" s="108"/>
      <c r="BV702" s="62"/>
    </row>
    <row r="703" spans="1:74" ht="49.5" customHeight="1">
      <c r="A703" s="89" t="s">
        <v>290</v>
      </c>
      <c r="B703" s="43">
        <v>2228</v>
      </c>
      <c r="C703" s="90" t="s">
        <v>5</v>
      </c>
      <c r="D703" s="90" t="s">
        <v>110</v>
      </c>
      <c r="E703" s="92">
        <v>45576</v>
      </c>
      <c r="F703" s="90" t="s">
        <v>24</v>
      </c>
      <c r="G703" s="93" t="s">
        <v>3145</v>
      </c>
      <c r="H703" s="90" t="s">
        <v>26</v>
      </c>
      <c r="I703" s="92">
        <v>45576</v>
      </c>
      <c r="J703" s="94"/>
      <c r="K703" s="90"/>
      <c r="L703" s="90"/>
      <c r="M703" s="90"/>
      <c r="N703" s="90"/>
      <c r="O703" s="92"/>
      <c r="P703" s="92"/>
      <c r="Q703" s="188">
        <v>3239</v>
      </c>
      <c r="R703" s="95" t="e">
        <f t="array" ref="R703">SUM(IF($AA703=Reformulaciones!$B$2:$B$1354,Reformulaciones!$J$2:$J$994,0))</f>
        <v>#N/A</v>
      </c>
      <c r="S703" s="93" t="s">
        <v>3500</v>
      </c>
      <c r="T703" s="93" t="s">
        <v>3501</v>
      </c>
      <c r="U703" s="96" t="s">
        <v>3502</v>
      </c>
      <c r="V703" s="94" t="s">
        <v>154</v>
      </c>
      <c r="W703" s="90" t="s">
        <v>291</v>
      </c>
      <c r="X703" s="92">
        <v>45580</v>
      </c>
      <c r="Y703" s="92">
        <v>45596</v>
      </c>
      <c r="Z703" s="90" t="s">
        <v>500</v>
      </c>
      <c r="AA703" s="44"/>
      <c r="AB703" s="97" t="s">
        <v>55</v>
      </c>
      <c r="AC703" s="97" t="s">
        <v>55</v>
      </c>
      <c r="AD703" s="97" t="s">
        <v>55</v>
      </c>
      <c r="AE703" s="97" t="s">
        <v>55</v>
      </c>
      <c r="AF703" s="97" t="s">
        <v>55</v>
      </c>
      <c r="AG703" s="97" t="s">
        <v>55</v>
      </c>
      <c r="AH703" s="97" t="s">
        <v>55</v>
      </c>
      <c r="AI703" s="97" t="s">
        <v>55</v>
      </c>
      <c r="AJ703" s="97" t="s">
        <v>55</v>
      </c>
      <c r="AK703" s="97" t="s">
        <v>55</v>
      </c>
      <c r="AL703" s="97" t="s">
        <v>55</v>
      </c>
      <c r="AM703" s="97" t="s">
        <v>55</v>
      </c>
      <c r="AN703" s="97" t="s">
        <v>55</v>
      </c>
      <c r="AO703" s="97" t="s">
        <v>55</v>
      </c>
      <c r="AP703" s="97" t="s">
        <v>55</v>
      </c>
      <c r="AQ703" s="97" t="s">
        <v>55</v>
      </c>
      <c r="AR703" s="97" t="s">
        <v>55</v>
      </c>
      <c r="AS703" s="97" t="s">
        <v>55</v>
      </c>
      <c r="AT703" s="97" t="s">
        <v>55</v>
      </c>
      <c r="AU703" s="97" t="s">
        <v>55</v>
      </c>
      <c r="AV703" s="97" t="s">
        <v>55</v>
      </c>
      <c r="AW703" s="97" t="s">
        <v>55</v>
      </c>
      <c r="AX703" s="97" t="s">
        <v>55</v>
      </c>
      <c r="AY703" s="97" t="s">
        <v>55</v>
      </c>
      <c r="AZ703" s="97" t="s">
        <v>55</v>
      </c>
      <c r="BA703" s="97" t="s">
        <v>55</v>
      </c>
      <c r="BB703" s="97" t="s">
        <v>55</v>
      </c>
      <c r="BC703" s="97" t="s">
        <v>49</v>
      </c>
      <c r="BD703" s="98" t="str">
        <f t="shared" si="178"/>
        <v>A</v>
      </c>
      <c r="BE703" s="99"/>
      <c r="BF703" s="106"/>
      <c r="BG703" s="101"/>
      <c r="BH703" s="200"/>
      <c r="BI703" s="205"/>
      <c r="BJ703" s="201"/>
      <c r="BK703" s="202"/>
      <c r="BL703" s="107"/>
      <c r="BM703" s="108"/>
      <c r="BN703" s="108"/>
      <c r="BO703" s="108"/>
      <c r="BP703" s="108"/>
      <c r="BQ703" s="108"/>
      <c r="BR703" s="109"/>
      <c r="BS703" s="108"/>
      <c r="BT703" s="108"/>
      <c r="BU703" s="108"/>
      <c r="BV703" s="62"/>
    </row>
    <row r="704" spans="1:74" ht="49.5" hidden="1" customHeight="1">
      <c r="A704" s="89" t="s">
        <v>290</v>
      </c>
      <c r="B704" s="43">
        <v>2228</v>
      </c>
      <c r="C704" s="90" t="s">
        <v>5</v>
      </c>
      <c r="D704" s="90" t="s">
        <v>110</v>
      </c>
      <c r="E704" s="92">
        <v>45576</v>
      </c>
      <c r="F704" s="90" t="s">
        <v>24</v>
      </c>
      <c r="G704" s="93" t="s">
        <v>3145</v>
      </c>
      <c r="H704" s="90" t="s">
        <v>26</v>
      </c>
      <c r="I704" s="92">
        <v>45576</v>
      </c>
      <c r="J704" s="94"/>
      <c r="K704" s="90"/>
      <c r="L704" s="90"/>
      <c r="M704" s="90"/>
      <c r="N704" s="90"/>
      <c r="O704" s="92"/>
      <c r="P704" s="92"/>
      <c r="Q704" s="188">
        <v>3240</v>
      </c>
      <c r="R704" s="95" t="e">
        <f t="array" ref="R704">SUM(IF($AA704=Reformulaciones!$B$2:$B$1354,Reformulaciones!$J$2:$J$994,0))</f>
        <v>#N/A</v>
      </c>
      <c r="S704" s="93" t="s">
        <v>3500</v>
      </c>
      <c r="T704" s="93" t="s">
        <v>3503</v>
      </c>
      <c r="U704" s="96" t="s">
        <v>3504</v>
      </c>
      <c r="V704" s="94" t="s">
        <v>154</v>
      </c>
      <c r="W704" s="90" t="s">
        <v>291</v>
      </c>
      <c r="X704" s="92">
        <v>45597</v>
      </c>
      <c r="Y704" s="92">
        <v>45611</v>
      </c>
      <c r="Z704" s="90" t="s">
        <v>500</v>
      </c>
      <c r="AA704" s="44"/>
      <c r="AB704" s="97" t="s">
        <v>55</v>
      </c>
      <c r="AC704" s="97" t="s">
        <v>55</v>
      </c>
      <c r="AD704" s="97" t="s">
        <v>55</v>
      </c>
      <c r="AE704" s="97" t="s">
        <v>55</v>
      </c>
      <c r="AF704" s="97" t="s">
        <v>55</v>
      </c>
      <c r="AG704" s="97" t="s">
        <v>55</v>
      </c>
      <c r="AH704" s="97" t="s">
        <v>55</v>
      </c>
      <c r="AI704" s="97" t="s">
        <v>55</v>
      </c>
      <c r="AJ704" s="97" t="s">
        <v>55</v>
      </c>
      <c r="AK704" s="97" t="s">
        <v>55</v>
      </c>
      <c r="AL704" s="97" t="s">
        <v>55</v>
      </c>
      <c r="AM704" s="97" t="s">
        <v>55</v>
      </c>
      <c r="AN704" s="97" t="s">
        <v>55</v>
      </c>
      <c r="AO704" s="97" t="s">
        <v>55</v>
      </c>
      <c r="AP704" s="97" t="s">
        <v>55</v>
      </c>
      <c r="AQ704" s="97" t="s">
        <v>55</v>
      </c>
      <c r="AR704" s="97" t="s">
        <v>55</v>
      </c>
      <c r="AS704" s="97" t="s">
        <v>55</v>
      </c>
      <c r="AT704" s="97" t="s">
        <v>55</v>
      </c>
      <c r="AU704" s="97" t="s">
        <v>55</v>
      </c>
      <c r="AV704" s="97" t="s">
        <v>55</v>
      </c>
      <c r="AW704" s="97" t="s">
        <v>55</v>
      </c>
      <c r="AX704" s="97" t="s">
        <v>55</v>
      </c>
      <c r="AY704" s="97" t="s">
        <v>55</v>
      </c>
      <c r="AZ704" s="97" t="s">
        <v>55</v>
      </c>
      <c r="BA704" s="97" t="s">
        <v>55</v>
      </c>
      <c r="BB704" s="97" t="s">
        <v>55</v>
      </c>
      <c r="BC704" s="97" t="s">
        <v>49</v>
      </c>
      <c r="BD704" s="98" t="str">
        <f t="shared" si="178"/>
        <v>A</v>
      </c>
      <c r="BE704" s="99"/>
      <c r="BF704" s="106"/>
      <c r="BG704" s="101"/>
      <c r="BH704" s="200"/>
      <c r="BI704" s="205"/>
      <c r="BJ704" s="201"/>
      <c r="BK704" s="202"/>
      <c r="BL704" s="107"/>
      <c r="BM704" s="108"/>
      <c r="BN704" s="108"/>
      <c r="BO704" s="108"/>
      <c r="BP704" s="108"/>
      <c r="BQ704" s="108"/>
      <c r="BR704" s="109"/>
      <c r="BS704" s="108"/>
      <c r="BT704" s="108"/>
      <c r="BU704" s="108"/>
      <c r="BV704" s="62"/>
    </row>
    <row r="705" spans="1:74" ht="49.5" customHeight="1">
      <c r="A705" s="89" t="s">
        <v>290</v>
      </c>
      <c r="B705" s="43">
        <v>2228</v>
      </c>
      <c r="C705" s="90" t="s">
        <v>5</v>
      </c>
      <c r="D705" s="90" t="s">
        <v>110</v>
      </c>
      <c r="E705" s="92">
        <v>45576</v>
      </c>
      <c r="F705" s="90" t="s">
        <v>24</v>
      </c>
      <c r="G705" s="93" t="s">
        <v>3145</v>
      </c>
      <c r="H705" s="90" t="s">
        <v>26</v>
      </c>
      <c r="I705" s="92">
        <v>45576</v>
      </c>
      <c r="J705" s="94"/>
      <c r="K705" s="90"/>
      <c r="L705" s="90"/>
      <c r="M705" s="90"/>
      <c r="N705" s="90"/>
      <c r="O705" s="92"/>
      <c r="P705" s="92"/>
      <c r="Q705" s="188">
        <v>3241</v>
      </c>
      <c r="R705" s="95" t="e">
        <f t="array" ref="R705">SUM(IF($AA705=Reformulaciones!$B$2:$B$1354,Reformulaciones!$J$2:$J$994,0))</f>
        <v>#N/A</v>
      </c>
      <c r="S705" s="93" t="s">
        <v>3500</v>
      </c>
      <c r="T705" s="93" t="s">
        <v>3505</v>
      </c>
      <c r="U705" s="96" t="s">
        <v>3506</v>
      </c>
      <c r="V705" s="94" t="s">
        <v>1594</v>
      </c>
      <c r="W705" s="90" t="s">
        <v>291</v>
      </c>
      <c r="X705" s="92">
        <v>45611</v>
      </c>
      <c r="Y705" s="92">
        <v>45688</v>
      </c>
      <c r="Z705" s="90" t="s">
        <v>500</v>
      </c>
      <c r="AA705" s="44"/>
      <c r="AB705" s="97" t="s">
        <v>55</v>
      </c>
      <c r="AC705" s="97" t="s">
        <v>55</v>
      </c>
      <c r="AD705" s="97" t="s">
        <v>55</v>
      </c>
      <c r="AE705" s="97" t="s">
        <v>55</v>
      </c>
      <c r="AF705" s="97" t="s">
        <v>55</v>
      </c>
      <c r="AG705" s="97" t="s">
        <v>55</v>
      </c>
      <c r="AH705" s="97" t="s">
        <v>55</v>
      </c>
      <c r="AI705" s="97" t="s">
        <v>55</v>
      </c>
      <c r="AJ705" s="97" t="s">
        <v>55</v>
      </c>
      <c r="AK705" s="97" t="s">
        <v>55</v>
      </c>
      <c r="AL705" s="97" t="s">
        <v>55</v>
      </c>
      <c r="AM705" s="97" t="s">
        <v>55</v>
      </c>
      <c r="AN705" s="97" t="s">
        <v>55</v>
      </c>
      <c r="AO705" s="97" t="s">
        <v>55</v>
      </c>
      <c r="AP705" s="97" t="s">
        <v>55</v>
      </c>
      <c r="AQ705" s="97" t="s">
        <v>55</v>
      </c>
      <c r="AR705" s="97" t="s">
        <v>55</v>
      </c>
      <c r="AS705" s="97" t="s">
        <v>55</v>
      </c>
      <c r="AT705" s="97" t="s">
        <v>55</v>
      </c>
      <c r="AU705" s="97" t="s">
        <v>55</v>
      </c>
      <c r="AV705" s="97" t="s">
        <v>55</v>
      </c>
      <c r="AW705" s="97" t="s">
        <v>55</v>
      </c>
      <c r="AX705" s="97" t="s">
        <v>55</v>
      </c>
      <c r="AY705" s="97" t="s">
        <v>55</v>
      </c>
      <c r="AZ705" s="97" t="s">
        <v>55</v>
      </c>
      <c r="BA705" s="97" t="s">
        <v>55</v>
      </c>
      <c r="BB705" s="97" t="s">
        <v>55</v>
      </c>
      <c r="BC705" s="97" t="s">
        <v>49</v>
      </c>
      <c r="BD705" s="98" t="str">
        <f t="shared" si="178"/>
        <v>A</v>
      </c>
      <c r="BE705" s="99"/>
      <c r="BF705" s="106"/>
      <c r="BG705" s="101"/>
      <c r="BH705" s="200"/>
      <c r="BI705" s="205"/>
      <c r="BJ705" s="201"/>
      <c r="BK705" s="202"/>
      <c r="BL705" s="107"/>
      <c r="BM705" s="108"/>
      <c r="BN705" s="108"/>
      <c r="BO705" s="108"/>
      <c r="BP705" s="108"/>
      <c r="BQ705" s="108"/>
      <c r="BR705" s="109"/>
      <c r="BS705" s="108"/>
      <c r="BT705" s="108"/>
      <c r="BU705" s="108"/>
      <c r="BV705" s="62"/>
    </row>
    <row r="706" spans="1:74" ht="49.5" customHeight="1">
      <c r="A706" s="89" t="s">
        <v>229</v>
      </c>
      <c r="B706" s="43">
        <v>2229</v>
      </c>
      <c r="C706" s="90" t="s">
        <v>10</v>
      </c>
      <c r="D706" s="90" t="s">
        <v>3245</v>
      </c>
      <c r="E706" s="92">
        <v>45473</v>
      </c>
      <c r="F706" s="90" t="s">
        <v>22</v>
      </c>
      <c r="G706" s="93" t="s">
        <v>3146</v>
      </c>
      <c r="H706" s="90"/>
      <c r="I706" s="92">
        <v>45595</v>
      </c>
      <c r="J706" s="94"/>
      <c r="K706" s="90"/>
      <c r="L706" s="90"/>
      <c r="M706" s="90"/>
      <c r="N706" s="90"/>
      <c r="O706" s="92"/>
      <c r="P706" s="92"/>
      <c r="Q706" s="188">
        <v>3316</v>
      </c>
      <c r="R706" s="95" t="e">
        <f t="array" ref="R706">SUM(IF($AA706=Reformulaciones!$B$2:$B$1354,Reformulaciones!$J$2:$J$994,0))</f>
        <v>#N/A</v>
      </c>
      <c r="S706" s="93" t="s">
        <v>3507</v>
      </c>
      <c r="T706" s="93" t="s">
        <v>3508</v>
      </c>
      <c r="U706" s="96" t="s">
        <v>3509</v>
      </c>
      <c r="V706" s="94" t="s">
        <v>154</v>
      </c>
      <c r="W706" s="90" t="s">
        <v>430</v>
      </c>
      <c r="X706" s="92">
        <v>45483</v>
      </c>
      <c r="Y706" s="92">
        <v>45657</v>
      </c>
      <c r="Z706" s="90" t="s">
        <v>1972</v>
      </c>
      <c r="AA706" s="44"/>
      <c r="AB706" s="97" t="s">
        <v>55</v>
      </c>
      <c r="AC706" s="97" t="s">
        <v>55</v>
      </c>
      <c r="AD706" s="97" t="s">
        <v>55</v>
      </c>
      <c r="AE706" s="97" t="s">
        <v>55</v>
      </c>
      <c r="AF706" s="97" t="s">
        <v>55</v>
      </c>
      <c r="AG706" s="97" t="s">
        <v>55</v>
      </c>
      <c r="AH706" s="97" t="s">
        <v>55</v>
      </c>
      <c r="AI706" s="97" t="s">
        <v>55</v>
      </c>
      <c r="AJ706" s="97" t="s">
        <v>55</v>
      </c>
      <c r="AK706" s="97" t="s">
        <v>55</v>
      </c>
      <c r="AL706" s="97" t="s">
        <v>55</v>
      </c>
      <c r="AM706" s="97" t="s">
        <v>55</v>
      </c>
      <c r="AN706" s="97" t="s">
        <v>55</v>
      </c>
      <c r="AO706" s="97" t="s">
        <v>55</v>
      </c>
      <c r="AP706" s="97" t="s">
        <v>55</v>
      </c>
      <c r="AQ706" s="97" t="s">
        <v>55</v>
      </c>
      <c r="AR706" s="97" t="s">
        <v>55</v>
      </c>
      <c r="AS706" s="97" t="s">
        <v>55</v>
      </c>
      <c r="AT706" s="97" t="s">
        <v>55</v>
      </c>
      <c r="AU706" s="97" t="s">
        <v>55</v>
      </c>
      <c r="AV706" s="97" t="s">
        <v>55</v>
      </c>
      <c r="AW706" s="97" t="s">
        <v>55</v>
      </c>
      <c r="AX706" s="97" t="s">
        <v>55</v>
      </c>
      <c r="AY706" s="97" t="s">
        <v>55</v>
      </c>
      <c r="AZ706" s="97" t="s">
        <v>55</v>
      </c>
      <c r="BA706" s="97" t="s">
        <v>55</v>
      </c>
      <c r="BB706" s="97" t="s">
        <v>55</v>
      </c>
      <c r="BC706" s="97" t="s">
        <v>43</v>
      </c>
      <c r="BD706" s="98" t="str">
        <f t="shared" si="178"/>
        <v>A</v>
      </c>
      <c r="BE706" s="99"/>
      <c r="BF706" s="106"/>
      <c r="BG706" s="101"/>
      <c r="BH706" s="200"/>
      <c r="BI706" s="205"/>
      <c r="BJ706" s="201"/>
      <c r="BK706" s="202"/>
      <c r="BL706" s="107"/>
      <c r="BM706" s="108"/>
      <c r="BN706" s="108"/>
      <c r="BO706" s="108"/>
      <c r="BP706" s="108"/>
      <c r="BQ706" s="108"/>
      <c r="BR706" s="109"/>
      <c r="BS706" s="108"/>
      <c r="BT706" s="108"/>
      <c r="BU706" s="108"/>
      <c r="BV706" s="62"/>
    </row>
    <row r="707" spans="1:74" ht="49.5" customHeight="1">
      <c r="A707" s="89" t="s">
        <v>290</v>
      </c>
      <c r="B707" s="43">
        <v>2230</v>
      </c>
      <c r="C707" s="90" t="s">
        <v>5</v>
      </c>
      <c r="D707" s="90" t="s">
        <v>110</v>
      </c>
      <c r="E707" s="92">
        <v>45617</v>
      </c>
      <c r="F707" s="90" t="s">
        <v>24</v>
      </c>
      <c r="G707" s="93" t="s">
        <v>3147</v>
      </c>
      <c r="H707" s="90"/>
      <c r="I707" s="92">
        <v>45617</v>
      </c>
      <c r="J707" s="94"/>
      <c r="K707" s="90"/>
      <c r="L707" s="90"/>
      <c r="M707" s="90"/>
      <c r="N707" s="90"/>
      <c r="O707" s="92"/>
      <c r="P707" s="92"/>
      <c r="Q707" s="188">
        <v>3320</v>
      </c>
      <c r="R707" s="95" t="e">
        <f t="array" ref="R707">SUM(IF($AA707=Reformulaciones!$B$2:$B$1354,Reformulaciones!$J$2:$J$994,0))</f>
        <v>#N/A</v>
      </c>
      <c r="S707" s="93" t="s">
        <v>3511</v>
      </c>
      <c r="T707" s="290" t="s">
        <v>3512</v>
      </c>
      <c r="U707" s="96" t="s">
        <v>3513</v>
      </c>
      <c r="V707" s="94" t="s">
        <v>2802</v>
      </c>
      <c r="W707" s="90" t="s">
        <v>291</v>
      </c>
      <c r="X707" s="92"/>
      <c r="Y707" s="92"/>
      <c r="Z707" s="90" t="s">
        <v>2798</v>
      </c>
      <c r="AA707" s="44"/>
      <c r="AB707" s="97" t="s">
        <v>55</v>
      </c>
      <c r="AC707" s="97" t="s">
        <v>55</v>
      </c>
      <c r="AD707" s="97" t="s">
        <v>55</v>
      </c>
      <c r="AE707" s="97" t="s">
        <v>55</v>
      </c>
      <c r="AF707" s="97" t="s">
        <v>55</v>
      </c>
      <c r="AG707" s="97" t="s">
        <v>55</v>
      </c>
      <c r="AH707" s="97" t="s">
        <v>55</v>
      </c>
      <c r="AI707" s="97" t="s">
        <v>55</v>
      </c>
      <c r="AJ707" s="97" t="s">
        <v>55</v>
      </c>
      <c r="AK707" s="97" t="s">
        <v>55</v>
      </c>
      <c r="AL707" s="97" t="s">
        <v>55</v>
      </c>
      <c r="AM707" s="97" t="s">
        <v>55</v>
      </c>
      <c r="AN707" s="97" t="s">
        <v>55</v>
      </c>
      <c r="AO707" s="97" t="s">
        <v>55</v>
      </c>
      <c r="AP707" s="97" t="s">
        <v>55</v>
      </c>
      <c r="AQ707" s="97" t="s">
        <v>55</v>
      </c>
      <c r="AR707" s="97" t="s">
        <v>55</v>
      </c>
      <c r="AS707" s="97" t="s">
        <v>55</v>
      </c>
      <c r="AT707" s="97" t="s">
        <v>55</v>
      </c>
      <c r="AU707" s="97" t="s">
        <v>55</v>
      </c>
      <c r="AV707" s="97" t="s">
        <v>55</v>
      </c>
      <c r="AW707" s="97" t="s">
        <v>55</v>
      </c>
      <c r="AX707" s="97" t="s">
        <v>55</v>
      </c>
      <c r="AY707" s="97" t="s">
        <v>55</v>
      </c>
      <c r="AZ707" s="97" t="s">
        <v>55</v>
      </c>
      <c r="BA707" s="97" t="s">
        <v>55</v>
      </c>
      <c r="BB707" s="97" t="s">
        <v>55</v>
      </c>
      <c r="BC707" s="97" t="s">
        <v>48</v>
      </c>
      <c r="BD707" s="98" t="str">
        <f t="shared" si="178"/>
        <v>A</v>
      </c>
      <c r="BE707" s="99"/>
      <c r="BF707" s="106"/>
      <c r="BG707" s="101"/>
      <c r="BH707" s="200"/>
      <c r="BI707" s="205"/>
      <c r="BJ707" s="201"/>
      <c r="BK707" s="270" t="s">
        <v>3510</v>
      </c>
      <c r="BL707" s="107"/>
      <c r="BM707" s="108"/>
      <c r="BN707" s="108"/>
      <c r="BO707" s="108"/>
      <c r="BP707" s="108"/>
      <c r="BQ707" s="108"/>
      <c r="BR707" s="109"/>
      <c r="BS707" s="108"/>
      <c r="BT707" s="108"/>
      <c r="BU707" s="108"/>
      <c r="BV707" s="62"/>
    </row>
    <row r="708" spans="1:74" ht="49.5" customHeight="1">
      <c r="A708" s="89" t="s">
        <v>290</v>
      </c>
      <c r="B708" s="43">
        <v>2230</v>
      </c>
      <c r="C708" s="90" t="s">
        <v>5</v>
      </c>
      <c r="D708" s="90" t="s">
        <v>110</v>
      </c>
      <c r="E708" s="92">
        <v>45617</v>
      </c>
      <c r="F708" s="90" t="s">
        <v>24</v>
      </c>
      <c r="G708" s="93" t="s">
        <v>3147</v>
      </c>
      <c r="H708" s="90"/>
      <c r="I708" s="92">
        <v>45617</v>
      </c>
      <c r="J708" s="94"/>
      <c r="K708" s="90"/>
      <c r="L708" s="90"/>
      <c r="M708" s="90"/>
      <c r="N708" s="90"/>
      <c r="O708" s="92"/>
      <c r="P708" s="92"/>
      <c r="Q708" s="188">
        <v>3321</v>
      </c>
      <c r="R708" s="95" t="e">
        <f t="array" ref="R708">SUM(IF($AA708=Reformulaciones!$B$2:$B$1354,Reformulaciones!$J$2:$J$994,0))</f>
        <v>#N/A</v>
      </c>
      <c r="S708" s="93" t="s">
        <v>3511</v>
      </c>
      <c r="T708" s="290" t="s">
        <v>3514</v>
      </c>
      <c r="U708" s="96" t="s">
        <v>3434</v>
      </c>
      <c r="V708" s="94" t="s">
        <v>2802</v>
      </c>
      <c r="W708" s="90" t="s">
        <v>291</v>
      </c>
      <c r="X708" s="92"/>
      <c r="Y708" s="92"/>
      <c r="Z708" s="90" t="s">
        <v>2798</v>
      </c>
      <c r="AA708" s="44"/>
      <c r="AB708" s="97" t="s">
        <v>55</v>
      </c>
      <c r="AC708" s="97" t="s">
        <v>55</v>
      </c>
      <c r="AD708" s="97" t="s">
        <v>55</v>
      </c>
      <c r="AE708" s="97" t="s">
        <v>55</v>
      </c>
      <c r="AF708" s="97" t="s">
        <v>55</v>
      </c>
      <c r="AG708" s="97" t="s">
        <v>55</v>
      </c>
      <c r="AH708" s="97" t="s">
        <v>55</v>
      </c>
      <c r="AI708" s="97" t="s">
        <v>55</v>
      </c>
      <c r="AJ708" s="97" t="s">
        <v>55</v>
      </c>
      <c r="AK708" s="97" t="s">
        <v>55</v>
      </c>
      <c r="AL708" s="97" t="s">
        <v>55</v>
      </c>
      <c r="AM708" s="97" t="s">
        <v>55</v>
      </c>
      <c r="AN708" s="97" t="s">
        <v>55</v>
      </c>
      <c r="AO708" s="97" t="s">
        <v>55</v>
      </c>
      <c r="AP708" s="97" t="s">
        <v>55</v>
      </c>
      <c r="AQ708" s="97" t="s">
        <v>55</v>
      </c>
      <c r="AR708" s="97" t="s">
        <v>55</v>
      </c>
      <c r="AS708" s="97" t="s">
        <v>55</v>
      </c>
      <c r="AT708" s="97" t="s">
        <v>55</v>
      </c>
      <c r="AU708" s="97" t="s">
        <v>55</v>
      </c>
      <c r="AV708" s="97" t="s">
        <v>55</v>
      </c>
      <c r="AW708" s="97" t="s">
        <v>55</v>
      </c>
      <c r="AX708" s="97" t="s">
        <v>55</v>
      </c>
      <c r="AY708" s="97" t="s">
        <v>55</v>
      </c>
      <c r="AZ708" s="97" t="s">
        <v>55</v>
      </c>
      <c r="BA708" s="97" t="s">
        <v>55</v>
      </c>
      <c r="BB708" s="97" t="s">
        <v>55</v>
      </c>
      <c r="BC708" s="97" t="s">
        <v>48</v>
      </c>
      <c r="BD708" s="98" t="str">
        <f t="shared" si="178"/>
        <v>A</v>
      </c>
      <c r="BE708" s="99"/>
      <c r="BF708" s="106"/>
      <c r="BG708" s="101"/>
      <c r="BH708" s="200"/>
      <c r="BI708" s="205"/>
      <c r="BJ708" s="201"/>
      <c r="BK708" s="270" t="s">
        <v>3510</v>
      </c>
      <c r="BL708" s="107"/>
      <c r="BM708" s="108"/>
      <c r="BN708" s="108"/>
      <c r="BO708" s="108"/>
      <c r="BP708" s="108"/>
      <c r="BQ708" s="108"/>
      <c r="BR708" s="109"/>
      <c r="BS708" s="108"/>
      <c r="BT708" s="108"/>
      <c r="BU708" s="108"/>
      <c r="BV708" s="62"/>
    </row>
    <row r="709" spans="1:74" ht="49.5" customHeight="1">
      <c r="A709" s="89" t="s">
        <v>290</v>
      </c>
      <c r="B709" s="43">
        <v>2230</v>
      </c>
      <c r="C709" s="90" t="s">
        <v>5</v>
      </c>
      <c r="D709" s="90" t="s">
        <v>110</v>
      </c>
      <c r="E709" s="92">
        <v>45617</v>
      </c>
      <c r="F709" s="90" t="s">
        <v>24</v>
      </c>
      <c r="G709" s="93" t="s">
        <v>3147</v>
      </c>
      <c r="H709" s="90"/>
      <c r="I709" s="92">
        <v>45617</v>
      </c>
      <c r="J709" s="94"/>
      <c r="K709" s="90"/>
      <c r="L709" s="90"/>
      <c r="M709" s="90"/>
      <c r="N709" s="90"/>
      <c r="O709" s="92"/>
      <c r="P709" s="92"/>
      <c r="Q709" s="188">
        <v>3322</v>
      </c>
      <c r="R709" s="95" t="e">
        <f t="array" ref="R709">SUM(IF($AA709=Reformulaciones!$B$2:$B$1354,Reformulaciones!$J$2:$J$994,0))</f>
        <v>#N/A</v>
      </c>
      <c r="S709" s="93" t="s">
        <v>3511</v>
      </c>
      <c r="T709" s="290" t="s">
        <v>3515</v>
      </c>
      <c r="U709" s="96" t="s">
        <v>3516</v>
      </c>
      <c r="V709" s="94" t="s">
        <v>163</v>
      </c>
      <c r="W709" s="90" t="s">
        <v>291</v>
      </c>
      <c r="X709" s="92"/>
      <c r="Y709" s="92"/>
      <c r="Z709" s="90" t="s">
        <v>2798</v>
      </c>
      <c r="AA709" s="44"/>
      <c r="AB709" s="97" t="s">
        <v>55</v>
      </c>
      <c r="AC709" s="97" t="s">
        <v>55</v>
      </c>
      <c r="AD709" s="97" t="s">
        <v>55</v>
      </c>
      <c r="AE709" s="97" t="s">
        <v>55</v>
      </c>
      <c r="AF709" s="97" t="s">
        <v>55</v>
      </c>
      <c r="AG709" s="97" t="s">
        <v>55</v>
      </c>
      <c r="AH709" s="97" t="s">
        <v>55</v>
      </c>
      <c r="AI709" s="97" t="s">
        <v>55</v>
      </c>
      <c r="AJ709" s="97" t="s">
        <v>55</v>
      </c>
      <c r="AK709" s="97" t="s">
        <v>55</v>
      </c>
      <c r="AL709" s="97" t="s">
        <v>55</v>
      </c>
      <c r="AM709" s="97" t="s">
        <v>55</v>
      </c>
      <c r="AN709" s="97" t="s">
        <v>55</v>
      </c>
      <c r="AO709" s="97" t="s">
        <v>55</v>
      </c>
      <c r="AP709" s="97" t="s">
        <v>55</v>
      </c>
      <c r="AQ709" s="97" t="s">
        <v>55</v>
      </c>
      <c r="AR709" s="97" t="s">
        <v>55</v>
      </c>
      <c r="AS709" s="97" t="s">
        <v>55</v>
      </c>
      <c r="AT709" s="97" t="s">
        <v>55</v>
      </c>
      <c r="AU709" s="97" t="s">
        <v>55</v>
      </c>
      <c r="AV709" s="97" t="s">
        <v>55</v>
      </c>
      <c r="AW709" s="97" t="s">
        <v>55</v>
      </c>
      <c r="AX709" s="97" t="s">
        <v>55</v>
      </c>
      <c r="AY709" s="97" t="s">
        <v>55</v>
      </c>
      <c r="AZ709" s="97" t="s">
        <v>55</v>
      </c>
      <c r="BA709" s="97" t="s">
        <v>55</v>
      </c>
      <c r="BB709" s="97" t="s">
        <v>55</v>
      </c>
      <c r="BC709" s="97" t="s">
        <v>48</v>
      </c>
      <c r="BD709" s="98" t="str">
        <f t="shared" si="178"/>
        <v>A</v>
      </c>
      <c r="BE709" s="99"/>
      <c r="BF709" s="106"/>
      <c r="BG709" s="101"/>
      <c r="BH709" s="200"/>
      <c r="BI709" s="205"/>
      <c r="BJ709" s="201"/>
      <c r="BK709" s="270" t="s">
        <v>3510</v>
      </c>
      <c r="BL709" s="107"/>
      <c r="BM709" s="108"/>
      <c r="BN709" s="108"/>
      <c r="BO709" s="108"/>
      <c r="BP709" s="108"/>
      <c r="BQ709" s="108"/>
      <c r="BR709" s="109"/>
      <c r="BS709" s="108"/>
      <c r="BT709" s="108"/>
      <c r="BU709" s="108"/>
      <c r="BV709" s="62"/>
    </row>
    <row r="710" spans="1:74" ht="49.5" customHeight="1">
      <c r="A710" s="89" t="s">
        <v>290</v>
      </c>
      <c r="B710" s="43">
        <v>2230</v>
      </c>
      <c r="C710" s="90" t="s">
        <v>5</v>
      </c>
      <c r="D710" s="90" t="s">
        <v>110</v>
      </c>
      <c r="E710" s="92">
        <v>45617</v>
      </c>
      <c r="F710" s="90" t="s">
        <v>24</v>
      </c>
      <c r="G710" s="93" t="s">
        <v>3147</v>
      </c>
      <c r="H710" s="90"/>
      <c r="I710" s="92">
        <v>45617</v>
      </c>
      <c r="J710" s="94"/>
      <c r="K710" s="90"/>
      <c r="L710" s="90"/>
      <c r="M710" s="90"/>
      <c r="N710" s="90"/>
      <c r="O710" s="92"/>
      <c r="P710" s="92"/>
      <c r="Q710" s="188">
        <v>3323</v>
      </c>
      <c r="R710" s="95" t="e">
        <f t="array" ref="R710">SUM(IF($AA710=Reformulaciones!$B$2:$B$1354,Reformulaciones!$J$2:$J$994,0))</f>
        <v>#N/A</v>
      </c>
      <c r="S710" s="93" t="s">
        <v>3511</v>
      </c>
      <c r="T710" s="290" t="s">
        <v>3517</v>
      </c>
      <c r="U710" s="96" t="s">
        <v>3434</v>
      </c>
      <c r="V710" s="94" t="s">
        <v>2802</v>
      </c>
      <c r="W710" s="90" t="s">
        <v>291</v>
      </c>
      <c r="X710" s="92"/>
      <c r="Y710" s="92"/>
      <c r="Z710" s="90" t="s">
        <v>2798</v>
      </c>
      <c r="AA710" s="44"/>
      <c r="AB710" s="97" t="s">
        <v>55</v>
      </c>
      <c r="AC710" s="97" t="s">
        <v>55</v>
      </c>
      <c r="AD710" s="97" t="s">
        <v>55</v>
      </c>
      <c r="AE710" s="97" t="s">
        <v>55</v>
      </c>
      <c r="AF710" s="97" t="s">
        <v>55</v>
      </c>
      <c r="AG710" s="97" t="s">
        <v>55</v>
      </c>
      <c r="AH710" s="97" t="s">
        <v>55</v>
      </c>
      <c r="AI710" s="97" t="s">
        <v>55</v>
      </c>
      <c r="AJ710" s="97" t="s">
        <v>55</v>
      </c>
      <c r="AK710" s="97" t="s">
        <v>55</v>
      </c>
      <c r="AL710" s="97" t="s">
        <v>55</v>
      </c>
      <c r="AM710" s="97" t="s">
        <v>55</v>
      </c>
      <c r="AN710" s="97" t="s">
        <v>55</v>
      </c>
      <c r="AO710" s="97" t="s">
        <v>55</v>
      </c>
      <c r="AP710" s="97" t="s">
        <v>55</v>
      </c>
      <c r="AQ710" s="97" t="s">
        <v>55</v>
      </c>
      <c r="AR710" s="97" t="s">
        <v>55</v>
      </c>
      <c r="AS710" s="97" t="s">
        <v>55</v>
      </c>
      <c r="AT710" s="97" t="s">
        <v>55</v>
      </c>
      <c r="AU710" s="97" t="s">
        <v>55</v>
      </c>
      <c r="AV710" s="97" t="s">
        <v>55</v>
      </c>
      <c r="AW710" s="97" t="s">
        <v>55</v>
      </c>
      <c r="AX710" s="97" t="s">
        <v>55</v>
      </c>
      <c r="AY710" s="97" t="s">
        <v>55</v>
      </c>
      <c r="AZ710" s="97" t="s">
        <v>55</v>
      </c>
      <c r="BA710" s="97" t="s">
        <v>55</v>
      </c>
      <c r="BB710" s="97" t="s">
        <v>55</v>
      </c>
      <c r="BC710" s="97" t="s">
        <v>48</v>
      </c>
      <c r="BD710" s="98" t="str">
        <f t="shared" si="178"/>
        <v>A</v>
      </c>
      <c r="BE710" s="99"/>
      <c r="BF710" s="106"/>
      <c r="BG710" s="101"/>
      <c r="BH710" s="200"/>
      <c r="BI710" s="205"/>
      <c r="BJ710" s="201"/>
      <c r="BK710" s="270" t="s">
        <v>3510</v>
      </c>
      <c r="BL710" s="107"/>
      <c r="BM710" s="108"/>
      <c r="BN710" s="108"/>
      <c r="BO710" s="108"/>
      <c r="BP710" s="108"/>
      <c r="BQ710" s="108"/>
      <c r="BR710" s="109"/>
      <c r="BS710" s="108"/>
      <c r="BT710" s="108"/>
      <c r="BU710" s="108"/>
      <c r="BV710" s="62"/>
    </row>
    <row r="711" spans="1:74" ht="49.5" hidden="1" customHeight="1">
      <c r="A711" s="89" t="s">
        <v>229</v>
      </c>
      <c r="B711" s="43">
        <v>2232</v>
      </c>
      <c r="C711" s="90" t="s">
        <v>3</v>
      </c>
      <c r="D711" s="90" t="s">
        <v>3246</v>
      </c>
      <c r="E711" s="92">
        <v>45609</v>
      </c>
      <c r="F711" s="90" t="s">
        <v>24</v>
      </c>
      <c r="G711" s="93" t="s">
        <v>3148</v>
      </c>
      <c r="H711" s="90"/>
      <c r="I711" s="92">
        <v>45623</v>
      </c>
      <c r="J711" s="94"/>
      <c r="K711" s="90"/>
      <c r="L711" s="90"/>
      <c r="M711" s="90"/>
      <c r="N711" s="90"/>
      <c r="O711" s="92"/>
      <c r="P711" s="92"/>
      <c r="Q711" s="188" t="s">
        <v>110</v>
      </c>
      <c r="R711" s="95" t="e">
        <f t="array" ref="R711">SUM(IF($AA711=Reformulaciones!$B$2:$B$1354,Reformulaciones!$J$2:$J$994,0))</f>
        <v>#N/A</v>
      </c>
      <c r="S711" s="93"/>
      <c r="T711" s="290" t="s">
        <v>609</v>
      </c>
      <c r="U711" s="96"/>
      <c r="V711" s="94"/>
      <c r="W711" s="90"/>
      <c r="X711" s="92"/>
      <c r="Y711" s="92"/>
      <c r="Z711" s="90"/>
      <c r="AA711" s="44"/>
      <c r="AB711" s="97" t="s">
        <v>55</v>
      </c>
      <c r="AC711" s="97" t="s">
        <v>55</v>
      </c>
      <c r="AD711" s="97" t="s">
        <v>55</v>
      </c>
      <c r="AE711" s="97" t="s">
        <v>55</v>
      </c>
      <c r="AF711" s="97" t="s">
        <v>55</v>
      </c>
      <c r="AG711" s="97" t="s">
        <v>55</v>
      </c>
      <c r="AH711" s="97" t="s">
        <v>55</v>
      </c>
      <c r="AI711" s="97" t="s">
        <v>55</v>
      </c>
      <c r="AJ711" s="97" t="s">
        <v>55</v>
      </c>
      <c r="AK711" s="97" t="s">
        <v>55</v>
      </c>
      <c r="AL711" s="97" t="s">
        <v>55</v>
      </c>
      <c r="AM711" s="97" t="s">
        <v>55</v>
      </c>
      <c r="AN711" s="97" t="s">
        <v>55</v>
      </c>
      <c r="AO711" s="97" t="s">
        <v>55</v>
      </c>
      <c r="AP711" s="97" t="s">
        <v>55</v>
      </c>
      <c r="AQ711" s="97" t="s">
        <v>55</v>
      </c>
      <c r="AR711" s="97" t="s">
        <v>55</v>
      </c>
      <c r="AS711" s="97" t="s">
        <v>55</v>
      </c>
      <c r="AT711" s="97" t="s">
        <v>55</v>
      </c>
      <c r="AU711" s="97" t="s">
        <v>55</v>
      </c>
      <c r="AV711" s="97" t="s">
        <v>55</v>
      </c>
      <c r="AW711" s="97" t="s">
        <v>55</v>
      </c>
      <c r="AX711" s="97" t="s">
        <v>55</v>
      </c>
      <c r="AY711" s="97" t="s">
        <v>55</v>
      </c>
      <c r="AZ711" s="97" t="s">
        <v>55</v>
      </c>
      <c r="BA711" s="97" t="s">
        <v>55</v>
      </c>
      <c r="BB711" s="97" t="s">
        <v>55</v>
      </c>
      <c r="BC711" s="97" t="s">
        <v>46</v>
      </c>
      <c r="BD711" s="98" t="str">
        <f t="shared" si="178"/>
        <v>A</v>
      </c>
      <c r="BE711" s="99"/>
      <c r="BF711" s="106"/>
      <c r="BG711" s="101"/>
      <c r="BH711" s="200"/>
      <c r="BI711" s="205"/>
      <c r="BJ711" s="201"/>
      <c r="BK711" s="270" t="s">
        <v>3518</v>
      </c>
      <c r="BL711" s="107"/>
      <c r="BM711" s="108"/>
      <c r="BN711" s="108"/>
      <c r="BO711" s="108"/>
      <c r="BP711" s="108"/>
      <c r="BQ711" s="108"/>
      <c r="BR711" s="109"/>
      <c r="BS711" s="108"/>
      <c r="BT711" s="108"/>
      <c r="BU711" s="108"/>
      <c r="BV711" s="62"/>
    </row>
    <row r="712" spans="1:74" ht="49.5" hidden="1" customHeight="1">
      <c r="A712" s="89" t="s">
        <v>229</v>
      </c>
      <c r="B712" s="43">
        <v>2233</v>
      </c>
      <c r="C712" s="90" t="s">
        <v>3</v>
      </c>
      <c r="D712" s="90" t="s">
        <v>3246</v>
      </c>
      <c r="E712" s="92">
        <v>45609</v>
      </c>
      <c r="F712" s="90" t="s">
        <v>22</v>
      </c>
      <c r="G712" s="93" t="s">
        <v>3149</v>
      </c>
      <c r="H712" s="90"/>
      <c r="I712" s="92">
        <v>45623</v>
      </c>
      <c r="J712" s="94"/>
      <c r="K712" s="90"/>
      <c r="L712" s="90"/>
      <c r="M712" s="90"/>
      <c r="N712" s="90"/>
      <c r="O712" s="92"/>
      <c r="P712" s="92"/>
      <c r="Q712" s="188" t="s">
        <v>110</v>
      </c>
      <c r="R712" s="95" t="e">
        <f t="array" ref="R712">SUM(IF($AA712=Reformulaciones!$B$2:$B$1354,Reformulaciones!$J$2:$J$994,0))</f>
        <v>#N/A</v>
      </c>
      <c r="S712" s="93"/>
      <c r="T712" s="290" t="s">
        <v>609</v>
      </c>
      <c r="U712" s="96"/>
      <c r="V712" s="94"/>
      <c r="W712" s="90"/>
      <c r="X712" s="92"/>
      <c r="Y712" s="92"/>
      <c r="Z712" s="90"/>
      <c r="AA712" s="44"/>
      <c r="AB712" s="97" t="s">
        <v>55</v>
      </c>
      <c r="AC712" s="97" t="s">
        <v>55</v>
      </c>
      <c r="AD712" s="97" t="s">
        <v>55</v>
      </c>
      <c r="AE712" s="97" t="s">
        <v>55</v>
      </c>
      <c r="AF712" s="97" t="s">
        <v>55</v>
      </c>
      <c r="AG712" s="97" t="s">
        <v>55</v>
      </c>
      <c r="AH712" s="97" t="s">
        <v>55</v>
      </c>
      <c r="AI712" s="97" t="s">
        <v>55</v>
      </c>
      <c r="AJ712" s="97" t="s">
        <v>55</v>
      </c>
      <c r="AK712" s="97" t="s">
        <v>55</v>
      </c>
      <c r="AL712" s="97" t="s">
        <v>55</v>
      </c>
      <c r="AM712" s="97" t="s">
        <v>55</v>
      </c>
      <c r="AN712" s="97" t="s">
        <v>55</v>
      </c>
      <c r="AO712" s="97" t="s">
        <v>55</v>
      </c>
      <c r="AP712" s="97" t="s">
        <v>55</v>
      </c>
      <c r="AQ712" s="97" t="s">
        <v>55</v>
      </c>
      <c r="AR712" s="97" t="s">
        <v>55</v>
      </c>
      <c r="AS712" s="97" t="s">
        <v>55</v>
      </c>
      <c r="AT712" s="97" t="s">
        <v>55</v>
      </c>
      <c r="AU712" s="97" t="s">
        <v>55</v>
      </c>
      <c r="AV712" s="97" t="s">
        <v>55</v>
      </c>
      <c r="AW712" s="97" t="s">
        <v>55</v>
      </c>
      <c r="AX712" s="97" t="s">
        <v>55</v>
      </c>
      <c r="AY712" s="97" t="s">
        <v>55</v>
      </c>
      <c r="AZ712" s="97" t="s">
        <v>55</v>
      </c>
      <c r="BA712" s="97" t="s">
        <v>55</v>
      </c>
      <c r="BB712" s="97" t="s">
        <v>55</v>
      </c>
      <c r="BC712" s="97" t="s">
        <v>46</v>
      </c>
      <c r="BD712" s="98" t="str">
        <f t="shared" si="178"/>
        <v>A</v>
      </c>
      <c r="BE712" s="99"/>
      <c r="BF712" s="106"/>
      <c r="BG712" s="101"/>
      <c r="BH712" s="200"/>
      <c r="BI712" s="205"/>
      <c r="BJ712" s="201"/>
      <c r="BK712" s="270" t="s">
        <v>3518</v>
      </c>
      <c r="BL712" s="107"/>
      <c r="BM712" s="108"/>
      <c r="BN712" s="108"/>
      <c r="BO712" s="108"/>
      <c r="BP712" s="108"/>
      <c r="BQ712" s="108"/>
      <c r="BR712" s="109"/>
      <c r="BS712" s="108"/>
      <c r="BT712" s="108"/>
      <c r="BU712" s="108"/>
      <c r="BV712" s="62"/>
    </row>
    <row r="713" spans="1:74" ht="49.5" hidden="1" customHeight="1">
      <c r="A713" s="89" t="s">
        <v>229</v>
      </c>
      <c r="B713" s="43">
        <v>2234</v>
      </c>
      <c r="C713" s="90" t="s">
        <v>4</v>
      </c>
      <c r="D713" s="90" t="s">
        <v>3247</v>
      </c>
      <c r="E713" s="92"/>
      <c r="F713" s="90" t="s">
        <v>24</v>
      </c>
      <c r="G713" s="93" t="s">
        <v>3150</v>
      </c>
      <c r="H713" s="90"/>
      <c r="I713" s="92">
        <v>45635</v>
      </c>
      <c r="J713" s="94"/>
      <c r="K713" s="90"/>
      <c r="L713" s="90"/>
      <c r="M713" s="90"/>
      <c r="N713" s="90"/>
      <c r="O713" s="92"/>
      <c r="P713" s="92"/>
      <c r="Q713" s="188"/>
      <c r="R713" s="95" t="e">
        <f t="array" ref="R713">SUM(IF($AA713=Reformulaciones!$B$2:$B$1354,Reformulaciones!$J$2:$J$994,0))</f>
        <v>#N/A</v>
      </c>
      <c r="S713" s="93"/>
      <c r="T713" s="290" t="s">
        <v>609</v>
      </c>
      <c r="U713" s="96"/>
      <c r="V713" s="94"/>
      <c r="W713" s="90"/>
      <c r="X713" s="92"/>
      <c r="Y713" s="92"/>
      <c r="Z713" s="90"/>
      <c r="AA713" s="44"/>
      <c r="AB713" s="97" t="s">
        <v>55</v>
      </c>
      <c r="AC713" s="97" t="s">
        <v>55</v>
      </c>
      <c r="AD713" s="97" t="s">
        <v>55</v>
      </c>
      <c r="AE713" s="97" t="s">
        <v>55</v>
      </c>
      <c r="AF713" s="97" t="s">
        <v>55</v>
      </c>
      <c r="AG713" s="97" t="s">
        <v>55</v>
      </c>
      <c r="AH713" s="97" t="s">
        <v>55</v>
      </c>
      <c r="AI713" s="97" t="s">
        <v>55</v>
      </c>
      <c r="AJ713" s="97" t="s">
        <v>55</v>
      </c>
      <c r="AK713" s="97" t="s">
        <v>55</v>
      </c>
      <c r="AL713" s="97" t="s">
        <v>55</v>
      </c>
      <c r="AM713" s="97" t="s">
        <v>55</v>
      </c>
      <c r="AN713" s="97" t="s">
        <v>55</v>
      </c>
      <c r="AO713" s="97" t="s">
        <v>55</v>
      </c>
      <c r="AP713" s="97" t="s">
        <v>55</v>
      </c>
      <c r="AQ713" s="97" t="s">
        <v>55</v>
      </c>
      <c r="AR713" s="97" t="s">
        <v>55</v>
      </c>
      <c r="AS713" s="97" t="s">
        <v>55</v>
      </c>
      <c r="AT713" s="97" t="s">
        <v>55</v>
      </c>
      <c r="AU713" s="97" t="s">
        <v>55</v>
      </c>
      <c r="AV713" s="97" t="s">
        <v>55</v>
      </c>
      <c r="AW713" s="97" t="s">
        <v>55</v>
      </c>
      <c r="AX713" s="97" t="s">
        <v>55</v>
      </c>
      <c r="AY713" s="97" t="s">
        <v>55</v>
      </c>
      <c r="AZ713" s="97" t="s">
        <v>55</v>
      </c>
      <c r="BA713" s="97" t="s">
        <v>55</v>
      </c>
      <c r="BB713" s="97" t="s">
        <v>55</v>
      </c>
      <c r="BC713" s="97" t="s">
        <v>43</v>
      </c>
      <c r="BD713" s="98" t="str">
        <f t="shared" si="178"/>
        <v>A</v>
      </c>
      <c r="BE713" s="99"/>
      <c r="BF713" s="106"/>
      <c r="BG713" s="101"/>
      <c r="BH713" s="200"/>
      <c r="BI713" s="205"/>
      <c r="BJ713" s="201"/>
      <c r="BK713" s="270" t="s">
        <v>3519</v>
      </c>
      <c r="BL713" s="107"/>
      <c r="BM713" s="108"/>
      <c r="BN713" s="108"/>
      <c r="BO713" s="108"/>
      <c r="BP713" s="108"/>
      <c r="BQ713" s="108"/>
      <c r="BR713" s="109"/>
      <c r="BS713" s="108"/>
      <c r="BT713" s="108"/>
      <c r="BU713" s="108"/>
      <c r="BV713" s="62"/>
    </row>
    <row r="714" spans="1:74" ht="49.5" hidden="1" customHeight="1">
      <c r="A714" s="89" t="s">
        <v>229</v>
      </c>
      <c r="B714" s="43">
        <v>2235</v>
      </c>
      <c r="C714" s="90" t="s">
        <v>4</v>
      </c>
      <c r="D714" s="90" t="s">
        <v>3247</v>
      </c>
      <c r="E714" s="92"/>
      <c r="F714" s="90" t="s">
        <v>24</v>
      </c>
      <c r="G714" s="93" t="s">
        <v>3151</v>
      </c>
      <c r="H714" s="90"/>
      <c r="I714" s="92">
        <v>45635</v>
      </c>
      <c r="J714" s="94"/>
      <c r="K714" s="90"/>
      <c r="L714" s="90"/>
      <c r="M714" s="90"/>
      <c r="N714" s="90"/>
      <c r="O714" s="92"/>
      <c r="P714" s="92"/>
      <c r="Q714" s="188"/>
      <c r="R714" s="95" t="e">
        <f t="array" ref="R714">SUM(IF($AA714=Reformulaciones!$B$2:$B$1354,Reformulaciones!$J$2:$J$994,0))</f>
        <v>#N/A</v>
      </c>
      <c r="S714" s="93"/>
      <c r="T714" s="290" t="s">
        <v>609</v>
      </c>
      <c r="U714" s="96"/>
      <c r="V714" s="94"/>
      <c r="W714" s="90"/>
      <c r="X714" s="92"/>
      <c r="Y714" s="92"/>
      <c r="Z714" s="90"/>
      <c r="AA714" s="44"/>
      <c r="AB714" s="97" t="s">
        <v>55</v>
      </c>
      <c r="AC714" s="97" t="s">
        <v>55</v>
      </c>
      <c r="AD714" s="97" t="s">
        <v>55</v>
      </c>
      <c r="AE714" s="97" t="s">
        <v>55</v>
      </c>
      <c r="AF714" s="97" t="s">
        <v>55</v>
      </c>
      <c r="AG714" s="97" t="s">
        <v>55</v>
      </c>
      <c r="AH714" s="97" t="s">
        <v>55</v>
      </c>
      <c r="AI714" s="97" t="s">
        <v>55</v>
      </c>
      <c r="AJ714" s="97" t="s">
        <v>55</v>
      </c>
      <c r="AK714" s="97" t="s">
        <v>55</v>
      </c>
      <c r="AL714" s="97" t="s">
        <v>55</v>
      </c>
      <c r="AM714" s="97" t="s">
        <v>55</v>
      </c>
      <c r="AN714" s="97" t="s">
        <v>55</v>
      </c>
      <c r="AO714" s="97" t="s">
        <v>55</v>
      </c>
      <c r="AP714" s="97" t="s">
        <v>55</v>
      </c>
      <c r="AQ714" s="97" t="s">
        <v>55</v>
      </c>
      <c r="AR714" s="97" t="s">
        <v>55</v>
      </c>
      <c r="AS714" s="97" t="s">
        <v>55</v>
      </c>
      <c r="AT714" s="97" t="s">
        <v>55</v>
      </c>
      <c r="AU714" s="97" t="s">
        <v>55</v>
      </c>
      <c r="AV714" s="97" t="s">
        <v>55</v>
      </c>
      <c r="AW714" s="97" t="s">
        <v>55</v>
      </c>
      <c r="AX714" s="97" t="s">
        <v>55</v>
      </c>
      <c r="AY714" s="97" t="s">
        <v>55</v>
      </c>
      <c r="AZ714" s="97" t="s">
        <v>55</v>
      </c>
      <c r="BA714" s="97" t="s">
        <v>55</v>
      </c>
      <c r="BB714" s="97" t="s">
        <v>55</v>
      </c>
      <c r="BC714" s="97" t="s">
        <v>43</v>
      </c>
      <c r="BD714" s="98" t="str">
        <f t="shared" si="178"/>
        <v>A</v>
      </c>
      <c r="BE714" s="99"/>
      <c r="BF714" s="106"/>
      <c r="BG714" s="101"/>
      <c r="BH714" s="200"/>
      <c r="BI714" s="205"/>
      <c r="BJ714" s="201"/>
      <c r="BK714" s="270" t="s">
        <v>3520</v>
      </c>
      <c r="BL714" s="107"/>
      <c r="BM714" s="108"/>
      <c r="BN714" s="108"/>
      <c r="BO714" s="108"/>
      <c r="BP714" s="108"/>
      <c r="BQ714" s="108"/>
      <c r="BR714" s="109"/>
      <c r="BS714" s="108"/>
      <c r="BT714" s="108"/>
      <c r="BU714" s="108"/>
      <c r="BV714" s="62"/>
    </row>
    <row r="715" spans="1:74" ht="49.5" hidden="1" customHeight="1">
      <c r="A715" s="89" t="s">
        <v>229</v>
      </c>
      <c r="B715" s="43">
        <v>2236</v>
      </c>
      <c r="C715" s="90" t="s">
        <v>4</v>
      </c>
      <c r="D715" s="90" t="s">
        <v>3247</v>
      </c>
      <c r="E715" s="92"/>
      <c r="F715" s="90" t="s">
        <v>24</v>
      </c>
      <c r="G715" s="93" t="s">
        <v>3152</v>
      </c>
      <c r="H715" s="90"/>
      <c r="I715" s="92">
        <v>45635</v>
      </c>
      <c r="J715" s="94"/>
      <c r="K715" s="90"/>
      <c r="L715" s="90"/>
      <c r="M715" s="90"/>
      <c r="N715" s="90"/>
      <c r="O715" s="92"/>
      <c r="P715" s="92"/>
      <c r="Q715" s="188"/>
      <c r="R715" s="95" t="e">
        <f t="array" ref="R715">SUM(IF($AA715=Reformulaciones!$B$2:$B$1354,Reformulaciones!$J$2:$J$994,0))</f>
        <v>#N/A</v>
      </c>
      <c r="S715" s="93"/>
      <c r="T715" s="290" t="s">
        <v>609</v>
      </c>
      <c r="U715" s="96"/>
      <c r="V715" s="94"/>
      <c r="W715" s="90"/>
      <c r="X715" s="92"/>
      <c r="Y715" s="92"/>
      <c r="Z715" s="90"/>
      <c r="AA715" s="44"/>
      <c r="AB715" s="97" t="s">
        <v>55</v>
      </c>
      <c r="AC715" s="97" t="s">
        <v>55</v>
      </c>
      <c r="AD715" s="97" t="s">
        <v>55</v>
      </c>
      <c r="AE715" s="97" t="s">
        <v>55</v>
      </c>
      <c r="AF715" s="97" t="s">
        <v>55</v>
      </c>
      <c r="AG715" s="97" t="s">
        <v>55</v>
      </c>
      <c r="AH715" s="97" t="s">
        <v>55</v>
      </c>
      <c r="AI715" s="97" t="s">
        <v>55</v>
      </c>
      <c r="AJ715" s="97" t="s">
        <v>55</v>
      </c>
      <c r="AK715" s="97" t="s">
        <v>55</v>
      </c>
      <c r="AL715" s="97" t="s">
        <v>55</v>
      </c>
      <c r="AM715" s="97" t="s">
        <v>55</v>
      </c>
      <c r="AN715" s="97" t="s">
        <v>55</v>
      </c>
      <c r="AO715" s="97" t="s">
        <v>55</v>
      </c>
      <c r="AP715" s="97" t="s">
        <v>55</v>
      </c>
      <c r="AQ715" s="97" t="s">
        <v>55</v>
      </c>
      <c r="AR715" s="97" t="s">
        <v>55</v>
      </c>
      <c r="AS715" s="97" t="s">
        <v>55</v>
      </c>
      <c r="AT715" s="97" t="s">
        <v>55</v>
      </c>
      <c r="AU715" s="97" t="s">
        <v>55</v>
      </c>
      <c r="AV715" s="97" t="s">
        <v>55</v>
      </c>
      <c r="AW715" s="97" t="s">
        <v>55</v>
      </c>
      <c r="AX715" s="97" t="s">
        <v>55</v>
      </c>
      <c r="AY715" s="97" t="s">
        <v>55</v>
      </c>
      <c r="AZ715" s="97" t="s">
        <v>55</v>
      </c>
      <c r="BA715" s="97" t="s">
        <v>55</v>
      </c>
      <c r="BB715" s="97" t="s">
        <v>55</v>
      </c>
      <c r="BC715" s="97" t="s">
        <v>43</v>
      </c>
      <c r="BD715" s="98" t="str">
        <f t="shared" si="178"/>
        <v>A</v>
      </c>
      <c r="BE715" s="99"/>
      <c r="BF715" s="106"/>
      <c r="BG715" s="101"/>
      <c r="BH715" s="200"/>
      <c r="BI715" s="205"/>
      <c r="BJ715" s="201"/>
      <c r="BK715" s="270" t="s">
        <v>3521</v>
      </c>
      <c r="BL715" s="107"/>
      <c r="BM715" s="108"/>
      <c r="BN715" s="108"/>
      <c r="BO715" s="108"/>
      <c r="BP715" s="108"/>
      <c r="BQ715" s="108"/>
      <c r="BR715" s="109"/>
      <c r="BS715" s="108"/>
      <c r="BT715" s="108"/>
      <c r="BU715" s="108"/>
      <c r="BV715" s="62"/>
    </row>
    <row r="716" spans="1:74" ht="49.5" hidden="1" customHeight="1">
      <c r="A716" s="89" t="s">
        <v>229</v>
      </c>
      <c r="B716" s="43">
        <v>2237</v>
      </c>
      <c r="C716" s="90" t="s">
        <v>4</v>
      </c>
      <c r="D716" s="90" t="s">
        <v>3247</v>
      </c>
      <c r="E716" s="92"/>
      <c r="F716" s="90" t="s">
        <v>24</v>
      </c>
      <c r="G716" s="93" t="s">
        <v>3153</v>
      </c>
      <c r="H716" s="90"/>
      <c r="I716" s="92">
        <v>45635</v>
      </c>
      <c r="J716" s="94"/>
      <c r="K716" s="90"/>
      <c r="L716" s="90"/>
      <c r="M716" s="90"/>
      <c r="N716" s="90"/>
      <c r="O716" s="92"/>
      <c r="P716" s="92"/>
      <c r="Q716" s="188"/>
      <c r="R716" s="95" t="e">
        <f t="array" ref="R716">SUM(IF($AA716=Reformulaciones!$B$2:$B$1354,Reformulaciones!$J$2:$J$994,0))</f>
        <v>#N/A</v>
      </c>
      <c r="S716" s="93"/>
      <c r="T716" s="290" t="s">
        <v>609</v>
      </c>
      <c r="U716" s="96"/>
      <c r="V716" s="94"/>
      <c r="W716" s="90"/>
      <c r="X716" s="92"/>
      <c r="Y716" s="92"/>
      <c r="Z716" s="90"/>
      <c r="AA716" s="44"/>
      <c r="AB716" s="97" t="s">
        <v>55</v>
      </c>
      <c r="AC716" s="97" t="s">
        <v>55</v>
      </c>
      <c r="AD716" s="97" t="s">
        <v>55</v>
      </c>
      <c r="AE716" s="97" t="s">
        <v>55</v>
      </c>
      <c r="AF716" s="97" t="s">
        <v>55</v>
      </c>
      <c r="AG716" s="97" t="s">
        <v>55</v>
      </c>
      <c r="AH716" s="97" t="s">
        <v>55</v>
      </c>
      <c r="AI716" s="97" t="s">
        <v>55</v>
      </c>
      <c r="AJ716" s="97" t="s">
        <v>55</v>
      </c>
      <c r="AK716" s="97" t="s">
        <v>55</v>
      </c>
      <c r="AL716" s="97" t="s">
        <v>55</v>
      </c>
      <c r="AM716" s="97" t="s">
        <v>55</v>
      </c>
      <c r="AN716" s="97" t="s">
        <v>55</v>
      </c>
      <c r="AO716" s="97" t="s">
        <v>55</v>
      </c>
      <c r="AP716" s="97" t="s">
        <v>55</v>
      </c>
      <c r="AQ716" s="97" t="s">
        <v>55</v>
      </c>
      <c r="AR716" s="97" t="s">
        <v>55</v>
      </c>
      <c r="AS716" s="97" t="s">
        <v>55</v>
      </c>
      <c r="AT716" s="97" t="s">
        <v>55</v>
      </c>
      <c r="AU716" s="97" t="s">
        <v>55</v>
      </c>
      <c r="AV716" s="97" t="s">
        <v>55</v>
      </c>
      <c r="AW716" s="97" t="s">
        <v>55</v>
      </c>
      <c r="AX716" s="97" t="s">
        <v>55</v>
      </c>
      <c r="AY716" s="97" t="s">
        <v>55</v>
      </c>
      <c r="AZ716" s="97" t="s">
        <v>55</v>
      </c>
      <c r="BA716" s="97" t="s">
        <v>55</v>
      </c>
      <c r="BB716" s="97" t="s">
        <v>55</v>
      </c>
      <c r="BC716" s="97" t="s">
        <v>43</v>
      </c>
      <c r="BD716" s="98" t="str">
        <f t="shared" si="178"/>
        <v>A</v>
      </c>
      <c r="BE716" s="99"/>
      <c r="BF716" s="106"/>
      <c r="BG716" s="101"/>
      <c r="BH716" s="200"/>
      <c r="BI716" s="205"/>
      <c r="BJ716" s="201"/>
      <c r="BK716" s="270" t="s">
        <v>3522</v>
      </c>
      <c r="BL716" s="107"/>
      <c r="BM716" s="108"/>
      <c r="BN716" s="108"/>
      <c r="BO716" s="108"/>
      <c r="BP716" s="108"/>
      <c r="BQ716" s="108"/>
      <c r="BR716" s="109"/>
      <c r="BS716" s="108"/>
      <c r="BT716" s="108"/>
      <c r="BU716" s="108"/>
      <c r="BV716" s="62"/>
    </row>
    <row r="717" spans="1:74" ht="49.5" hidden="1" customHeight="1">
      <c r="A717" s="89" t="s">
        <v>229</v>
      </c>
      <c r="B717" s="43">
        <v>2238</v>
      </c>
      <c r="C717" s="90" t="s">
        <v>4</v>
      </c>
      <c r="D717" s="90" t="s">
        <v>3247</v>
      </c>
      <c r="E717" s="92"/>
      <c r="F717" s="90" t="s">
        <v>24</v>
      </c>
      <c r="G717" s="93" t="s">
        <v>3154</v>
      </c>
      <c r="H717" s="90"/>
      <c r="I717" s="92">
        <v>45635</v>
      </c>
      <c r="J717" s="94"/>
      <c r="K717" s="90"/>
      <c r="L717" s="90"/>
      <c r="M717" s="90"/>
      <c r="N717" s="90"/>
      <c r="O717" s="92"/>
      <c r="P717" s="92"/>
      <c r="Q717" s="188"/>
      <c r="R717" s="95" t="e">
        <f t="array" ref="R717">SUM(IF($AA717=Reformulaciones!$B$2:$B$1354,Reformulaciones!$J$2:$J$994,0))</f>
        <v>#N/A</v>
      </c>
      <c r="S717" s="93"/>
      <c r="T717" s="290" t="s">
        <v>609</v>
      </c>
      <c r="U717" s="96"/>
      <c r="V717" s="94"/>
      <c r="W717" s="90"/>
      <c r="X717" s="92"/>
      <c r="Y717" s="92"/>
      <c r="Z717" s="90"/>
      <c r="AA717" s="44"/>
      <c r="AB717" s="97" t="s">
        <v>55</v>
      </c>
      <c r="AC717" s="97" t="s">
        <v>55</v>
      </c>
      <c r="AD717" s="97" t="s">
        <v>55</v>
      </c>
      <c r="AE717" s="97" t="s">
        <v>55</v>
      </c>
      <c r="AF717" s="97" t="s">
        <v>55</v>
      </c>
      <c r="AG717" s="97" t="s">
        <v>55</v>
      </c>
      <c r="AH717" s="97" t="s">
        <v>55</v>
      </c>
      <c r="AI717" s="97" t="s">
        <v>55</v>
      </c>
      <c r="AJ717" s="97" t="s">
        <v>55</v>
      </c>
      <c r="AK717" s="97" t="s">
        <v>55</v>
      </c>
      <c r="AL717" s="97" t="s">
        <v>55</v>
      </c>
      <c r="AM717" s="97" t="s">
        <v>55</v>
      </c>
      <c r="AN717" s="97" t="s">
        <v>55</v>
      </c>
      <c r="AO717" s="97" t="s">
        <v>55</v>
      </c>
      <c r="AP717" s="97" t="s">
        <v>55</v>
      </c>
      <c r="AQ717" s="97" t="s">
        <v>55</v>
      </c>
      <c r="AR717" s="97" t="s">
        <v>55</v>
      </c>
      <c r="AS717" s="97" t="s">
        <v>55</v>
      </c>
      <c r="AT717" s="97" t="s">
        <v>55</v>
      </c>
      <c r="AU717" s="97" t="s">
        <v>55</v>
      </c>
      <c r="AV717" s="97" t="s">
        <v>55</v>
      </c>
      <c r="AW717" s="97" t="s">
        <v>55</v>
      </c>
      <c r="AX717" s="97" t="s">
        <v>55</v>
      </c>
      <c r="AY717" s="97" t="s">
        <v>55</v>
      </c>
      <c r="AZ717" s="97" t="s">
        <v>55</v>
      </c>
      <c r="BA717" s="97" t="s">
        <v>55</v>
      </c>
      <c r="BB717" s="97" t="s">
        <v>55</v>
      </c>
      <c r="BC717" s="97" t="s">
        <v>43</v>
      </c>
      <c r="BD717" s="98" t="str">
        <f t="shared" si="178"/>
        <v>A</v>
      </c>
      <c r="BE717" s="99"/>
      <c r="BF717" s="106"/>
      <c r="BG717" s="101"/>
      <c r="BH717" s="200"/>
      <c r="BI717" s="205"/>
      <c r="BJ717" s="201"/>
      <c r="BK717" s="270" t="s">
        <v>3523</v>
      </c>
      <c r="BL717" s="107"/>
      <c r="BM717" s="108"/>
      <c r="BN717" s="108"/>
      <c r="BO717" s="108"/>
      <c r="BP717" s="108"/>
      <c r="BQ717" s="108"/>
      <c r="BR717" s="109"/>
      <c r="BS717" s="108"/>
      <c r="BT717" s="108"/>
      <c r="BU717" s="108"/>
      <c r="BV717" s="62"/>
    </row>
    <row r="718" spans="1:74" ht="49.5" hidden="1" customHeight="1">
      <c r="A718" s="89" t="s">
        <v>229</v>
      </c>
      <c r="B718" s="43">
        <v>2239</v>
      </c>
      <c r="C718" s="90" t="s">
        <v>4</v>
      </c>
      <c r="D718" s="90" t="s">
        <v>3247</v>
      </c>
      <c r="E718" s="92"/>
      <c r="F718" s="90" t="s">
        <v>24</v>
      </c>
      <c r="G718" s="93" t="s">
        <v>3155</v>
      </c>
      <c r="H718" s="90"/>
      <c r="I718" s="92">
        <v>45635</v>
      </c>
      <c r="J718" s="94"/>
      <c r="K718" s="90"/>
      <c r="L718" s="90"/>
      <c r="M718" s="90"/>
      <c r="N718" s="90"/>
      <c r="O718" s="92"/>
      <c r="P718" s="92"/>
      <c r="Q718" s="188"/>
      <c r="R718" s="95" t="e">
        <f t="array" ref="R718">SUM(IF($AA718=Reformulaciones!$B$2:$B$1354,Reformulaciones!$J$2:$J$994,0))</f>
        <v>#N/A</v>
      </c>
      <c r="S718" s="93"/>
      <c r="T718" s="290" t="s">
        <v>609</v>
      </c>
      <c r="U718" s="96"/>
      <c r="V718" s="94"/>
      <c r="W718" s="90"/>
      <c r="X718" s="92"/>
      <c r="Y718" s="92"/>
      <c r="Z718" s="90"/>
      <c r="AA718" s="44"/>
      <c r="AB718" s="97" t="s">
        <v>55</v>
      </c>
      <c r="AC718" s="97" t="s">
        <v>55</v>
      </c>
      <c r="AD718" s="97" t="s">
        <v>55</v>
      </c>
      <c r="AE718" s="97" t="s">
        <v>55</v>
      </c>
      <c r="AF718" s="97" t="s">
        <v>55</v>
      </c>
      <c r="AG718" s="97" t="s">
        <v>55</v>
      </c>
      <c r="AH718" s="97" t="s">
        <v>55</v>
      </c>
      <c r="AI718" s="97" t="s">
        <v>55</v>
      </c>
      <c r="AJ718" s="97" t="s">
        <v>55</v>
      </c>
      <c r="AK718" s="97" t="s">
        <v>55</v>
      </c>
      <c r="AL718" s="97" t="s">
        <v>55</v>
      </c>
      <c r="AM718" s="97" t="s">
        <v>55</v>
      </c>
      <c r="AN718" s="97" t="s">
        <v>55</v>
      </c>
      <c r="AO718" s="97" t="s">
        <v>55</v>
      </c>
      <c r="AP718" s="97" t="s">
        <v>55</v>
      </c>
      <c r="AQ718" s="97" t="s">
        <v>55</v>
      </c>
      <c r="AR718" s="97" t="s">
        <v>55</v>
      </c>
      <c r="AS718" s="97" t="s">
        <v>55</v>
      </c>
      <c r="AT718" s="97" t="s">
        <v>55</v>
      </c>
      <c r="AU718" s="97" t="s">
        <v>55</v>
      </c>
      <c r="AV718" s="97" t="s">
        <v>55</v>
      </c>
      <c r="AW718" s="97" t="s">
        <v>55</v>
      </c>
      <c r="AX718" s="97" t="s">
        <v>55</v>
      </c>
      <c r="AY718" s="97" t="s">
        <v>55</v>
      </c>
      <c r="AZ718" s="97" t="s">
        <v>55</v>
      </c>
      <c r="BA718" s="97" t="s">
        <v>55</v>
      </c>
      <c r="BB718" s="97" t="s">
        <v>55</v>
      </c>
      <c r="BC718" s="97" t="s">
        <v>43</v>
      </c>
      <c r="BD718" s="98" t="str">
        <f t="shared" si="178"/>
        <v>A</v>
      </c>
      <c r="BE718" s="99"/>
      <c r="BF718" s="106"/>
      <c r="BG718" s="101"/>
      <c r="BH718" s="200"/>
      <c r="BI718" s="205"/>
      <c r="BJ718" s="201"/>
      <c r="BK718" s="270" t="s">
        <v>3524</v>
      </c>
      <c r="BL718" s="107"/>
      <c r="BM718" s="108"/>
      <c r="BN718" s="108"/>
      <c r="BO718" s="108"/>
      <c r="BP718" s="108"/>
      <c r="BQ718" s="108"/>
      <c r="BR718" s="109"/>
      <c r="BS718" s="108"/>
      <c r="BT718" s="108"/>
      <c r="BU718" s="108"/>
      <c r="BV718" s="62"/>
    </row>
    <row r="719" spans="1:74" ht="49.5" hidden="1" customHeight="1">
      <c r="A719" s="89" t="s">
        <v>229</v>
      </c>
      <c r="B719" s="43">
        <v>2240</v>
      </c>
      <c r="C719" s="90" t="s">
        <v>4</v>
      </c>
      <c r="D719" s="90" t="s">
        <v>3247</v>
      </c>
      <c r="E719" s="92"/>
      <c r="F719" s="90" t="s">
        <v>24</v>
      </c>
      <c r="G719" s="93" t="s">
        <v>3156</v>
      </c>
      <c r="H719" s="90"/>
      <c r="I719" s="92">
        <v>45635</v>
      </c>
      <c r="J719" s="94"/>
      <c r="K719" s="90"/>
      <c r="L719" s="90"/>
      <c r="M719" s="90"/>
      <c r="N719" s="90"/>
      <c r="O719" s="92"/>
      <c r="P719" s="92"/>
      <c r="Q719" s="188"/>
      <c r="R719" s="95" t="e">
        <f t="array" ref="R719">SUM(IF($AA719=Reformulaciones!$B$2:$B$1354,Reformulaciones!$J$2:$J$994,0))</f>
        <v>#N/A</v>
      </c>
      <c r="S719" s="93"/>
      <c r="T719" s="290" t="s">
        <v>609</v>
      </c>
      <c r="U719" s="96"/>
      <c r="V719" s="94"/>
      <c r="W719" s="90"/>
      <c r="X719" s="92"/>
      <c r="Y719" s="92"/>
      <c r="Z719" s="90"/>
      <c r="AA719" s="44"/>
      <c r="AB719" s="97" t="s">
        <v>55</v>
      </c>
      <c r="AC719" s="97" t="s">
        <v>55</v>
      </c>
      <c r="AD719" s="97" t="s">
        <v>55</v>
      </c>
      <c r="AE719" s="97" t="s">
        <v>55</v>
      </c>
      <c r="AF719" s="97" t="s">
        <v>55</v>
      </c>
      <c r="AG719" s="97" t="s">
        <v>55</v>
      </c>
      <c r="AH719" s="97" t="s">
        <v>55</v>
      </c>
      <c r="AI719" s="97" t="s">
        <v>55</v>
      </c>
      <c r="AJ719" s="97" t="s">
        <v>55</v>
      </c>
      <c r="AK719" s="97" t="s">
        <v>55</v>
      </c>
      <c r="AL719" s="97" t="s">
        <v>55</v>
      </c>
      <c r="AM719" s="97" t="s">
        <v>55</v>
      </c>
      <c r="AN719" s="97" t="s">
        <v>55</v>
      </c>
      <c r="AO719" s="97" t="s">
        <v>55</v>
      </c>
      <c r="AP719" s="97" t="s">
        <v>55</v>
      </c>
      <c r="AQ719" s="97" t="s">
        <v>55</v>
      </c>
      <c r="AR719" s="97" t="s">
        <v>55</v>
      </c>
      <c r="AS719" s="97" t="s">
        <v>55</v>
      </c>
      <c r="AT719" s="97" t="s">
        <v>55</v>
      </c>
      <c r="AU719" s="97" t="s">
        <v>55</v>
      </c>
      <c r="AV719" s="97" t="s">
        <v>55</v>
      </c>
      <c r="AW719" s="97" t="s">
        <v>55</v>
      </c>
      <c r="AX719" s="97" t="s">
        <v>55</v>
      </c>
      <c r="AY719" s="97" t="s">
        <v>55</v>
      </c>
      <c r="AZ719" s="97" t="s">
        <v>55</v>
      </c>
      <c r="BA719" s="97" t="s">
        <v>55</v>
      </c>
      <c r="BB719" s="97" t="s">
        <v>55</v>
      </c>
      <c r="BC719" s="97" t="s">
        <v>43</v>
      </c>
      <c r="BD719" s="98" t="str">
        <f t="shared" si="178"/>
        <v>A</v>
      </c>
      <c r="BE719" s="99"/>
      <c r="BF719" s="106"/>
      <c r="BG719" s="101"/>
      <c r="BH719" s="200"/>
      <c r="BI719" s="205"/>
      <c r="BJ719" s="201"/>
      <c r="BK719" s="270" t="s">
        <v>3525</v>
      </c>
      <c r="BL719" s="107"/>
      <c r="BM719" s="108"/>
      <c r="BN719" s="108"/>
      <c r="BO719" s="108"/>
      <c r="BP719" s="108"/>
      <c r="BQ719" s="108"/>
      <c r="BR719" s="109"/>
      <c r="BS719" s="108"/>
      <c r="BT719" s="108"/>
      <c r="BU719" s="108"/>
      <c r="BV719" s="62"/>
    </row>
    <row r="720" spans="1:74" ht="49.5" hidden="1" customHeight="1">
      <c r="A720" s="89" t="s">
        <v>3526</v>
      </c>
      <c r="B720" s="43">
        <v>2266</v>
      </c>
      <c r="C720" s="90"/>
      <c r="D720" s="90"/>
      <c r="E720" s="92"/>
      <c r="F720" s="90" t="s">
        <v>24</v>
      </c>
      <c r="G720" s="93" t="s">
        <v>3528</v>
      </c>
      <c r="H720" s="90"/>
      <c r="I720" s="92">
        <v>45645</v>
      </c>
      <c r="J720" s="94"/>
      <c r="K720" s="90"/>
      <c r="L720" s="90"/>
      <c r="M720" s="90"/>
      <c r="N720" s="90"/>
      <c r="O720" s="92"/>
      <c r="P720" s="92"/>
      <c r="Q720" s="188"/>
      <c r="R720" s="95"/>
      <c r="S720" s="93"/>
      <c r="T720" s="290" t="s">
        <v>609</v>
      </c>
      <c r="U720" s="96"/>
      <c r="V720" s="94"/>
      <c r="W720" s="90"/>
      <c r="X720" s="92"/>
      <c r="Y720" s="92"/>
      <c r="Z720" s="90"/>
      <c r="AA720" s="44"/>
      <c r="AB720" s="97" t="s">
        <v>55</v>
      </c>
      <c r="AC720" s="97" t="s">
        <v>55</v>
      </c>
      <c r="AD720" s="97" t="s">
        <v>55</v>
      </c>
      <c r="AE720" s="97" t="s">
        <v>55</v>
      </c>
      <c r="AF720" s="97" t="s">
        <v>55</v>
      </c>
      <c r="AG720" s="97" t="s">
        <v>55</v>
      </c>
      <c r="AH720" s="97" t="s">
        <v>55</v>
      </c>
      <c r="AI720" s="97" t="s">
        <v>55</v>
      </c>
      <c r="AJ720" s="97" t="s">
        <v>55</v>
      </c>
      <c r="AK720" s="97" t="s">
        <v>55</v>
      </c>
      <c r="AL720" s="97" t="s">
        <v>55</v>
      </c>
      <c r="AM720" s="97" t="s">
        <v>55</v>
      </c>
      <c r="AN720" s="97" t="s">
        <v>55</v>
      </c>
      <c r="AO720" s="97" t="s">
        <v>55</v>
      </c>
      <c r="AP720" s="97" t="s">
        <v>55</v>
      </c>
      <c r="AQ720" s="97" t="s">
        <v>55</v>
      </c>
      <c r="AR720" s="97" t="s">
        <v>55</v>
      </c>
      <c r="AS720" s="97" t="s">
        <v>55</v>
      </c>
      <c r="AT720" s="97" t="s">
        <v>55</v>
      </c>
      <c r="AU720" s="97" t="s">
        <v>55</v>
      </c>
      <c r="AV720" s="97" t="s">
        <v>55</v>
      </c>
      <c r="AW720" s="97" t="s">
        <v>55</v>
      </c>
      <c r="AX720" s="97" t="s">
        <v>55</v>
      </c>
      <c r="AY720" s="97" t="s">
        <v>55</v>
      </c>
      <c r="AZ720" s="97" t="s">
        <v>55</v>
      </c>
      <c r="BA720" s="97" t="s">
        <v>55</v>
      </c>
      <c r="BB720" s="97" t="s">
        <v>55</v>
      </c>
      <c r="BC720" s="97" t="s">
        <v>48</v>
      </c>
      <c r="BD720" s="98" t="str">
        <f t="shared" si="178"/>
        <v>A</v>
      </c>
      <c r="BE720" s="99"/>
      <c r="BF720" s="106"/>
      <c r="BG720" s="101"/>
      <c r="BH720" s="200"/>
      <c r="BI720" s="205"/>
      <c r="BJ720" s="201"/>
      <c r="BK720" s="270" t="s">
        <v>3533</v>
      </c>
      <c r="BL720" s="107"/>
      <c r="BM720" s="108"/>
      <c r="BN720" s="108"/>
      <c r="BO720" s="108"/>
      <c r="BP720" s="108"/>
      <c r="BQ720" s="108"/>
      <c r="BR720" s="109"/>
      <c r="BS720" s="108"/>
      <c r="BT720" s="108"/>
      <c r="BU720" s="108"/>
      <c r="BV720" s="62"/>
    </row>
    <row r="721" spans="1:74" ht="49.5" hidden="1" customHeight="1">
      <c r="A721" s="89" t="s">
        <v>3526</v>
      </c>
      <c r="B721" s="43">
        <v>2267</v>
      </c>
      <c r="C721" s="90"/>
      <c r="D721" s="90"/>
      <c r="E721" s="92"/>
      <c r="F721" s="90" t="s">
        <v>24</v>
      </c>
      <c r="G721" s="93" t="s">
        <v>3529</v>
      </c>
      <c r="H721" s="90"/>
      <c r="I721" s="92">
        <v>45645</v>
      </c>
      <c r="J721" s="94"/>
      <c r="K721" s="90"/>
      <c r="L721" s="90"/>
      <c r="M721" s="90"/>
      <c r="N721" s="90"/>
      <c r="O721" s="92"/>
      <c r="P721" s="92"/>
      <c r="Q721" s="188"/>
      <c r="R721" s="95"/>
      <c r="S721" s="93"/>
      <c r="T721" s="290" t="s">
        <v>609</v>
      </c>
      <c r="U721" s="96"/>
      <c r="V721" s="94"/>
      <c r="W721" s="90"/>
      <c r="X721" s="92"/>
      <c r="Y721" s="92"/>
      <c r="Z721" s="90"/>
      <c r="AA721" s="44"/>
      <c r="AB721" s="97" t="s">
        <v>55</v>
      </c>
      <c r="AC721" s="97" t="s">
        <v>55</v>
      </c>
      <c r="AD721" s="97" t="s">
        <v>55</v>
      </c>
      <c r="AE721" s="97" t="s">
        <v>55</v>
      </c>
      <c r="AF721" s="97" t="s">
        <v>55</v>
      </c>
      <c r="AG721" s="97" t="s">
        <v>55</v>
      </c>
      <c r="AH721" s="97" t="s">
        <v>55</v>
      </c>
      <c r="AI721" s="97" t="s">
        <v>55</v>
      </c>
      <c r="AJ721" s="97" t="s">
        <v>55</v>
      </c>
      <c r="AK721" s="97" t="s">
        <v>55</v>
      </c>
      <c r="AL721" s="97" t="s">
        <v>55</v>
      </c>
      <c r="AM721" s="97" t="s">
        <v>55</v>
      </c>
      <c r="AN721" s="97" t="s">
        <v>55</v>
      </c>
      <c r="AO721" s="97" t="s">
        <v>55</v>
      </c>
      <c r="AP721" s="97" t="s">
        <v>55</v>
      </c>
      <c r="AQ721" s="97" t="s">
        <v>55</v>
      </c>
      <c r="AR721" s="97" t="s">
        <v>55</v>
      </c>
      <c r="AS721" s="97" t="s">
        <v>55</v>
      </c>
      <c r="AT721" s="97" t="s">
        <v>55</v>
      </c>
      <c r="AU721" s="97" t="s">
        <v>55</v>
      </c>
      <c r="AV721" s="97" t="s">
        <v>55</v>
      </c>
      <c r="AW721" s="97" t="s">
        <v>55</v>
      </c>
      <c r="AX721" s="97" t="s">
        <v>55</v>
      </c>
      <c r="AY721" s="97" t="s">
        <v>55</v>
      </c>
      <c r="AZ721" s="97" t="s">
        <v>55</v>
      </c>
      <c r="BA721" s="97" t="s">
        <v>55</v>
      </c>
      <c r="BB721" s="97" t="s">
        <v>55</v>
      </c>
      <c r="BC721" s="97" t="s">
        <v>48</v>
      </c>
      <c r="BD721" s="98" t="str">
        <f t="shared" si="178"/>
        <v>A</v>
      </c>
      <c r="BE721" s="99"/>
      <c r="BF721" s="106"/>
      <c r="BG721" s="101"/>
      <c r="BH721" s="200"/>
      <c r="BI721" s="205"/>
      <c r="BJ721" s="201"/>
      <c r="BK721" s="270" t="s">
        <v>3533</v>
      </c>
      <c r="BL721" s="107"/>
      <c r="BM721" s="108"/>
      <c r="BN721" s="108"/>
      <c r="BO721" s="108"/>
      <c r="BP721" s="108"/>
      <c r="BQ721" s="108"/>
      <c r="BR721" s="109"/>
      <c r="BS721" s="108"/>
      <c r="BT721" s="108"/>
      <c r="BU721" s="108"/>
      <c r="BV721" s="62"/>
    </row>
    <row r="722" spans="1:74" ht="49.5" hidden="1" customHeight="1">
      <c r="A722" s="89" t="s">
        <v>3526</v>
      </c>
      <c r="B722" s="43">
        <v>2268</v>
      </c>
      <c r="C722" s="90"/>
      <c r="D722" s="90"/>
      <c r="E722" s="92"/>
      <c r="F722" s="90" t="s">
        <v>22</v>
      </c>
      <c r="G722" s="93" t="s">
        <v>3530</v>
      </c>
      <c r="H722" s="90"/>
      <c r="I722" s="92">
        <v>45645</v>
      </c>
      <c r="J722" s="94"/>
      <c r="K722" s="90"/>
      <c r="L722" s="90"/>
      <c r="M722" s="90"/>
      <c r="N722" s="90"/>
      <c r="O722" s="92"/>
      <c r="P722" s="92"/>
      <c r="Q722" s="188"/>
      <c r="R722" s="95"/>
      <c r="S722" s="93"/>
      <c r="T722" s="290" t="s">
        <v>609</v>
      </c>
      <c r="U722" s="96"/>
      <c r="V722" s="94"/>
      <c r="W722" s="90"/>
      <c r="X722" s="92"/>
      <c r="Y722" s="92"/>
      <c r="Z722" s="90"/>
      <c r="AA722" s="44"/>
      <c r="AB722" s="97" t="s">
        <v>55</v>
      </c>
      <c r="AC722" s="97" t="s">
        <v>55</v>
      </c>
      <c r="AD722" s="97" t="s">
        <v>55</v>
      </c>
      <c r="AE722" s="97" t="s">
        <v>55</v>
      </c>
      <c r="AF722" s="97" t="s">
        <v>55</v>
      </c>
      <c r="AG722" s="97" t="s">
        <v>55</v>
      </c>
      <c r="AH722" s="97" t="s">
        <v>55</v>
      </c>
      <c r="AI722" s="97" t="s">
        <v>55</v>
      </c>
      <c r="AJ722" s="97" t="s">
        <v>55</v>
      </c>
      <c r="AK722" s="97" t="s">
        <v>55</v>
      </c>
      <c r="AL722" s="97" t="s">
        <v>55</v>
      </c>
      <c r="AM722" s="97" t="s">
        <v>55</v>
      </c>
      <c r="AN722" s="97" t="s">
        <v>55</v>
      </c>
      <c r="AO722" s="97" t="s">
        <v>55</v>
      </c>
      <c r="AP722" s="97" t="s">
        <v>55</v>
      </c>
      <c r="AQ722" s="97" t="s">
        <v>55</v>
      </c>
      <c r="AR722" s="97" t="s">
        <v>55</v>
      </c>
      <c r="AS722" s="97" t="s">
        <v>55</v>
      </c>
      <c r="AT722" s="97" t="s">
        <v>55</v>
      </c>
      <c r="AU722" s="97" t="s">
        <v>55</v>
      </c>
      <c r="AV722" s="97" t="s">
        <v>55</v>
      </c>
      <c r="AW722" s="97" t="s">
        <v>55</v>
      </c>
      <c r="AX722" s="97" t="s">
        <v>55</v>
      </c>
      <c r="AY722" s="97" t="s">
        <v>55</v>
      </c>
      <c r="AZ722" s="97" t="s">
        <v>55</v>
      </c>
      <c r="BA722" s="97" t="s">
        <v>55</v>
      </c>
      <c r="BB722" s="97" t="s">
        <v>55</v>
      </c>
      <c r="BC722" s="97" t="s">
        <v>48</v>
      </c>
      <c r="BD722" s="98" t="str">
        <f t="shared" si="178"/>
        <v>A</v>
      </c>
      <c r="BE722" s="99"/>
      <c r="BF722" s="106"/>
      <c r="BG722" s="101"/>
      <c r="BH722" s="200"/>
      <c r="BI722" s="205"/>
      <c r="BJ722" s="201"/>
      <c r="BK722" s="270" t="s">
        <v>3534</v>
      </c>
      <c r="BL722" s="107"/>
      <c r="BM722" s="108"/>
      <c r="BN722" s="108"/>
      <c r="BO722" s="108"/>
      <c r="BP722" s="108"/>
      <c r="BQ722" s="108"/>
      <c r="BR722" s="109"/>
      <c r="BS722" s="108"/>
      <c r="BT722" s="108"/>
      <c r="BU722" s="108"/>
      <c r="BV722" s="62"/>
    </row>
    <row r="723" spans="1:74" ht="49.5" hidden="1" customHeight="1">
      <c r="A723" s="89" t="s">
        <v>229</v>
      </c>
      <c r="B723" s="43">
        <v>2269</v>
      </c>
      <c r="C723" s="90" t="s">
        <v>5</v>
      </c>
      <c r="D723" s="90" t="s">
        <v>110</v>
      </c>
      <c r="E723" s="92">
        <v>45646</v>
      </c>
      <c r="F723" s="90" t="s">
        <v>24</v>
      </c>
      <c r="G723" s="93" t="s">
        <v>3531</v>
      </c>
      <c r="H723" s="90"/>
      <c r="I723" s="92">
        <v>45646</v>
      </c>
      <c r="J723" s="94"/>
      <c r="K723" s="90"/>
      <c r="L723" s="90"/>
      <c r="M723" s="90"/>
      <c r="N723" s="90"/>
      <c r="O723" s="92"/>
      <c r="P723" s="92"/>
      <c r="Q723" s="188"/>
      <c r="R723" s="95"/>
      <c r="S723" s="93"/>
      <c r="T723" s="290" t="s">
        <v>609</v>
      </c>
      <c r="U723" s="96"/>
      <c r="V723" s="94"/>
      <c r="W723" s="90"/>
      <c r="X723" s="92"/>
      <c r="Y723" s="92"/>
      <c r="Z723" s="90"/>
      <c r="AA723" s="44"/>
      <c r="AB723" s="97" t="s">
        <v>55</v>
      </c>
      <c r="AC723" s="97" t="s">
        <v>55</v>
      </c>
      <c r="AD723" s="97" t="s">
        <v>55</v>
      </c>
      <c r="AE723" s="97" t="s">
        <v>55</v>
      </c>
      <c r="AF723" s="97" t="s">
        <v>55</v>
      </c>
      <c r="AG723" s="97" t="s">
        <v>55</v>
      </c>
      <c r="AH723" s="97" t="s">
        <v>55</v>
      </c>
      <c r="AI723" s="97" t="s">
        <v>55</v>
      </c>
      <c r="AJ723" s="97" t="s">
        <v>55</v>
      </c>
      <c r="AK723" s="97" t="s">
        <v>55</v>
      </c>
      <c r="AL723" s="97" t="s">
        <v>55</v>
      </c>
      <c r="AM723" s="97" t="s">
        <v>55</v>
      </c>
      <c r="AN723" s="97" t="s">
        <v>55</v>
      </c>
      <c r="AO723" s="97" t="s">
        <v>55</v>
      </c>
      <c r="AP723" s="97" t="s">
        <v>55</v>
      </c>
      <c r="AQ723" s="97" t="s">
        <v>55</v>
      </c>
      <c r="AR723" s="97" t="s">
        <v>55</v>
      </c>
      <c r="AS723" s="97" t="s">
        <v>55</v>
      </c>
      <c r="AT723" s="97" t="s">
        <v>55</v>
      </c>
      <c r="AU723" s="97" t="s">
        <v>55</v>
      </c>
      <c r="AV723" s="97" t="s">
        <v>55</v>
      </c>
      <c r="AW723" s="97" t="s">
        <v>55</v>
      </c>
      <c r="AX723" s="97" t="s">
        <v>55</v>
      </c>
      <c r="AY723" s="97" t="s">
        <v>55</v>
      </c>
      <c r="AZ723" s="97" t="s">
        <v>55</v>
      </c>
      <c r="BA723" s="97" t="s">
        <v>55</v>
      </c>
      <c r="BB723" s="97" t="s">
        <v>55</v>
      </c>
      <c r="BC723" s="97" t="s">
        <v>43</v>
      </c>
      <c r="BD723" s="98" t="str">
        <f t="shared" si="178"/>
        <v>A</v>
      </c>
      <c r="BE723" s="99"/>
      <c r="BF723" s="106"/>
      <c r="BG723" s="101"/>
      <c r="BH723" s="200"/>
      <c r="BI723" s="205"/>
      <c r="BJ723" s="201"/>
      <c r="BK723" s="270" t="s">
        <v>3535</v>
      </c>
      <c r="BL723" s="107"/>
      <c r="BM723" s="108"/>
      <c r="BN723" s="108"/>
      <c r="BO723" s="108"/>
      <c r="BP723" s="108"/>
      <c r="BQ723" s="108"/>
      <c r="BR723" s="109"/>
      <c r="BS723" s="108"/>
      <c r="BT723" s="108"/>
      <c r="BU723" s="108"/>
      <c r="BV723" s="62"/>
    </row>
    <row r="724" spans="1:74" ht="49.5" hidden="1" customHeight="1">
      <c r="A724" s="89" t="s">
        <v>1985</v>
      </c>
      <c r="B724" s="43">
        <v>2270</v>
      </c>
      <c r="C724" s="90"/>
      <c r="D724" s="90"/>
      <c r="E724" s="92"/>
      <c r="F724" s="90" t="s">
        <v>24</v>
      </c>
      <c r="G724" s="93" t="s">
        <v>3532</v>
      </c>
      <c r="H724" s="90"/>
      <c r="I724" s="92">
        <v>45649</v>
      </c>
      <c r="J724" s="94"/>
      <c r="K724" s="90"/>
      <c r="L724" s="90"/>
      <c r="M724" s="90"/>
      <c r="N724" s="90"/>
      <c r="O724" s="92"/>
      <c r="P724" s="92"/>
      <c r="Q724" s="188"/>
      <c r="R724" s="95"/>
      <c r="S724" s="93"/>
      <c r="T724" s="290" t="s">
        <v>609</v>
      </c>
      <c r="U724" s="96"/>
      <c r="V724" s="94"/>
      <c r="W724" s="90"/>
      <c r="X724" s="92"/>
      <c r="Y724" s="92"/>
      <c r="Z724" s="90"/>
      <c r="AA724" s="44"/>
      <c r="AB724" s="97" t="s">
        <v>55</v>
      </c>
      <c r="AC724" s="97" t="s">
        <v>55</v>
      </c>
      <c r="AD724" s="97" t="s">
        <v>55</v>
      </c>
      <c r="AE724" s="97" t="s">
        <v>55</v>
      </c>
      <c r="AF724" s="97" t="s">
        <v>55</v>
      </c>
      <c r="AG724" s="97" t="s">
        <v>55</v>
      </c>
      <c r="AH724" s="97" t="s">
        <v>55</v>
      </c>
      <c r="AI724" s="97" t="s">
        <v>55</v>
      </c>
      <c r="AJ724" s="97" t="s">
        <v>55</v>
      </c>
      <c r="AK724" s="97" t="s">
        <v>55</v>
      </c>
      <c r="AL724" s="97" t="s">
        <v>55</v>
      </c>
      <c r="AM724" s="97" t="s">
        <v>55</v>
      </c>
      <c r="AN724" s="97" t="s">
        <v>55</v>
      </c>
      <c r="AO724" s="97" t="s">
        <v>55</v>
      </c>
      <c r="AP724" s="97" t="s">
        <v>55</v>
      </c>
      <c r="AQ724" s="97" t="s">
        <v>55</v>
      </c>
      <c r="AR724" s="97" t="s">
        <v>55</v>
      </c>
      <c r="AS724" s="97" t="s">
        <v>55</v>
      </c>
      <c r="AT724" s="97" t="s">
        <v>55</v>
      </c>
      <c r="AU724" s="97" t="s">
        <v>55</v>
      </c>
      <c r="AV724" s="97" t="s">
        <v>55</v>
      </c>
      <c r="AW724" s="97" t="s">
        <v>55</v>
      </c>
      <c r="AX724" s="97" t="s">
        <v>55</v>
      </c>
      <c r="AY724" s="97" t="s">
        <v>55</v>
      </c>
      <c r="AZ724" s="97" t="s">
        <v>55</v>
      </c>
      <c r="BA724" s="97" t="s">
        <v>55</v>
      </c>
      <c r="BB724" s="97" t="s">
        <v>55</v>
      </c>
      <c r="BC724" s="97" t="s">
        <v>44</v>
      </c>
      <c r="BD724" s="98" t="str">
        <f t="shared" si="178"/>
        <v>A</v>
      </c>
      <c r="BE724" s="99"/>
      <c r="BF724" s="106"/>
      <c r="BG724" s="101"/>
      <c r="BH724" s="200"/>
      <c r="BI724" s="205"/>
      <c r="BJ724" s="201"/>
      <c r="BK724" s="270" t="s">
        <v>3536</v>
      </c>
      <c r="BL724" s="107"/>
      <c r="BM724" s="108"/>
      <c r="BN724" s="108"/>
      <c r="BO724" s="108"/>
      <c r="BP724" s="108"/>
      <c r="BQ724" s="108"/>
      <c r="BR724" s="109"/>
      <c r="BS724" s="108"/>
      <c r="BT724" s="108"/>
      <c r="BU724" s="108"/>
      <c r="BV724" s="62"/>
    </row>
  </sheetData>
  <sheetProtection formatCells="0" formatColumns="0" formatRows="0" insertRows="0" autoFilter="0"/>
  <autoFilter ref="A4:KFT724" xr:uid="{00000000-0001-0000-0000-000000000000}">
    <filterColumn colId="24">
      <filters blank="1">
        <dateGroupItem year="2025" dateTimeGrouping="year"/>
        <dateGroupItem year="2024" month="7" dateTimeGrouping="month"/>
        <dateGroupItem year="2024" month="10" dateTimeGrouping="month"/>
        <dateGroupItem year="2024" month="12" dateTimeGrouping="month"/>
      </filters>
    </filterColumn>
  </autoFilter>
  <mergeCells count="8">
    <mergeCell ref="BC3:BJ3"/>
    <mergeCell ref="AT3:BA3"/>
    <mergeCell ref="AK3:AR3"/>
    <mergeCell ref="AB3:AI3"/>
    <mergeCell ref="G1:W2"/>
    <mergeCell ref="J3:P3"/>
    <mergeCell ref="A3:I3"/>
    <mergeCell ref="Q3:Z3"/>
  </mergeCells>
  <phoneticPr fontId="13" type="noConversion"/>
  <conditionalFormatting sqref="BL1:BL2 BL4:BL1048576">
    <cfRule type="containsText" dxfId="3" priority="5" operator="containsText" text="Registrado">
      <formula>NOT(ISERROR(SEARCH("Registrado",BL1)))</formula>
    </cfRule>
    <cfRule type="containsText" dxfId="2" priority="7" operator="containsText" text="Falta SIG">
      <formula>NOT(ISERROR(SEARCH("Falta SIG",BL1)))</formula>
    </cfRule>
  </conditionalFormatting>
  <conditionalFormatting sqref="BM2">
    <cfRule type="containsText" dxfId="1" priority="1" operator="containsText" text="Registrado">
      <formula>NOT(ISERROR(SEARCH("Registrado",BM2)))</formula>
    </cfRule>
    <cfRule type="containsText" dxfId="0" priority="2" operator="containsText" text="Falta SIG">
      <formula>NOT(ISERROR(SEARCH("Falta SIG",BM2)))</formula>
    </cfRule>
  </conditionalFormatting>
  <dataValidations count="5">
    <dataValidation allowBlank="1" showInputMessage="1" showErrorMessage="1" promptTitle="No. Plan de mejoramiento" prompt="Es el número que genera el SIG." sqref="B4" xr:uid="{D101DAE8-A864-45FF-A45E-7811486D2188}"/>
    <dataValidation allowBlank="1" showInputMessage="1" showErrorMessage="1" promptTitle="Cantidad reformulación" prompt="Campo unicamente para Control Interno." sqref="R4" xr:uid="{98E572EF-3696-4A9A-9514-7948EE9D2DA2}"/>
    <dataValidation type="textLength" operator="lessThan" allowBlank="1" showInputMessage="1" showErrorMessage="1" errorTitle="Maximo 390 Caracteres." promptTitle="Tamaño del texto " prompt="Maximo 390 Caracteres._x000a_" sqref="AF4:AI4 AO4:AR4 AX4:BA4 BG4:BJ4" xr:uid="{7E86EA77-AC85-4F99-A390-0E60D8DA195A}">
      <formula1>390</formula1>
    </dataValidation>
    <dataValidation type="textLength" operator="lessThan" allowBlank="1" showInputMessage="1" showErrorMessage="1" promptTitle="Tamaño de caracter" prompt="maximo 390 caracteres" sqref="AD4 AM4 AV4 BE4" xr:uid="{1C032E2E-99E7-46FE-B029-4CDAD1A45E43}">
      <formula1>390</formula1>
    </dataValidation>
    <dataValidation type="list" showInputMessage="1" showErrorMessage="1" sqref="BL5:BL664" xr:uid="{6FED036A-4322-4533-8055-3B3C961CC6AF}">
      <formula1>"Resgistrado,Falta SIG, No se registra, N.A, Sin validar"</formula1>
    </dataValidation>
  </dataValidations>
  <printOptions horizontalCentered="1" verticalCentered="1"/>
  <pageMargins left="0" right="0" top="0" bottom="0.59055118110236227" header="0" footer="0"/>
  <pageSetup scale="11"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B9D03DD-38AD-4F83-98D7-E14A3F8EB078}">
          <x14:formula1>
            <xm:f>Hoja1!$A$2:$A$21</xm:f>
          </x14:formula1>
          <xm:sqref>C720:C1048576 D487:D488 E720:E722 E724:E1048576</xm:sqref>
        </x14:dataValidation>
        <x14:dataValidation type="list" allowBlank="1" showInputMessage="1" showErrorMessage="1" xr:uid="{EF257B24-6097-414B-8A41-5C1A875759D1}">
          <x14:formula1>
            <xm:f>Hoja1!$A$25:$A$27</xm:f>
          </x14:formula1>
          <xm:sqref>F5:F85 F287:F659 F87:F285 F666:F1048576</xm:sqref>
        </x14:dataValidation>
        <x14:dataValidation type="list" allowBlank="1" showInputMessage="1" showErrorMessage="1" xr:uid="{3E6EEB02-4461-4EA1-807F-173ABDBC1EBD}">
          <x14:formula1>
            <xm:f>Hoja1!$A$30:$A$38</xm:f>
          </x14:formula1>
          <xm:sqref>J442 H720:H1048576</xm:sqref>
        </x14:dataValidation>
        <x14:dataValidation type="list" allowBlank="1" showInputMessage="1" showErrorMessage="1" xr:uid="{E76BB8A0-6A7B-4717-A0AE-0EA1E5D2B38D}">
          <x14:formula1>
            <xm:f>Hoja1!$A$30:$A$43</xm:f>
          </x14:formula1>
          <xm:sqref>H5:H719</xm:sqref>
        </x14:dataValidation>
        <x14:dataValidation type="list" allowBlank="1" showInputMessage="1" showErrorMessage="1" xr:uid="{2370AFD9-A47A-466E-A34F-8E87B5024B22}">
          <x14:formula1>
            <xm:f>Hoja1!$A$2:$A$22</xm:f>
          </x14:formula1>
          <xm:sqref>C5:C719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7883E-C315-4C4A-8478-D304A9606B79}">
  <dimension ref="B1:X45"/>
  <sheetViews>
    <sheetView workbookViewId="0">
      <pane ySplit="2" topLeftCell="A3" activePane="bottomLeft" state="frozen"/>
      <selection pane="bottomLeft" activeCell="B16" sqref="B16"/>
    </sheetView>
  </sheetViews>
  <sheetFormatPr baseColWidth="10" defaultColWidth="11.42578125" defaultRowHeight="15"/>
  <cols>
    <col min="1" max="1" width="1.5703125" customWidth="1"/>
    <col min="2" max="2" width="63.85546875" customWidth="1"/>
    <col min="3" max="3" width="8.85546875" bestFit="1" customWidth="1"/>
    <col min="4" max="4" width="8.7109375" customWidth="1"/>
    <col min="5" max="5" width="10.28515625" customWidth="1"/>
    <col min="6" max="6" width="8.85546875" bestFit="1" customWidth="1"/>
    <col min="7" max="7" width="9.7109375" customWidth="1"/>
    <col min="8" max="8" width="9" bestFit="1" customWidth="1"/>
    <col min="9" max="9" width="7.85546875" customWidth="1"/>
    <col min="10" max="10" width="10.85546875" customWidth="1"/>
    <col min="11" max="12" width="9.42578125" customWidth="1"/>
    <col min="13" max="13" width="9.140625" customWidth="1"/>
    <col min="14" max="15" width="9.42578125" customWidth="1"/>
  </cols>
  <sheetData>
    <row r="1" spans="2:24" ht="27.75" customHeight="1">
      <c r="B1" s="288" t="s">
        <v>3081</v>
      </c>
      <c r="C1" s="288"/>
      <c r="D1" s="288"/>
      <c r="E1" s="288"/>
      <c r="F1" s="288"/>
      <c r="G1" s="288"/>
      <c r="H1" s="288"/>
      <c r="I1" s="288"/>
      <c r="J1" s="288"/>
      <c r="K1" s="288"/>
      <c r="L1" s="289" t="s">
        <v>3101</v>
      </c>
      <c r="M1" s="289"/>
      <c r="N1" s="289"/>
      <c r="O1" s="289"/>
      <c r="Q1" s="5" t="s">
        <v>74</v>
      </c>
      <c r="R1" s="6" t="s">
        <v>3088</v>
      </c>
      <c r="S1" s="6" t="s">
        <v>97</v>
      </c>
      <c r="T1" s="6" t="s">
        <v>98</v>
      </c>
      <c r="U1" s="6" t="s">
        <v>99</v>
      </c>
      <c r="V1" s="6" t="s">
        <v>100</v>
      </c>
      <c r="W1" s="6" t="s">
        <v>101</v>
      </c>
      <c r="X1" s="8" t="s">
        <v>89</v>
      </c>
    </row>
    <row r="2" spans="2:24" ht="48" customHeight="1">
      <c r="B2" s="13" t="s">
        <v>3014</v>
      </c>
      <c r="C2" s="14" t="s">
        <v>3015</v>
      </c>
      <c r="D2" s="15" t="s">
        <v>3016</v>
      </c>
      <c r="E2" s="15" t="s">
        <v>3017</v>
      </c>
      <c r="F2" s="15" t="s">
        <v>3018</v>
      </c>
      <c r="G2" s="16" t="s">
        <v>3019</v>
      </c>
      <c r="H2" s="17" t="s">
        <v>3020</v>
      </c>
      <c r="I2" s="18" t="s">
        <v>3021</v>
      </c>
      <c r="J2" s="19" t="s">
        <v>3022</v>
      </c>
      <c r="K2" s="14" t="s">
        <v>3023</v>
      </c>
      <c r="L2" s="227" t="s">
        <v>3082</v>
      </c>
      <c r="M2" s="228" t="s">
        <v>3083</v>
      </c>
      <c r="N2" s="228" t="s">
        <v>3026</v>
      </c>
      <c r="O2" s="227" t="s">
        <v>3084</v>
      </c>
      <c r="Q2" t="s">
        <v>3028</v>
      </c>
      <c r="R2" t="s">
        <v>3029</v>
      </c>
      <c r="S2" t="s">
        <v>3030</v>
      </c>
      <c r="T2" t="s">
        <v>3031</v>
      </c>
      <c r="U2" t="s">
        <v>3032</v>
      </c>
      <c r="V2" t="s">
        <v>3033</v>
      </c>
      <c r="W2" t="s">
        <v>3034</v>
      </c>
      <c r="X2" t="s">
        <v>3035</v>
      </c>
    </row>
    <row r="3" spans="2:24">
      <c r="B3" s="20" t="s">
        <v>3036</v>
      </c>
      <c r="C3" s="27">
        <v>0</v>
      </c>
      <c r="D3" s="27">
        <v>0</v>
      </c>
      <c r="E3" s="27">
        <v>0</v>
      </c>
      <c r="F3" s="27">
        <v>0</v>
      </c>
      <c r="G3" s="27">
        <v>0</v>
      </c>
      <c r="H3" s="27">
        <v>0</v>
      </c>
      <c r="I3" s="28" t="s">
        <v>382</v>
      </c>
      <c r="J3" s="27">
        <v>0</v>
      </c>
      <c r="K3" s="27">
        <v>0</v>
      </c>
      <c r="L3" s="27">
        <v>0</v>
      </c>
      <c r="M3" s="27">
        <v>0</v>
      </c>
      <c r="N3" s="27">
        <v>0</v>
      </c>
      <c r="O3" s="28" t="s">
        <v>110</v>
      </c>
      <c r="R3" t="s">
        <v>3089</v>
      </c>
      <c r="S3" t="s">
        <v>3090</v>
      </c>
      <c r="T3" t="s">
        <v>3091</v>
      </c>
      <c r="U3" t="s">
        <v>3092</v>
      </c>
      <c r="V3" t="s">
        <v>3093</v>
      </c>
      <c r="W3" t="s">
        <v>3094</v>
      </c>
      <c r="X3" t="s">
        <v>3032</v>
      </c>
    </row>
    <row r="4" spans="2:24">
      <c r="B4" s="21" t="s">
        <v>106</v>
      </c>
      <c r="C4" s="23">
        <v>12</v>
      </c>
      <c r="D4" s="23">
        <v>4</v>
      </c>
      <c r="E4" s="23">
        <v>1</v>
      </c>
      <c r="F4" s="23">
        <v>5</v>
      </c>
      <c r="G4" s="23">
        <v>5</v>
      </c>
      <c r="H4" s="23">
        <v>0</v>
      </c>
      <c r="I4" s="36">
        <v>1</v>
      </c>
      <c r="J4" s="23">
        <v>0</v>
      </c>
      <c r="K4" s="23">
        <v>7</v>
      </c>
      <c r="L4" s="23">
        <v>4</v>
      </c>
      <c r="M4" s="23">
        <v>4</v>
      </c>
      <c r="N4" s="23">
        <v>0</v>
      </c>
      <c r="O4" s="24">
        <v>1</v>
      </c>
    </row>
    <row r="5" spans="2:24">
      <c r="B5" s="21" t="s">
        <v>1548</v>
      </c>
      <c r="C5" s="23">
        <v>1</v>
      </c>
      <c r="D5" s="23">
        <v>0</v>
      </c>
      <c r="E5" s="23">
        <v>0</v>
      </c>
      <c r="F5" s="23">
        <v>0</v>
      </c>
      <c r="G5" s="23">
        <v>0</v>
      </c>
      <c r="H5" s="23">
        <v>0</v>
      </c>
      <c r="I5" s="36" t="s">
        <v>382</v>
      </c>
      <c r="J5" s="23">
        <v>0</v>
      </c>
      <c r="K5" s="23">
        <v>1</v>
      </c>
      <c r="L5" s="23">
        <v>0</v>
      </c>
      <c r="M5" s="23">
        <v>0</v>
      </c>
      <c r="N5" s="23">
        <v>0</v>
      </c>
      <c r="O5" s="24" t="s">
        <v>110</v>
      </c>
    </row>
    <row r="6" spans="2:24">
      <c r="B6" s="21" t="s">
        <v>419</v>
      </c>
      <c r="C6" s="23">
        <v>3</v>
      </c>
      <c r="D6" s="23">
        <v>3</v>
      </c>
      <c r="E6" s="23">
        <v>0</v>
      </c>
      <c r="F6" s="23">
        <v>3</v>
      </c>
      <c r="G6" s="23">
        <v>3</v>
      </c>
      <c r="H6" s="23">
        <v>0</v>
      </c>
      <c r="I6" s="36">
        <v>1</v>
      </c>
      <c r="J6" s="23">
        <v>4</v>
      </c>
      <c r="K6" s="23">
        <v>4</v>
      </c>
      <c r="L6" s="23">
        <v>8</v>
      </c>
      <c r="M6" s="23">
        <v>8</v>
      </c>
      <c r="N6" s="23">
        <v>0</v>
      </c>
      <c r="O6" s="24">
        <v>1</v>
      </c>
    </row>
    <row r="7" spans="2:24">
      <c r="B7" s="21" t="s">
        <v>568</v>
      </c>
      <c r="C7" s="23">
        <v>50</v>
      </c>
      <c r="D7" s="23">
        <v>2</v>
      </c>
      <c r="E7" s="23">
        <v>4</v>
      </c>
      <c r="F7" s="23">
        <v>6</v>
      </c>
      <c r="G7" s="23">
        <v>5</v>
      </c>
      <c r="H7" s="23">
        <v>1</v>
      </c>
      <c r="I7" s="36">
        <v>0.83333333333333337</v>
      </c>
      <c r="J7" s="23">
        <v>0</v>
      </c>
      <c r="K7" s="23">
        <v>45</v>
      </c>
      <c r="L7" s="23">
        <v>6</v>
      </c>
      <c r="M7" s="23">
        <v>5</v>
      </c>
      <c r="N7" s="23">
        <v>1</v>
      </c>
      <c r="O7" s="24">
        <v>0.83333333333333337</v>
      </c>
    </row>
    <row r="8" spans="2:24" ht="14.25" customHeight="1">
      <c r="B8" s="25" t="s">
        <v>128</v>
      </c>
      <c r="C8" s="23">
        <v>13</v>
      </c>
      <c r="D8" s="23">
        <v>0</v>
      </c>
      <c r="E8" s="23">
        <v>0</v>
      </c>
      <c r="F8" s="23">
        <v>0</v>
      </c>
      <c r="G8" s="23">
        <v>0</v>
      </c>
      <c r="H8" s="23">
        <v>0</v>
      </c>
      <c r="I8" s="36" t="s">
        <v>382</v>
      </c>
      <c r="J8" s="23">
        <v>39</v>
      </c>
      <c r="K8" s="23">
        <v>52</v>
      </c>
      <c r="L8" s="23">
        <v>0</v>
      </c>
      <c r="M8" s="23">
        <v>0</v>
      </c>
      <c r="N8" s="23">
        <v>0</v>
      </c>
      <c r="O8" s="24" t="s">
        <v>110</v>
      </c>
    </row>
    <row r="9" spans="2:24">
      <c r="B9" s="21" t="s">
        <v>2491</v>
      </c>
      <c r="C9" s="23">
        <v>0</v>
      </c>
      <c r="D9" s="23">
        <v>0</v>
      </c>
      <c r="E9" s="23">
        <v>0</v>
      </c>
      <c r="F9" s="23">
        <v>0</v>
      </c>
      <c r="G9" s="23">
        <v>0</v>
      </c>
      <c r="H9" s="23">
        <v>0</v>
      </c>
      <c r="I9" s="36" t="s">
        <v>382</v>
      </c>
      <c r="J9" s="23">
        <v>3</v>
      </c>
      <c r="K9" s="23">
        <v>3</v>
      </c>
      <c r="L9" s="23">
        <v>0</v>
      </c>
      <c r="M9" s="23">
        <v>0</v>
      </c>
      <c r="N9" s="23">
        <v>0</v>
      </c>
      <c r="O9" s="24" t="s">
        <v>110</v>
      </c>
    </row>
    <row r="10" spans="2:24">
      <c r="B10" s="21" t="s">
        <v>2032</v>
      </c>
      <c r="C10" s="23">
        <v>1</v>
      </c>
      <c r="D10" s="23">
        <v>0</v>
      </c>
      <c r="E10" s="23">
        <v>0</v>
      </c>
      <c r="F10" s="23">
        <v>0</v>
      </c>
      <c r="G10" s="23">
        <v>0</v>
      </c>
      <c r="H10" s="23">
        <v>0</v>
      </c>
      <c r="I10" s="24" t="s">
        <v>382</v>
      </c>
      <c r="J10" s="23">
        <v>0</v>
      </c>
      <c r="K10" s="23">
        <v>1</v>
      </c>
      <c r="L10" s="23">
        <v>0</v>
      </c>
      <c r="M10" s="23">
        <v>0</v>
      </c>
      <c r="N10" s="23">
        <v>0</v>
      </c>
      <c r="O10" s="24" t="s">
        <v>110</v>
      </c>
    </row>
    <row r="11" spans="2:24">
      <c r="B11" s="21" t="s">
        <v>3111</v>
      </c>
      <c r="C11" s="23">
        <v>0</v>
      </c>
      <c r="D11" s="23">
        <v>0</v>
      </c>
      <c r="E11" s="23">
        <v>0</v>
      </c>
      <c r="F11" s="23">
        <v>0</v>
      </c>
      <c r="G11" s="23">
        <v>0</v>
      </c>
      <c r="H11" s="23">
        <v>0</v>
      </c>
      <c r="I11" s="24" t="s">
        <v>382</v>
      </c>
      <c r="J11" s="23">
        <v>0</v>
      </c>
      <c r="K11" s="23">
        <v>0</v>
      </c>
      <c r="L11" s="23">
        <v>0</v>
      </c>
      <c r="M11" s="23">
        <v>0</v>
      </c>
      <c r="N11" s="23">
        <v>0</v>
      </c>
      <c r="O11" s="24" t="s">
        <v>110</v>
      </c>
    </row>
    <row r="12" spans="2:24">
      <c r="B12" s="21" t="s">
        <v>3112</v>
      </c>
      <c r="C12" s="23">
        <v>0</v>
      </c>
      <c r="D12" s="23">
        <v>0</v>
      </c>
      <c r="E12" s="23">
        <v>0</v>
      </c>
      <c r="F12" s="23">
        <v>0</v>
      </c>
      <c r="G12" s="23">
        <v>0</v>
      </c>
      <c r="H12" s="23">
        <v>0</v>
      </c>
      <c r="I12" s="24" t="s">
        <v>382</v>
      </c>
      <c r="J12" s="23">
        <v>0</v>
      </c>
      <c r="K12" s="23">
        <v>0</v>
      </c>
      <c r="L12" s="23">
        <v>0</v>
      </c>
      <c r="M12" s="23">
        <v>0</v>
      </c>
      <c r="N12" s="23">
        <v>0</v>
      </c>
      <c r="O12" s="24" t="s">
        <v>110</v>
      </c>
    </row>
    <row r="13" spans="2:24">
      <c r="B13" s="20" t="s">
        <v>3037</v>
      </c>
      <c r="C13" s="27">
        <v>1</v>
      </c>
      <c r="D13" s="27">
        <v>0</v>
      </c>
      <c r="E13" s="27">
        <v>1</v>
      </c>
      <c r="F13" s="27">
        <v>1</v>
      </c>
      <c r="G13" s="27">
        <v>1</v>
      </c>
      <c r="H13" s="27">
        <v>0</v>
      </c>
      <c r="I13" s="28">
        <v>1</v>
      </c>
      <c r="J13" s="27">
        <v>8</v>
      </c>
      <c r="K13" s="27">
        <v>8</v>
      </c>
      <c r="L13" s="27">
        <v>0</v>
      </c>
      <c r="M13" s="27">
        <v>0</v>
      </c>
      <c r="N13" s="27">
        <v>0</v>
      </c>
      <c r="O13" s="28" t="s">
        <v>110</v>
      </c>
    </row>
    <row r="14" spans="2:24">
      <c r="B14" s="21" t="s">
        <v>430</v>
      </c>
      <c r="C14" s="23">
        <v>0</v>
      </c>
      <c r="D14" s="23">
        <v>0</v>
      </c>
      <c r="E14" s="23">
        <v>0</v>
      </c>
      <c r="F14" s="23">
        <v>0</v>
      </c>
      <c r="G14" s="23">
        <v>0</v>
      </c>
      <c r="H14" s="23">
        <v>0</v>
      </c>
      <c r="I14" s="24" t="s">
        <v>382</v>
      </c>
      <c r="J14" s="23">
        <v>1</v>
      </c>
      <c r="K14" s="23">
        <v>1</v>
      </c>
      <c r="L14" s="23">
        <v>0</v>
      </c>
      <c r="M14" s="23">
        <v>0</v>
      </c>
      <c r="N14" s="23">
        <v>0</v>
      </c>
      <c r="O14" s="24" t="s">
        <v>110</v>
      </c>
    </row>
    <row r="15" spans="2:24">
      <c r="B15" s="29" t="s">
        <v>3038</v>
      </c>
      <c r="C15" s="23">
        <v>0</v>
      </c>
      <c r="D15" s="23">
        <v>0</v>
      </c>
      <c r="E15" s="23">
        <v>0</v>
      </c>
      <c r="F15" s="23">
        <v>0</v>
      </c>
      <c r="G15" s="23">
        <v>0</v>
      </c>
      <c r="H15" s="23">
        <v>0</v>
      </c>
      <c r="I15" s="24" t="s">
        <v>382</v>
      </c>
      <c r="J15" s="23">
        <v>2</v>
      </c>
      <c r="K15" s="23">
        <v>2</v>
      </c>
      <c r="L15" s="23">
        <v>0</v>
      </c>
      <c r="M15" s="23">
        <v>0</v>
      </c>
      <c r="N15" s="23">
        <v>0</v>
      </c>
      <c r="O15" s="24" t="s">
        <v>110</v>
      </c>
    </row>
    <row r="16" spans="2:24">
      <c r="B16" s="29" t="s">
        <v>1564</v>
      </c>
      <c r="C16" s="23">
        <v>1</v>
      </c>
      <c r="D16" s="23">
        <v>0</v>
      </c>
      <c r="E16" s="23">
        <v>0</v>
      </c>
      <c r="F16" s="23">
        <v>0</v>
      </c>
      <c r="G16" s="23">
        <v>0</v>
      </c>
      <c r="H16" s="23">
        <v>0</v>
      </c>
      <c r="I16" s="24" t="s">
        <v>382</v>
      </c>
      <c r="J16" s="23">
        <v>0</v>
      </c>
      <c r="K16" s="23">
        <v>1</v>
      </c>
      <c r="L16" s="23">
        <v>0</v>
      </c>
      <c r="M16" s="23">
        <v>0</v>
      </c>
      <c r="N16" s="23">
        <v>0</v>
      </c>
      <c r="O16" s="24" t="s">
        <v>110</v>
      </c>
    </row>
    <row r="17" spans="2:15">
      <c r="B17" s="21" t="s">
        <v>3039</v>
      </c>
      <c r="C17" s="23">
        <v>0</v>
      </c>
      <c r="D17" s="23">
        <v>0</v>
      </c>
      <c r="E17" s="23">
        <v>0</v>
      </c>
      <c r="F17" s="23">
        <v>0</v>
      </c>
      <c r="G17" s="23">
        <v>0</v>
      </c>
      <c r="H17" s="23">
        <v>0</v>
      </c>
      <c r="I17" s="24" t="s">
        <v>382</v>
      </c>
      <c r="J17" s="23">
        <v>0</v>
      </c>
      <c r="K17" s="23">
        <v>0</v>
      </c>
      <c r="L17" s="23">
        <v>0</v>
      </c>
      <c r="M17" s="23">
        <v>0</v>
      </c>
      <c r="N17" s="23">
        <v>0</v>
      </c>
      <c r="O17" s="24" t="s">
        <v>110</v>
      </c>
    </row>
    <row r="18" spans="2:15">
      <c r="B18" s="29" t="s">
        <v>3040</v>
      </c>
      <c r="C18" s="23">
        <v>0</v>
      </c>
      <c r="D18" s="23">
        <v>0</v>
      </c>
      <c r="E18" s="23">
        <v>0</v>
      </c>
      <c r="F18" s="23">
        <v>0</v>
      </c>
      <c r="G18" s="23">
        <v>0</v>
      </c>
      <c r="H18" s="23">
        <v>0</v>
      </c>
      <c r="I18" s="24" t="s">
        <v>382</v>
      </c>
      <c r="J18" s="23">
        <v>0</v>
      </c>
      <c r="K18" s="23">
        <v>0</v>
      </c>
      <c r="L18" s="23">
        <v>0</v>
      </c>
      <c r="M18" s="23">
        <v>0</v>
      </c>
      <c r="N18" s="23">
        <v>0</v>
      </c>
      <c r="O18" s="24" t="s">
        <v>110</v>
      </c>
    </row>
    <row r="19" spans="2:15">
      <c r="B19" s="29" t="s">
        <v>3041</v>
      </c>
      <c r="C19" s="23">
        <v>0</v>
      </c>
      <c r="D19" s="23">
        <v>0</v>
      </c>
      <c r="E19" s="23">
        <v>0</v>
      </c>
      <c r="F19" s="23">
        <v>0</v>
      </c>
      <c r="G19" s="23">
        <v>0</v>
      </c>
      <c r="H19" s="23">
        <v>0</v>
      </c>
      <c r="I19" s="24" t="s">
        <v>382</v>
      </c>
      <c r="J19" s="23">
        <v>0</v>
      </c>
      <c r="K19" s="23">
        <v>0</v>
      </c>
      <c r="L19" s="23">
        <v>0</v>
      </c>
      <c r="M19" s="23">
        <v>0</v>
      </c>
      <c r="N19" s="23">
        <v>0</v>
      </c>
      <c r="O19" s="24" t="s">
        <v>110</v>
      </c>
    </row>
    <row r="20" spans="2:15">
      <c r="B20" s="29" t="s">
        <v>3042</v>
      </c>
      <c r="C20" s="23">
        <v>0</v>
      </c>
      <c r="D20" s="23">
        <v>0</v>
      </c>
      <c r="E20" s="23">
        <v>0</v>
      </c>
      <c r="F20" s="23">
        <v>0</v>
      </c>
      <c r="G20" s="23">
        <v>0</v>
      </c>
      <c r="H20" s="23">
        <v>0</v>
      </c>
      <c r="I20" s="24" t="s">
        <v>382</v>
      </c>
      <c r="J20" s="23">
        <v>0</v>
      </c>
      <c r="K20" s="23">
        <v>0</v>
      </c>
      <c r="L20" s="23">
        <v>0</v>
      </c>
      <c r="M20" s="23">
        <v>0</v>
      </c>
      <c r="N20" s="23">
        <v>0</v>
      </c>
      <c r="O20" s="24" t="s">
        <v>110</v>
      </c>
    </row>
    <row r="21" spans="2:15">
      <c r="B21" s="21" t="s">
        <v>3043</v>
      </c>
      <c r="C21" s="23">
        <v>0</v>
      </c>
      <c r="D21" s="23">
        <v>0</v>
      </c>
      <c r="E21" s="23">
        <v>0</v>
      </c>
      <c r="F21" s="23">
        <v>0</v>
      </c>
      <c r="G21" s="23">
        <v>0</v>
      </c>
      <c r="H21" s="23">
        <v>0</v>
      </c>
      <c r="I21" s="24" t="s">
        <v>382</v>
      </c>
      <c r="J21" s="23">
        <v>0</v>
      </c>
      <c r="K21" s="23">
        <v>0</v>
      </c>
      <c r="L21" s="23">
        <v>0</v>
      </c>
      <c r="M21" s="23">
        <v>0</v>
      </c>
      <c r="N21" s="23">
        <v>0</v>
      </c>
      <c r="O21" s="24" t="s">
        <v>110</v>
      </c>
    </row>
    <row r="22" spans="2:15">
      <c r="B22" s="29" t="s">
        <v>1942</v>
      </c>
      <c r="C22" s="23">
        <v>0</v>
      </c>
      <c r="D22" s="23">
        <v>0</v>
      </c>
      <c r="E22" s="23">
        <v>0</v>
      </c>
      <c r="F22" s="23">
        <v>0</v>
      </c>
      <c r="G22" s="23">
        <v>0</v>
      </c>
      <c r="H22" s="23">
        <v>0</v>
      </c>
      <c r="I22" s="24" t="s">
        <v>382</v>
      </c>
      <c r="J22" s="23">
        <v>0</v>
      </c>
      <c r="K22" s="23">
        <v>0</v>
      </c>
      <c r="L22" s="23">
        <v>0</v>
      </c>
      <c r="M22" s="23">
        <v>0</v>
      </c>
      <c r="N22" s="23">
        <v>0</v>
      </c>
      <c r="O22" s="24" t="s">
        <v>110</v>
      </c>
    </row>
    <row r="23" spans="2:15">
      <c r="B23" s="30" t="s">
        <v>748</v>
      </c>
      <c r="C23" s="23">
        <v>38</v>
      </c>
      <c r="D23" s="23">
        <v>5</v>
      </c>
      <c r="E23" s="23">
        <v>14</v>
      </c>
      <c r="F23" s="23">
        <v>19</v>
      </c>
      <c r="G23" s="23">
        <v>19</v>
      </c>
      <c r="H23" s="23">
        <v>0</v>
      </c>
      <c r="I23" s="24">
        <v>1</v>
      </c>
      <c r="J23" s="23">
        <v>0</v>
      </c>
      <c r="K23" s="23">
        <v>19</v>
      </c>
      <c r="L23" s="23">
        <v>10</v>
      </c>
      <c r="M23" s="23">
        <v>10</v>
      </c>
      <c r="N23" s="23">
        <v>0</v>
      </c>
      <c r="O23" s="24">
        <v>1</v>
      </c>
    </row>
    <row r="24" spans="2:15">
      <c r="B24" s="29" t="s">
        <v>3044</v>
      </c>
      <c r="C24" s="23">
        <v>0</v>
      </c>
      <c r="D24" s="23">
        <v>0</v>
      </c>
      <c r="E24" s="23">
        <v>0</v>
      </c>
      <c r="F24" s="23">
        <v>0</v>
      </c>
      <c r="G24" s="23">
        <v>0</v>
      </c>
      <c r="H24" s="23">
        <v>0</v>
      </c>
      <c r="I24" s="24" t="s">
        <v>382</v>
      </c>
      <c r="J24" s="23">
        <v>0</v>
      </c>
      <c r="K24" s="23">
        <v>0</v>
      </c>
      <c r="L24" s="23">
        <v>0</v>
      </c>
      <c r="M24" s="23">
        <v>0</v>
      </c>
      <c r="N24" s="23">
        <v>0</v>
      </c>
      <c r="O24" s="24" t="s">
        <v>110</v>
      </c>
    </row>
    <row r="25" spans="2:15">
      <c r="B25" s="21" t="s">
        <v>2943</v>
      </c>
      <c r="C25" s="23">
        <v>3</v>
      </c>
      <c r="D25" s="23">
        <v>0</v>
      </c>
      <c r="E25" s="23">
        <v>0</v>
      </c>
      <c r="F25" s="23">
        <v>0</v>
      </c>
      <c r="G25" s="23">
        <v>0</v>
      </c>
      <c r="H25" s="23">
        <v>0</v>
      </c>
      <c r="I25" s="24" t="s">
        <v>382</v>
      </c>
      <c r="J25" s="23">
        <v>0</v>
      </c>
      <c r="K25" s="23">
        <v>3</v>
      </c>
      <c r="L25" s="23">
        <v>0</v>
      </c>
      <c r="M25" s="23">
        <v>0</v>
      </c>
      <c r="N25" s="23">
        <v>0</v>
      </c>
      <c r="O25" s="24" t="s">
        <v>110</v>
      </c>
    </row>
    <row r="26" spans="2:15">
      <c r="B26" s="29" t="s">
        <v>3045</v>
      </c>
      <c r="C26" s="23">
        <v>0</v>
      </c>
      <c r="D26" s="23">
        <v>0</v>
      </c>
      <c r="E26" s="23">
        <v>0</v>
      </c>
      <c r="F26" s="23">
        <v>0</v>
      </c>
      <c r="G26" s="23">
        <v>0</v>
      </c>
      <c r="H26" s="23">
        <v>0</v>
      </c>
      <c r="I26" s="24" t="s">
        <v>382</v>
      </c>
      <c r="J26" s="23">
        <v>0</v>
      </c>
      <c r="K26" s="23">
        <v>0</v>
      </c>
      <c r="L26" s="23">
        <v>0</v>
      </c>
      <c r="M26" s="23">
        <v>0</v>
      </c>
      <c r="N26" s="23">
        <v>0</v>
      </c>
      <c r="O26" s="24" t="s">
        <v>110</v>
      </c>
    </row>
    <row r="27" spans="2:15">
      <c r="B27" s="29" t="s">
        <v>3046</v>
      </c>
      <c r="C27" s="23">
        <v>0</v>
      </c>
      <c r="D27" s="23">
        <v>0</v>
      </c>
      <c r="E27" s="23">
        <v>0</v>
      </c>
      <c r="F27" s="23">
        <v>0</v>
      </c>
      <c r="G27" s="23">
        <v>0</v>
      </c>
      <c r="H27" s="23">
        <v>0</v>
      </c>
      <c r="I27" s="24" t="s">
        <v>382</v>
      </c>
      <c r="J27" s="23">
        <v>0</v>
      </c>
      <c r="K27" s="23">
        <v>0</v>
      </c>
      <c r="L27" s="23">
        <v>0</v>
      </c>
      <c r="M27" s="23">
        <v>0</v>
      </c>
      <c r="N27" s="23">
        <v>0</v>
      </c>
      <c r="O27" s="24" t="s">
        <v>110</v>
      </c>
    </row>
    <row r="28" spans="2:15">
      <c r="B28" s="20" t="s">
        <v>3047</v>
      </c>
      <c r="C28" s="27">
        <v>0</v>
      </c>
      <c r="D28" s="27">
        <v>0</v>
      </c>
      <c r="E28" s="27">
        <v>0</v>
      </c>
      <c r="F28" s="27">
        <v>0</v>
      </c>
      <c r="G28" s="27">
        <v>0</v>
      </c>
      <c r="H28" s="27">
        <v>0</v>
      </c>
      <c r="I28" s="28" t="s">
        <v>382</v>
      </c>
      <c r="J28" s="27">
        <v>0</v>
      </c>
      <c r="K28" s="27">
        <v>0</v>
      </c>
      <c r="L28" s="27">
        <v>0</v>
      </c>
      <c r="M28" s="27">
        <v>0</v>
      </c>
      <c r="N28" s="27">
        <v>0</v>
      </c>
      <c r="O28" s="28" t="s">
        <v>110</v>
      </c>
    </row>
    <row r="29" spans="2:15">
      <c r="B29" s="21" t="s">
        <v>230</v>
      </c>
      <c r="C29" s="23">
        <v>1</v>
      </c>
      <c r="D29" s="23">
        <v>1</v>
      </c>
      <c r="E29" s="23">
        <v>0</v>
      </c>
      <c r="F29" s="23">
        <v>1</v>
      </c>
      <c r="G29" s="23">
        <v>0</v>
      </c>
      <c r="H29" s="23">
        <v>1</v>
      </c>
      <c r="I29" s="24">
        <v>0</v>
      </c>
      <c r="J29" s="23">
        <v>0</v>
      </c>
      <c r="K29" s="23">
        <v>1</v>
      </c>
      <c r="L29" s="23">
        <v>2</v>
      </c>
      <c r="M29" s="23">
        <v>1</v>
      </c>
      <c r="N29" s="23">
        <v>1</v>
      </c>
      <c r="O29" s="24">
        <v>0.5</v>
      </c>
    </row>
    <row r="30" spans="2:15">
      <c r="B30" s="29" t="s">
        <v>2608</v>
      </c>
      <c r="C30" s="23">
        <v>0</v>
      </c>
      <c r="D30" s="23">
        <v>0</v>
      </c>
      <c r="E30" s="23">
        <v>0</v>
      </c>
      <c r="F30" s="23">
        <v>0</v>
      </c>
      <c r="G30" s="23">
        <v>0</v>
      </c>
      <c r="H30" s="23">
        <v>0</v>
      </c>
      <c r="I30" s="24" t="s">
        <v>382</v>
      </c>
      <c r="J30" s="23">
        <v>5</v>
      </c>
      <c r="K30" s="23">
        <v>5</v>
      </c>
      <c r="L30" s="23">
        <v>0</v>
      </c>
      <c r="M30" s="23">
        <v>0</v>
      </c>
      <c r="N30" s="23">
        <v>0</v>
      </c>
      <c r="O30" s="24" t="s">
        <v>110</v>
      </c>
    </row>
    <row r="31" spans="2:15">
      <c r="B31" s="29" t="s">
        <v>3048</v>
      </c>
      <c r="C31" s="23">
        <v>0</v>
      </c>
      <c r="D31" s="23">
        <v>0</v>
      </c>
      <c r="E31" s="23">
        <v>0</v>
      </c>
      <c r="F31" s="23">
        <v>0</v>
      </c>
      <c r="G31" s="23">
        <v>0</v>
      </c>
      <c r="H31" s="23">
        <v>0</v>
      </c>
      <c r="I31" s="24" t="s">
        <v>382</v>
      </c>
      <c r="J31" s="23">
        <v>0</v>
      </c>
      <c r="K31" s="23">
        <v>0</v>
      </c>
      <c r="L31" s="23">
        <v>0</v>
      </c>
      <c r="M31" s="23">
        <v>0</v>
      </c>
      <c r="N31" s="23">
        <v>0</v>
      </c>
      <c r="O31" s="24" t="s">
        <v>110</v>
      </c>
    </row>
    <row r="32" spans="2:15">
      <c r="B32" s="21" t="s">
        <v>624</v>
      </c>
      <c r="C32" s="23">
        <v>1</v>
      </c>
      <c r="D32" s="23">
        <v>1</v>
      </c>
      <c r="E32" s="23">
        <v>0</v>
      </c>
      <c r="F32" s="23">
        <v>1</v>
      </c>
      <c r="G32" s="23">
        <v>0</v>
      </c>
      <c r="H32" s="23">
        <v>1</v>
      </c>
      <c r="I32" s="24">
        <v>0.1</v>
      </c>
      <c r="J32" s="23">
        <v>0</v>
      </c>
      <c r="K32" s="23">
        <v>1</v>
      </c>
      <c r="L32" s="23">
        <v>1</v>
      </c>
      <c r="M32" s="23">
        <v>0</v>
      </c>
      <c r="N32" s="23">
        <v>1</v>
      </c>
      <c r="O32" s="24">
        <v>0</v>
      </c>
    </row>
    <row r="33" spans="2:15">
      <c r="B33" s="29" t="s">
        <v>181</v>
      </c>
      <c r="C33" s="23">
        <v>1</v>
      </c>
      <c r="D33" s="23">
        <v>0</v>
      </c>
      <c r="E33" s="23">
        <v>0</v>
      </c>
      <c r="F33" s="23">
        <v>0</v>
      </c>
      <c r="G33" s="23">
        <v>0</v>
      </c>
      <c r="H33" s="23">
        <v>0</v>
      </c>
      <c r="I33" s="24" t="s">
        <v>382</v>
      </c>
      <c r="J33" s="23">
        <v>0</v>
      </c>
      <c r="K33" s="23">
        <v>1</v>
      </c>
      <c r="L33" s="23">
        <v>0</v>
      </c>
      <c r="M33" s="23">
        <v>0</v>
      </c>
      <c r="N33" s="23">
        <v>0</v>
      </c>
      <c r="O33" s="24" t="s">
        <v>110</v>
      </c>
    </row>
    <row r="34" spans="2:15">
      <c r="B34" s="29" t="s">
        <v>3049</v>
      </c>
      <c r="C34" s="23">
        <v>0</v>
      </c>
      <c r="D34" s="23">
        <v>0</v>
      </c>
      <c r="E34" s="23">
        <v>0</v>
      </c>
      <c r="F34" s="23">
        <v>0</v>
      </c>
      <c r="G34" s="23">
        <v>0</v>
      </c>
      <c r="H34" s="23">
        <v>0</v>
      </c>
      <c r="I34" s="24" t="s">
        <v>382</v>
      </c>
      <c r="J34" s="23">
        <v>0</v>
      </c>
      <c r="K34" s="23">
        <v>0</v>
      </c>
      <c r="L34" s="23">
        <v>0</v>
      </c>
      <c r="M34" s="23">
        <v>0</v>
      </c>
      <c r="N34" s="23">
        <v>0</v>
      </c>
      <c r="O34" s="24" t="s">
        <v>110</v>
      </c>
    </row>
    <row r="35" spans="2:15">
      <c r="B35" s="20" t="s">
        <v>3050</v>
      </c>
      <c r="C35" s="27">
        <v>0</v>
      </c>
      <c r="D35" s="27">
        <v>0</v>
      </c>
      <c r="E35" s="27">
        <v>0</v>
      </c>
      <c r="F35" s="27">
        <v>0</v>
      </c>
      <c r="G35" s="27">
        <v>0</v>
      </c>
      <c r="H35" s="27">
        <v>0</v>
      </c>
      <c r="I35" s="28" t="s">
        <v>382</v>
      </c>
      <c r="J35" s="27">
        <v>0</v>
      </c>
      <c r="K35" s="27">
        <v>0</v>
      </c>
      <c r="L35" s="27">
        <v>0</v>
      </c>
      <c r="M35" s="27">
        <v>0</v>
      </c>
      <c r="N35" s="27">
        <v>0</v>
      </c>
      <c r="O35" s="28" t="s">
        <v>110</v>
      </c>
    </row>
    <row r="36" spans="2:15">
      <c r="B36" s="21" t="s">
        <v>1575</v>
      </c>
      <c r="C36" s="23">
        <v>9</v>
      </c>
      <c r="D36" s="23">
        <v>0</v>
      </c>
      <c r="E36" s="23">
        <v>6</v>
      </c>
      <c r="F36" s="23">
        <v>6</v>
      </c>
      <c r="G36" s="23">
        <v>6</v>
      </c>
      <c r="H36" s="23">
        <v>0</v>
      </c>
      <c r="I36" s="24">
        <v>1</v>
      </c>
      <c r="J36" s="23">
        <v>0</v>
      </c>
      <c r="K36" s="23">
        <v>3</v>
      </c>
      <c r="L36" s="23">
        <v>0</v>
      </c>
      <c r="M36" s="23">
        <v>0</v>
      </c>
      <c r="N36" s="23">
        <v>0</v>
      </c>
      <c r="O36" s="24" t="s">
        <v>110</v>
      </c>
    </row>
    <row r="37" spans="2:15">
      <c r="B37" s="31" t="s">
        <v>2572</v>
      </c>
      <c r="C37" s="23">
        <v>11</v>
      </c>
      <c r="D37" s="23">
        <v>0</v>
      </c>
      <c r="E37" s="23">
        <v>1</v>
      </c>
      <c r="F37" s="23">
        <v>1</v>
      </c>
      <c r="G37" s="23">
        <v>1</v>
      </c>
      <c r="H37" s="23">
        <v>0</v>
      </c>
      <c r="I37" s="24">
        <v>1</v>
      </c>
      <c r="J37" s="23">
        <v>3</v>
      </c>
      <c r="K37" s="23">
        <v>13</v>
      </c>
      <c r="L37" s="23">
        <v>0</v>
      </c>
      <c r="M37" s="23">
        <v>0</v>
      </c>
      <c r="N37" s="23">
        <v>0</v>
      </c>
      <c r="O37" s="24" t="s">
        <v>110</v>
      </c>
    </row>
    <row r="38" spans="2:15" ht="14.25" customHeight="1">
      <c r="B38" s="31" t="s">
        <v>291</v>
      </c>
      <c r="C38" s="23">
        <v>32</v>
      </c>
      <c r="D38" s="23">
        <v>4</v>
      </c>
      <c r="E38" s="23">
        <v>8</v>
      </c>
      <c r="F38" s="23">
        <v>12</v>
      </c>
      <c r="G38" s="23">
        <v>11</v>
      </c>
      <c r="H38" s="23">
        <v>1</v>
      </c>
      <c r="I38" s="24">
        <v>0.91666666666666663</v>
      </c>
      <c r="J38" s="23">
        <v>1</v>
      </c>
      <c r="K38" s="23">
        <v>22</v>
      </c>
      <c r="L38" s="23">
        <v>5</v>
      </c>
      <c r="M38" s="23">
        <v>4</v>
      </c>
      <c r="N38" s="23">
        <v>1</v>
      </c>
      <c r="O38" s="24">
        <v>0.8</v>
      </c>
    </row>
    <row r="39" spans="2:15">
      <c r="B39" s="31" t="s">
        <v>148</v>
      </c>
      <c r="C39" s="23">
        <v>23</v>
      </c>
      <c r="D39" s="23">
        <v>4</v>
      </c>
      <c r="E39" s="23">
        <v>0</v>
      </c>
      <c r="F39" s="23">
        <v>4</v>
      </c>
      <c r="G39" s="23">
        <v>0</v>
      </c>
      <c r="H39" s="23">
        <v>4</v>
      </c>
      <c r="I39" s="36">
        <v>0</v>
      </c>
      <c r="J39" s="23">
        <v>11</v>
      </c>
      <c r="K39" s="23">
        <v>34</v>
      </c>
      <c r="L39" s="23">
        <v>4</v>
      </c>
      <c r="M39" s="23">
        <v>0</v>
      </c>
      <c r="N39" s="23">
        <v>4</v>
      </c>
      <c r="O39" s="36">
        <v>0</v>
      </c>
    </row>
    <row r="40" spans="2:15">
      <c r="B40" s="31" t="s">
        <v>277</v>
      </c>
      <c r="C40" s="23">
        <v>8</v>
      </c>
      <c r="D40" s="23">
        <v>1</v>
      </c>
      <c r="E40" s="23">
        <v>1</v>
      </c>
      <c r="F40" s="23">
        <v>2</v>
      </c>
      <c r="G40" s="23">
        <v>2</v>
      </c>
      <c r="H40" s="23">
        <v>0</v>
      </c>
      <c r="I40" s="36">
        <v>1</v>
      </c>
      <c r="J40" s="23">
        <v>1</v>
      </c>
      <c r="K40" s="23">
        <v>7</v>
      </c>
      <c r="L40" s="23">
        <v>2</v>
      </c>
      <c r="M40" s="23">
        <v>2</v>
      </c>
      <c r="N40" s="23">
        <v>0</v>
      </c>
      <c r="O40" s="36">
        <v>1</v>
      </c>
    </row>
    <row r="41" spans="2:15">
      <c r="B41" s="31" t="s">
        <v>389</v>
      </c>
      <c r="C41" s="23">
        <v>9</v>
      </c>
      <c r="D41" s="23">
        <v>0</v>
      </c>
      <c r="E41" s="23">
        <v>1</v>
      </c>
      <c r="F41" s="23">
        <v>1</v>
      </c>
      <c r="G41" s="23">
        <v>1</v>
      </c>
      <c r="H41" s="23">
        <v>0</v>
      </c>
      <c r="I41" s="36">
        <v>1</v>
      </c>
      <c r="J41" s="23">
        <v>16</v>
      </c>
      <c r="K41" s="23">
        <v>24</v>
      </c>
      <c r="L41" s="23">
        <v>0</v>
      </c>
      <c r="M41" s="23">
        <v>0</v>
      </c>
      <c r="N41" s="23">
        <v>0</v>
      </c>
      <c r="O41" s="36" t="s">
        <v>110</v>
      </c>
    </row>
    <row r="42" spans="2:15">
      <c r="B42" s="32"/>
      <c r="C42" s="12"/>
      <c r="D42" s="33"/>
      <c r="H42" s="33"/>
      <c r="I42" s="34"/>
      <c r="J42" s="33"/>
      <c r="K42" s="33"/>
      <c r="L42" s="33"/>
      <c r="M42" s="33"/>
      <c r="N42" s="33"/>
      <c r="O42" s="33"/>
    </row>
    <row r="43" spans="2:15">
      <c r="C43" s="12">
        <f>SUM(C3:C41)</f>
        <v>218</v>
      </c>
      <c r="D43" s="12">
        <f t="shared" ref="D43:H43" si="0">SUM(D3:D41)</f>
        <v>25</v>
      </c>
      <c r="E43" s="12">
        <f t="shared" si="0"/>
        <v>37</v>
      </c>
      <c r="F43" s="12">
        <f t="shared" si="0"/>
        <v>62</v>
      </c>
      <c r="G43" s="12">
        <f t="shared" si="0"/>
        <v>54</v>
      </c>
      <c r="H43" s="12">
        <f t="shared" si="0"/>
        <v>8</v>
      </c>
      <c r="I43" s="35">
        <f>AVERAGE(I3:I41)</f>
        <v>0.75769230769230778</v>
      </c>
      <c r="J43" s="12">
        <f>SUM(J3:J41)</f>
        <v>94</v>
      </c>
      <c r="K43" s="12">
        <f>SUM(K3:K41)</f>
        <v>258</v>
      </c>
      <c r="L43" s="12">
        <f t="shared" ref="L43:N43" si="1">SUM(L3:L41)</f>
        <v>42</v>
      </c>
      <c r="M43" s="12">
        <f t="shared" si="1"/>
        <v>34</v>
      </c>
      <c r="N43" s="12">
        <f t="shared" si="1"/>
        <v>8</v>
      </c>
      <c r="O43" s="12"/>
    </row>
    <row r="44" spans="2:15">
      <c r="B44" s="32"/>
    </row>
    <row r="45" spans="2:15">
      <c r="C45" s="33">
        <f>+C43+J43</f>
        <v>312</v>
      </c>
      <c r="D45" s="33"/>
      <c r="E45" s="33"/>
      <c r="F45" s="33"/>
      <c r="G45" s="33"/>
      <c r="H45" s="33"/>
      <c r="I45" s="33"/>
      <c r="J45" s="33"/>
      <c r="K45" s="33"/>
      <c r="L45" s="33"/>
      <c r="M45" s="33"/>
      <c r="N45" s="33"/>
      <c r="O45" s="33"/>
    </row>
  </sheetData>
  <sheetProtection algorithmName="SHA-512" hashValue="nIszDLg+42SFk9xKoD8YvTp6L5fiubwTRRCMYlye0XbDcF1dQjgIEQzhBjwPM8wZbp2EIAkLbFdaGm/6aKg3yw==" saltValue="VHR7MeraIgqx8/tltUhTmQ==" spinCount="100000" sheet="1" objects="1" scenarios="1" autoFilter="0"/>
  <autoFilter ref="B2:O2" xr:uid="{8507883E-C315-4C4A-8478-D304A9606B79}"/>
  <mergeCells count="2">
    <mergeCell ref="B1:K1"/>
    <mergeCell ref="L1:O1"/>
  </mergeCell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7B442-C477-4312-8A1A-6CD2677D725B}">
  <dimension ref="B1:X43"/>
  <sheetViews>
    <sheetView workbookViewId="0">
      <pane ySplit="2" topLeftCell="A3" activePane="bottomLeft" state="frozen"/>
      <selection pane="bottomLeft" activeCell="F4" sqref="F4"/>
    </sheetView>
  </sheetViews>
  <sheetFormatPr baseColWidth="10" defaultColWidth="11.42578125" defaultRowHeight="15"/>
  <cols>
    <col min="1" max="1" width="1.5703125" customWidth="1"/>
    <col min="2" max="2" width="63.85546875" customWidth="1"/>
    <col min="3" max="3" width="8.85546875" bestFit="1" customWidth="1"/>
    <col min="4" max="4" width="8.7109375" customWidth="1"/>
    <col min="5" max="5" width="10.28515625" customWidth="1"/>
    <col min="6" max="6" width="8.85546875" bestFit="1" customWidth="1"/>
    <col min="7" max="7" width="9.7109375" customWidth="1"/>
    <col min="8" max="8" width="9" bestFit="1" customWidth="1"/>
    <col min="9" max="9" width="7.85546875" customWidth="1"/>
    <col min="10" max="10" width="10.85546875" customWidth="1"/>
    <col min="11" max="15" width="9.42578125" customWidth="1"/>
  </cols>
  <sheetData>
    <row r="1" spans="2:24" ht="27.75" customHeight="1">
      <c r="B1" s="288" t="s">
        <v>3012</v>
      </c>
      <c r="C1" s="288"/>
      <c r="D1" s="288"/>
      <c r="E1" s="288"/>
      <c r="F1" s="288"/>
      <c r="G1" s="288"/>
      <c r="H1" s="288"/>
      <c r="I1" s="288"/>
      <c r="J1" s="288"/>
      <c r="K1" s="288"/>
      <c r="L1" s="224"/>
      <c r="M1" s="224"/>
      <c r="N1" s="224"/>
      <c r="O1" s="224"/>
      <c r="Q1" s="5" t="s">
        <v>74</v>
      </c>
      <c r="R1" s="6" t="s">
        <v>3013</v>
      </c>
      <c r="S1" s="6" t="s">
        <v>97</v>
      </c>
      <c r="T1" s="6" t="s">
        <v>98</v>
      </c>
      <c r="U1" s="6" t="s">
        <v>99</v>
      </c>
      <c r="V1" s="6" t="s">
        <v>100</v>
      </c>
      <c r="W1" s="6" t="s">
        <v>101</v>
      </c>
      <c r="X1" s="8" t="s">
        <v>89</v>
      </c>
    </row>
    <row r="2" spans="2:24" ht="48" customHeight="1">
      <c r="B2" s="13" t="s">
        <v>3014</v>
      </c>
      <c r="C2" s="14" t="s">
        <v>3015</v>
      </c>
      <c r="D2" s="15" t="s">
        <v>3016</v>
      </c>
      <c r="E2" s="15" t="s">
        <v>3017</v>
      </c>
      <c r="F2" s="15" t="s">
        <v>3018</v>
      </c>
      <c r="G2" s="16" t="s">
        <v>3019</v>
      </c>
      <c r="H2" s="17" t="s">
        <v>3020</v>
      </c>
      <c r="I2" s="18" t="s">
        <v>3021</v>
      </c>
      <c r="J2" s="19" t="s">
        <v>3022</v>
      </c>
      <c r="K2" s="14" t="s">
        <v>3023</v>
      </c>
      <c r="L2" s="227" t="s">
        <v>3024</v>
      </c>
      <c r="M2" s="228" t="s">
        <v>3025</v>
      </c>
      <c r="N2" s="228" t="s">
        <v>3026</v>
      </c>
      <c r="O2" s="227" t="s">
        <v>3027</v>
      </c>
      <c r="Q2" t="s">
        <v>3028</v>
      </c>
      <c r="R2" t="s">
        <v>3029</v>
      </c>
      <c r="S2" t="s">
        <v>3030</v>
      </c>
      <c r="T2" t="s">
        <v>3031</v>
      </c>
      <c r="U2" t="s">
        <v>3032</v>
      </c>
      <c r="V2" t="s">
        <v>3033</v>
      </c>
      <c r="W2" t="s">
        <v>3034</v>
      </c>
      <c r="X2" t="s">
        <v>3035</v>
      </c>
    </row>
    <row r="3" spans="2:24">
      <c r="B3" s="20" t="s">
        <v>3036</v>
      </c>
      <c r="C3" s="27">
        <v>1</v>
      </c>
      <c r="D3" s="27">
        <v>0</v>
      </c>
      <c r="E3" s="27">
        <v>0</v>
      </c>
      <c r="F3" s="27">
        <v>0</v>
      </c>
      <c r="G3" s="27">
        <v>0</v>
      </c>
      <c r="H3" s="27">
        <v>0</v>
      </c>
      <c r="I3" s="28" t="s">
        <v>382</v>
      </c>
      <c r="J3" s="27">
        <v>1</v>
      </c>
      <c r="K3" s="27">
        <v>1</v>
      </c>
      <c r="L3" s="27">
        <v>0</v>
      </c>
      <c r="M3" s="27">
        <v>0</v>
      </c>
      <c r="N3" s="27">
        <v>0</v>
      </c>
      <c r="O3" s="28" t="s">
        <v>110</v>
      </c>
    </row>
    <row r="4" spans="2:24">
      <c r="B4" s="21" t="s">
        <v>106</v>
      </c>
      <c r="C4" s="23">
        <v>15</v>
      </c>
      <c r="D4" s="23">
        <v>8</v>
      </c>
      <c r="E4" s="23">
        <v>0</v>
      </c>
      <c r="F4" s="23">
        <v>8</v>
      </c>
      <c r="G4" s="23">
        <v>8</v>
      </c>
      <c r="H4" s="23">
        <v>0</v>
      </c>
      <c r="I4" s="24">
        <v>1</v>
      </c>
      <c r="J4" s="23">
        <v>1</v>
      </c>
      <c r="K4" s="23">
        <v>7</v>
      </c>
      <c r="L4" s="23">
        <v>8</v>
      </c>
      <c r="M4" s="23">
        <v>8</v>
      </c>
      <c r="N4" s="23">
        <v>0</v>
      </c>
      <c r="O4" s="24">
        <v>1</v>
      </c>
    </row>
    <row r="5" spans="2:24">
      <c r="B5" s="21" t="s">
        <v>1548</v>
      </c>
      <c r="C5" s="23">
        <v>2</v>
      </c>
      <c r="D5" s="23">
        <v>1</v>
      </c>
      <c r="E5" s="23">
        <v>0</v>
      </c>
      <c r="F5" s="23">
        <v>1</v>
      </c>
      <c r="G5" s="23">
        <v>1</v>
      </c>
      <c r="H5" s="23">
        <v>0</v>
      </c>
      <c r="I5" s="24">
        <v>1</v>
      </c>
      <c r="J5" s="23">
        <v>1</v>
      </c>
      <c r="K5" s="23">
        <v>1</v>
      </c>
      <c r="L5" s="23">
        <v>1</v>
      </c>
      <c r="M5" s="23">
        <v>1</v>
      </c>
      <c r="N5" s="23">
        <v>0</v>
      </c>
      <c r="O5" s="24">
        <v>1</v>
      </c>
    </row>
    <row r="6" spans="2:24">
      <c r="B6" s="21" t="s">
        <v>419</v>
      </c>
      <c r="C6" s="23">
        <v>12</v>
      </c>
      <c r="D6" s="23">
        <v>3</v>
      </c>
      <c r="E6" s="23">
        <v>6</v>
      </c>
      <c r="F6" s="23">
        <v>9</v>
      </c>
      <c r="G6" s="23">
        <v>9</v>
      </c>
      <c r="H6" s="23">
        <v>0</v>
      </c>
      <c r="I6" s="24">
        <v>1</v>
      </c>
      <c r="J6" s="23">
        <v>0</v>
      </c>
      <c r="K6" s="23">
        <v>3</v>
      </c>
      <c r="L6" s="23">
        <v>3</v>
      </c>
      <c r="M6" s="23">
        <v>3</v>
      </c>
      <c r="N6" s="23">
        <v>0</v>
      </c>
      <c r="O6" s="24">
        <v>1</v>
      </c>
    </row>
    <row r="7" spans="2:24">
      <c r="B7" s="21" t="s">
        <v>568</v>
      </c>
      <c r="C7" s="23">
        <v>53</v>
      </c>
      <c r="D7" s="23">
        <v>4</v>
      </c>
      <c r="E7" s="23">
        <v>3</v>
      </c>
      <c r="F7" s="23">
        <v>7</v>
      </c>
      <c r="G7" s="23">
        <v>7</v>
      </c>
      <c r="H7" s="23">
        <v>0</v>
      </c>
      <c r="I7" s="24">
        <v>1</v>
      </c>
      <c r="J7" s="23">
        <v>1</v>
      </c>
      <c r="K7" s="23">
        <v>46</v>
      </c>
      <c r="L7" s="23">
        <v>7</v>
      </c>
      <c r="M7" s="23">
        <v>7</v>
      </c>
      <c r="N7" s="23">
        <v>0</v>
      </c>
      <c r="O7" s="24">
        <v>1</v>
      </c>
    </row>
    <row r="8" spans="2:24" ht="14.25" customHeight="1">
      <c r="B8" s="25" t="s">
        <v>128</v>
      </c>
      <c r="C8" s="23">
        <v>52</v>
      </c>
      <c r="D8" s="23">
        <v>0</v>
      </c>
      <c r="E8" s="23">
        <v>0</v>
      </c>
      <c r="F8" s="23">
        <v>0</v>
      </c>
      <c r="G8" s="23">
        <v>0</v>
      </c>
      <c r="H8" s="23">
        <v>0</v>
      </c>
      <c r="I8" s="24" t="s">
        <v>382</v>
      </c>
      <c r="J8" s="23">
        <v>42</v>
      </c>
      <c r="K8" s="23">
        <v>52</v>
      </c>
      <c r="L8" s="23">
        <v>0</v>
      </c>
      <c r="M8" s="23">
        <v>0</v>
      </c>
      <c r="N8" s="23">
        <v>0</v>
      </c>
      <c r="O8" s="24" t="s">
        <v>110</v>
      </c>
    </row>
    <row r="9" spans="2:24">
      <c r="B9" s="21" t="s">
        <v>2491</v>
      </c>
      <c r="C9" s="23">
        <v>0</v>
      </c>
      <c r="D9" s="23">
        <v>0</v>
      </c>
      <c r="E9" s="23">
        <v>0</v>
      </c>
      <c r="F9" s="23">
        <v>0</v>
      </c>
      <c r="G9" s="23">
        <v>0</v>
      </c>
      <c r="H9" s="23">
        <v>0</v>
      </c>
      <c r="I9" s="24" t="s">
        <v>382</v>
      </c>
      <c r="J9" s="23">
        <v>0</v>
      </c>
      <c r="K9" s="23">
        <v>0</v>
      </c>
      <c r="L9" s="23">
        <v>0</v>
      </c>
      <c r="M9" s="23">
        <v>0</v>
      </c>
      <c r="N9" s="23">
        <v>0</v>
      </c>
      <c r="O9" s="24" t="s">
        <v>110</v>
      </c>
    </row>
    <row r="10" spans="2:24">
      <c r="B10" s="21" t="s">
        <v>2032</v>
      </c>
      <c r="C10" s="23">
        <v>1</v>
      </c>
      <c r="D10" s="23">
        <v>0</v>
      </c>
      <c r="E10" s="23">
        <v>0</v>
      </c>
      <c r="F10" s="23">
        <v>0</v>
      </c>
      <c r="G10" s="23">
        <v>0</v>
      </c>
      <c r="H10" s="23">
        <v>0</v>
      </c>
      <c r="I10" s="24" t="s">
        <v>382</v>
      </c>
      <c r="J10" s="23">
        <v>0</v>
      </c>
      <c r="K10" s="23">
        <v>1</v>
      </c>
      <c r="L10" s="23">
        <v>0</v>
      </c>
      <c r="M10" s="23">
        <v>0</v>
      </c>
      <c r="N10" s="23">
        <v>0</v>
      </c>
      <c r="O10" s="24" t="s">
        <v>110</v>
      </c>
    </row>
    <row r="11" spans="2:24">
      <c r="B11" s="20" t="s">
        <v>3037</v>
      </c>
      <c r="C11" s="27">
        <v>0</v>
      </c>
      <c r="D11" s="27">
        <v>0</v>
      </c>
      <c r="E11" s="27">
        <v>0</v>
      </c>
      <c r="F11" s="27">
        <v>0</v>
      </c>
      <c r="G11" s="27">
        <v>0</v>
      </c>
      <c r="H11" s="27">
        <v>0</v>
      </c>
      <c r="I11" s="28" t="s">
        <v>382</v>
      </c>
      <c r="J11" s="27">
        <v>0</v>
      </c>
      <c r="K11" s="27">
        <v>0</v>
      </c>
      <c r="L11" s="27">
        <v>0</v>
      </c>
      <c r="M11" s="27">
        <v>0</v>
      </c>
      <c r="N11" s="27">
        <v>0</v>
      </c>
      <c r="O11" s="28" t="s">
        <v>110</v>
      </c>
    </row>
    <row r="12" spans="2:24">
      <c r="B12" s="21" t="s">
        <v>430</v>
      </c>
      <c r="C12" s="23">
        <v>2</v>
      </c>
      <c r="D12" s="23">
        <v>2</v>
      </c>
      <c r="E12" s="23">
        <v>0</v>
      </c>
      <c r="F12" s="23">
        <v>2</v>
      </c>
      <c r="G12" s="23">
        <v>2</v>
      </c>
      <c r="H12" s="23">
        <v>0</v>
      </c>
      <c r="I12" s="24">
        <v>1</v>
      </c>
      <c r="J12" s="23">
        <v>0</v>
      </c>
      <c r="K12" s="23">
        <v>0</v>
      </c>
      <c r="L12" s="23">
        <v>4</v>
      </c>
      <c r="M12" s="23">
        <v>4</v>
      </c>
      <c r="N12" s="23">
        <v>0</v>
      </c>
      <c r="O12" s="24">
        <v>1</v>
      </c>
    </row>
    <row r="13" spans="2:24">
      <c r="B13" s="29" t="s">
        <v>3038</v>
      </c>
      <c r="C13" s="23">
        <v>0</v>
      </c>
      <c r="D13" s="23">
        <v>0</v>
      </c>
      <c r="E13" s="23">
        <v>0</v>
      </c>
      <c r="F13" s="23">
        <v>0</v>
      </c>
      <c r="G13" s="23">
        <v>0</v>
      </c>
      <c r="H13" s="23">
        <v>0</v>
      </c>
      <c r="I13" s="24" t="s">
        <v>382</v>
      </c>
      <c r="J13" s="23">
        <v>0</v>
      </c>
      <c r="K13" s="23">
        <v>0</v>
      </c>
      <c r="L13" s="23">
        <v>0</v>
      </c>
      <c r="M13" s="23">
        <v>0</v>
      </c>
      <c r="N13" s="23">
        <v>0</v>
      </c>
      <c r="O13" s="24" t="s">
        <v>110</v>
      </c>
    </row>
    <row r="14" spans="2:24">
      <c r="B14" s="29" t="s">
        <v>1564</v>
      </c>
      <c r="C14" s="23">
        <v>1</v>
      </c>
      <c r="D14" s="23">
        <v>0</v>
      </c>
      <c r="E14" s="23">
        <v>0</v>
      </c>
      <c r="F14" s="23">
        <v>0</v>
      </c>
      <c r="G14" s="23">
        <v>0</v>
      </c>
      <c r="H14" s="23">
        <v>0</v>
      </c>
      <c r="I14" s="24" t="s">
        <v>382</v>
      </c>
      <c r="J14" s="23">
        <v>1</v>
      </c>
      <c r="K14" s="23">
        <v>1</v>
      </c>
      <c r="L14" s="23">
        <v>0</v>
      </c>
      <c r="M14" s="23">
        <v>0</v>
      </c>
      <c r="N14" s="23">
        <v>0</v>
      </c>
      <c r="O14" s="24" t="s">
        <v>110</v>
      </c>
    </row>
    <row r="15" spans="2:24">
      <c r="B15" s="21" t="s">
        <v>3039</v>
      </c>
      <c r="C15" s="23">
        <v>0</v>
      </c>
      <c r="D15" s="23">
        <v>0</v>
      </c>
      <c r="E15" s="23">
        <v>0</v>
      </c>
      <c r="F15" s="23">
        <v>0</v>
      </c>
      <c r="G15" s="23">
        <v>0</v>
      </c>
      <c r="H15" s="23">
        <v>0</v>
      </c>
      <c r="I15" s="24" t="s">
        <v>382</v>
      </c>
      <c r="J15" s="23">
        <v>0</v>
      </c>
      <c r="K15" s="23">
        <v>0</v>
      </c>
      <c r="L15" s="23">
        <v>0</v>
      </c>
      <c r="M15" s="23">
        <v>0</v>
      </c>
      <c r="N15" s="23">
        <v>0</v>
      </c>
      <c r="O15" s="24" t="s">
        <v>110</v>
      </c>
    </row>
    <row r="16" spans="2:24">
      <c r="B16" s="29" t="s">
        <v>3040</v>
      </c>
      <c r="C16" s="23">
        <v>0</v>
      </c>
      <c r="D16" s="23">
        <v>0</v>
      </c>
      <c r="E16" s="23">
        <v>0</v>
      </c>
      <c r="F16" s="23">
        <v>0</v>
      </c>
      <c r="G16" s="23">
        <v>0</v>
      </c>
      <c r="H16" s="23">
        <v>0</v>
      </c>
      <c r="I16" s="24" t="s">
        <v>382</v>
      </c>
      <c r="J16" s="23">
        <v>0</v>
      </c>
      <c r="K16" s="23">
        <v>0</v>
      </c>
      <c r="L16" s="23">
        <v>0</v>
      </c>
      <c r="M16" s="23">
        <v>0</v>
      </c>
      <c r="N16" s="23">
        <v>0</v>
      </c>
      <c r="O16" s="24" t="s">
        <v>110</v>
      </c>
    </row>
    <row r="17" spans="2:15">
      <c r="B17" s="29" t="s">
        <v>3041</v>
      </c>
      <c r="C17" s="23">
        <v>0</v>
      </c>
      <c r="D17" s="23">
        <v>0</v>
      </c>
      <c r="E17" s="23">
        <v>0</v>
      </c>
      <c r="F17" s="23">
        <v>0</v>
      </c>
      <c r="G17" s="23">
        <v>0</v>
      </c>
      <c r="H17" s="23">
        <v>0</v>
      </c>
      <c r="I17" s="24" t="s">
        <v>382</v>
      </c>
      <c r="J17" s="23">
        <v>0</v>
      </c>
      <c r="K17" s="23">
        <v>0</v>
      </c>
      <c r="L17" s="23">
        <v>0</v>
      </c>
      <c r="M17" s="23">
        <v>0</v>
      </c>
      <c r="N17" s="23">
        <v>0</v>
      </c>
      <c r="O17" s="24" t="s">
        <v>110</v>
      </c>
    </row>
    <row r="18" spans="2:15">
      <c r="B18" s="29" t="s">
        <v>3042</v>
      </c>
      <c r="C18" s="23">
        <v>0</v>
      </c>
      <c r="D18" s="23">
        <v>0</v>
      </c>
      <c r="E18" s="23">
        <v>0</v>
      </c>
      <c r="F18" s="23">
        <v>0</v>
      </c>
      <c r="G18" s="23">
        <v>0</v>
      </c>
      <c r="H18" s="23">
        <v>0</v>
      </c>
      <c r="I18" s="24" t="s">
        <v>382</v>
      </c>
      <c r="J18" s="23">
        <v>0</v>
      </c>
      <c r="K18" s="23">
        <v>0</v>
      </c>
      <c r="L18" s="23">
        <v>0</v>
      </c>
      <c r="M18" s="23">
        <v>0</v>
      </c>
      <c r="N18" s="23">
        <v>0</v>
      </c>
      <c r="O18" s="24" t="s">
        <v>110</v>
      </c>
    </row>
    <row r="19" spans="2:15">
      <c r="B19" s="21" t="s">
        <v>3043</v>
      </c>
      <c r="C19" s="23">
        <v>0</v>
      </c>
      <c r="D19" s="23">
        <v>0</v>
      </c>
      <c r="E19" s="23">
        <v>0</v>
      </c>
      <c r="F19" s="23">
        <v>0</v>
      </c>
      <c r="G19" s="23">
        <v>0</v>
      </c>
      <c r="H19" s="23">
        <v>0</v>
      </c>
      <c r="I19" s="24" t="s">
        <v>382</v>
      </c>
      <c r="J19" s="23">
        <v>0</v>
      </c>
      <c r="K19" s="23">
        <v>0</v>
      </c>
      <c r="L19" s="23">
        <v>0</v>
      </c>
      <c r="M19" s="23">
        <v>0</v>
      </c>
      <c r="N19" s="23">
        <v>0</v>
      </c>
      <c r="O19" s="24" t="s">
        <v>110</v>
      </c>
    </row>
    <row r="20" spans="2:15">
      <c r="B20" s="29" t="s">
        <v>1942</v>
      </c>
      <c r="C20" s="23">
        <v>0</v>
      </c>
      <c r="D20" s="23">
        <v>0</v>
      </c>
      <c r="E20" s="23">
        <v>0</v>
      </c>
      <c r="F20" s="23">
        <v>0</v>
      </c>
      <c r="G20" s="23">
        <v>0</v>
      </c>
      <c r="H20" s="23">
        <v>0</v>
      </c>
      <c r="I20" s="24" t="s">
        <v>382</v>
      </c>
      <c r="J20" s="23">
        <v>0</v>
      </c>
      <c r="K20" s="23">
        <v>0</v>
      </c>
      <c r="L20" s="23">
        <v>0</v>
      </c>
      <c r="M20" s="23">
        <v>0</v>
      </c>
      <c r="N20" s="23">
        <v>0</v>
      </c>
      <c r="O20" s="24" t="s">
        <v>110</v>
      </c>
    </row>
    <row r="21" spans="2:15">
      <c r="B21" s="30" t="s">
        <v>748</v>
      </c>
      <c r="C21" s="23">
        <v>186</v>
      </c>
      <c r="D21" s="23">
        <v>176</v>
      </c>
      <c r="E21" s="23">
        <v>5</v>
      </c>
      <c r="F21" s="23">
        <v>181</v>
      </c>
      <c r="G21" s="23">
        <v>181</v>
      </c>
      <c r="H21" s="23">
        <v>0</v>
      </c>
      <c r="I21" s="24">
        <v>1</v>
      </c>
      <c r="J21" s="23">
        <v>0</v>
      </c>
      <c r="K21" s="23">
        <v>5</v>
      </c>
      <c r="L21" s="23">
        <v>229</v>
      </c>
      <c r="M21" s="23">
        <v>229</v>
      </c>
      <c r="N21" s="23">
        <v>0</v>
      </c>
      <c r="O21" s="24">
        <v>1</v>
      </c>
    </row>
    <row r="22" spans="2:15">
      <c r="B22" s="29" t="s">
        <v>3044</v>
      </c>
      <c r="C22" s="23">
        <v>0</v>
      </c>
      <c r="D22" s="23">
        <v>0</v>
      </c>
      <c r="E22" s="23">
        <v>0</v>
      </c>
      <c r="F22" s="23">
        <v>0</v>
      </c>
      <c r="G22" s="23">
        <v>0</v>
      </c>
      <c r="H22" s="23">
        <v>0</v>
      </c>
      <c r="I22" s="24" t="s">
        <v>382</v>
      </c>
      <c r="J22" s="23">
        <v>0</v>
      </c>
      <c r="K22" s="23">
        <v>0</v>
      </c>
      <c r="L22" s="23">
        <v>0</v>
      </c>
      <c r="M22" s="23">
        <v>0</v>
      </c>
      <c r="N22" s="23">
        <v>0</v>
      </c>
      <c r="O22" s="24" t="s">
        <v>110</v>
      </c>
    </row>
    <row r="23" spans="2:15">
      <c r="B23" s="21" t="s">
        <v>2943</v>
      </c>
      <c r="C23" s="23">
        <v>0</v>
      </c>
      <c r="D23" s="23">
        <v>0</v>
      </c>
      <c r="E23" s="23">
        <v>0</v>
      </c>
      <c r="F23" s="23">
        <v>0</v>
      </c>
      <c r="G23" s="23">
        <v>0</v>
      </c>
      <c r="H23" s="23">
        <v>0</v>
      </c>
      <c r="I23" s="24" t="s">
        <v>382</v>
      </c>
      <c r="J23" s="23">
        <v>0</v>
      </c>
      <c r="K23" s="23">
        <v>0</v>
      </c>
      <c r="L23" s="23">
        <v>0</v>
      </c>
      <c r="M23" s="23">
        <v>0</v>
      </c>
      <c r="N23" s="23">
        <v>0</v>
      </c>
      <c r="O23" s="24" t="s">
        <v>110</v>
      </c>
    </row>
    <row r="24" spans="2:15">
      <c r="B24" s="29" t="s">
        <v>3045</v>
      </c>
      <c r="C24" s="23">
        <v>0</v>
      </c>
      <c r="D24" s="23">
        <v>0</v>
      </c>
      <c r="E24" s="23">
        <v>0</v>
      </c>
      <c r="F24" s="23">
        <v>0</v>
      </c>
      <c r="G24" s="23">
        <v>0</v>
      </c>
      <c r="H24" s="23">
        <v>0</v>
      </c>
      <c r="I24" s="24" t="s">
        <v>382</v>
      </c>
      <c r="J24" s="23">
        <v>0</v>
      </c>
      <c r="K24" s="23">
        <v>0</v>
      </c>
      <c r="L24" s="23">
        <v>0</v>
      </c>
      <c r="M24" s="23">
        <v>0</v>
      </c>
      <c r="N24" s="23">
        <v>0</v>
      </c>
      <c r="O24" s="24" t="s">
        <v>110</v>
      </c>
    </row>
    <row r="25" spans="2:15">
      <c r="B25" s="29" t="s">
        <v>3046</v>
      </c>
      <c r="C25" s="23">
        <v>0</v>
      </c>
      <c r="D25" s="23">
        <v>0</v>
      </c>
      <c r="E25" s="23">
        <v>0</v>
      </c>
      <c r="F25" s="23">
        <v>0</v>
      </c>
      <c r="G25" s="23">
        <v>0</v>
      </c>
      <c r="H25" s="23">
        <v>0</v>
      </c>
      <c r="I25" s="24" t="s">
        <v>382</v>
      </c>
      <c r="J25" s="23">
        <v>0</v>
      </c>
      <c r="K25" s="23">
        <v>0</v>
      </c>
      <c r="L25" s="23">
        <v>0</v>
      </c>
      <c r="M25" s="23">
        <v>0</v>
      </c>
      <c r="N25" s="23">
        <v>0</v>
      </c>
      <c r="O25" s="24" t="s">
        <v>110</v>
      </c>
    </row>
    <row r="26" spans="2:15">
      <c r="B26" s="20" t="s">
        <v>3047</v>
      </c>
      <c r="C26" s="27">
        <v>0</v>
      </c>
      <c r="D26" s="27">
        <v>0</v>
      </c>
      <c r="E26" s="27">
        <v>0</v>
      </c>
      <c r="F26" s="27">
        <v>0</v>
      </c>
      <c r="G26" s="27">
        <v>0</v>
      </c>
      <c r="H26" s="27">
        <v>0</v>
      </c>
      <c r="I26" s="28" t="s">
        <v>382</v>
      </c>
      <c r="J26" s="27">
        <v>0</v>
      </c>
      <c r="K26" s="27">
        <v>0</v>
      </c>
      <c r="L26" s="27">
        <v>0</v>
      </c>
      <c r="M26" s="27">
        <v>0</v>
      </c>
      <c r="N26" s="27">
        <v>0</v>
      </c>
      <c r="O26" s="28" t="s">
        <v>110</v>
      </c>
    </row>
    <row r="27" spans="2:15">
      <c r="B27" s="21" t="s">
        <v>230</v>
      </c>
      <c r="C27" s="23">
        <v>2</v>
      </c>
      <c r="D27" s="23">
        <v>1</v>
      </c>
      <c r="E27" s="23">
        <v>1</v>
      </c>
      <c r="F27" s="23">
        <v>2</v>
      </c>
      <c r="G27" s="23">
        <v>1</v>
      </c>
      <c r="H27" s="23">
        <v>1</v>
      </c>
      <c r="I27" s="24">
        <v>0.5</v>
      </c>
      <c r="J27" s="23">
        <v>0</v>
      </c>
      <c r="K27" s="23">
        <v>1</v>
      </c>
      <c r="L27" s="23">
        <v>1</v>
      </c>
      <c r="M27" s="23">
        <v>0</v>
      </c>
      <c r="N27" s="23">
        <v>1</v>
      </c>
      <c r="O27" s="24">
        <v>0</v>
      </c>
    </row>
    <row r="28" spans="2:15">
      <c r="B28" s="29" t="s">
        <v>2608</v>
      </c>
      <c r="C28" s="23">
        <v>0</v>
      </c>
      <c r="D28" s="23">
        <v>0</v>
      </c>
      <c r="E28" s="23">
        <v>0</v>
      </c>
      <c r="F28" s="23">
        <v>0</v>
      </c>
      <c r="G28" s="23">
        <v>0</v>
      </c>
      <c r="H28" s="23">
        <v>0</v>
      </c>
      <c r="I28" s="24" t="s">
        <v>382</v>
      </c>
      <c r="J28" s="23">
        <v>0</v>
      </c>
      <c r="K28" s="23">
        <v>0</v>
      </c>
      <c r="L28" s="23">
        <v>0</v>
      </c>
      <c r="M28" s="23">
        <v>0</v>
      </c>
      <c r="N28" s="23">
        <v>0</v>
      </c>
      <c r="O28" s="24" t="s">
        <v>110</v>
      </c>
    </row>
    <row r="29" spans="2:15">
      <c r="B29" s="29" t="s">
        <v>3048</v>
      </c>
      <c r="C29" s="23">
        <v>0</v>
      </c>
      <c r="D29" s="23">
        <v>0</v>
      </c>
      <c r="E29" s="23">
        <v>0</v>
      </c>
      <c r="F29" s="23">
        <v>0</v>
      </c>
      <c r="G29" s="23">
        <v>0</v>
      </c>
      <c r="H29" s="23">
        <v>0</v>
      </c>
      <c r="I29" s="24" t="s">
        <v>382</v>
      </c>
      <c r="J29" s="23">
        <v>0</v>
      </c>
      <c r="K29" s="23">
        <v>0</v>
      </c>
      <c r="L29" s="23">
        <v>0</v>
      </c>
      <c r="M29" s="23">
        <v>0</v>
      </c>
      <c r="N29" s="23">
        <v>0</v>
      </c>
      <c r="O29" s="24" t="s">
        <v>110</v>
      </c>
    </row>
    <row r="30" spans="2:15">
      <c r="B30" s="21" t="s">
        <v>624</v>
      </c>
      <c r="C30" s="23">
        <v>1</v>
      </c>
      <c r="D30" s="23">
        <v>0</v>
      </c>
      <c r="E30" s="23">
        <v>0</v>
      </c>
      <c r="F30" s="23">
        <v>0</v>
      </c>
      <c r="G30" s="23">
        <v>0</v>
      </c>
      <c r="H30" s="23">
        <v>0</v>
      </c>
      <c r="I30" s="24" t="s">
        <v>382</v>
      </c>
      <c r="J30" s="23">
        <v>0</v>
      </c>
      <c r="K30" s="23">
        <v>1</v>
      </c>
      <c r="L30" s="23">
        <v>0</v>
      </c>
      <c r="M30" s="23">
        <v>0</v>
      </c>
      <c r="N30" s="23">
        <v>0</v>
      </c>
      <c r="O30" s="24" t="s">
        <v>110</v>
      </c>
    </row>
    <row r="31" spans="2:15">
      <c r="B31" s="29" t="s">
        <v>181</v>
      </c>
      <c r="C31" s="23">
        <v>1</v>
      </c>
      <c r="D31" s="23">
        <v>0</v>
      </c>
      <c r="E31" s="23">
        <v>0</v>
      </c>
      <c r="F31" s="23">
        <v>0</v>
      </c>
      <c r="G31" s="23">
        <v>0</v>
      </c>
      <c r="H31" s="23">
        <v>0</v>
      </c>
      <c r="I31" s="24" t="s">
        <v>382</v>
      </c>
      <c r="J31" s="23">
        <v>0</v>
      </c>
      <c r="K31" s="23">
        <v>1</v>
      </c>
      <c r="L31" s="23">
        <v>0</v>
      </c>
      <c r="M31" s="23">
        <v>0</v>
      </c>
      <c r="N31" s="23">
        <v>0</v>
      </c>
      <c r="O31" s="24" t="s">
        <v>110</v>
      </c>
    </row>
    <row r="32" spans="2:15">
      <c r="B32" s="29" t="s">
        <v>3049</v>
      </c>
      <c r="C32" s="23">
        <v>0</v>
      </c>
      <c r="D32" s="23">
        <v>0</v>
      </c>
      <c r="E32" s="23">
        <v>0</v>
      </c>
      <c r="F32" s="23">
        <v>0</v>
      </c>
      <c r="G32" s="23">
        <v>0</v>
      </c>
      <c r="H32" s="23">
        <v>0</v>
      </c>
      <c r="I32" s="24" t="s">
        <v>382</v>
      </c>
      <c r="J32" s="23">
        <v>0</v>
      </c>
      <c r="K32" s="23">
        <v>0</v>
      </c>
      <c r="L32" s="23">
        <v>0</v>
      </c>
      <c r="M32" s="23">
        <v>0</v>
      </c>
      <c r="N32" s="23">
        <v>0</v>
      </c>
      <c r="O32" s="24" t="s">
        <v>110</v>
      </c>
    </row>
    <row r="33" spans="2:15">
      <c r="B33" s="20" t="s">
        <v>3050</v>
      </c>
      <c r="C33" s="27">
        <v>0</v>
      </c>
      <c r="D33" s="27">
        <v>0</v>
      </c>
      <c r="E33" s="27">
        <v>0</v>
      </c>
      <c r="F33" s="27">
        <v>0</v>
      </c>
      <c r="G33" s="27">
        <v>0</v>
      </c>
      <c r="H33" s="27">
        <v>0</v>
      </c>
      <c r="I33" s="28" t="s">
        <v>382</v>
      </c>
      <c r="J33" s="27">
        <v>0</v>
      </c>
      <c r="K33" s="27">
        <v>0</v>
      </c>
      <c r="L33" s="27">
        <v>0</v>
      </c>
      <c r="M33" s="27">
        <v>0</v>
      </c>
      <c r="N33" s="27">
        <v>0</v>
      </c>
      <c r="O33" s="28" t="s">
        <v>110</v>
      </c>
    </row>
    <row r="34" spans="2:15">
      <c r="B34" s="21" t="s">
        <v>1575</v>
      </c>
      <c r="C34" s="23">
        <v>0</v>
      </c>
      <c r="D34" s="23">
        <v>0</v>
      </c>
      <c r="E34" s="23">
        <v>0</v>
      </c>
      <c r="F34" s="23">
        <v>0</v>
      </c>
      <c r="G34" s="23">
        <v>0</v>
      </c>
      <c r="H34" s="23">
        <v>0</v>
      </c>
      <c r="I34" s="24" t="s">
        <v>382</v>
      </c>
      <c r="J34" s="23">
        <v>0</v>
      </c>
      <c r="K34" s="23">
        <v>0</v>
      </c>
      <c r="L34" s="23">
        <v>1</v>
      </c>
      <c r="M34" s="23">
        <v>1</v>
      </c>
      <c r="N34" s="23">
        <v>0</v>
      </c>
      <c r="O34" s="24">
        <v>1</v>
      </c>
    </row>
    <row r="35" spans="2:15">
      <c r="B35" s="31" t="s">
        <v>2572</v>
      </c>
      <c r="C35" s="23">
        <v>0</v>
      </c>
      <c r="D35" s="23">
        <v>0</v>
      </c>
      <c r="E35" s="23">
        <v>0</v>
      </c>
      <c r="F35" s="23">
        <v>0</v>
      </c>
      <c r="G35" s="23">
        <v>0</v>
      </c>
      <c r="H35" s="23">
        <v>0</v>
      </c>
      <c r="I35" s="24" t="s">
        <v>382</v>
      </c>
      <c r="J35" s="23">
        <v>0</v>
      </c>
      <c r="K35" s="23">
        <v>0</v>
      </c>
      <c r="L35" s="23">
        <v>0</v>
      </c>
      <c r="M35" s="23">
        <v>0</v>
      </c>
      <c r="N35" s="23">
        <v>0</v>
      </c>
      <c r="O35" s="24" t="s">
        <v>110</v>
      </c>
    </row>
    <row r="36" spans="2:15" ht="14.25" customHeight="1">
      <c r="B36" s="31" t="s">
        <v>291</v>
      </c>
      <c r="C36" s="23">
        <v>12</v>
      </c>
      <c r="D36" s="23">
        <v>4</v>
      </c>
      <c r="E36" s="23">
        <v>2</v>
      </c>
      <c r="F36" s="23">
        <v>6</v>
      </c>
      <c r="G36" s="23">
        <v>6</v>
      </c>
      <c r="H36" s="23">
        <v>0</v>
      </c>
      <c r="I36" s="24">
        <v>1</v>
      </c>
      <c r="J36" s="23">
        <v>0</v>
      </c>
      <c r="K36" s="23">
        <v>6</v>
      </c>
      <c r="L36" s="23">
        <v>8</v>
      </c>
      <c r="M36" s="23">
        <v>8</v>
      </c>
      <c r="N36" s="23">
        <v>0</v>
      </c>
      <c r="O36" s="24">
        <v>1</v>
      </c>
    </row>
    <row r="37" spans="2:15">
      <c r="B37" s="31" t="s">
        <v>148</v>
      </c>
      <c r="C37" s="23">
        <v>12</v>
      </c>
      <c r="D37" s="23">
        <v>5</v>
      </c>
      <c r="E37" s="23">
        <v>0</v>
      </c>
      <c r="F37" s="23">
        <v>5</v>
      </c>
      <c r="G37" s="23">
        <v>1</v>
      </c>
      <c r="H37" s="23">
        <v>4</v>
      </c>
      <c r="I37" s="36">
        <v>0.2</v>
      </c>
      <c r="J37" s="23">
        <v>6</v>
      </c>
      <c r="K37" s="23">
        <v>11</v>
      </c>
      <c r="L37" s="23">
        <v>4</v>
      </c>
      <c r="M37" s="23">
        <v>1</v>
      </c>
      <c r="N37" s="23">
        <v>3</v>
      </c>
      <c r="O37" s="36">
        <v>0.25</v>
      </c>
    </row>
    <row r="38" spans="2:15">
      <c r="B38" s="31" t="s">
        <v>277</v>
      </c>
      <c r="C38" s="23">
        <v>9</v>
      </c>
      <c r="D38" s="23">
        <v>5</v>
      </c>
      <c r="E38" s="23">
        <v>0</v>
      </c>
      <c r="F38" s="23">
        <v>5</v>
      </c>
      <c r="G38" s="23">
        <v>5</v>
      </c>
      <c r="H38" s="23">
        <v>0</v>
      </c>
      <c r="I38" s="24">
        <v>1</v>
      </c>
      <c r="J38" s="23">
        <v>0</v>
      </c>
      <c r="K38" s="23">
        <v>4</v>
      </c>
      <c r="L38" s="23">
        <v>5</v>
      </c>
      <c r="M38" s="23">
        <v>5</v>
      </c>
      <c r="N38" s="23">
        <v>0</v>
      </c>
      <c r="O38" s="24">
        <v>1</v>
      </c>
    </row>
    <row r="39" spans="2:15">
      <c r="B39" s="31" t="s">
        <v>389</v>
      </c>
      <c r="C39" s="23">
        <v>12</v>
      </c>
      <c r="D39" s="23">
        <v>9</v>
      </c>
      <c r="E39" s="23">
        <v>0</v>
      </c>
      <c r="F39" s="23">
        <v>9</v>
      </c>
      <c r="G39" s="23">
        <v>9</v>
      </c>
      <c r="H39" s="23">
        <v>0</v>
      </c>
      <c r="I39" s="24">
        <v>1</v>
      </c>
      <c r="J39" s="23">
        <v>0</v>
      </c>
      <c r="K39" s="23">
        <v>3</v>
      </c>
      <c r="L39" s="23">
        <v>10</v>
      </c>
      <c r="M39" s="23">
        <v>10</v>
      </c>
      <c r="N39" s="23">
        <v>0</v>
      </c>
      <c r="O39" s="24">
        <v>1</v>
      </c>
    </row>
    <row r="40" spans="2:15">
      <c r="B40" s="32"/>
      <c r="C40" s="12"/>
      <c r="D40" s="33"/>
      <c r="H40" s="33"/>
      <c r="I40" s="34"/>
      <c r="J40" s="33"/>
      <c r="K40" s="33"/>
      <c r="L40" s="33"/>
      <c r="M40" s="33"/>
      <c r="N40" s="33"/>
      <c r="O40" s="33"/>
    </row>
    <row r="41" spans="2:15">
      <c r="C41" s="12">
        <f>SUM(C3:C39)</f>
        <v>374</v>
      </c>
      <c r="D41" s="12">
        <f t="shared" ref="D41:H41" si="0">SUM(D3:D39)</f>
        <v>218</v>
      </c>
      <c r="E41" s="12">
        <f t="shared" si="0"/>
        <v>17</v>
      </c>
      <c r="F41" s="12">
        <f t="shared" si="0"/>
        <v>235</v>
      </c>
      <c r="G41" s="12">
        <f t="shared" si="0"/>
        <v>230</v>
      </c>
      <c r="H41" s="12">
        <f t="shared" si="0"/>
        <v>5</v>
      </c>
      <c r="I41" s="35">
        <f>AVERAGE(I3:I39)</f>
        <v>0.88181818181818172</v>
      </c>
      <c r="J41" s="12">
        <f>SUM(J3:J39)</f>
        <v>53</v>
      </c>
      <c r="K41" s="12">
        <f>SUM(K3:K39)</f>
        <v>144</v>
      </c>
      <c r="L41" s="12"/>
      <c r="M41" s="12"/>
      <c r="N41" s="12"/>
      <c r="O41" s="12"/>
    </row>
    <row r="42" spans="2:15">
      <c r="B42" s="32"/>
    </row>
    <row r="43" spans="2:15">
      <c r="C43" s="33"/>
      <c r="D43" s="33"/>
      <c r="E43" s="33"/>
      <c r="F43" s="33"/>
      <c r="G43" s="33"/>
      <c r="H43" s="33"/>
      <c r="I43" s="33"/>
      <c r="J43" s="33"/>
      <c r="K43" s="33"/>
      <c r="L43" s="33"/>
      <c r="M43" s="33"/>
      <c r="N43" s="33"/>
      <c r="O43" s="33"/>
    </row>
  </sheetData>
  <sheetProtection algorithmName="SHA-512" hashValue="hewRn6fMGbdfAzVf55Fy13Rt6Au1PgvsqVlQE/bl86FA0Uxb4xFNTC/DxOaLFgFJIfcvCkuBF86n5zCza/JhXQ==" saltValue="zApiSnXenEcx5UyUb7frXg==" spinCount="100000" sheet="1" objects="1" scenarios="1" autoFilter="0"/>
  <autoFilter ref="B2:J39" xr:uid="{E6707933-12DB-4810-BDB8-DB72B68C004A}"/>
  <mergeCells count="1">
    <mergeCell ref="B1:K1"/>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BDD0E-28A6-40A6-91BE-4C184D676CFE}">
  <dimension ref="B1:T43"/>
  <sheetViews>
    <sheetView workbookViewId="0">
      <pane ySplit="2" topLeftCell="A3" activePane="bottomLeft" state="frozen"/>
      <selection pane="bottomLeft" activeCell="E41" sqref="E41"/>
    </sheetView>
  </sheetViews>
  <sheetFormatPr baseColWidth="10" defaultColWidth="11.42578125" defaultRowHeight="15"/>
  <cols>
    <col min="1" max="1" width="2.28515625" customWidth="1"/>
    <col min="2" max="2" width="76.28515625" bestFit="1" customWidth="1"/>
    <col min="3" max="3" width="8.85546875" bestFit="1" customWidth="1"/>
    <col min="4" max="4" width="9.28515625" customWidth="1"/>
    <col min="5" max="5" width="10.5703125" customWidth="1"/>
    <col min="6" max="6" width="8.85546875" bestFit="1" customWidth="1"/>
    <col min="7" max="7" width="10.7109375" customWidth="1"/>
    <col min="8" max="8" width="9" bestFit="1" customWidth="1"/>
    <col min="9" max="9" width="9" customWidth="1"/>
    <col min="10" max="10" width="11.28515625" customWidth="1"/>
    <col min="11" max="11" width="9.42578125" customWidth="1"/>
  </cols>
  <sheetData>
    <row r="1" spans="2:20" ht="27.75" customHeight="1">
      <c r="B1" s="288" t="s">
        <v>3051</v>
      </c>
      <c r="C1" s="288"/>
      <c r="D1" s="288"/>
      <c r="E1" s="288"/>
      <c r="F1" s="288"/>
      <c r="G1" s="288"/>
      <c r="H1" s="288"/>
      <c r="I1" s="288"/>
      <c r="J1" s="288"/>
      <c r="K1" s="288"/>
      <c r="M1" s="5" t="s">
        <v>74</v>
      </c>
      <c r="N1" s="6" t="s">
        <v>3013</v>
      </c>
      <c r="O1" s="6" t="s">
        <v>97</v>
      </c>
      <c r="P1" s="6" t="s">
        <v>98</v>
      </c>
      <c r="Q1" s="6" t="s">
        <v>99</v>
      </c>
      <c r="R1" s="6" t="s">
        <v>100</v>
      </c>
      <c r="S1" s="6" t="s">
        <v>101</v>
      </c>
      <c r="T1" s="8" t="s">
        <v>89</v>
      </c>
    </row>
    <row r="2" spans="2:20" ht="48" customHeight="1">
      <c r="B2" s="13" t="s">
        <v>3014</v>
      </c>
      <c r="C2" s="14" t="s">
        <v>3015</v>
      </c>
      <c r="D2" s="15" t="s">
        <v>3016</v>
      </c>
      <c r="E2" s="15" t="s">
        <v>3017</v>
      </c>
      <c r="F2" s="15" t="s">
        <v>3018</v>
      </c>
      <c r="G2" s="16" t="s">
        <v>3019</v>
      </c>
      <c r="H2" s="17" t="s">
        <v>3020</v>
      </c>
      <c r="I2" s="18" t="s">
        <v>3021</v>
      </c>
      <c r="J2" s="19" t="s">
        <v>3022</v>
      </c>
      <c r="K2" s="14" t="s">
        <v>3023</v>
      </c>
      <c r="M2" t="s">
        <v>3028</v>
      </c>
      <c r="N2" t="s">
        <v>3052</v>
      </c>
      <c r="O2" t="s">
        <v>3053</v>
      </c>
      <c r="P2" t="s">
        <v>3035</v>
      </c>
      <c r="Q2" t="s">
        <v>3054</v>
      </c>
      <c r="R2" t="s">
        <v>3055</v>
      </c>
      <c r="S2" t="s">
        <v>3056</v>
      </c>
      <c r="T2" t="s">
        <v>3057</v>
      </c>
    </row>
    <row r="3" spans="2:20">
      <c r="B3" s="20" t="s">
        <v>3036</v>
      </c>
      <c r="C3" s="26">
        <v>1</v>
      </c>
      <c r="D3" s="27">
        <v>0</v>
      </c>
      <c r="E3" s="27">
        <v>0</v>
      </c>
      <c r="F3" s="27">
        <v>0</v>
      </c>
      <c r="G3" s="27">
        <v>0</v>
      </c>
      <c r="H3" s="27">
        <v>0</v>
      </c>
      <c r="I3" s="28" t="s">
        <v>382</v>
      </c>
      <c r="J3" s="27">
        <v>1</v>
      </c>
      <c r="K3" s="27">
        <v>1</v>
      </c>
    </row>
    <row r="4" spans="2:20">
      <c r="B4" s="21" t="s">
        <v>106</v>
      </c>
      <c r="C4" s="22">
        <v>13</v>
      </c>
      <c r="D4" s="23">
        <v>0</v>
      </c>
      <c r="E4" s="23">
        <v>0</v>
      </c>
      <c r="F4" s="23">
        <v>0</v>
      </c>
      <c r="G4" s="23">
        <v>0</v>
      </c>
      <c r="H4" s="23">
        <v>0</v>
      </c>
      <c r="I4" s="24" t="s">
        <v>382</v>
      </c>
      <c r="J4" s="23">
        <v>2</v>
      </c>
      <c r="K4" s="23">
        <v>13</v>
      </c>
    </row>
    <row r="5" spans="2:20">
      <c r="B5" s="21" t="s">
        <v>1548</v>
      </c>
      <c r="C5" s="22">
        <v>4</v>
      </c>
      <c r="D5" s="23">
        <v>2</v>
      </c>
      <c r="E5" s="23">
        <v>0</v>
      </c>
      <c r="F5" s="23">
        <v>2</v>
      </c>
      <c r="G5" s="23">
        <v>2</v>
      </c>
      <c r="H5" s="23">
        <v>0</v>
      </c>
      <c r="I5" s="24">
        <v>1</v>
      </c>
      <c r="J5" s="23">
        <v>1</v>
      </c>
      <c r="K5" s="23">
        <v>2</v>
      </c>
    </row>
    <row r="6" spans="2:20">
      <c r="B6" s="21" t="s">
        <v>419</v>
      </c>
      <c r="C6" s="22">
        <v>12</v>
      </c>
      <c r="D6" s="23">
        <v>1</v>
      </c>
      <c r="E6" s="23">
        <v>0</v>
      </c>
      <c r="F6" s="23">
        <v>1</v>
      </c>
      <c r="G6" s="23">
        <v>1</v>
      </c>
      <c r="H6" s="23">
        <v>0</v>
      </c>
      <c r="I6" s="24">
        <v>1</v>
      </c>
      <c r="J6" s="23">
        <v>1</v>
      </c>
      <c r="K6" s="23">
        <v>11</v>
      </c>
    </row>
    <row r="7" spans="2:20">
      <c r="B7" s="21" t="s">
        <v>568</v>
      </c>
      <c r="C7" s="22">
        <v>59</v>
      </c>
      <c r="D7" s="23">
        <v>1</v>
      </c>
      <c r="E7" s="23">
        <v>6</v>
      </c>
      <c r="F7" s="23">
        <v>7</v>
      </c>
      <c r="G7" s="23">
        <v>7</v>
      </c>
      <c r="H7" s="23">
        <v>0</v>
      </c>
      <c r="I7" s="24">
        <v>1</v>
      </c>
      <c r="J7" s="23">
        <v>7</v>
      </c>
      <c r="K7" s="23">
        <v>52</v>
      </c>
    </row>
    <row r="8" spans="2:20" ht="14.25" customHeight="1">
      <c r="B8" s="25" t="s">
        <v>128</v>
      </c>
      <c r="C8" s="22">
        <v>10</v>
      </c>
      <c r="D8" s="23">
        <v>0</v>
      </c>
      <c r="E8" s="23">
        <v>0</v>
      </c>
      <c r="F8" s="23">
        <v>0</v>
      </c>
      <c r="G8" s="23">
        <v>0</v>
      </c>
      <c r="H8" s="23">
        <v>0</v>
      </c>
      <c r="I8" s="24" t="s">
        <v>382</v>
      </c>
      <c r="J8" s="23">
        <v>0</v>
      </c>
      <c r="K8" s="23">
        <v>10</v>
      </c>
    </row>
    <row r="9" spans="2:20">
      <c r="B9" s="21" t="s">
        <v>2491</v>
      </c>
      <c r="C9" s="22">
        <v>0</v>
      </c>
      <c r="D9" s="23">
        <v>0</v>
      </c>
      <c r="E9" s="23">
        <v>0</v>
      </c>
      <c r="F9" s="23">
        <v>0</v>
      </c>
      <c r="G9" s="23">
        <v>0</v>
      </c>
      <c r="H9" s="23">
        <v>0</v>
      </c>
      <c r="I9" s="24" t="s">
        <v>382</v>
      </c>
      <c r="J9" s="23">
        <v>0</v>
      </c>
      <c r="K9" s="23">
        <v>0</v>
      </c>
    </row>
    <row r="10" spans="2:20">
      <c r="B10" s="21" t="s">
        <v>2032</v>
      </c>
      <c r="C10" s="22">
        <v>1</v>
      </c>
      <c r="D10" s="23">
        <v>0</v>
      </c>
      <c r="E10" s="23">
        <v>0</v>
      </c>
      <c r="F10" s="23">
        <v>0</v>
      </c>
      <c r="G10" s="23">
        <v>0</v>
      </c>
      <c r="H10" s="23">
        <v>0</v>
      </c>
      <c r="I10" s="24" t="s">
        <v>382</v>
      </c>
      <c r="J10" s="23">
        <v>0</v>
      </c>
      <c r="K10" s="23">
        <v>1</v>
      </c>
    </row>
    <row r="11" spans="2:20">
      <c r="B11" s="20" t="s">
        <v>3037</v>
      </c>
      <c r="C11" s="26">
        <v>0</v>
      </c>
      <c r="D11" s="27">
        <v>0</v>
      </c>
      <c r="E11" s="27">
        <v>0</v>
      </c>
      <c r="F11" s="27">
        <v>0</v>
      </c>
      <c r="G11" s="27">
        <v>0</v>
      </c>
      <c r="H11" s="27">
        <v>0</v>
      </c>
      <c r="I11" s="28" t="s">
        <v>382</v>
      </c>
      <c r="J11" s="27">
        <v>0</v>
      </c>
      <c r="K11" s="27">
        <v>0</v>
      </c>
    </row>
    <row r="12" spans="2:20">
      <c r="B12" s="21" t="s">
        <v>430</v>
      </c>
      <c r="C12" s="22">
        <v>5</v>
      </c>
      <c r="D12" s="23">
        <v>1</v>
      </c>
      <c r="E12" s="23">
        <v>2</v>
      </c>
      <c r="F12" s="23">
        <v>3</v>
      </c>
      <c r="G12" s="23">
        <v>3</v>
      </c>
      <c r="H12" s="23">
        <v>0</v>
      </c>
      <c r="I12" s="24">
        <v>1</v>
      </c>
      <c r="J12" s="23">
        <v>0</v>
      </c>
      <c r="K12" s="23">
        <v>2</v>
      </c>
    </row>
    <row r="13" spans="2:20">
      <c r="B13" s="29" t="s">
        <v>3038</v>
      </c>
      <c r="C13" s="22">
        <v>0</v>
      </c>
      <c r="D13" s="23">
        <v>0</v>
      </c>
      <c r="E13" s="23">
        <v>0</v>
      </c>
      <c r="F13" s="23">
        <v>0</v>
      </c>
      <c r="G13" s="23">
        <v>0</v>
      </c>
      <c r="H13" s="23">
        <v>0</v>
      </c>
      <c r="I13" s="24" t="s">
        <v>382</v>
      </c>
      <c r="J13" s="23">
        <v>0</v>
      </c>
      <c r="K13" s="23">
        <v>0</v>
      </c>
    </row>
    <row r="14" spans="2:20">
      <c r="B14" s="29" t="s">
        <v>1564</v>
      </c>
      <c r="C14" s="22">
        <v>1</v>
      </c>
      <c r="D14" s="23">
        <v>0</v>
      </c>
      <c r="E14" s="23">
        <v>0</v>
      </c>
      <c r="F14" s="23">
        <v>0</v>
      </c>
      <c r="G14" s="23">
        <v>0</v>
      </c>
      <c r="H14" s="23">
        <v>0</v>
      </c>
      <c r="I14" s="24" t="s">
        <v>382</v>
      </c>
      <c r="J14" s="23">
        <v>1</v>
      </c>
      <c r="K14" s="23">
        <v>1</v>
      </c>
    </row>
    <row r="15" spans="2:20">
      <c r="B15" s="21" t="s">
        <v>3039</v>
      </c>
      <c r="C15" s="22">
        <v>0</v>
      </c>
      <c r="D15" s="23">
        <v>0</v>
      </c>
      <c r="E15" s="23">
        <v>0</v>
      </c>
      <c r="F15" s="23">
        <v>0</v>
      </c>
      <c r="G15" s="23">
        <v>0</v>
      </c>
      <c r="H15" s="23">
        <v>0</v>
      </c>
      <c r="I15" s="24" t="s">
        <v>382</v>
      </c>
      <c r="J15" s="23">
        <v>0</v>
      </c>
      <c r="K15" s="23">
        <v>0</v>
      </c>
    </row>
    <row r="16" spans="2:20">
      <c r="B16" s="29" t="s">
        <v>3040</v>
      </c>
      <c r="C16" s="22">
        <v>0</v>
      </c>
      <c r="D16" s="23">
        <v>0</v>
      </c>
      <c r="E16" s="23">
        <v>0</v>
      </c>
      <c r="F16" s="23">
        <v>0</v>
      </c>
      <c r="G16" s="23">
        <v>0</v>
      </c>
      <c r="H16" s="23">
        <v>0</v>
      </c>
      <c r="I16" s="24" t="s">
        <v>382</v>
      </c>
      <c r="J16" s="23">
        <v>0</v>
      </c>
      <c r="K16" s="23">
        <v>0</v>
      </c>
    </row>
    <row r="17" spans="2:11">
      <c r="B17" s="29" t="s">
        <v>3041</v>
      </c>
      <c r="C17" s="22">
        <v>0</v>
      </c>
      <c r="D17" s="23">
        <v>0</v>
      </c>
      <c r="E17" s="23">
        <v>0</v>
      </c>
      <c r="F17" s="23">
        <v>0</v>
      </c>
      <c r="G17" s="23">
        <v>0</v>
      </c>
      <c r="H17" s="23">
        <v>0</v>
      </c>
      <c r="I17" s="24" t="s">
        <v>382</v>
      </c>
      <c r="J17" s="23">
        <v>0</v>
      </c>
      <c r="K17" s="23">
        <v>0</v>
      </c>
    </row>
    <row r="18" spans="2:11">
      <c r="B18" s="29" t="s">
        <v>3042</v>
      </c>
      <c r="C18" s="22">
        <v>0</v>
      </c>
      <c r="D18" s="23">
        <v>0</v>
      </c>
      <c r="E18" s="23">
        <v>0</v>
      </c>
      <c r="F18" s="23">
        <v>0</v>
      </c>
      <c r="G18" s="23">
        <v>0</v>
      </c>
      <c r="H18" s="23">
        <v>0</v>
      </c>
      <c r="I18" s="24" t="s">
        <v>382</v>
      </c>
      <c r="J18" s="23">
        <v>0</v>
      </c>
      <c r="K18" s="23">
        <v>0</v>
      </c>
    </row>
    <row r="19" spans="2:11">
      <c r="B19" s="21" t="s">
        <v>3043</v>
      </c>
      <c r="C19" s="22">
        <v>0</v>
      </c>
      <c r="D19" s="23">
        <v>0</v>
      </c>
      <c r="E19" s="23">
        <v>0</v>
      </c>
      <c r="F19" s="23">
        <v>0</v>
      </c>
      <c r="G19" s="23">
        <v>0</v>
      </c>
      <c r="H19" s="23">
        <v>0</v>
      </c>
      <c r="I19" s="24" t="s">
        <v>382</v>
      </c>
      <c r="J19" s="23">
        <v>0</v>
      </c>
      <c r="K19" s="23">
        <v>0</v>
      </c>
    </row>
    <row r="20" spans="2:11">
      <c r="B20" s="29" t="s">
        <v>1942</v>
      </c>
      <c r="C20" s="22">
        <v>0</v>
      </c>
      <c r="D20" s="23">
        <v>0</v>
      </c>
      <c r="E20" s="23">
        <v>0</v>
      </c>
      <c r="F20" s="23">
        <v>0</v>
      </c>
      <c r="G20" s="23">
        <v>0</v>
      </c>
      <c r="H20" s="23">
        <v>0</v>
      </c>
      <c r="I20" s="24" t="s">
        <v>382</v>
      </c>
      <c r="J20" s="23">
        <v>0</v>
      </c>
      <c r="K20" s="23">
        <v>0</v>
      </c>
    </row>
    <row r="21" spans="2:11">
      <c r="B21" s="30" t="s">
        <v>748</v>
      </c>
      <c r="C21" s="22">
        <v>239</v>
      </c>
      <c r="D21" s="23">
        <v>0</v>
      </c>
      <c r="E21" s="23">
        <v>53</v>
      </c>
      <c r="F21" s="23">
        <v>53</v>
      </c>
      <c r="G21" s="23">
        <v>53</v>
      </c>
      <c r="H21" s="23">
        <v>0</v>
      </c>
      <c r="I21" s="39">
        <v>1</v>
      </c>
      <c r="J21" s="23">
        <v>0</v>
      </c>
      <c r="K21" s="23">
        <v>186</v>
      </c>
    </row>
    <row r="22" spans="2:11">
      <c r="B22" s="29" t="s">
        <v>3044</v>
      </c>
      <c r="C22" s="22">
        <v>0</v>
      </c>
      <c r="D22" s="23">
        <v>0</v>
      </c>
      <c r="E22" s="23">
        <v>0</v>
      </c>
      <c r="F22" s="23">
        <v>0</v>
      </c>
      <c r="G22" s="23">
        <v>0</v>
      </c>
      <c r="H22" s="23">
        <v>0</v>
      </c>
      <c r="I22" s="24" t="s">
        <v>382</v>
      </c>
      <c r="J22" s="23">
        <v>0</v>
      </c>
      <c r="K22" s="23">
        <v>0</v>
      </c>
    </row>
    <row r="23" spans="2:11">
      <c r="B23" s="21" t="s">
        <v>2943</v>
      </c>
      <c r="C23" s="22">
        <v>0</v>
      </c>
      <c r="D23" s="23">
        <v>0</v>
      </c>
      <c r="E23" s="23">
        <v>0</v>
      </c>
      <c r="F23" s="23">
        <v>0</v>
      </c>
      <c r="G23" s="23">
        <v>0</v>
      </c>
      <c r="H23" s="23">
        <v>0</v>
      </c>
      <c r="I23" s="24" t="s">
        <v>382</v>
      </c>
      <c r="J23" s="23">
        <v>0</v>
      </c>
      <c r="K23" s="23">
        <v>0</v>
      </c>
    </row>
    <row r="24" spans="2:11">
      <c r="B24" s="29" t="s">
        <v>3045</v>
      </c>
      <c r="C24" s="22">
        <v>0</v>
      </c>
      <c r="D24" s="23">
        <v>0</v>
      </c>
      <c r="E24" s="23">
        <v>0</v>
      </c>
      <c r="F24" s="23">
        <v>0</v>
      </c>
      <c r="G24" s="23">
        <v>0</v>
      </c>
      <c r="H24" s="23">
        <v>0</v>
      </c>
      <c r="I24" s="24" t="s">
        <v>382</v>
      </c>
      <c r="J24" s="23">
        <v>0</v>
      </c>
      <c r="K24" s="23">
        <v>0</v>
      </c>
    </row>
    <row r="25" spans="2:11">
      <c r="B25" s="29" t="s">
        <v>3046</v>
      </c>
      <c r="C25" s="22">
        <v>0</v>
      </c>
      <c r="D25" s="23">
        <v>0</v>
      </c>
      <c r="E25" s="23">
        <v>0</v>
      </c>
      <c r="F25" s="23">
        <v>0</v>
      </c>
      <c r="G25" s="23">
        <v>0</v>
      </c>
      <c r="H25" s="23">
        <v>0</v>
      </c>
      <c r="I25" s="24" t="s">
        <v>382</v>
      </c>
      <c r="J25" s="23">
        <v>0</v>
      </c>
      <c r="K25" s="23">
        <v>0</v>
      </c>
    </row>
    <row r="26" spans="2:11">
      <c r="B26" s="20" t="s">
        <v>3047</v>
      </c>
      <c r="C26" s="26">
        <v>0</v>
      </c>
      <c r="D26" s="27">
        <v>0</v>
      </c>
      <c r="E26" s="27">
        <v>0</v>
      </c>
      <c r="F26" s="27">
        <v>0</v>
      </c>
      <c r="G26" s="27">
        <v>0</v>
      </c>
      <c r="H26" s="27">
        <v>0</v>
      </c>
      <c r="I26" s="28" t="s">
        <v>382</v>
      </c>
      <c r="J26" s="27">
        <v>0</v>
      </c>
      <c r="K26" s="27">
        <v>0</v>
      </c>
    </row>
    <row r="27" spans="2:11">
      <c r="B27" s="21" t="s">
        <v>230</v>
      </c>
      <c r="C27" s="22">
        <v>3</v>
      </c>
      <c r="D27" s="23">
        <v>2</v>
      </c>
      <c r="E27" s="23">
        <v>0</v>
      </c>
      <c r="F27" s="23">
        <v>2</v>
      </c>
      <c r="G27" s="23">
        <v>1</v>
      </c>
      <c r="H27" s="23">
        <v>1</v>
      </c>
      <c r="I27" s="24">
        <v>0.5</v>
      </c>
      <c r="J27" s="23">
        <v>0</v>
      </c>
      <c r="K27" s="23">
        <v>2</v>
      </c>
    </row>
    <row r="28" spans="2:11">
      <c r="B28" s="29" t="s">
        <v>2608</v>
      </c>
      <c r="C28" s="22">
        <v>0</v>
      </c>
      <c r="D28" s="23">
        <v>0</v>
      </c>
      <c r="E28" s="23">
        <v>0</v>
      </c>
      <c r="F28" s="23">
        <v>0</v>
      </c>
      <c r="G28" s="23">
        <v>0</v>
      </c>
      <c r="H28" s="23">
        <v>0</v>
      </c>
      <c r="I28" s="24" t="s">
        <v>382</v>
      </c>
      <c r="J28" s="23">
        <v>0</v>
      </c>
      <c r="K28" s="23">
        <v>0</v>
      </c>
    </row>
    <row r="29" spans="2:11">
      <c r="B29" s="29" t="s">
        <v>3048</v>
      </c>
      <c r="C29" s="22">
        <v>0</v>
      </c>
      <c r="D29" s="23">
        <v>0</v>
      </c>
      <c r="E29" s="23">
        <v>0</v>
      </c>
      <c r="F29" s="23">
        <v>0</v>
      </c>
      <c r="G29" s="23">
        <v>0</v>
      </c>
      <c r="H29" s="23">
        <v>0</v>
      </c>
      <c r="I29" s="24" t="s">
        <v>382</v>
      </c>
      <c r="J29" s="23">
        <v>0</v>
      </c>
      <c r="K29" s="23">
        <v>0</v>
      </c>
    </row>
    <row r="30" spans="2:11">
      <c r="B30" s="21" t="s">
        <v>624</v>
      </c>
      <c r="C30" s="22">
        <v>1</v>
      </c>
      <c r="D30" s="23">
        <v>1</v>
      </c>
      <c r="E30" s="23">
        <v>0</v>
      </c>
      <c r="F30" s="23">
        <v>1</v>
      </c>
      <c r="G30" s="23">
        <v>0</v>
      </c>
      <c r="H30" s="23">
        <v>1</v>
      </c>
      <c r="I30" s="24">
        <v>0.1</v>
      </c>
      <c r="J30" s="23">
        <v>0</v>
      </c>
      <c r="K30" s="23">
        <v>1</v>
      </c>
    </row>
    <row r="31" spans="2:11">
      <c r="B31" s="29" t="s">
        <v>181</v>
      </c>
      <c r="C31" s="22">
        <v>1</v>
      </c>
      <c r="D31" s="23">
        <v>0</v>
      </c>
      <c r="E31" s="23">
        <v>0</v>
      </c>
      <c r="F31" s="23">
        <v>0</v>
      </c>
      <c r="G31" s="23">
        <v>0</v>
      </c>
      <c r="H31" s="23">
        <v>0</v>
      </c>
      <c r="I31" s="24" t="s">
        <v>382</v>
      </c>
      <c r="J31" s="23">
        <v>0</v>
      </c>
      <c r="K31" s="23">
        <v>1</v>
      </c>
    </row>
    <row r="32" spans="2:11">
      <c r="B32" s="29" t="s">
        <v>3049</v>
      </c>
      <c r="C32" s="22">
        <v>0</v>
      </c>
      <c r="D32" s="23">
        <v>0</v>
      </c>
      <c r="E32" s="23">
        <v>0</v>
      </c>
      <c r="F32" s="23">
        <v>0</v>
      </c>
      <c r="G32" s="23">
        <v>0</v>
      </c>
      <c r="H32" s="23">
        <v>0</v>
      </c>
      <c r="I32" s="24" t="s">
        <v>382</v>
      </c>
      <c r="J32" s="23">
        <v>0</v>
      </c>
      <c r="K32" s="23">
        <v>0</v>
      </c>
    </row>
    <row r="33" spans="2:11">
      <c r="B33" s="20" t="s">
        <v>3050</v>
      </c>
      <c r="C33" s="26">
        <v>0</v>
      </c>
      <c r="D33" s="27">
        <v>0</v>
      </c>
      <c r="E33" s="27">
        <v>0</v>
      </c>
      <c r="F33" s="27">
        <v>0</v>
      </c>
      <c r="G33" s="27">
        <v>0</v>
      </c>
      <c r="H33" s="27">
        <v>0</v>
      </c>
      <c r="I33" s="28" t="s">
        <v>382</v>
      </c>
      <c r="J33" s="27">
        <v>0</v>
      </c>
      <c r="K33" s="27">
        <v>0</v>
      </c>
    </row>
    <row r="34" spans="2:11">
      <c r="B34" s="21" t="s">
        <v>1575</v>
      </c>
      <c r="C34" s="22">
        <v>1</v>
      </c>
      <c r="D34" s="23">
        <v>0</v>
      </c>
      <c r="E34" s="23">
        <v>1</v>
      </c>
      <c r="F34" s="23">
        <v>1</v>
      </c>
      <c r="G34" s="23">
        <v>1</v>
      </c>
      <c r="H34" s="23">
        <v>0</v>
      </c>
      <c r="I34" s="39">
        <v>1</v>
      </c>
      <c r="J34" s="37">
        <v>0</v>
      </c>
      <c r="K34" s="23">
        <v>0</v>
      </c>
    </row>
    <row r="35" spans="2:11">
      <c r="B35" s="31" t="s">
        <v>2572</v>
      </c>
      <c r="C35" s="22">
        <v>0</v>
      </c>
      <c r="D35" s="23">
        <v>0</v>
      </c>
      <c r="E35" s="23">
        <v>0</v>
      </c>
      <c r="F35" s="23">
        <v>0</v>
      </c>
      <c r="G35" s="23">
        <v>0</v>
      </c>
      <c r="H35" s="23">
        <v>0</v>
      </c>
      <c r="I35" s="24" t="s">
        <v>382</v>
      </c>
      <c r="J35" s="23">
        <v>0</v>
      </c>
      <c r="K35" s="23">
        <v>0</v>
      </c>
    </row>
    <row r="36" spans="2:11" ht="14.25" customHeight="1">
      <c r="B36" s="31" t="s">
        <v>291</v>
      </c>
      <c r="C36" s="38">
        <v>27</v>
      </c>
      <c r="D36" s="23">
        <v>12</v>
      </c>
      <c r="E36" s="23">
        <v>3</v>
      </c>
      <c r="F36" s="23">
        <v>15</v>
      </c>
      <c r="G36" s="23">
        <v>15</v>
      </c>
      <c r="H36" s="23">
        <v>0</v>
      </c>
      <c r="I36" s="24">
        <v>1</v>
      </c>
      <c r="J36" s="37">
        <v>0</v>
      </c>
      <c r="K36" s="37">
        <v>12</v>
      </c>
    </row>
    <row r="37" spans="2:11">
      <c r="B37" s="31" t="s">
        <v>148</v>
      </c>
      <c r="C37" s="22">
        <v>17</v>
      </c>
      <c r="D37" s="23">
        <v>6</v>
      </c>
      <c r="E37" s="23">
        <v>0</v>
      </c>
      <c r="F37" s="23">
        <v>6</v>
      </c>
      <c r="G37" s="23">
        <v>4</v>
      </c>
      <c r="H37" s="23">
        <v>2</v>
      </c>
      <c r="I37" s="36">
        <v>0.66666666666666663</v>
      </c>
      <c r="J37" s="23">
        <v>6</v>
      </c>
      <c r="K37" s="23">
        <v>13</v>
      </c>
    </row>
    <row r="38" spans="2:11">
      <c r="B38" s="31" t="s">
        <v>277</v>
      </c>
      <c r="C38" s="22">
        <v>20</v>
      </c>
      <c r="D38" s="23">
        <v>10</v>
      </c>
      <c r="E38" s="23">
        <v>1</v>
      </c>
      <c r="F38" s="23">
        <v>11</v>
      </c>
      <c r="G38" s="23">
        <v>11</v>
      </c>
      <c r="H38" s="23">
        <v>0</v>
      </c>
      <c r="I38" s="24">
        <v>1</v>
      </c>
      <c r="J38" s="23">
        <v>0</v>
      </c>
      <c r="K38" s="23">
        <v>9</v>
      </c>
    </row>
    <row r="39" spans="2:11">
      <c r="B39" s="31" t="s">
        <v>389</v>
      </c>
      <c r="C39" s="22">
        <v>16</v>
      </c>
      <c r="D39" s="23">
        <v>2</v>
      </c>
      <c r="E39" s="23">
        <v>2</v>
      </c>
      <c r="F39" s="23">
        <v>4</v>
      </c>
      <c r="G39" s="23">
        <v>4</v>
      </c>
      <c r="H39" s="23">
        <v>0</v>
      </c>
      <c r="I39" s="24">
        <v>1</v>
      </c>
      <c r="J39" s="37">
        <v>1</v>
      </c>
      <c r="K39" s="37">
        <v>12</v>
      </c>
    </row>
    <row r="40" spans="2:11">
      <c r="B40" s="32"/>
      <c r="C40" s="12"/>
      <c r="D40" s="33"/>
      <c r="H40" s="33"/>
      <c r="I40" s="34"/>
      <c r="J40" s="33"/>
      <c r="K40" s="33"/>
    </row>
    <row r="41" spans="2:11">
      <c r="C41" s="12">
        <f t="shared" ref="C41:H41" si="0">SUM(C3:C39)</f>
        <v>431</v>
      </c>
      <c r="D41" s="12">
        <f t="shared" si="0"/>
        <v>38</v>
      </c>
      <c r="E41" s="12">
        <f t="shared" si="0"/>
        <v>68</v>
      </c>
      <c r="F41" s="12">
        <f t="shared" si="0"/>
        <v>106</v>
      </c>
      <c r="G41" s="12">
        <f t="shared" si="0"/>
        <v>102</v>
      </c>
      <c r="H41" s="12">
        <f t="shared" si="0"/>
        <v>4</v>
      </c>
      <c r="I41" s="35">
        <f>AVERAGE(I3:I39)</f>
        <v>0.85555555555555551</v>
      </c>
      <c r="J41" s="12">
        <f>SUM(J3:J39)</f>
        <v>20</v>
      </c>
      <c r="K41" s="12">
        <f>SUM(K3:K39)</f>
        <v>329</v>
      </c>
    </row>
    <row r="42" spans="2:11">
      <c r="B42" s="32"/>
    </row>
    <row r="43" spans="2:11">
      <c r="C43" s="33"/>
      <c r="D43" s="33"/>
      <c r="E43" s="33"/>
      <c r="F43" s="33"/>
      <c r="G43" s="33"/>
      <c r="H43" s="33"/>
      <c r="I43" s="33"/>
      <c r="J43" s="33"/>
      <c r="K43" s="33"/>
    </row>
  </sheetData>
  <sheetProtection algorithmName="SHA-512" hashValue="BMFH8Aem3E3lkwAHm9DhKNmgJ2h5byN1uEn5si68Y4lWUMA429DbRHrSwGqQEQ+35fl0PGXwK1qSTDMzs5vzpw==" saltValue="WWFgEa4SZMDGmJSrau/x6g==" spinCount="100000" sheet="1" objects="1" scenarios="1"/>
  <autoFilter ref="B2:J39" xr:uid="{E6707933-12DB-4810-BDB8-DB72B68C004A}"/>
  <mergeCells count="1">
    <mergeCell ref="B1:K1"/>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47720-DB71-4A1F-9D9F-E3689717A29C}">
  <dimension ref="A1:K100"/>
  <sheetViews>
    <sheetView zoomScaleNormal="100" workbookViewId="0">
      <pane ySplit="1" topLeftCell="A2" activePane="bottomLeft" state="frozen"/>
      <selection pane="bottomLeft" activeCell="E56" sqref="E56"/>
    </sheetView>
  </sheetViews>
  <sheetFormatPr baseColWidth="10" defaultColWidth="11.42578125" defaultRowHeight="15" customHeight="1"/>
  <cols>
    <col min="3" max="4" width="15" customWidth="1"/>
    <col min="5" max="5" width="14" customWidth="1"/>
    <col min="6" max="6" width="11.7109375" customWidth="1"/>
    <col min="7" max="7" width="10.42578125" customWidth="1"/>
    <col min="8" max="8" width="14.7109375" customWidth="1"/>
    <col min="9" max="9" width="15.28515625" customWidth="1"/>
    <col min="10" max="10" width="11.140625" customWidth="1"/>
    <col min="11" max="11" width="26.85546875" customWidth="1"/>
  </cols>
  <sheetData>
    <row r="1" spans="1:10" ht="38.25">
      <c r="A1" s="42" t="s">
        <v>3058</v>
      </c>
      <c r="B1" s="42" t="s">
        <v>85</v>
      </c>
      <c r="C1" s="42" t="s">
        <v>3059</v>
      </c>
      <c r="D1" s="42" t="s">
        <v>3060</v>
      </c>
      <c r="E1" s="53" t="s">
        <v>3061</v>
      </c>
      <c r="F1" s="53" t="s">
        <v>3062</v>
      </c>
      <c r="G1" s="53" t="s">
        <v>3063</v>
      </c>
      <c r="H1" s="53" t="s">
        <v>3064</v>
      </c>
      <c r="I1" s="54" t="s">
        <v>3065</v>
      </c>
      <c r="J1" s="54" t="s">
        <v>3066</v>
      </c>
    </row>
    <row r="2" spans="1:10" ht="15.75">
      <c r="A2" s="43">
        <v>1004</v>
      </c>
      <c r="B2" s="44" t="s">
        <v>115</v>
      </c>
      <c r="C2" s="55">
        <v>44596</v>
      </c>
      <c r="D2" s="55">
        <v>44561</v>
      </c>
      <c r="E2" s="55">
        <v>44742</v>
      </c>
      <c r="F2" s="12" t="s">
        <v>3067</v>
      </c>
      <c r="G2" s="12" t="s">
        <v>3067</v>
      </c>
      <c r="H2" s="12" t="s">
        <v>3067</v>
      </c>
      <c r="I2" s="56" t="s">
        <v>110</v>
      </c>
      <c r="J2" s="52">
        <f>IF($E2&lt;&gt;"NO",1,IF($F2&lt;&gt;"NO",1,IF($G2&lt;&gt;"NO",1,0)))</f>
        <v>1</v>
      </c>
    </row>
    <row r="3" spans="1:10" ht="15.75">
      <c r="A3" s="43">
        <v>1004</v>
      </c>
      <c r="B3" s="44" t="s">
        <v>115</v>
      </c>
      <c r="C3" s="55">
        <v>44741</v>
      </c>
      <c r="D3" s="55">
        <v>44561</v>
      </c>
      <c r="E3" s="55">
        <v>44926</v>
      </c>
      <c r="F3" s="12" t="s">
        <v>3067</v>
      </c>
      <c r="G3" s="12" t="s">
        <v>3067</v>
      </c>
      <c r="H3" s="12" t="s">
        <v>3067</v>
      </c>
      <c r="I3" s="56" t="s">
        <v>110</v>
      </c>
      <c r="J3" s="52">
        <f t="shared" ref="J3:J66" si="0">IF($E3&lt;&gt;"NO",1,IF($F3&lt;&gt;"NO",1,IF($G3&lt;&gt;"NO",1,0)))</f>
        <v>1</v>
      </c>
    </row>
    <row r="4" spans="1:10" ht="15.75">
      <c r="A4" s="43">
        <v>1004</v>
      </c>
      <c r="B4" s="44" t="s">
        <v>115</v>
      </c>
      <c r="C4" s="55">
        <v>44910</v>
      </c>
      <c r="D4" s="55">
        <v>44561</v>
      </c>
      <c r="E4" s="55">
        <v>45291</v>
      </c>
      <c r="F4" s="12" t="s">
        <v>3067</v>
      </c>
      <c r="G4" s="12" t="s">
        <v>3067</v>
      </c>
      <c r="H4" s="12" t="s">
        <v>3067</v>
      </c>
      <c r="I4" s="56" t="s">
        <v>110</v>
      </c>
      <c r="J4" s="52">
        <f t="shared" si="0"/>
        <v>1</v>
      </c>
    </row>
    <row r="5" spans="1:10" ht="15.75">
      <c r="A5" s="43">
        <v>1004</v>
      </c>
      <c r="B5" s="44" t="s">
        <v>115</v>
      </c>
      <c r="C5" s="55">
        <v>45288</v>
      </c>
      <c r="D5" s="55">
        <v>44561</v>
      </c>
      <c r="E5" s="55">
        <v>45657</v>
      </c>
      <c r="F5" s="12" t="s">
        <v>3067</v>
      </c>
      <c r="G5" s="12" t="s">
        <v>3067</v>
      </c>
      <c r="H5" s="12" t="s">
        <v>3067</v>
      </c>
      <c r="I5" s="56" t="s">
        <v>110</v>
      </c>
      <c r="J5" s="52">
        <f t="shared" si="0"/>
        <v>1</v>
      </c>
    </row>
    <row r="6" spans="1:10" ht="15.75">
      <c r="A6" s="43">
        <v>1410</v>
      </c>
      <c r="B6" s="44" t="s">
        <v>135</v>
      </c>
      <c r="C6" s="55">
        <v>45035</v>
      </c>
      <c r="D6" s="55">
        <v>45137</v>
      </c>
      <c r="E6" s="57" t="s">
        <v>3067</v>
      </c>
      <c r="F6" s="12" t="s">
        <v>3067</v>
      </c>
      <c r="G6" s="12" t="s">
        <v>3067</v>
      </c>
      <c r="H6" s="12" t="s">
        <v>3068</v>
      </c>
      <c r="I6" s="56" t="s">
        <v>3069</v>
      </c>
      <c r="J6" s="52">
        <f t="shared" si="0"/>
        <v>0</v>
      </c>
    </row>
    <row r="7" spans="1:10" ht="15.75">
      <c r="A7" s="43">
        <v>1410</v>
      </c>
      <c r="B7" s="44" t="s">
        <v>135</v>
      </c>
      <c r="C7" s="55">
        <v>45166</v>
      </c>
      <c r="D7" s="55">
        <v>45137</v>
      </c>
      <c r="E7" s="55">
        <v>45657</v>
      </c>
      <c r="F7" s="12" t="s">
        <v>3067</v>
      </c>
      <c r="G7" s="12" t="s">
        <v>3067</v>
      </c>
      <c r="H7" s="12" t="s">
        <v>3067</v>
      </c>
      <c r="I7" s="56" t="s">
        <v>110</v>
      </c>
      <c r="J7" s="52">
        <f t="shared" si="0"/>
        <v>1</v>
      </c>
    </row>
    <row r="8" spans="1:10" ht="15.75">
      <c r="A8" s="43">
        <v>1414</v>
      </c>
      <c r="B8" s="44" t="s">
        <v>145</v>
      </c>
      <c r="C8" s="55">
        <v>45035</v>
      </c>
      <c r="D8" s="55">
        <v>45137</v>
      </c>
      <c r="E8" s="57" t="s">
        <v>3067</v>
      </c>
      <c r="F8" s="12" t="s">
        <v>3067</v>
      </c>
      <c r="G8" s="12" t="s">
        <v>3067</v>
      </c>
      <c r="H8" s="12" t="s">
        <v>3068</v>
      </c>
      <c r="I8" s="56" t="s">
        <v>3069</v>
      </c>
      <c r="J8" s="52">
        <f t="shared" si="0"/>
        <v>0</v>
      </c>
    </row>
    <row r="9" spans="1:10" ht="15.75">
      <c r="A9" s="43">
        <v>1414</v>
      </c>
      <c r="B9" s="44" t="s">
        <v>145</v>
      </c>
      <c r="C9" s="55">
        <v>45166</v>
      </c>
      <c r="D9" s="55">
        <v>45137</v>
      </c>
      <c r="E9" s="55">
        <v>45657</v>
      </c>
      <c r="F9" s="12" t="s">
        <v>3067</v>
      </c>
      <c r="G9" s="12" t="s">
        <v>3067</v>
      </c>
      <c r="H9" s="12" t="s">
        <v>3067</v>
      </c>
      <c r="I9" s="56" t="s">
        <v>110</v>
      </c>
      <c r="J9" s="52">
        <f t="shared" si="0"/>
        <v>1</v>
      </c>
    </row>
    <row r="10" spans="1:10" ht="15.75">
      <c r="A10" s="43">
        <v>1445</v>
      </c>
      <c r="B10" s="44" t="s">
        <v>156</v>
      </c>
      <c r="C10" s="55">
        <v>45168</v>
      </c>
      <c r="D10" s="55">
        <v>45016</v>
      </c>
      <c r="E10" s="57" t="s">
        <v>3067</v>
      </c>
      <c r="F10" s="12" t="s">
        <v>3067</v>
      </c>
      <c r="G10" s="12" t="s">
        <v>3067</v>
      </c>
      <c r="H10" s="12" t="s">
        <v>3067</v>
      </c>
      <c r="I10" t="s">
        <v>3070</v>
      </c>
      <c r="J10" s="52">
        <f t="shared" si="0"/>
        <v>0</v>
      </c>
    </row>
    <row r="11" spans="1:10" ht="15.75">
      <c r="A11" s="43">
        <v>1445</v>
      </c>
      <c r="B11" s="44" t="s">
        <v>156</v>
      </c>
      <c r="C11" s="55">
        <v>45211</v>
      </c>
      <c r="D11" s="55">
        <v>45016</v>
      </c>
      <c r="E11" s="55">
        <v>45289</v>
      </c>
      <c r="F11" s="12" t="s">
        <v>3067</v>
      </c>
      <c r="G11" s="12" t="s">
        <v>3067</v>
      </c>
      <c r="H11" s="12" t="s">
        <v>3067</v>
      </c>
      <c r="I11" t="s">
        <v>3071</v>
      </c>
      <c r="J11" s="52">
        <f t="shared" si="0"/>
        <v>1</v>
      </c>
    </row>
    <row r="12" spans="1:10" ht="15.75">
      <c r="A12" s="43">
        <v>1445</v>
      </c>
      <c r="B12" s="44" t="s">
        <v>156</v>
      </c>
      <c r="C12" s="55">
        <v>45287</v>
      </c>
      <c r="D12" s="55">
        <v>45016</v>
      </c>
      <c r="E12" s="55">
        <v>45381</v>
      </c>
      <c r="F12" s="12" t="s">
        <v>3067</v>
      </c>
      <c r="G12" s="12" t="s">
        <v>3067</v>
      </c>
      <c r="H12" s="12" t="s">
        <v>3067</v>
      </c>
      <c r="I12" t="s">
        <v>3072</v>
      </c>
      <c r="J12" s="52">
        <f t="shared" si="0"/>
        <v>1</v>
      </c>
    </row>
    <row r="13" spans="1:10" ht="15.75">
      <c r="A13" s="43">
        <v>1445</v>
      </c>
      <c r="B13" s="44" t="s">
        <v>164</v>
      </c>
      <c r="C13" s="55">
        <v>45287</v>
      </c>
      <c r="D13" s="55">
        <v>45291</v>
      </c>
      <c r="E13" s="55">
        <v>45381</v>
      </c>
      <c r="F13" s="12" t="s">
        <v>3067</v>
      </c>
      <c r="G13" s="12" t="s">
        <v>3067</v>
      </c>
      <c r="H13" s="12" t="s">
        <v>3067</v>
      </c>
      <c r="I13" t="s">
        <v>3073</v>
      </c>
      <c r="J13" s="52">
        <f t="shared" si="0"/>
        <v>1</v>
      </c>
    </row>
    <row r="14" spans="1:10" ht="15.75">
      <c r="A14" s="43">
        <v>1447</v>
      </c>
      <c r="B14" s="44" t="s">
        <v>3074</v>
      </c>
      <c r="C14" s="55">
        <v>45301</v>
      </c>
      <c r="D14" s="55">
        <v>45289</v>
      </c>
      <c r="E14" s="57" t="s">
        <v>3067</v>
      </c>
      <c r="F14" s="12" t="s">
        <v>3067</v>
      </c>
      <c r="G14" s="12" t="s">
        <v>3067</v>
      </c>
      <c r="H14" s="12" t="s">
        <v>3068</v>
      </c>
      <c r="I14" t="s">
        <v>3075</v>
      </c>
      <c r="J14" s="52">
        <f t="shared" si="0"/>
        <v>0</v>
      </c>
    </row>
    <row r="15" spans="1:10" ht="15.75">
      <c r="A15" s="43">
        <v>1447</v>
      </c>
      <c r="B15" s="44" t="s">
        <v>173</v>
      </c>
      <c r="C15" s="55">
        <v>45314</v>
      </c>
      <c r="D15" s="55">
        <v>45289</v>
      </c>
      <c r="E15" s="55">
        <v>45473</v>
      </c>
      <c r="F15" s="12" t="s">
        <v>3067</v>
      </c>
      <c r="G15" s="12" t="s">
        <v>3067</v>
      </c>
      <c r="H15" s="12" t="s">
        <v>3067</v>
      </c>
      <c r="I15" t="s">
        <v>3076</v>
      </c>
      <c r="J15" s="52">
        <f t="shared" si="0"/>
        <v>1</v>
      </c>
    </row>
    <row r="16" spans="1:10" ht="15.75">
      <c r="A16" s="43">
        <v>1487</v>
      </c>
      <c r="B16" s="44" t="s">
        <v>187</v>
      </c>
      <c r="C16" s="55">
        <v>45321</v>
      </c>
      <c r="D16" s="55">
        <v>45322</v>
      </c>
      <c r="E16" s="55">
        <v>45688</v>
      </c>
      <c r="F16" s="12" t="s">
        <v>3067</v>
      </c>
      <c r="G16" s="12" t="s">
        <v>3067</v>
      </c>
      <c r="H16" s="12" t="s">
        <v>3067</v>
      </c>
      <c r="I16" t="s">
        <v>3077</v>
      </c>
      <c r="J16" s="52">
        <f t="shared" si="0"/>
        <v>1</v>
      </c>
    </row>
    <row r="17" spans="1:10" ht="15.75">
      <c r="A17" s="43">
        <v>1523</v>
      </c>
      <c r="B17" s="44" t="s">
        <v>198</v>
      </c>
      <c r="C17" s="55">
        <v>45044</v>
      </c>
      <c r="D17" s="55">
        <v>45275</v>
      </c>
      <c r="E17" s="57" t="s">
        <v>3067</v>
      </c>
      <c r="F17" s="12" t="s">
        <v>3067</v>
      </c>
      <c r="G17" s="12" t="s">
        <v>3067</v>
      </c>
      <c r="H17" s="12" t="s">
        <v>3068</v>
      </c>
      <c r="I17" s="56" t="s">
        <v>3069</v>
      </c>
      <c r="J17" s="52">
        <f t="shared" si="0"/>
        <v>0</v>
      </c>
    </row>
    <row r="18" spans="1:10" ht="15.75">
      <c r="A18" s="43">
        <v>1523</v>
      </c>
      <c r="B18" s="44" t="s">
        <v>198</v>
      </c>
      <c r="C18" s="55">
        <v>45166</v>
      </c>
      <c r="D18" s="55">
        <v>45275</v>
      </c>
      <c r="E18" s="55">
        <v>45657</v>
      </c>
      <c r="F18" s="12" t="s">
        <v>3067</v>
      </c>
      <c r="G18" s="12" t="s">
        <v>3067</v>
      </c>
      <c r="H18" s="12" t="s">
        <v>3067</v>
      </c>
      <c r="I18" s="56" t="s">
        <v>110</v>
      </c>
      <c r="J18" s="52">
        <f t="shared" si="0"/>
        <v>1</v>
      </c>
    </row>
    <row r="19" spans="1:10" ht="15.75">
      <c r="A19" s="43">
        <v>1524</v>
      </c>
      <c r="B19" s="44" t="s">
        <v>204</v>
      </c>
      <c r="C19" s="55">
        <v>45044</v>
      </c>
      <c r="D19" s="55">
        <v>45275</v>
      </c>
      <c r="E19" s="57" t="s">
        <v>3067</v>
      </c>
      <c r="F19" s="12" t="s">
        <v>3067</v>
      </c>
      <c r="G19" s="12" t="s">
        <v>3067</v>
      </c>
      <c r="H19" s="12" t="s">
        <v>3068</v>
      </c>
      <c r="I19" s="56" t="s">
        <v>3069</v>
      </c>
      <c r="J19" s="52">
        <f t="shared" si="0"/>
        <v>0</v>
      </c>
    </row>
    <row r="20" spans="1:10" ht="15.75">
      <c r="A20" s="43">
        <v>1524</v>
      </c>
      <c r="B20" s="44" t="s">
        <v>204</v>
      </c>
      <c r="C20" s="55">
        <v>45166</v>
      </c>
      <c r="D20" s="55">
        <v>45275</v>
      </c>
      <c r="E20" s="55">
        <v>45657</v>
      </c>
      <c r="F20" s="12" t="s">
        <v>3067</v>
      </c>
      <c r="G20" s="12" t="s">
        <v>3067</v>
      </c>
      <c r="H20" s="12" t="s">
        <v>3067</v>
      </c>
      <c r="I20" s="56" t="s">
        <v>110</v>
      </c>
      <c r="J20" s="52">
        <f t="shared" si="0"/>
        <v>1</v>
      </c>
    </row>
    <row r="21" spans="1:10" ht="15.75">
      <c r="A21" s="43">
        <v>1525</v>
      </c>
      <c r="B21" s="44" t="s">
        <v>209</v>
      </c>
      <c r="C21" s="55">
        <v>45044</v>
      </c>
      <c r="D21" s="55">
        <v>45275</v>
      </c>
      <c r="E21" s="57" t="s">
        <v>3067</v>
      </c>
      <c r="F21" s="12" t="s">
        <v>3067</v>
      </c>
      <c r="G21" s="12" t="s">
        <v>3067</v>
      </c>
      <c r="H21" s="12" t="s">
        <v>3068</v>
      </c>
      <c r="I21" s="56" t="s">
        <v>3069</v>
      </c>
      <c r="J21" s="52">
        <f t="shared" si="0"/>
        <v>0</v>
      </c>
    </row>
    <row r="22" spans="1:10" ht="15.75">
      <c r="A22" s="43">
        <v>1525</v>
      </c>
      <c r="B22" s="44" t="s">
        <v>209</v>
      </c>
      <c r="C22" s="55">
        <v>45166</v>
      </c>
      <c r="D22" s="55">
        <v>45275</v>
      </c>
      <c r="E22" s="55">
        <v>45657</v>
      </c>
      <c r="F22" s="12" t="s">
        <v>3067</v>
      </c>
      <c r="G22" s="12" t="s">
        <v>3067</v>
      </c>
      <c r="H22" s="12" t="s">
        <v>3067</v>
      </c>
      <c r="I22" s="56" t="s">
        <v>110</v>
      </c>
      <c r="J22" s="52">
        <f t="shared" si="0"/>
        <v>1</v>
      </c>
    </row>
    <row r="23" spans="1:10" ht="15.75">
      <c r="A23" s="43">
        <v>1526</v>
      </c>
      <c r="B23" s="44" t="s">
        <v>213</v>
      </c>
      <c r="C23" s="55">
        <v>45044</v>
      </c>
      <c r="D23" s="55">
        <v>45275</v>
      </c>
      <c r="E23" s="57" t="s">
        <v>3067</v>
      </c>
      <c r="F23" s="12" t="s">
        <v>3067</v>
      </c>
      <c r="G23" s="12" t="s">
        <v>3067</v>
      </c>
      <c r="H23" s="12" t="s">
        <v>3068</v>
      </c>
      <c r="I23" s="56" t="s">
        <v>3069</v>
      </c>
      <c r="J23" s="52">
        <f t="shared" si="0"/>
        <v>0</v>
      </c>
    </row>
    <row r="24" spans="1:10" ht="15.75">
      <c r="A24" s="43">
        <v>1526</v>
      </c>
      <c r="B24" s="44" t="s">
        <v>213</v>
      </c>
      <c r="C24" s="55">
        <v>45166</v>
      </c>
      <c r="D24" s="55">
        <v>45275</v>
      </c>
      <c r="E24" s="55">
        <v>45657</v>
      </c>
      <c r="F24" s="12" t="s">
        <v>3067</v>
      </c>
      <c r="G24" s="12" t="s">
        <v>3067</v>
      </c>
      <c r="H24" s="12" t="s">
        <v>3067</v>
      </c>
      <c r="I24" s="56" t="s">
        <v>110</v>
      </c>
      <c r="J24" s="52">
        <f t="shared" si="0"/>
        <v>1</v>
      </c>
    </row>
    <row r="25" spans="1:10" ht="15.75">
      <c r="A25" s="43">
        <v>1527</v>
      </c>
      <c r="B25" s="44" t="s">
        <v>217</v>
      </c>
      <c r="C25" s="55">
        <v>45044</v>
      </c>
      <c r="D25" s="55">
        <v>45275</v>
      </c>
      <c r="E25" s="57" t="s">
        <v>3067</v>
      </c>
      <c r="F25" s="12" t="s">
        <v>3067</v>
      </c>
      <c r="G25" s="12" t="s">
        <v>3067</v>
      </c>
      <c r="H25" s="12" t="s">
        <v>3068</v>
      </c>
      <c r="I25" s="56" t="s">
        <v>3069</v>
      </c>
      <c r="J25" s="52">
        <f t="shared" si="0"/>
        <v>0</v>
      </c>
    </row>
    <row r="26" spans="1:10" ht="15.75">
      <c r="A26" s="43">
        <v>1527</v>
      </c>
      <c r="B26" s="44" t="s">
        <v>217</v>
      </c>
      <c r="C26" s="55">
        <v>45166</v>
      </c>
      <c r="D26" s="55">
        <v>45275</v>
      </c>
      <c r="E26" s="55">
        <v>45657</v>
      </c>
      <c r="F26" s="12" t="s">
        <v>3067</v>
      </c>
      <c r="G26" s="12" t="s">
        <v>3067</v>
      </c>
      <c r="H26" s="12" t="s">
        <v>3067</v>
      </c>
      <c r="I26" s="56" t="s">
        <v>110</v>
      </c>
      <c r="J26" s="52">
        <f t="shared" si="0"/>
        <v>1</v>
      </c>
    </row>
    <row r="27" spans="1:10" ht="15.75">
      <c r="A27" s="43">
        <v>1528</v>
      </c>
      <c r="B27" s="44" t="s">
        <v>221</v>
      </c>
      <c r="C27" s="55">
        <v>45044</v>
      </c>
      <c r="D27" s="55">
        <v>45275</v>
      </c>
      <c r="E27" s="57" t="s">
        <v>3067</v>
      </c>
      <c r="F27" s="12" t="s">
        <v>3067</v>
      </c>
      <c r="G27" s="12" t="s">
        <v>3067</v>
      </c>
      <c r="H27" s="12" t="s">
        <v>3068</v>
      </c>
      <c r="I27" s="56" t="s">
        <v>3069</v>
      </c>
      <c r="J27" s="52">
        <f t="shared" si="0"/>
        <v>0</v>
      </c>
    </row>
    <row r="28" spans="1:10" ht="15.75">
      <c r="A28" s="43">
        <v>1528</v>
      </c>
      <c r="B28" s="44" t="s">
        <v>221</v>
      </c>
      <c r="C28" s="55">
        <v>45166</v>
      </c>
      <c r="D28" s="55">
        <v>45275</v>
      </c>
      <c r="E28" s="55">
        <v>45657</v>
      </c>
      <c r="F28" s="12" t="s">
        <v>3067</v>
      </c>
      <c r="G28" s="12" t="s">
        <v>3067</v>
      </c>
      <c r="H28" s="12" t="s">
        <v>3067</v>
      </c>
      <c r="I28" s="56" t="s">
        <v>110</v>
      </c>
      <c r="J28" s="52">
        <f t="shared" si="0"/>
        <v>1</v>
      </c>
    </row>
    <row r="29" spans="1:10" ht="15.75">
      <c r="A29" s="43">
        <v>1528</v>
      </c>
      <c r="B29" s="44" t="s">
        <v>224</v>
      </c>
      <c r="C29" s="55">
        <v>45044</v>
      </c>
      <c r="D29" s="55">
        <v>45275</v>
      </c>
      <c r="E29" s="57" t="s">
        <v>3067</v>
      </c>
      <c r="F29" s="12" t="s">
        <v>3067</v>
      </c>
      <c r="G29" s="12" t="s">
        <v>3067</v>
      </c>
      <c r="H29" s="12" t="s">
        <v>3068</v>
      </c>
      <c r="I29" s="56" t="s">
        <v>3069</v>
      </c>
      <c r="J29" s="52">
        <f t="shared" si="0"/>
        <v>0</v>
      </c>
    </row>
    <row r="30" spans="1:10" ht="15.75">
      <c r="A30" s="43">
        <v>1528</v>
      </c>
      <c r="B30" s="44" t="s">
        <v>224</v>
      </c>
      <c r="C30" s="55">
        <v>45166</v>
      </c>
      <c r="D30" s="55">
        <v>45275</v>
      </c>
      <c r="E30" s="55">
        <v>45657</v>
      </c>
      <c r="F30" s="12" t="s">
        <v>3067</v>
      </c>
      <c r="G30" s="12" t="s">
        <v>3067</v>
      </c>
      <c r="H30" s="12" t="s">
        <v>3067</v>
      </c>
      <c r="I30" s="56" t="s">
        <v>110</v>
      </c>
      <c r="J30" s="52">
        <f t="shared" si="0"/>
        <v>1</v>
      </c>
    </row>
    <row r="31" spans="1:10" ht="15.75">
      <c r="A31" s="43">
        <v>1529</v>
      </c>
      <c r="B31" s="44" t="s">
        <v>228</v>
      </c>
      <c r="C31" s="55">
        <v>45044</v>
      </c>
      <c r="D31" s="55">
        <v>45275</v>
      </c>
      <c r="E31" s="57" t="s">
        <v>3067</v>
      </c>
      <c r="F31" s="12" t="s">
        <v>3067</v>
      </c>
      <c r="G31" s="12" t="s">
        <v>3067</v>
      </c>
      <c r="H31" s="12" t="s">
        <v>3068</v>
      </c>
      <c r="I31" s="56" t="s">
        <v>3069</v>
      </c>
      <c r="J31" s="52">
        <f t="shared" si="0"/>
        <v>0</v>
      </c>
    </row>
    <row r="32" spans="1:10" ht="15.75">
      <c r="A32" s="43">
        <v>1529</v>
      </c>
      <c r="B32" s="44" t="s">
        <v>228</v>
      </c>
      <c r="C32" s="55">
        <v>45166</v>
      </c>
      <c r="D32" s="55">
        <v>45275</v>
      </c>
      <c r="E32" s="55">
        <v>45657</v>
      </c>
      <c r="F32" s="12" t="s">
        <v>3067</v>
      </c>
      <c r="G32" s="12" t="s">
        <v>3067</v>
      </c>
      <c r="H32" s="12" t="s">
        <v>3067</v>
      </c>
      <c r="I32" s="56" t="s">
        <v>110</v>
      </c>
      <c r="J32" s="52">
        <f t="shared" si="0"/>
        <v>1</v>
      </c>
    </row>
    <row r="33" spans="1:10" ht="15.75">
      <c r="A33" s="43">
        <v>1619</v>
      </c>
      <c r="B33" s="44" t="s">
        <v>236</v>
      </c>
      <c r="C33" s="55">
        <v>45194</v>
      </c>
      <c r="D33" s="55">
        <v>45077</v>
      </c>
      <c r="E33" s="55">
        <v>45351</v>
      </c>
      <c r="F33" s="12" t="s">
        <v>3067</v>
      </c>
      <c r="G33" s="12" t="s">
        <v>3067</v>
      </c>
      <c r="H33" s="12" t="s">
        <v>3067</v>
      </c>
      <c r="I33" s="56" t="s">
        <v>110</v>
      </c>
      <c r="J33" s="52">
        <f t="shared" si="0"/>
        <v>1</v>
      </c>
    </row>
    <row r="34" spans="1:10" ht="15.75">
      <c r="A34" s="43">
        <v>1619</v>
      </c>
      <c r="B34" s="44" t="s">
        <v>244</v>
      </c>
      <c r="C34" s="55">
        <v>45107</v>
      </c>
      <c r="D34" s="55">
        <v>45077</v>
      </c>
      <c r="E34" s="55">
        <v>45198</v>
      </c>
      <c r="F34" s="12" t="s">
        <v>3067</v>
      </c>
      <c r="G34" s="12" t="s">
        <v>3067</v>
      </c>
      <c r="H34" s="12" t="s">
        <v>3067</v>
      </c>
      <c r="I34" s="56" t="s">
        <v>110</v>
      </c>
      <c r="J34" s="52">
        <f t="shared" si="0"/>
        <v>1</v>
      </c>
    </row>
    <row r="35" spans="1:10" ht="15.75">
      <c r="A35" s="43">
        <v>1619</v>
      </c>
      <c r="B35" s="44" t="s">
        <v>244</v>
      </c>
      <c r="C35" s="55">
        <v>45190</v>
      </c>
      <c r="D35" s="55">
        <v>45077</v>
      </c>
      <c r="E35" s="55">
        <v>45351</v>
      </c>
      <c r="F35" s="12" t="s">
        <v>3067</v>
      </c>
      <c r="G35" s="12" t="s">
        <v>3067</v>
      </c>
      <c r="H35" s="12" t="s">
        <v>3067</v>
      </c>
      <c r="I35" s="56" t="s">
        <v>110</v>
      </c>
      <c r="J35" s="52">
        <f t="shared" si="0"/>
        <v>1</v>
      </c>
    </row>
    <row r="36" spans="1:10" ht="15.75">
      <c r="A36" s="43">
        <v>1632</v>
      </c>
      <c r="B36" s="44" t="s">
        <v>272</v>
      </c>
      <c r="C36" s="55">
        <v>45168</v>
      </c>
      <c r="D36" s="58">
        <v>45180</v>
      </c>
      <c r="E36" s="55">
        <v>45214</v>
      </c>
      <c r="F36" s="12" t="s">
        <v>3067</v>
      </c>
      <c r="G36" s="12" t="s">
        <v>3067</v>
      </c>
      <c r="H36" s="12" t="s">
        <v>3067</v>
      </c>
      <c r="I36" s="56" t="s">
        <v>110</v>
      </c>
      <c r="J36" s="52">
        <f t="shared" si="0"/>
        <v>1</v>
      </c>
    </row>
    <row r="37" spans="1:10" ht="15.75">
      <c r="A37" s="43">
        <v>1632</v>
      </c>
      <c r="B37" s="44" t="s">
        <v>272</v>
      </c>
      <c r="C37" s="55">
        <v>45205</v>
      </c>
      <c r="D37" s="58">
        <v>45180</v>
      </c>
      <c r="E37" s="55">
        <v>45290</v>
      </c>
      <c r="F37" s="12" t="s">
        <v>3067</v>
      </c>
      <c r="G37" s="12" t="s">
        <v>3067</v>
      </c>
      <c r="H37" s="12" t="s">
        <v>3067</v>
      </c>
      <c r="I37" s="56" t="s">
        <v>110</v>
      </c>
      <c r="J37" s="52">
        <f t="shared" si="0"/>
        <v>1</v>
      </c>
    </row>
    <row r="38" spans="1:10" ht="15.75">
      <c r="A38" s="43">
        <v>1632</v>
      </c>
      <c r="B38" s="44" t="s">
        <v>272</v>
      </c>
      <c r="C38" s="55">
        <v>45286</v>
      </c>
      <c r="D38" s="58">
        <v>45180</v>
      </c>
      <c r="E38" s="55">
        <v>45381</v>
      </c>
      <c r="F38" s="12" t="s">
        <v>3067</v>
      </c>
      <c r="G38" s="12" t="s">
        <v>3067</v>
      </c>
      <c r="H38" s="12" t="s">
        <v>3067</v>
      </c>
      <c r="I38" s="56" t="s">
        <v>110</v>
      </c>
      <c r="J38" s="52">
        <f t="shared" si="0"/>
        <v>1</v>
      </c>
    </row>
    <row r="39" spans="1:10" ht="15" customHeight="1">
      <c r="A39" s="43">
        <v>1636</v>
      </c>
      <c r="B39" s="44" t="s">
        <v>284</v>
      </c>
      <c r="C39" s="55">
        <v>45330</v>
      </c>
      <c r="D39" s="55">
        <v>45291</v>
      </c>
      <c r="E39" s="55">
        <v>45657</v>
      </c>
      <c r="F39" s="12" t="s">
        <v>3067</v>
      </c>
      <c r="G39" s="12" t="s">
        <v>3067</v>
      </c>
      <c r="H39" s="12" t="s">
        <v>3067</v>
      </c>
      <c r="I39" s="56" t="s">
        <v>110</v>
      </c>
      <c r="J39" s="52">
        <f t="shared" si="0"/>
        <v>1</v>
      </c>
    </row>
    <row r="40" spans="1:10" ht="15" customHeight="1">
      <c r="A40" s="43">
        <v>1639</v>
      </c>
      <c r="B40" s="44" t="s">
        <v>299</v>
      </c>
      <c r="C40" s="55">
        <v>45349</v>
      </c>
      <c r="D40" s="55">
        <v>45380</v>
      </c>
      <c r="E40" s="55">
        <v>45412</v>
      </c>
      <c r="F40" s="12" t="s">
        <v>3067</v>
      </c>
      <c r="G40" s="12" t="s">
        <v>3067</v>
      </c>
      <c r="H40" s="12" t="s">
        <v>3067</v>
      </c>
      <c r="I40" s="56" t="s">
        <v>110</v>
      </c>
      <c r="J40" s="52">
        <f t="shared" si="0"/>
        <v>1</v>
      </c>
    </row>
    <row r="41" spans="1:10" ht="15" customHeight="1">
      <c r="A41" s="43">
        <v>1640</v>
      </c>
      <c r="B41" s="44" t="s">
        <v>305</v>
      </c>
      <c r="C41" s="55">
        <v>45349</v>
      </c>
      <c r="D41" s="55">
        <v>45380</v>
      </c>
      <c r="E41" s="55">
        <v>45412</v>
      </c>
      <c r="F41" s="12" t="s">
        <v>3067</v>
      </c>
      <c r="G41" s="12" t="s">
        <v>3067</v>
      </c>
      <c r="H41" s="12" t="s">
        <v>3067</v>
      </c>
      <c r="I41" s="56" t="s">
        <v>110</v>
      </c>
      <c r="J41" s="52">
        <f t="shared" si="0"/>
        <v>1</v>
      </c>
    </row>
    <row r="42" spans="1:10" ht="15" customHeight="1">
      <c r="A42" s="43">
        <v>1645</v>
      </c>
      <c r="B42" s="44" t="s">
        <v>321</v>
      </c>
      <c r="C42" s="55">
        <v>45286</v>
      </c>
      <c r="D42" s="55">
        <v>45289</v>
      </c>
      <c r="E42" s="55">
        <v>45471</v>
      </c>
      <c r="F42" s="12" t="s">
        <v>3067</v>
      </c>
      <c r="G42" s="12" t="s">
        <v>3067</v>
      </c>
      <c r="H42" s="12" t="s">
        <v>3068</v>
      </c>
      <c r="I42" s="56" t="s">
        <v>110</v>
      </c>
      <c r="J42" s="52">
        <f t="shared" si="0"/>
        <v>1</v>
      </c>
    </row>
    <row r="43" spans="1:10" ht="15" customHeight="1">
      <c r="A43" s="43">
        <v>1645</v>
      </c>
      <c r="B43" s="44" t="s">
        <v>312</v>
      </c>
      <c r="C43" s="55">
        <v>45286</v>
      </c>
      <c r="D43" s="55">
        <v>45289</v>
      </c>
      <c r="E43" s="55">
        <v>45471</v>
      </c>
      <c r="F43" s="12" t="s">
        <v>3067</v>
      </c>
      <c r="G43" s="12" t="s">
        <v>3067</v>
      </c>
      <c r="H43" s="12" t="s">
        <v>3068</v>
      </c>
      <c r="I43" s="56" t="s">
        <v>110</v>
      </c>
      <c r="J43" s="52">
        <f t="shared" si="0"/>
        <v>1</v>
      </c>
    </row>
    <row r="44" spans="1:10" ht="15" customHeight="1">
      <c r="A44" s="43">
        <v>1650</v>
      </c>
      <c r="B44" s="44" t="s">
        <v>335</v>
      </c>
      <c r="C44" s="55">
        <v>45349</v>
      </c>
      <c r="D44" s="55">
        <v>45380</v>
      </c>
      <c r="E44" s="55">
        <v>45412</v>
      </c>
      <c r="F44" s="12" t="s">
        <v>3067</v>
      </c>
      <c r="G44" s="12" t="s">
        <v>3067</v>
      </c>
      <c r="H44" s="12" t="s">
        <v>3067</v>
      </c>
      <c r="I44" s="56" t="s">
        <v>110</v>
      </c>
      <c r="J44" s="52">
        <f t="shared" si="0"/>
        <v>1</v>
      </c>
    </row>
    <row r="45" spans="1:10" ht="15" customHeight="1">
      <c r="A45" s="43">
        <v>1654</v>
      </c>
      <c r="B45" s="44" t="s">
        <v>354</v>
      </c>
      <c r="C45" s="55">
        <v>45349</v>
      </c>
      <c r="D45" s="55">
        <v>45380</v>
      </c>
      <c r="E45" s="55">
        <v>45412</v>
      </c>
      <c r="F45" s="12" t="s">
        <v>3067</v>
      </c>
      <c r="G45" s="12" t="s">
        <v>3067</v>
      </c>
      <c r="H45" s="12" t="s">
        <v>3067</v>
      </c>
      <c r="I45" s="56" t="s">
        <v>110</v>
      </c>
      <c r="J45" s="52">
        <f t="shared" si="0"/>
        <v>1</v>
      </c>
    </row>
    <row r="46" spans="1:10" ht="15" customHeight="1">
      <c r="A46" s="43">
        <v>1662</v>
      </c>
      <c r="B46" s="44" t="s">
        <v>377</v>
      </c>
      <c r="C46" s="55">
        <v>45349</v>
      </c>
      <c r="D46" s="55">
        <v>45380</v>
      </c>
      <c r="E46" s="55">
        <v>45412</v>
      </c>
      <c r="F46" s="12" t="s">
        <v>3067</v>
      </c>
      <c r="G46" s="12" t="s">
        <v>3067</v>
      </c>
      <c r="H46" s="12" t="s">
        <v>3067</v>
      </c>
      <c r="I46" s="56" t="s">
        <v>110</v>
      </c>
      <c r="J46" s="52">
        <f t="shared" si="0"/>
        <v>1</v>
      </c>
    </row>
    <row r="47" spans="1:10" ht="15" customHeight="1">
      <c r="A47" s="43">
        <v>1662</v>
      </c>
      <c r="B47" s="44" t="s">
        <v>381</v>
      </c>
      <c r="C47" s="55">
        <v>45349</v>
      </c>
      <c r="D47" s="55">
        <v>45380</v>
      </c>
      <c r="E47" s="55">
        <v>45412</v>
      </c>
      <c r="F47" s="12" t="s">
        <v>3067</v>
      </c>
      <c r="G47" s="12" t="s">
        <v>3067</v>
      </c>
      <c r="H47" s="12" t="s">
        <v>3067</v>
      </c>
      <c r="I47" s="56" t="s">
        <v>110</v>
      </c>
      <c r="J47" s="52">
        <f t="shared" si="0"/>
        <v>1</v>
      </c>
    </row>
    <row r="48" spans="1:10" ht="15" customHeight="1">
      <c r="A48" s="43">
        <v>1668</v>
      </c>
      <c r="B48" s="44" t="s">
        <v>405</v>
      </c>
      <c r="C48" s="55">
        <v>45363</v>
      </c>
      <c r="D48" s="55">
        <v>45382</v>
      </c>
      <c r="E48" s="55">
        <v>45427</v>
      </c>
      <c r="F48" s="12" t="s">
        <v>3067</v>
      </c>
      <c r="G48" s="12" t="s">
        <v>3067</v>
      </c>
      <c r="H48" s="12" t="s">
        <v>3067</v>
      </c>
      <c r="I48" s="56" t="s">
        <v>110</v>
      </c>
      <c r="J48" s="52">
        <f t="shared" si="0"/>
        <v>1</v>
      </c>
    </row>
    <row r="49" spans="1:11" ht="15" customHeight="1">
      <c r="A49" s="43">
        <v>1668</v>
      </c>
      <c r="B49" s="44" t="s">
        <v>405</v>
      </c>
      <c r="C49" s="55">
        <v>45404</v>
      </c>
      <c r="D49" s="55">
        <v>45382</v>
      </c>
      <c r="E49" s="55">
        <v>45519</v>
      </c>
      <c r="F49" s="12" t="s">
        <v>3067</v>
      </c>
      <c r="G49" s="12" t="s">
        <v>3067</v>
      </c>
      <c r="H49" s="12" t="s">
        <v>3067</v>
      </c>
      <c r="I49" s="56" t="s">
        <v>110</v>
      </c>
      <c r="J49" s="52">
        <f t="shared" si="0"/>
        <v>1</v>
      </c>
    </row>
    <row r="50" spans="1:11" ht="15" customHeight="1">
      <c r="A50" s="43">
        <v>1668</v>
      </c>
      <c r="B50" s="44" t="s">
        <v>415</v>
      </c>
      <c r="C50" s="55">
        <v>45287</v>
      </c>
      <c r="D50" s="55">
        <v>45380</v>
      </c>
      <c r="E50" s="57" t="s">
        <v>3067</v>
      </c>
      <c r="F50" s="12" t="s">
        <v>3068</v>
      </c>
      <c r="G50" s="12" t="s">
        <v>3067</v>
      </c>
      <c r="H50" s="12" t="s">
        <v>3067</v>
      </c>
      <c r="I50" s="56" t="s">
        <v>110</v>
      </c>
      <c r="J50" s="52">
        <f t="shared" si="0"/>
        <v>1</v>
      </c>
    </row>
    <row r="51" spans="1:11" ht="15" customHeight="1">
      <c r="A51" s="43">
        <v>1668</v>
      </c>
      <c r="B51" s="44" t="s">
        <v>415</v>
      </c>
      <c r="C51" s="55">
        <v>45363</v>
      </c>
      <c r="D51" s="55">
        <v>45380</v>
      </c>
      <c r="E51" s="55">
        <v>45412</v>
      </c>
      <c r="F51" s="12" t="s">
        <v>3067</v>
      </c>
      <c r="G51" s="12" t="s">
        <v>3067</v>
      </c>
      <c r="H51" s="12" t="s">
        <v>3067</v>
      </c>
      <c r="I51" s="56" t="s">
        <v>110</v>
      </c>
      <c r="J51" s="52">
        <f t="shared" si="0"/>
        <v>1</v>
      </c>
    </row>
    <row r="52" spans="1:11" ht="15" customHeight="1">
      <c r="A52" s="43">
        <v>1703</v>
      </c>
      <c r="B52" s="44" t="s">
        <v>501</v>
      </c>
      <c r="C52" s="55">
        <v>45327</v>
      </c>
      <c r="D52" s="55">
        <v>45337</v>
      </c>
      <c r="E52" s="57" t="s">
        <v>3067</v>
      </c>
      <c r="F52" s="12" t="s">
        <v>3067</v>
      </c>
      <c r="G52" s="12" t="s">
        <v>3067</v>
      </c>
      <c r="H52" s="12" t="s">
        <v>3067</v>
      </c>
      <c r="I52" t="s">
        <v>3078</v>
      </c>
      <c r="J52" s="52">
        <f t="shared" si="0"/>
        <v>0</v>
      </c>
    </row>
    <row r="53" spans="1:11" ht="15" customHeight="1">
      <c r="A53" s="43">
        <v>1703</v>
      </c>
      <c r="B53" s="44" t="s">
        <v>501</v>
      </c>
      <c r="C53" s="55">
        <v>45328</v>
      </c>
      <c r="D53" s="55">
        <v>45337</v>
      </c>
      <c r="E53" s="55">
        <v>45504</v>
      </c>
      <c r="F53" s="12" t="s">
        <v>3068</v>
      </c>
      <c r="G53" s="12" t="s">
        <v>3067</v>
      </c>
      <c r="H53" s="12" t="s">
        <v>3067</v>
      </c>
      <c r="I53" s="56" t="s">
        <v>110</v>
      </c>
      <c r="J53" s="52">
        <f t="shared" si="0"/>
        <v>1</v>
      </c>
      <c r="K53" s="12"/>
    </row>
    <row r="54" spans="1:11" ht="15.75">
      <c r="A54" s="43">
        <v>1720</v>
      </c>
      <c r="B54" s="44" t="s">
        <v>574</v>
      </c>
      <c r="C54" s="55">
        <v>45314</v>
      </c>
      <c r="D54" s="55">
        <v>45291</v>
      </c>
      <c r="E54" s="55">
        <v>45412</v>
      </c>
      <c r="F54" s="12" t="s">
        <v>3067</v>
      </c>
      <c r="G54" s="12" t="s">
        <v>3067</v>
      </c>
      <c r="H54" s="12" t="s">
        <v>3067</v>
      </c>
      <c r="I54" s="56" t="s">
        <v>110</v>
      </c>
      <c r="J54" s="52">
        <f t="shared" si="0"/>
        <v>1</v>
      </c>
    </row>
    <row r="55" spans="1:11" ht="15" customHeight="1">
      <c r="A55" s="43">
        <v>1723</v>
      </c>
      <c r="B55" s="44" t="s">
        <v>590</v>
      </c>
      <c r="C55" s="55">
        <v>45314</v>
      </c>
      <c r="D55" s="55">
        <v>45289</v>
      </c>
      <c r="E55" s="55">
        <v>45473</v>
      </c>
      <c r="F55" s="12" t="s">
        <v>3067</v>
      </c>
      <c r="G55" s="12" t="s">
        <v>3067</v>
      </c>
      <c r="H55" s="12" t="s">
        <v>3067</v>
      </c>
      <c r="I55" s="56" t="s">
        <v>110</v>
      </c>
      <c r="J55" s="52">
        <f t="shared" si="0"/>
        <v>1</v>
      </c>
      <c r="K55" s="12"/>
    </row>
    <row r="56" spans="1:11" ht="15" customHeight="1">
      <c r="A56" s="43">
        <v>1730</v>
      </c>
      <c r="B56" s="44" t="s">
        <v>630</v>
      </c>
      <c r="C56" s="55">
        <v>45435</v>
      </c>
      <c r="D56" s="55">
        <v>45382</v>
      </c>
      <c r="E56" s="55">
        <v>45504</v>
      </c>
      <c r="F56" s="12" t="s">
        <v>3067</v>
      </c>
      <c r="G56" s="12" t="s">
        <v>3067</v>
      </c>
      <c r="H56" s="12" t="s">
        <v>3067</v>
      </c>
      <c r="I56" s="56" t="s">
        <v>110</v>
      </c>
      <c r="J56" s="52">
        <f t="shared" si="0"/>
        <v>1</v>
      </c>
    </row>
    <row r="57" spans="1:11" ht="15" customHeight="1">
      <c r="A57" s="43">
        <v>1736</v>
      </c>
      <c r="B57" s="44" t="s">
        <v>657</v>
      </c>
      <c r="C57" s="55">
        <v>45272</v>
      </c>
      <c r="D57" s="55">
        <v>45291</v>
      </c>
      <c r="E57" s="57" t="s">
        <v>3067</v>
      </c>
      <c r="F57" s="12" t="s">
        <v>3067</v>
      </c>
      <c r="G57" s="12" t="s">
        <v>3067</v>
      </c>
      <c r="H57" s="12" t="s">
        <v>3067</v>
      </c>
      <c r="I57" s="56" t="s">
        <v>110</v>
      </c>
      <c r="J57" s="52">
        <f t="shared" si="0"/>
        <v>0</v>
      </c>
      <c r="K57" s="12"/>
    </row>
    <row r="58" spans="1:11" ht="15" customHeight="1">
      <c r="A58" s="43">
        <v>1736</v>
      </c>
      <c r="B58" s="44" t="s">
        <v>657</v>
      </c>
      <c r="C58" s="55">
        <v>45286</v>
      </c>
      <c r="D58" s="55">
        <v>45291</v>
      </c>
      <c r="E58" s="55">
        <v>45381</v>
      </c>
      <c r="F58" s="12" t="s">
        <v>3067</v>
      </c>
      <c r="G58" s="12" t="s">
        <v>3067</v>
      </c>
      <c r="H58" s="12" t="s">
        <v>3067</v>
      </c>
      <c r="I58" s="56" t="s">
        <v>110</v>
      </c>
      <c r="J58" s="52">
        <f t="shared" si="0"/>
        <v>1</v>
      </c>
      <c r="K58" s="12"/>
    </row>
    <row r="59" spans="1:11" ht="15" customHeight="1">
      <c r="A59" s="43">
        <v>1736</v>
      </c>
      <c r="B59" s="44" t="s">
        <v>657</v>
      </c>
      <c r="C59" s="55">
        <v>45342</v>
      </c>
      <c r="D59" s="55">
        <v>45291</v>
      </c>
      <c r="E59" s="55">
        <v>45473</v>
      </c>
      <c r="F59" s="12" t="s">
        <v>3067</v>
      </c>
      <c r="G59" s="12" t="s">
        <v>3067</v>
      </c>
      <c r="H59" s="12" t="s">
        <v>3067</v>
      </c>
      <c r="I59" s="56" t="s">
        <v>110</v>
      </c>
      <c r="J59" s="52">
        <f t="shared" si="0"/>
        <v>1</v>
      </c>
      <c r="K59" s="12"/>
    </row>
    <row r="60" spans="1:11" ht="15" customHeight="1">
      <c r="A60" s="43">
        <v>1738</v>
      </c>
      <c r="B60" s="44" t="s">
        <v>672</v>
      </c>
      <c r="C60" s="55">
        <v>45272</v>
      </c>
      <c r="D60" s="55">
        <v>45291</v>
      </c>
      <c r="E60" s="57" t="s">
        <v>3067</v>
      </c>
      <c r="F60" s="12" t="s">
        <v>3067</v>
      </c>
      <c r="G60" s="12" t="s">
        <v>3067</v>
      </c>
      <c r="H60" s="12" t="s">
        <v>3067</v>
      </c>
      <c r="I60" s="56" t="s">
        <v>110</v>
      </c>
      <c r="J60" s="52">
        <f t="shared" si="0"/>
        <v>0</v>
      </c>
      <c r="K60" s="12"/>
    </row>
    <row r="61" spans="1:11" ht="15" customHeight="1">
      <c r="A61" s="43">
        <v>1738</v>
      </c>
      <c r="B61" s="44" t="s">
        <v>672</v>
      </c>
      <c r="C61" s="55">
        <v>45342</v>
      </c>
      <c r="D61" s="55">
        <v>45291</v>
      </c>
      <c r="E61" s="55">
        <v>45473</v>
      </c>
      <c r="F61" s="12" t="s">
        <v>3067</v>
      </c>
      <c r="G61" s="12" t="s">
        <v>3067</v>
      </c>
      <c r="H61" s="12" t="s">
        <v>3067</v>
      </c>
      <c r="I61" s="56" t="s">
        <v>110</v>
      </c>
      <c r="J61" s="52">
        <f t="shared" si="0"/>
        <v>1</v>
      </c>
      <c r="K61" s="12"/>
    </row>
    <row r="62" spans="1:11" ht="15" customHeight="1">
      <c r="A62" s="43">
        <v>1741</v>
      </c>
      <c r="B62" s="44" t="s">
        <v>696</v>
      </c>
      <c r="C62" s="55">
        <v>45364</v>
      </c>
      <c r="D62" s="55">
        <v>45381</v>
      </c>
      <c r="E62" s="55">
        <v>45483</v>
      </c>
      <c r="F62" s="12" t="s">
        <v>3067</v>
      </c>
      <c r="G62" s="12" t="s">
        <v>3067</v>
      </c>
      <c r="H62" s="12" t="s">
        <v>3067</v>
      </c>
      <c r="I62" s="56" t="s">
        <v>110</v>
      </c>
      <c r="J62" s="52">
        <f t="shared" si="0"/>
        <v>1</v>
      </c>
    </row>
    <row r="63" spans="1:11" ht="15" customHeight="1">
      <c r="A63" s="43">
        <v>1742</v>
      </c>
      <c r="B63" s="44" t="s">
        <v>710</v>
      </c>
      <c r="C63" s="55">
        <v>45337</v>
      </c>
      <c r="D63" s="55">
        <v>45351</v>
      </c>
      <c r="E63" s="55">
        <v>45473</v>
      </c>
      <c r="F63" s="12" t="s">
        <v>3067</v>
      </c>
      <c r="G63" s="12" t="s">
        <v>3067</v>
      </c>
      <c r="H63" s="12" t="s">
        <v>3067</v>
      </c>
      <c r="I63" s="56" t="s">
        <v>110</v>
      </c>
      <c r="J63" s="52">
        <f t="shared" si="0"/>
        <v>1</v>
      </c>
    </row>
    <row r="64" spans="1:11" ht="15" customHeight="1">
      <c r="A64" s="43">
        <v>1743</v>
      </c>
      <c r="B64" s="44" t="s">
        <v>717</v>
      </c>
      <c r="C64" s="55">
        <v>45342</v>
      </c>
      <c r="D64" s="55">
        <v>45382</v>
      </c>
      <c r="E64" s="55">
        <v>45657</v>
      </c>
      <c r="F64" s="12" t="s">
        <v>3067</v>
      </c>
      <c r="G64" s="12" t="s">
        <v>3067</v>
      </c>
      <c r="H64" s="12" t="s">
        <v>3067</v>
      </c>
      <c r="I64" s="56" t="s">
        <v>110</v>
      </c>
      <c r="J64" s="52">
        <f t="shared" si="0"/>
        <v>1</v>
      </c>
    </row>
    <row r="65" spans="1:11" ht="15" customHeight="1">
      <c r="A65" s="43">
        <v>1789</v>
      </c>
      <c r="B65" s="44" t="s">
        <v>1187</v>
      </c>
      <c r="C65" s="55">
        <v>45316</v>
      </c>
      <c r="D65" s="55">
        <v>45443</v>
      </c>
      <c r="E65" s="57" t="s">
        <v>3067</v>
      </c>
      <c r="F65" s="12" t="s">
        <v>3067</v>
      </c>
      <c r="G65" s="12" t="s">
        <v>3067</v>
      </c>
      <c r="H65" s="12" t="s">
        <v>3067</v>
      </c>
      <c r="I65" s="56" t="s">
        <v>3079</v>
      </c>
      <c r="J65" s="52">
        <f t="shared" si="0"/>
        <v>0</v>
      </c>
    </row>
    <row r="66" spans="1:11" ht="15" customHeight="1">
      <c r="A66" s="43">
        <v>1789</v>
      </c>
      <c r="B66" s="44" t="s">
        <v>1197</v>
      </c>
      <c r="C66" s="55">
        <v>45321</v>
      </c>
      <c r="D66" s="55">
        <v>45443</v>
      </c>
      <c r="E66" s="57" t="s">
        <v>3067</v>
      </c>
      <c r="F66" s="12" t="s">
        <v>3067</v>
      </c>
      <c r="G66" s="12" t="s">
        <v>3067</v>
      </c>
      <c r="H66" s="12" t="s">
        <v>3067</v>
      </c>
      <c r="I66" s="56" t="s">
        <v>3079</v>
      </c>
      <c r="J66" s="52">
        <f t="shared" si="0"/>
        <v>0</v>
      </c>
    </row>
    <row r="67" spans="1:11" ht="15" customHeight="1">
      <c r="A67" s="43">
        <v>1810</v>
      </c>
      <c r="B67" s="44" t="s">
        <v>1332</v>
      </c>
      <c r="C67" s="55">
        <v>45328</v>
      </c>
      <c r="D67" s="55">
        <v>45657</v>
      </c>
      <c r="E67" s="55">
        <v>45505</v>
      </c>
      <c r="F67" s="12" t="s">
        <v>3067</v>
      </c>
      <c r="G67" s="12" t="s">
        <v>3067</v>
      </c>
      <c r="H67" s="12" t="s">
        <v>3067</v>
      </c>
      <c r="J67" s="52">
        <f t="shared" ref="J67:J100" si="1">IF($E67&lt;&gt;"NO",1,IF($F67&lt;&gt;"NO",1,IF($G67&lt;&gt;"NO",1,0)))</f>
        <v>1</v>
      </c>
    </row>
    <row r="68" spans="1:11" ht="15" customHeight="1">
      <c r="A68" s="43">
        <v>1819</v>
      </c>
      <c r="B68" s="44" t="s">
        <v>1407</v>
      </c>
      <c r="C68" s="55">
        <v>45328</v>
      </c>
      <c r="D68" s="55">
        <v>45657</v>
      </c>
      <c r="E68" s="55">
        <v>45505</v>
      </c>
      <c r="F68" s="12" t="s">
        <v>3067</v>
      </c>
      <c r="G68" s="12" t="s">
        <v>3067</v>
      </c>
      <c r="H68" s="12" t="s">
        <v>3067</v>
      </c>
      <c r="J68" s="52">
        <f t="shared" si="1"/>
        <v>1</v>
      </c>
    </row>
    <row r="69" spans="1:11" ht="15" customHeight="1">
      <c r="A69" s="43">
        <v>1826</v>
      </c>
      <c r="B69" s="44" t="s">
        <v>1464</v>
      </c>
      <c r="C69" s="55">
        <v>45321</v>
      </c>
      <c r="D69" s="55">
        <v>45293</v>
      </c>
      <c r="E69" s="55">
        <v>45351</v>
      </c>
      <c r="F69" s="12" t="s">
        <v>3067</v>
      </c>
      <c r="G69" s="12" t="s">
        <v>3067</v>
      </c>
      <c r="H69" s="12" t="s">
        <v>3067</v>
      </c>
      <c r="J69" s="52">
        <f t="shared" si="1"/>
        <v>1</v>
      </c>
    </row>
    <row r="70" spans="1:11" ht="15" customHeight="1">
      <c r="A70" s="43">
        <v>1828</v>
      </c>
      <c r="B70" s="44" t="s">
        <v>1484</v>
      </c>
      <c r="C70" s="55">
        <v>45358</v>
      </c>
      <c r="D70" s="55">
        <v>45350</v>
      </c>
      <c r="E70" s="55">
        <v>45394</v>
      </c>
      <c r="F70" s="12" t="s">
        <v>3067</v>
      </c>
      <c r="G70" s="12" t="s">
        <v>3067</v>
      </c>
      <c r="H70" s="12" t="s">
        <v>3067</v>
      </c>
      <c r="J70" s="52">
        <f t="shared" si="1"/>
        <v>1</v>
      </c>
    </row>
    <row r="71" spans="1:11" ht="15" customHeight="1">
      <c r="A71" s="43">
        <v>1831</v>
      </c>
      <c r="B71" s="44" t="s">
        <v>1512</v>
      </c>
      <c r="C71" s="55">
        <v>45386</v>
      </c>
      <c r="D71" s="55">
        <v>45351</v>
      </c>
      <c r="E71" s="57" t="s">
        <v>3067</v>
      </c>
      <c r="F71" s="12" t="s">
        <v>3067</v>
      </c>
      <c r="G71" s="12" t="s">
        <v>3067</v>
      </c>
      <c r="H71" s="12" t="s">
        <v>3067</v>
      </c>
      <c r="I71" s="59" t="s">
        <v>3080</v>
      </c>
      <c r="J71" s="52">
        <f t="shared" si="1"/>
        <v>0</v>
      </c>
      <c r="K71" s="12"/>
    </row>
    <row r="72" spans="1:11" ht="15" customHeight="1">
      <c r="A72" s="43">
        <v>1881</v>
      </c>
      <c r="B72" s="44" t="s">
        <v>1784</v>
      </c>
      <c r="C72" s="55">
        <v>45384</v>
      </c>
      <c r="D72" s="55"/>
      <c r="E72" s="57" t="s">
        <v>3067</v>
      </c>
      <c r="F72" s="12" t="s">
        <v>3067</v>
      </c>
      <c r="G72" s="12" t="s">
        <v>3067</v>
      </c>
      <c r="H72" s="12" t="s">
        <v>3067</v>
      </c>
      <c r="I72" s="59" t="s">
        <v>3080</v>
      </c>
      <c r="J72" s="52">
        <f t="shared" si="1"/>
        <v>0</v>
      </c>
      <c r="K72" s="12"/>
    </row>
    <row r="73" spans="1:11" ht="15" customHeight="1">
      <c r="A73" s="43">
        <v>1881</v>
      </c>
      <c r="B73" s="44" t="s">
        <v>1784</v>
      </c>
      <c r="C73" s="55">
        <v>45387</v>
      </c>
      <c r="D73" s="55">
        <v>45657</v>
      </c>
      <c r="E73" s="55">
        <v>45657</v>
      </c>
      <c r="F73" s="12" t="s">
        <v>3067</v>
      </c>
      <c r="G73" s="12" t="s">
        <v>3067</v>
      </c>
      <c r="H73" s="12" t="s">
        <v>3067</v>
      </c>
      <c r="I73" s="55">
        <v>45392</v>
      </c>
      <c r="J73" s="52">
        <f t="shared" si="1"/>
        <v>1</v>
      </c>
    </row>
    <row r="74" spans="1:11" ht="15" customHeight="1">
      <c r="A74" s="43">
        <v>1867</v>
      </c>
      <c r="B74" s="44" t="s">
        <v>1689</v>
      </c>
      <c r="C74" s="55">
        <v>45414</v>
      </c>
      <c r="D74" s="55">
        <v>45473</v>
      </c>
      <c r="E74" s="55">
        <v>45656</v>
      </c>
      <c r="F74" s="12" t="s">
        <v>3067</v>
      </c>
      <c r="G74" s="12" t="s">
        <v>3067</v>
      </c>
      <c r="H74" s="12" t="s">
        <v>3067</v>
      </c>
      <c r="I74" s="55">
        <v>45467</v>
      </c>
      <c r="J74" s="52">
        <f t="shared" si="1"/>
        <v>1</v>
      </c>
    </row>
    <row r="75" spans="1:11" ht="15" customHeight="1">
      <c r="A75" s="43">
        <v>1880</v>
      </c>
      <c r="B75" s="44" t="s">
        <v>1765</v>
      </c>
      <c r="C75" s="55">
        <v>45442</v>
      </c>
      <c r="D75" s="55">
        <v>45473</v>
      </c>
      <c r="E75" s="55">
        <v>45595</v>
      </c>
      <c r="F75" s="12" t="s">
        <v>3067</v>
      </c>
      <c r="G75" s="12" t="s">
        <v>3067</v>
      </c>
      <c r="H75" s="12" t="s">
        <v>3067</v>
      </c>
      <c r="I75" s="55">
        <v>45467</v>
      </c>
      <c r="J75" s="52">
        <f t="shared" si="1"/>
        <v>1</v>
      </c>
    </row>
    <row r="76" spans="1:11" ht="15" customHeight="1">
      <c r="A76" s="43">
        <v>1862</v>
      </c>
      <c r="B76" s="44" t="s">
        <v>1650</v>
      </c>
      <c r="C76" s="55">
        <v>45442</v>
      </c>
      <c r="D76" s="55">
        <v>45473</v>
      </c>
      <c r="E76" s="55">
        <v>45595</v>
      </c>
      <c r="F76" s="12" t="s">
        <v>3067</v>
      </c>
      <c r="G76" s="12" t="s">
        <v>3067</v>
      </c>
      <c r="H76" s="12" t="s">
        <v>3067</v>
      </c>
      <c r="I76" s="55">
        <v>45467</v>
      </c>
      <c r="J76" s="52">
        <f t="shared" si="1"/>
        <v>1</v>
      </c>
    </row>
    <row r="77" spans="1:11" ht="15" customHeight="1">
      <c r="A77" s="43">
        <v>1874</v>
      </c>
      <c r="B77" s="44" t="s">
        <v>1731</v>
      </c>
      <c r="C77" s="55">
        <v>45442</v>
      </c>
      <c r="D77" s="55">
        <v>45473</v>
      </c>
      <c r="E77" s="55">
        <v>45595</v>
      </c>
      <c r="F77" s="12" t="s">
        <v>3067</v>
      </c>
      <c r="G77" s="12" t="s">
        <v>3067</v>
      </c>
      <c r="H77" s="12" t="s">
        <v>3067</v>
      </c>
      <c r="I77" s="55">
        <v>45467</v>
      </c>
      <c r="J77" s="52">
        <f t="shared" si="1"/>
        <v>1</v>
      </c>
    </row>
    <row r="78" spans="1:11" ht="15" customHeight="1">
      <c r="A78" s="43">
        <v>1870</v>
      </c>
      <c r="B78" s="44" t="s">
        <v>1709</v>
      </c>
      <c r="C78" s="55">
        <v>45442</v>
      </c>
      <c r="D78" s="55">
        <v>45473</v>
      </c>
      <c r="E78" s="55">
        <v>45595</v>
      </c>
      <c r="F78" s="12" t="s">
        <v>3067</v>
      </c>
      <c r="G78" s="12" t="s">
        <v>3067</v>
      </c>
      <c r="H78" s="12" t="s">
        <v>3067</v>
      </c>
      <c r="I78" s="55">
        <v>45467</v>
      </c>
      <c r="J78" s="52">
        <f t="shared" si="1"/>
        <v>1</v>
      </c>
    </row>
    <row r="79" spans="1:11" ht="15" customHeight="1">
      <c r="A79" s="43">
        <v>1876</v>
      </c>
      <c r="B79" s="44" t="s">
        <v>1738</v>
      </c>
      <c r="C79" s="55">
        <v>45456</v>
      </c>
      <c r="D79" s="55">
        <v>45473</v>
      </c>
      <c r="E79" s="55">
        <v>45641</v>
      </c>
      <c r="F79" s="12" t="s">
        <v>3067</v>
      </c>
      <c r="G79" s="12" t="s">
        <v>3067</v>
      </c>
      <c r="H79" s="12" t="s">
        <v>3067</v>
      </c>
      <c r="I79" s="55">
        <v>45467</v>
      </c>
      <c r="J79" s="52">
        <f t="shared" si="1"/>
        <v>1</v>
      </c>
    </row>
    <row r="80" spans="1:11" ht="15" customHeight="1">
      <c r="A80" s="43">
        <v>1851</v>
      </c>
      <c r="B80" s="44" t="s">
        <v>1621</v>
      </c>
      <c r="C80" s="55">
        <v>45457</v>
      </c>
      <c r="D80" s="55">
        <v>45471</v>
      </c>
      <c r="E80" s="55">
        <v>45596</v>
      </c>
      <c r="F80" s="12" t="s">
        <v>3067</v>
      </c>
      <c r="G80" s="12" t="s">
        <v>3067</v>
      </c>
      <c r="H80" s="12" t="s">
        <v>3067</v>
      </c>
      <c r="I80" s="55">
        <v>45467</v>
      </c>
      <c r="J80" s="52">
        <f t="shared" si="1"/>
        <v>1</v>
      </c>
    </row>
    <row r="81" spans="1:10" ht="15" customHeight="1">
      <c r="A81" s="43">
        <v>1868</v>
      </c>
      <c r="B81" s="44" t="s">
        <v>1701</v>
      </c>
      <c r="C81" s="55">
        <v>45461</v>
      </c>
      <c r="D81" s="55">
        <v>45471</v>
      </c>
      <c r="E81" s="55">
        <v>45596</v>
      </c>
      <c r="F81" s="12" t="s">
        <v>3067</v>
      </c>
      <c r="G81" s="12" t="s">
        <v>3067</v>
      </c>
      <c r="H81" s="12" t="s">
        <v>3067</v>
      </c>
      <c r="I81" s="55">
        <v>45467</v>
      </c>
      <c r="J81" s="52">
        <f t="shared" si="1"/>
        <v>1</v>
      </c>
    </row>
    <row r="82" spans="1:10" ht="15" customHeight="1">
      <c r="A82" s="48"/>
      <c r="B82" s="49"/>
      <c r="C82" s="50"/>
      <c r="D82" s="55"/>
      <c r="E82" s="50"/>
      <c r="F82" s="51"/>
      <c r="G82" s="51"/>
      <c r="H82" s="51"/>
      <c r="I82" s="50"/>
      <c r="J82" s="52">
        <f t="shared" si="1"/>
        <v>1</v>
      </c>
    </row>
    <row r="83" spans="1:10" ht="15" customHeight="1">
      <c r="A83" s="48"/>
      <c r="B83" s="49"/>
      <c r="C83" s="50"/>
      <c r="D83" s="50"/>
      <c r="E83" s="50"/>
      <c r="F83" s="51"/>
      <c r="G83" s="51"/>
      <c r="H83" s="51"/>
      <c r="I83" s="50"/>
      <c r="J83" s="52">
        <f t="shared" si="1"/>
        <v>1</v>
      </c>
    </row>
    <row r="84" spans="1:10" ht="15" customHeight="1">
      <c r="A84" s="48"/>
      <c r="B84" s="49"/>
      <c r="C84" s="50"/>
      <c r="D84" s="50"/>
      <c r="E84" s="50"/>
      <c r="F84" s="51"/>
      <c r="G84" s="51"/>
      <c r="H84" s="51"/>
      <c r="I84" s="50"/>
      <c r="J84" s="52">
        <f t="shared" si="1"/>
        <v>1</v>
      </c>
    </row>
    <row r="85" spans="1:10" ht="15" customHeight="1">
      <c r="A85" s="48"/>
      <c r="B85" s="49"/>
      <c r="C85" s="50"/>
      <c r="D85" s="50"/>
      <c r="E85" s="50"/>
      <c r="F85" s="51"/>
      <c r="G85" s="51"/>
      <c r="H85" s="51"/>
      <c r="I85" s="50"/>
      <c r="J85" s="52">
        <f t="shared" si="1"/>
        <v>1</v>
      </c>
    </row>
    <row r="86" spans="1:10" ht="15" customHeight="1">
      <c r="A86" s="48"/>
      <c r="B86" s="49"/>
      <c r="C86" s="50"/>
      <c r="D86" s="50"/>
      <c r="E86" s="50"/>
      <c r="F86" s="51"/>
      <c r="G86" s="51"/>
      <c r="H86" s="51"/>
      <c r="I86" s="50"/>
      <c r="J86" s="52">
        <f t="shared" si="1"/>
        <v>1</v>
      </c>
    </row>
    <row r="87" spans="1:10" ht="15" customHeight="1">
      <c r="A87" s="48"/>
      <c r="B87" s="49"/>
      <c r="C87" s="50"/>
      <c r="D87" s="50"/>
      <c r="E87" s="50"/>
      <c r="F87" s="51"/>
      <c r="G87" s="51"/>
      <c r="H87" s="51"/>
      <c r="I87" s="50"/>
      <c r="J87" s="52">
        <f t="shared" si="1"/>
        <v>1</v>
      </c>
    </row>
    <row r="88" spans="1:10" ht="15" customHeight="1">
      <c r="A88" s="48">
        <v>1619</v>
      </c>
      <c r="B88" s="49"/>
      <c r="C88" s="50"/>
      <c r="D88" s="50"/>
      <c r="E88" s="50">
        <v>45534</v>
      </c>
      <c r="F88" s="51"/>
      <c r="G88" s="51"/>
      <c r="H88" s="51"/>
      <c r="I88" s="50"/>
      <c r="J88" s="52">
        <f t="shared" si="1"/>
        <v>1</v>
      </c>
    </row>
    <row r="89" spans="1:10" ht="15" customHeight="1">
      <c r="A89" s="48"/>
      <c r="B89" s="49"/>
      <c r="C89" s="50"/>
      <c r="D89" s="50"/>
      <c r="E89" s="50"/>
      <c r="F89" s="51"/>
      <c r="G89" s="51"/>
      <c r="H89" s="51"/>
      <c r="I89" s="50"/>
      <c r="J89" s="52">
        <f t="shared" si="1"/>
        <v>1</v>
      </c>
    </row>
    <row r="90" spans="1:10" ht="15" customHeight="1">
      <c r="A90" s="48">
        <v>1826</v>
      </c>
      <c r="B90" s="49" t="s">
        <v>1476</v>
      </c>
      <c r="C90" s="50">
        <v>45468.686111111114</v>
      </c>
      <c r="D90" s="55">
        <v>45293</v>
      </c>
      <c r="E90" s="50">
        <v>45504</v>
      </c>
      <c r="F90" s="12" t="s">
        <v>3067</v>
      </c>
      <c r="G90" s="12" t="s">
        <v>3067</v>
      </c>
      <c r="H90" s="12" t="s">
        <v>3067</v>
      </c>
      <c r="I90" s="50"/>
      <c r="J90" s="52">
        <f t="shared" si="1"/>
        <v>1</v>
      </c>
    </row>
    <row r="91" spans="1:10" ht="15" customHeight="1">
      <c r="A91" s="48">
        <v>1849</v>
      </c>
      <c r="B91" s="49" t="s">
        <v>1612</v>
      </c>
      <c r="C91" s="50"/>
      <c r="D91" s="50">
        <v>45473</v>
      </c>
      <c r="E91" s="50">
        <v>45595</v>
      </c>
      <c r="F91" s="51"/>
      <c r="G91" s="51"/>
      <c r="H91" s="51"/>
      <c r="I91" s="50"/>
      <c r="J91" s="52">
        <f t="shared" si="1"/>
        <v>1</v>
      </c>
    </row>
    <row r="92" spans="1:10" ht="15" customHeight="1">
      <c r="A92" s="48">
        <v>1865</v>
      </c>
      <c r="B92" s="49" t="s">
        <v>1677</v>
      </c>
      <c r="C92" s="50"/>
      <c r="D92" s="50">
        <v>45471</v>
      </c>
      <c r="E92" s="50">
        <v>45595</v>
      </c>
      <c r="F92" s="51"/>
      <c r="G92" s="51"/>
      <c r="H92" s="51"/>
      <c r="I92" s="50"/>
      <c r="J92" s="52">
        <f t="shared" si="1"/>
        <v>1</v>
      </c>
    </row>
    <row r="93" spans="1:10" ht="15" customHeight="1">
      <c r="A93" s="48">
        <v>1868</v>
      </c>
      <c r="B93" s="49" t="s">
        <v>1701</v>
      </c>
      <c r="C93" s="50"/>
      <c r="D93" s="50">
        <v>45471</v>
      </c>
      <c r="E93" s="50">
        <v>45596</v>
      </c>
      <c r="F93" s="51"/>
      <c r="G93" s="51"/>
      <c r="H93" s="51"/>
      <c r="I93" s="50"/>
      <c r="J93" s="52">
        <f t="shared" si="1"/>
        <v>1</v>
      </c>
    </row>
    <row r="94" spans="1:10" ht="15" customHeight="1">
      <c r="A94" s="48">
        <v>1875</v>
      </c>
      <c r="B94" s="49" t="s">
        <v>1734</v>
      </c>
      <c r="C94" s="50"/>
      <c r="D94" s="50">
        <v>45473</v>
      </c>
      <c r="E94" s="50">
        <v>45626</v>
      </c>
      <c r="F94" s="51"/>
      <c r="G94" s="51"/>
      <c r="H94" s="51"/>
      <c r="I94" s="50"/>
      <c r="J94" s="52">
        <f t="shared" si="1"/>
        <v>1</v>
      </c>
    </row>
    <row r="95" spans="1:10" ht="15" customHeight="1">
      <c r="A95" s="48">
        <v>1877</v>
      </c>
      <c r="B95" s="49" t="s">
        <v>1744</v>
      </c>
      <c r="C95" s="50"/>
      <c r="D95" s="50">
        <v>45473</v>
      </c>
      <c r="E95" s="50">
        <v>45595</v>
      </c>
      <c r="F95" s="51"/>
      <c r="G95" s="51"/>
      <c r="H95" s="51"/>
      <c r="I95" s="50"/>
      <c r="J95" s="52">
        <f t="shared" si="1"/>
        <v>1</v>
      </c>
    </row>
    <row r="96" spans="1:10" ht="15" customHeight="1">
      <c r="A96" s="48">
        <v>1886</v>
      </c>
      <c r="B96" s="49" t="s">
        <v>1822</v>
      </c>
      <c r="C96" s="50"/>
      <c r="D96" s="50">
        <v>45473</v>
      </c>
      <c r="E96" s="50">
        <v>45656</v>
      </c>
      <c r="F96" s="51"/>
      <c r="G96" s="51"/>
      <c r="H96" s="51"/>
      <c r="I96" s="50"/>
      <c r="J96" s="52">
        <f t="shared" si="1"/>
        <v>1</v>
      </c>
    </row>
    <row r="97" spans="1:10" ht="15" customHeight="1">
      <c r="A97" s="48"/>
      <c r="B97" s="49"/>
      <c r="C97" s="50"/>
      <c r="D97" s="50"/>
      <c r="E97" s="50"/>
      <c r="F97" s="51"/>
      <c r="G97" s="51"/>
      <c r="H97" s="51"/>
      <c r="I97" s="50"/>
      <c r="J97" s="52">
        <f t="shared" si="1"/>
        <v>1</v>
      </c>
    </row>
    <row r="98" spans="1:10" ht="15" customHeight="1">
      <c r="A98" s="48"/>
      <c r="B98" s="49"/>
      <c r="C98" s="50"/>
      <c r="D98" s="50"/>
      <c r="E98" s="50"/>
      <c r="F98" s="51"/>
      <c r="G98" s="51"/>
      <c r="H98" s="51"/>
      <c r="I98" s="50"/>
      <c r="J98" s="52">
        <f t="shared" si="1"/>
        <v>1</v>
      </c>
    </row>
    <row r="99" spans="1:10" ht="15" customHeight="1">
      <c r="A99" s="48"/>
      <c r="B99" s="49"/>
      <c r="C99" s="50"/>
      <c r="D99" s="50"/>
      <c r="E99" s="50"/>
      <c r="F99" s="51"/>
      <c r="G99" s="51"/>
      <c r="H99" s="51"/>
      <c r="I99" s="50"/>
      <c r="J99" s="52">
        <f t="shared" si="1"/>
        <v>1</v>
      </c>
    </row>
    <row r="100" spans="1:10" ht="15" customHeight="1">
      <c r="A100" s="48"/>
      <c r="B100" s="49"/>
      <c r="C100" s="50"/>
      <c r="D100" s="50"/>
      <c r="E100" s="50"/>
      <c r="F100" s="51"/>
      <c r="G100" s="51"/>
      <c r="H100" s="51"/>
      <c r="I100" s="50"/>
      <c r="J100" s="52">
        <f t="shared" si="1"/>
        <v>1</v>
      </c>
    </row>
  </sheetData>
  <sheetProtection algorithmName="SHA-512" hashValue="m+Pf3Fpqrw9ncIOzosEDXJK6txpZWCJHyzXI9X1h73iPxdFDMZ3G952W+uArE2VETarHWfpn19NSyG5JqsDKAw==" saltValue="QV5AbTQvwf9KHXlm01oj+A==" spinCount="100000" sheet="1" autoFilter="0"/>
  <autoFilter ref="A1:I73" xr:uid="{EF947720-DB71-4A1F-9D9F-E3689717A29C}"/>
  <sortState xmlns:xlrd2="http://schemas.microsoft.com/office/spreadsheetml/2017/richdata2" ref="A39:J73">
    <sortCondition ref="A39:A73"/>
    <sortCondition ref="C39:C73"/>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8142C-77CA-4024-9E5C-1A9EAD0C3C15}">
  <dimension ref="E3:J9"/>
  <sheetViews>
    <sheetView workbookViewId="0">
      <selection activeCell="E15" sqref="E15"/>
    </sheetView>
  </sheetViews>
  <sheetFormatPr baseColWidth="10" defaultRowHeight="15"/>
  <cols>
    <col min="5" max="5" width="49.5703125" bestFit="1" customWidth="1"/>
    <col min="6" max="6" width="13.7109375" bestFit="1" customWidth="1"/>
    <col min="9" max="9" width="18.85546875" bestFit="1" customWidth="1"/>
  </cols>
  <sheetData>
    <row r="3" spans="5:10" ht="15.75" thickBot="1"/>
    <row r="4" spans="5:10" ht="15.75" thickBot="1">
      <c r="E4" s="254"/>
      <c r="F4" s="255" t="s">
        <v>3120</v>
      </c>
      <c r="G4" s="259" t="s">
        <v>3121</v>
      </c>
      <c r="H4" s="256" t="s">
        <v>3122</v>
      </c>
      <c r="I4" s="256" t="s">
        <v>3123</v>
      </c>
    </row>
    <row r="5" spans="5:10" ht="15.75" thickBot="1">
      <c r="E5" s="255" t="s">
        <v>35</v>
      </c>
      <c r="F5" s="257">
        <v>47</v>
      </c>
      <c r="G5" s="257">
        <v>47</v>
      </c>
      <c r="H5" s="257">
        <v>0</v>
      </c>
      <c r="I5" s="257">
        <v>0</v>
      </c>
    </row>
    <row r="6" spans="5:10" ht="15.75" thickBot="1">
      <c r="E6" s="267" t="s">
        <v>36</v>
      </c>
      <c r="F6" s="257">
        <v>19</v>
      </c>
      <c r="G6" s="257">
        <v>1</v>
      </c>
      <c r="H6" s="257">
        <v>18</v>
      </c>
      <c r="I6" s="257">
        <v>0</v>
      </c>
    </row>
    <row r="7" spans="5:10" ht="15.75" thickBot="1">
      <c r="E7" s="258" t="s">
        <v>38</v>
      </c>
      <c r="F7" s="257">
        <v>60</v>
      </c>
      <c r="G7" s="257">
        <v>42</v>
      </c>
      <c r="H7" s="257">
        <v>18</v>
      </c>
      <c r="I7" s="257">
        <v>0</v>
      </c>
    </row>
    <row r="8" spans="5:10" ht="15.75" thickBot="1">
      <c r="E8" s="258" t="s">
        <v>30</v>
      </c>
      <c r="F8" s="257">
        <v>20</v>
      </c>
      <c r="G8" s="257">
        <v>18</v>
      </c>
      <c r="H8" s="257">
        <v>2</v>
      </c>
      <c r="I8" s="257">
        <v>0</v>
      </c>
      <c r="J8" s="260">
        <v>3</v>
      </c>
    </row>
    <row r="9" spans="5:10" ht="15.75" thickBot="1">
      <c r="E9" s="258" t="s">
        <v>3124</v>
      </c>
      <c r="F9" s="257">
        <v>0</v>
      </c>
      <c r="G9" s="257">
        <v>0</v>
      </c>
      <c r="H9" s="257">
        <v>0</v>
      </c>
      <c r="I9" s="257">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6E2AC87AEF2684A995466030A7C0324" ma:contentTypeVersion="15" ma:contentTypeDescription="Crear nuevo documento." ma:contentTypeScope="" ma:versionID="e83392ff2bf92440ade6883ec41e7553">
  <xsd:schema xmlns:xsd="http://www.w3.org/2001/XMLSchema" xmlns:xs="http://www.w3.org/2001/XMLSchema" xmlns:p="http://schemas.microsoft.com/office/2006/metadata/properties" xmlns:ns2="dea3b64b-35cc-4e2a-9f2d-4a5e0b264177" xmlns:ns3="df16e157-d9f1-440d-8e33-433af4672272" targetNamespace="http://schemas.microsoft.com/office/2006/metadata/properties" ma:root="true" ma:fieldsID="cc993d28dcbe54b1ab898332da377a3b" ns2:_="" ns3:_="">
    <xsd:import namespace="dea3b64b-35cc-4e2a-9f2d-4a5e0b264177"/>
    <xsd:import namespace="df16e157-d9f1-440d-8e33-433af467227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a3b64b-35cc-4e2a-9f2d-4a5e0b2641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f16e157-d9f1-440d-8e33-433af467227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7" nillable="true" ma:displayName="Taxonomy Catch All Column" ma:hidden="true" ma:list="{44ab4f3c-860c-40bf-9147-682a4588da0e}" ma:internalName="TaxCatchAll" ma:showField="CatchAllData" ma:web="df16e157-d9f1-440d-8e33-433af46722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ea3b64b-35cc-4e2a-9f2d-4a5e0b264177">
      <Terms xmlns="http://schemas.microsoft.com/office/infopath/2007/PartnerControls"/>
    </lcf76f155ced4ddcb4097134ff3c332f>
    <TaxCatchAll xmlns="df16e157-d9f1-440d-8e33-433af467227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E40FBC-9F15-48E0-97FC-B58053697D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a3b64b-35cc-4e2a-9f2d-4a5e0b264177"/>
    <ds:schemaRef ds:uri="df16e157-d9f1-440d-8e33-433af46722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33A76F-5ADF-4CF3-B354-145C751E5EC0}">
  <ds:schemaRefs>
    <ds:schemaRef ds:uri="http://schemas.microsoft.com/office/2006/metadata/properties"/>
    <ds:schemaRef ds:uri="http://schemas.microsoft.com/office/infopath/2007/PartnerControls"/>
    <ds:schemaRef ds:uri="dea3b64b-35cc-4e2a-9f2d-4a5e0b264177"/>
    <ds:schemaRef ds:uri="df16e157-d9f1-440d-8e33-433af4672272"/>
  </ds:schemaRefs>
</ds:datastoreItem>
</file>

<file path=customXml/itemProps3.xml><?xml version="1.0" encoding="utf-8"?>
<ds:datastoreItem xmlns:ds="http://schemas.openxmlformats.org/officeDocument/2006/customXml" ds:itemID="{7113BA7B-1E85-45F8-8A42-E7DD17F047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Hoja1</vt:lpstr>
      <vt:lpstr>Distribuccion</vt:lpstr>
      <vt:lpstr>PM</vt:lpstr>
      <vt:lpstr>InformeSepti</vt:lpstr>
      <vt:lpstr>InformeJunio</vt:lpstr>
      <vt:lpstr>InformeMarzo</vt:lpstr>
      <vt:lpstr>Reformulaciones</vt:lpstr>
      <vt:lpstr>Hoja2</vt:lpstr>
      <vt:lpstr>PM!Área_de_impresión</vt:lpstr>
      <vt:lpstr>PM!Títulos_a_imprimir</vt:lpstr>
    </vt:vector>
  </TitlesOfParts>
  <Manager/>
  <Company>KPMG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SDO</dc:creator>
  <cp:keywords/>
  <dc:description/>
  <cp:lastModifiedBy>Monica Alexandra Gonzalez Moreno</cp:lastModifiedBy>
  <cp:revision/>
  <dcterms:created xsi:type="dcterms:W3CDTF">2010-12-22T15:39:12Z</dcterms:created>
  <dcterms:modified xsi:type="dcterms:W3CDTF">2025-01-13T22:36:56Z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0x010100E6E2AC87AEF2684A995466030A7C0324</vt:lpwstr>
  </property>
  <property fmtid="{D5CDD505-2E9C-101B-9397-08002B2CF9AE}" pid="3" name="MediaServiceImageTags">
    <vt:lpwstr/>
  </property>
</Properties>
</file>