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Z:\2018\2. FORTALECIMIENTO DE LA GESTIÓN SECTORIAL E INSTITUCIONAL\10. PAAC\MONITOREO PAAC\II TRIMESTRE\"/>
    </mc:Choice>
  </mc:AlternateContent>
  <xr:revisionPtr revIDLastSave="0" documentId="13_ncr:1_{708F30A1-5101-4FE6-B97D-85BED87B920B}" xr6:coauthVersionLast="36" xr6:coauthVersionMax="36" xr10:uidLastSave="{00000000-0000-0000-0000-000000000000}"/>
  <bookViews>
    <workbookView xWindow="0" yWindow="0" windowWidth="20490" windowHeight="7650" activeTab="1" xr2:uid="{00000000-000D-0000-FFFF-FFFF00000000}"/>
  </bookViews>
  <sheets>
    <sheet name="RIESGOS" sheetId="1" r:id="rId1"/>
    <sheet name="RACIONAL" sheetId="6" r:id="rId2"/>
    <sheet name="REND. CUENTAS" sheetId="2" r:id="rId3"/>
    <sheet name="SERV. CIUDADANO" sheetId="3" r:id="rId4"/>
    <sheet name="TRANSPARENCIA" sheetId="4" r:id="rId5"/>
  </sheets>
  <externalReferences>
    <externalReference r:id="rId6"/>
    <externalReference r:id="rId7"/>
    <externalReference r:id="rId8"/>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7" i="4" l="1"/>
  <c r="I33" i="2"/>
  <c r="I14" i="3"/>
  <c r="J9" i="1"/>
  <c r="J13" i="1" s="1"/>
  <c r="D19" i="1" s="1"/>
  <c r="E33" i="4" l="1"/>
  <c r="H27" i="4"/>
  <c r="H14" i="3"/>
  <c r="H33" i="2"/>
</calcChain>
</file>

<file path=xl/sharedStrings.xml><?xml version="1.0" encoding="utf-8"?>
<sst xmlns="http://schemas.openxmlformats.org/spreadsheetml/2006/main" count="740" uniqueCount="410">
  <si>
    <t>Responsable</t>
  </si>
  <si>
    <t>Subcomponente/Proceso 1
Política de Administración del riesgo</t>
  </si>
  <si>
    <t>1.1</t>
  </si>
  <si>
    <t xml:space="preserve">Revisar, actualizar la metodología de administración del riesgo institucional, asegurando su articulación con el análisis y evaluación del contexto estratégico de la Entidad y su articulación con la normatividad que expeda la Secretartia de Trasparencia de la Presidencia de la Republica  y/o el Departamento Administrativo de la Función Pública.  </t>
  </si>
  <si>
    <t>Subcomponente/Proceso 2
Construcción del mapa de riesgos de corrupción</t>
  </si>
  <si>
    <t>2.1</t>
  </si>
  <si>
    <t xml:space="preserve">Publicar el mapa de riesgos de corrupción </t>
  </si>
  <si>
    <t>2.2</t>
  </si>
  <si>
    <t>Revisar y actualizar los riesgos de corrupción de la Entidad de manera conjunta con las dependencias responsables de los riesgos, conforme con la metodología de administración de riesgos institucional.</t>
  </si>
  <si>
    <t>Subcomponente/Proceso 3
Consulta y Divulgación</t>
  </si>
  <si>
    <t>3.1</t>
  </si>
  <si>
    <t>Divulgar la metodología de gestión del riesgo y el mapa de riesgos de corrupción al interior de la Entidad, mediante el desarrollo de espacios de capacitación y otros mecanismos de socialización.</t>
  </si>
  <si>
    <t>3.2</t>
  </si>
  <si>
    <t>Revisar periódicamente las recomendaciones y aportes a  los riesgos de corrupción realizados al interior de la entidad, y de ser necesario ajustar el mapa de riesgos haciendo públicos los cambios</t>
  </si>
  <si>
    <t>3.3</t>
  </si>
  <si>
    <t xml:space="preserve">Publicar el mapa de riesgos de corrupción ajustado, conforme  las necesidades de ajuste identificados </t>
  </si>
  <si>
    <t>Subcomponente/Proceso 4
Monitoreo y Revisión</t>
  </si>
  <si>
    <t>4.1</t>
  </si>
  <si>
    <t>Implementar las acciones propuestas en el plan de manejo para  gestionar los riesgos de corrupción</t>
  </si>
  <si>
    <t>4.2</t>
  </si>
  <si>
    <t>Realizar revisión periódica del mapa de riesgo de corrupción y realizar ajustes al mismo ante posibles cambios que se generen respecto a la eficacia de los controles, cambios en el contexto externo e interno y/o riesgos emergentes. Esto incluye la revisión de las acciones de mejora implementadas.</t>
  </si>
  <si>
    <t>Subcomponente/Proceso 5
Seguimiento</t>
  </si>
  <si>
    <t>5.1</t>
  </si>
  <si>
    <t>Realizar seguimiento periódico al mapa de riesgo de corrupción y a las acciones implementadas para su mitigación, generando así recomendaciones a los líderes y responsables de proceso que permitan la actualización sistemática a los mismos.</t>
  </si>
  <si>
    <t>5.2</t>
  </si>
  <si>
    <t>Publicar el seguimiento al mapa de riesgos de corrupción</t>
  </si>
  <si>
    <t>Subcomponente</t>
  </si>
  <si>
    <t>Actividades</t>
  </si>
  <si>
    <t>Metodología de administración del riesgo actualizada</t>
  </si>
  <si>
    <t>Subdirección de Desarrollo Organizacional</t>
  </si>
  <si>
    <t>Mapa de riesgos de corrucpción publicado</t>
  </si>
  <si>
    <t>Mapa de riesgos de corrupción revisado, ajustado y publicado</t>
  </si>
  <si>
    <t>Socialización de la metodología y el Mapa de Riesgos de Corrupción</t>
  </si>
  <si>
    <t>Mapa de riesgos de corrupción</t>
  </si>
  <si>
    <t>Mapa de riesgo de corrupción y plan manejo de riesgo publicado en página web</t>
  </si>
  <si>
    <t>Reportes de avance en acciones para mitigar el riesgo de corrupción</t>
  </si>
  <si>
    <t>Responsables/Líderes de Proceso con riesgos de corrupción identificados</t>
  </si>
  <si>
    <t>Seguimiento al mapa de riesgos de corrupción</t>
  </si>
  <si>
    <t>Responsables/Líderes de Proceso con riesgos de corrupción identificados
Subdirección de Desarrollo Organizacional</t>
  </si>
  <si>
    <t>Matriz de seguimiento a riesgos de corrupción con los siguientes cortes: 30 de abril, 31 agosto, 31 de diciembre</t>
  </si>
  <si>
    <t>Oficina de Control Interno</t>
  </si>
  <si>
    <t>Seguimiento al mapa de riesgos de corrupción publicado en página web</t>
  </si>
  <si>
    <t>Los 10 primeros días hábiles de los meses de mayo y septiembre de 2018 y enero de 2019</t>
  </si>
  <si>
    <t>Meta o Producto</t>
  </si>
  <si>
    <t>Fecha inicio</t>
  </si>
  <si>
    <t>Fecha final</t>
  </si>
  <si>
    <t>Componente 3:  Rendición de cuentas</t>
  </si>
  <si>
    <t>Meta o producto</t>
  </si>
  <si>
    <t xml:space="preserve">Responsable </t>
  </si>
  <si>
    <t>Fecha de ejecución</t>
  </si>
  <si>
    <t>Programación de metas</t>
  </si>
  <si>
    <t>Inicio
DD/MM/AAAA</t>
  </si>
  <si>
    <t>Final
DD/MM/AAAA</t>
  </si>
  <si>
    <t>Subcomponente 1
Información de calidad y en lenguaje comprensible</t>
  </si>
  <si>
    <t>Identifica, diseñar y Publicar de manera permanente la información requerida en la sección de Transparencia y acceso a la información pública, de la página web del Ministerio, conforme la normatividad vigente</t>
  </si>
  <si>
    <t>Información sección de Transparencia actualizada y publicada</t>
  </si>
  <si>
    <t>Oficina Asesora de Planeación y Finanzas, Oficina Asesora de Comunicaciones y Subdirección de Desarrollo Organizacional</t>
  </si>
  <si>
    <t>1.2</t>
  </si>
  <si>
    <t>Diseñar y publicar el informe de resultados de la gestión de la vigencia 2017 en la página web del Ministerio</t>
  </si>
  <si>
    <t>Informe de Gestión 2017 publicado</t>
  </si>
  <si>
    <t>Oficina Asesora de Planeación y Finanzas</t>
  </si>
  <si>
    <t>1.3</t>
  </si>
  <si>
    <t>Diseñar, publicar y entregar el Informe al Congreso de la República</t>
  </si>
  <si>
    <t>1 informe entregado y publicado</t>
  </si>
  <si>
    <t>1.4</t>
  </si>
  <si>
    <t>Diseñar y divulgar piezas comunicartivas relacionadas con los resultados de la gestión 2017, a través de la página web, las redes sociales, pantallas institucionales, boletines y cartillas</t>
  </si>
  <si>
    <t>Piezas comunicativas divulgadas</t>
  </si>
  <si>
    <t>Oficina Asesora de Planeación y Finanzas, Oficina Asesora de Comunicaciones y Dependencias Misionales</t>
  </si>
  <si>
    <t>1.5</t>
  </si>
  <si>
    <t>Publicar Información Estadística Sectorial en la web, al alcance de la ciudadanía</t>
  </si>
  <si>
    <t>Información actualizada permanentemente en la página web</t>
  </si>
  <si>
    <t>1.6</t>
  </si>
  <si>
    <t>Mantener actualizada la página web en lo referente a Rendición de Cuentas, en los portales institucionales</t>
  </si>
  <si>
    <t>1.7</t>
  </si>
  <si>
    <t>Desarrollar, divulgar y/o adaptar contenidos educativos digitales y Espacios virtuales para facilitar el acceso a las diversas poblaciones, con altos estándares de calidad, usabilidad y accesibilidad, mediante el Portal Colombia Aprende, relacionada con  información de los resultados de la gestión en diferentes programas y proyectos</t>
  </si>
  <si>
    <t>Piezas comunicativas diseñadas y publicadas</t>
  </si>
  <si>
    <t>Oficina de Innovación Educativa</t>
  </si>
  <si>
    <t>1.8</t>
  </si>
  <si>
    <t>Diseñar la información y piezas comunicativas a utilizar en las mesas departamentales de jornada especial complementaria, como estrategia de permanencia en el sistema educativo, para informar acerca de los avances del mismo</t>
  </si>
  <si>
    <t>Dirección de Cobertura y Equidad</t>
  </si>
  <si>
    <t>1.9</t>
  </si>
  <si>
    <t xml:space="preserve">Diseñar la información y piezas comunicativas a utilizar en las presentaciones de los resultados de Medición de la Calidad de la Educación Inicial para la modalidad institucional, en la muestra representativa seleccionada a nivel nacional. </t>
  </si>
  <si>
    <t>Dirección de Primera Infancia</t>
  </si>
  <si>
    <t>1.10</t>
  </si>
  <si>
    <t>Diseñar la información y piezas comunicativas a utilizar  en las mesas de diálogo del Programa Todos a Aprender, con  secretarios de educación, rectores, líderes de calidad y grupos de interés, para ser socializado a través de canales web, redes sociales y presenciales</t>
  </si>
  <si>
    <t>Dirección de Calidad Preescolar, Basica y Media - Programa Todos a Aprender y Oficina Asesora de Comunicaciones</t>
  </si>
  <si>
    <t>1.11</t>
  </si>
  <si>
    <t>Diseñar y divulgar la información relativa a los resultados obtenidos con las políticas de calidad educativa, a presentar en los Encuentro con líderes de Calidad de las Secretarías de Educación</t>
  </si>
  <si>
    <t>Piezas comunicativas e Informe de resultados diseñado y socializado</t>
  </si>
  <si>
    <t>Dirección de Calidad PBM</t>
  </si>
  <si>
    <t>1.12</t>
  </si>
  <si>
    <t>Diseñar y divulgar la información relativa los logros de la implementación de la estrategia de Alianzas</t>
  </si>
  <si>
    <t>Oficina de Cooperación y Asuntos Internacionales</t>
  </si>
  <si>
    <t>1.13</t>
  </si>
  <si>
    <t>Diseñar y divulgar la información relativa los logros del sector para presentar a los secretarios de educación en los encuentros periódicos</t>
  </si>
  <si>
    <t>Piezas comunicativas diseñadas y socializadas</t>
  </si>
  <si>
    <t>Subdirección de Fortalecimiento Institucional</t>
  </si>
  <si>
    <t>1.14</t>
  </si>
  <si>
    <t>Divulgar la información interna y externa que genera el MEN, relacionada con los  lineamientos estratégicos de la alta dirección</t>
  </si>
  <si>
    <t>Información de lineamientos estrategicos divulgada</t>
  </si>
  <si>
    <t>Oficina Asesora de Comunicaciones</t>
  </si>
  <si>
    <t>Subcomponente 2
Diálogo de doble vía con la ciudadanía y sus organizaciones</t>
  </si>
  <si>
    <t>Habilitar espacios de diálogo para presentar los logros obtenidos sobre educación inclusiva en los eventos regionales para la implementación del decreto 1421 de 2017, que reglamenta  la atención educativa a la población con discapacidad</t>
  </si>
  <si>
    <t>25 planes de implementación progresiva desarrollados</t>
  </si>
  <si>
    <t>Habilitar espacios de diálogo para presentar los logros obtenidos en el programa "Manos a la Escuela" en el marco de los talleres de socialización y priorización de este programa, que promueve el mejoramiento de la infraestructura educativa</t>
  </si>
  <si>
    <t>140  talleres de priorización de intervención a sedes educativas realizados</t>
  </si>
  <si>
    <t>2.3</t>
  </si>
  <si>
    <t>Habilitar espacios de diálogo para presentar los logros obtenidos en las políticas de calidad educativa, en el marco del Encuentro con líderes de Calidad de las Secretarías de Educación</t>
  </si>
  <si>
    <t>2 encuentros efectuados</t>
  </si>
  <si>
    <t>2.4</t>
  </si>
  <si>
    <t xml:space="preserve">Habilitar espacios de diálogo para presentar los logros obtenidos en el programa Todos a Aprender, en el marco de los enuentros con  secretarios de educación, rectores y líderes de calidad </t>
  </si>
  <si>
    <t>4 encuentros realizados</t>
  </si>
  <si>
    <t>Programa Todos a Aprender</t>
  </si>
  <si>
    <t>2.5</t>
  </si>
  <si>
    <t>Habilitar espacios de diálogo para presentar los logros obtenidos en la construcción del Plan Nacional Decenal de Educación, con grupos de interés, en el marco de la socialización del mismo</t>
  </si>
  <si>
    <t>Espacios de socialización desarrollados</t>
  </si>
  <si>
    <t>2.6</t>
  </si>
  <si>
    <t>Realizar Audiencia Pública de Rendición de Cuentas del Ministerio de Educación Nacional</t>
  </si>
  <si>
    <t>Audiencia Pública de Rendición de Cuentas realizada</t>
  </si>
  <si>
    <t>2.7</t>
  </si>
  <si>
    <t>Habilitar espacios de diálogo para presentar los avances en el Programa de Alimentación Escolar en el marco de las Mesas Públicas del Programa</t>
  </si>
  <si>
    <t>Mesas públicas desarrolladas</t>
  </si>
  <si>
    <t>Subcomponente 3
Incentivos para motivar la cultura de la rendición y petición de cuentas</t>
  </si>
  <si>
    <t>Analizar e incluir las sugerencias, recomendaciones y conclusiones pertinentes de los ciudadanos y grupos de interés presentadas en los diferentes espacios de diálogo en planes de mejoramiento y en la planeación institucional cuando fuere el caso</t>
  </si>
  <si>
    <t>100% de las sugerencias, recomendaciones y conclusiones pertinentes de los ciudadanos y grupos de interés, incluidas</t>
  </si>
  <si>
    <t>Responder las consultas presentadas por los diferentes grupos de interés frente al informe de gestión 2017 y los datos presentados en los diferentes espacios de diálogo, indicando la incidencia de los mismos en la planeación cuando fuere pertinente</t>
  </si>
  <si>
    <t>Informe Consolidado presentado en la Audiencia Pública de Rendición de Cuentas</t>
  </si>
  <si>
    <t>Diseñar y deasarrollar piezas de comunicación internas para el fortalecimiento de la cultura institucional de la Rendición de Cuentas</t>
  </si>
  <si>
    <t>3.4</t>
  </si>
  <si>
    <t>Diseñar y deasarrollar piezas de comunicación de cara a los grupos de interés para fortalecer el control social</t>
  </si>
  <si>
    <t>3.5</t>
  </si>
  <si>
    <t>Realizar capacitación a los servidores del Ministerio acerca de Rendición de cuentas</t>
  </si>
  <si>
    <t>1 Capacitación realizada</t>
  </si>
  <si>
    <t>3.6</t>
  </si>
  <si>
    <t>Oferta de un portafolio de cursos virtuales de asistencia técnica, dirigido a servidores de las secretarías de educación y público en general, con el fin de ampliar y profundizar los conocimientos en la gestión misional de las entidades territoriales certificadas en educación.</t>
  </si>
  <si>
    <t>Programas de formación ofrecidos</t>
  </si>
  <si>
    <t>Subcomponente 4
Evaluación y retroalimentación a  la gestión institucional</t>
  </si>
  <si>
    <t>Realizar seguimiento y evaluación de los espacios de diálogo realizados en la vigencia</t>
  </si>
  <si>
    <t>1 Informe de Evaluación de los espacios de  diálogo</t>
  </si>
  <si>
    <t>Realizar seguimiento y Evaluación de la estrategia de Rendición de cuentas 2018</t>
  </si>
  <si>
    <t>1 Informe de Evaluación</t>
  </si>
  <si>
    <t>Componente 4:  Servicio al Ciudadano</t>
  </si>
  <si>
    <t xml:space="preserve">Subcomponente 1                           Estructura administrativa y Direccionamiento estratégico </t>
  </si>
  <si>
    <t>Evaluar la  calidad de las respuestas de los PQRSD y presentar informe de resultados</t>
  </si>
  <si>
    <t>Informe de analisis de PQRS mensual</t>
  </si>
  <si>
    <t>Secretaría General
Grupo de Atenciòn al Clidadano</t>
  </si>
  <si>
    <t>Elaborar  talleres de  revisión y análisis de  respuestas  dadas  a PQRS.</t>
  </si>
  <si>
    <t>1 Taller  por  dependencia</t>
  </si>
  <si>
    <t>Secretaría General
Grupo de Atención al Clidadano
Dependencias  MEN</t>
  </si>
  <si>
    <t>Subcomponente 2
Fortalecimiento de los canales de atención</t>
  </si>
  <si>
    <t>Cualificar al pesonal del Front Office  y Call Center  de la UAC para la atención de personas en condición de discapacidad</t>
  </si>
  <si>
    <t>Servidores, contratistas,  cualificados  para la atención de personas en condición de discapacidad</t>
  </si>
  <si>
    <t>Insor, Inci, Unidad de Atención al Clidadano, empresa  tercerizada BPM Consulting</t>
  </si>
  <si>
    <t xml:space="preserve"> Actualizar la caracterización de los ciudadanos </t>
  </si>
  <si>
    <t>Documento de caracterización actualizado</t>
  </si>
  <si>
    <t>Grupo de  Atención  al Ciudadano</t>
  </si>
  <si>
    <t>Subcomponente 3
Talento humano</t>
  </si>
  <si>
    <t>Capacitar a 350 servidores en cultura del servicio y gestión documental</t>
  </si>
  <si>
    <r>
      <t>Servidores, contratistas,  capacitados en cultura  de servicio  y gestión documental</t>
    </r>
    <r>
      <rPr>
        <sz val="10"/>
        <color rgb="FFFF0000"/>
        <rFont val="Calibri"/>
        <family val="2"/>
      </rPr>
      <t/>
    </r>
  </si>
  <si>
    <t>Participar en las capacitaciones referentes al programa de servicio al ciudadano del DNP</t>
  </si>
  <si>
    <t>Servidores del  Minsiterio de Educación capacitados por el PNSC</t>
  </si>
  <si>
    <t xml:space="preserve">Grupo de Atención  al Ciudadano </t>
  </si>
  <si>
    <t>Subcomponente 4
Normativo y procedimental</t>
  </si>
  <si>
    <t>Elaboración y publicacion de  informes  trimestrales de  PQR's</t>
  </si>
  <si>
    <t>Presentación de las quejas y reclamos presentadas para determinar medidas correctivas para disminuirlas.</t>
  </si>
  <si>
    <t>Grupo de Atención al ciudadano</t>
  </si>
  <si>
    <t xml:space="preserve">Elaboración y publicación de informes de derechos de petición de información </t>
  </si>
  <si>
    <t>Publicación en la página web de la entidad de los derechos de petición radicados mensualmente.</t>
  </si>
  <si>
    <t>Subcomponente 5
Relacionamiento con el ciudadano</t>
  </si>
  <si>
    <t>Evaluación se los  servicios ofrecidos por el Ministerio de Educaicón Nacional  -Informe de resultados</t>
  </si>
  <si>
    <t xml:space="preserve">Encuestas aplicadas -informe de resultados </t>
  </si>
  <si>
    <t>Grupo de  Atención al Ciudadano -Empresa contratada
Subdirección de Contratación</t>
  </si>
  <si>
    <t>Participación en las ferias de atención al ciudadano programadas pro el DNP</t>
  </si>
  <si>
    <t>Asistir a las ferias de atención del ciudadano del DNP</t>
  </si>
  <si>
    <t>Componente 5: Transparencia y Acceso a la Información Pública</t>
  </si>
  <si>
    <t>Subcomponente 1
Lineamientos de transparencia activa</t>
  </si>
  <si>
    <t>Actualizar los conjuntos de datos publicados en el portal de datos abiertos</t>
  </si>
  <si>
    <t>100% en la actualización de información del año 2017 de los conjuntos de datos publicados en el portal de datos abiertos</t>
  </si>
  <si>
    <t>Oficina Asesora de Planeación y Finanzas
Oficina de Tecnología y Sistemas de Información</t>
  </si>
  <si>
    <t>Mantener actualizada la información institucional obligatoria, en el marco de la Ley 1712 de 2014, el Decreto 103 de 2015 y la Resolución 3564 de 2015.</t>
  </si>
  <si>
    <t>Información actualizada en el enlace o sección "Ley de transparencia"</t>
  </si>
  <si>
    <t>Todas las dependencias responsables de la información
Oficina Asesora de Comunicaciones
Subdirección de Desarrollo Organizacional</t>
  </si>
  <si>
    <t>Publicar el 100% de la información relacionada con la contratación mensual en la página web del MEN y en el SECOP</t>
  </si>
  <si>
    <t>Información publicada en página web y en SECOP mensualmente</t>
  </si>
  <si>
    <t>Subdirección de Contratación</t>
  </si>
  <si>
    <t>Consultar proyectos normativos con la ciudadanía</t>
  </si>
  <si>
    <t>100% de los proyectos normativos sometidos a consulta de la ciudadanía</t>
  </si>
  <si>
    <t>Dependencias misionales
Oficina Asesora Jurídica
Oficina Asesora de Comunicaciones</t>
  </si>
  <si>
    <t>Mantener actualizada la información acerca de trámites y otros procedimientos administrativos del Ministerio en el Sistema Único de Información de trámites - SUIT</t>
  </si>
  <si>
    <t>Trámites y otros procedimientos registrados y actualizados en el SUIT según la gestión del inventario y novedades presentadas en cada periodo</t>
  </si>
  <si>
    <t>Todas las dependencias</t>
  </si>
  <si>
    <t xml:space="preserve">Gestionar la publicación y actualización de la información sobre los servidores públicos, empleados y personas naturales vinculadas mediante contrato de prestación de servicios en el Sistema de Gestión de Empleo Público - SIGEP </t>
  </si>
  <si>
    <t>100% de servidores públicos, empleados y personas naturales con contrato de prestación de servicios vinculadas en el SIGEP, según el ingreso de los mismos al Ministerio en cada periodo</t>
  </si>
  <si>
    <t>Talento Humano</t>
  </si>
  <si>
    <t>Difusión de las estadísticas sectoriales por los medios definidos en el Ministerio</t>
  </si>
  <si>
    <t>100% de las estadisticas publicadas actualizadas al año 2017 y de forma oportuna según el cronograma de publicación</t>
  </si>
  <si>
    <t>Subcomponente 2
Lineamientos de transparencia pasiva</t>
  </si>
  <si>
    <t>Implementar la estrategia de acceso a microdatos anonimizados de las Universidades de la información producida por el  Ministerio de Educación Nacional</t>
  </si>
  <si>
    <t xml:space="preserve">Licencias de uso firmadas con las universidades interesadas y con operación del servicio (acceso a base de datos, cumplimiento de protocolos de seguridad y registro) </t>
  </si>
  <si>
    <t>Atender las PQRSD radicadas en el MEN en los tiempos establecidos</t>
  </si>
  <si>
    <t>100% de las PQRSD atendidas a tiempo</t>
  </si>
  <si>
    <t>Unidad de Atención al Ciudadano
Todas las dependencias</t>
  </si>
  <si>
    <t>Subcomponente 3
Instrumentos de gestión de la información</t>
  </si>
  <si>
    <t>Socializar y gestionar con las fuentes de información (Secretarías de Educación) los desarrollos de la herramienta SICOLE para la captura de información georeferenciada de sedes, ambiente escolar e infraestructura</t>
  </si>
  <si>
    <t>Nuevas funcionalidades de SICOLE para la captura de información georeferenciada, ambiente escolar e infraestructura socializadas en territorio</t>
  </si>
  <si>
    <t>Implementar la fase II de la estrategia REPORTATE para la incorporación de indicadores de diversas agendas (ODS, PND, Acuerdo Marco de Implementación, PNDE 2016-26), divulgación de cifras estratégicas y generación de productos de analítica</t>
  </si>
  <si>
    <t>Nuevos indicadores incorporados y divulgados en REPORTATE</t>
  </si>
  <si>
    <t>Realizar la entrega de información de manera oportuna a las entidades públicas conforme a lo definido en los acuerdos de intercambio de información firmados por el Ministerio como mecánismos de apoyo a la gestión pública</t>
  </si>
  <si>
    <t>100% en el cumplimiento de los niveles de servicio definidos en los acuerdos de intercambio</t>
  </si>
  <si>
    <t>Revisar, actualizar y publicar el registro de activos de información institucional</t>
  </si>
  <si>
    <t>Registro de activos de información actualizado y publicado</t>
  </si>
  <si>
    <t>Revisar, actualizar y publicar el índice de información clasificada y reservada</t>
  </si>
  <si>
    <t>Índice de información clasificada y reservada actualizado y publicado</t>
  </si>
  <si>
    <t>Revisar, actualizar y publicar el esquema de publicación de la información</t>
  </si>
  <si>
    <t>Esquema de publicación de la información actualizado y publicado</t>
  </si>
  <si>
    <t>Subcomponente 4
Criterio diferencial de accesibilidad</t>
  </si>
  <si>
    <t>Realizar los ajustes del Plan de acción de accesibilidad web para el acceso a la información con enfoque diferencial</t>
  </si>
  <si>
    <t>Plan de acción ajustado</t>
  </si>
  <si>
    <t>Implementar los ajustes en el portal web del Ministerio, requeridos en la norma NTC 5854 de 2011, frente a los criterios del nivel AA</t>
  </si>
  <si>
    <t>Ajustes realizados en el portal</t>
  </si>
  <si>
    <t>4.3</t>
  </si>
  <si>
    <t>Seguimiento a los avances de la ejecución del plan de accesibilidad web</t>
  </si>
  <si>
    <t>Seguimientos de ejecución del plan</t>
  </si>
  <si>
    <t>Subcomponente 5
Monitoreo</t>
  </si>
  <si>
    <t>Hacer seguimiento  y publicar el informe de peticiones generales</t>
  </si>
  <si>
    <t>1 informe  mensual publicado</t>
  </si>
  <si>
    <t>Unidad de Atención al Ciudadano</t>
  </si>
  <si>
    <t>Clasificar las solicitudes en peticiones generales, denuncias, quejas, reclamos, entre otros</t>
  </si>
  <si>
    <t>Informe de solicitudes discriminado por tipología publicado</t>
  </si>
  <si>
    <t>5.3</t>
  </si>
  <si>
    <t>Hacer seguimiento y publicar el informe de PQRSD</t>
  </si>
  <si>
    <t>Informe de quejas trimestral publicado</t>
  </si>
  <si>
    <t>5.4</t>
  </si>
  <si>
    <t>Hacer seguimiento y publicar el informe de Solicitudes de acceso a la información</t>
  </si>
  <si>
    <t>Informe de solicitudes de acceso a la información trimestral publicado</t>
  </si>
  <si>
    <t>5.5</t>
  </si>
  <si>
    <t>Realizar  segumiento  mensual  de las  PQRS para que sean  atendidas  de manera oportuna y con calidad.</t>
  </si>
  <si>
    <t>Monitoreo 2do trimestre (Describa los avances)</t>
  </si>
  <si>
    <t>II TRIMESTRE</t>
  </si>
  <si>
    <t>Componente 1: Gestión del Riesgo de Corrupción - Mapa de Riesgos de Corrupción</t>
  </si>
  <si>
    <r>
      <t xml:space="preserve">Para el segundo trimestre del año en curso, en lo que corresponde a publicar el 100% de la información relacionada con la contratación mensual en la página web del MEN y SECOP, se denota lo siguiente:
</t>
    </r>
    <r>
      <rPr>
        <b/>
        <sz val="11"/>
        <rFont val="Arial"/>
        <family val="2"/>
      </rPr>
      <t>Publicaciones en la página web del MEN:</t>
    </r>
    <r>
      <rPr>
        <sz val="11"/>
        <color theme="1"/>
        <rFont val="Arial"/>
        <family val="2"/>
      </rPr>
      <t xml:space="preserve"> se han remitido a la Oficina de Comunicaciones tres (3) archivos con la información correspondiente a toda la contratación del Ministerio llevada a cabo en los meses marzo, abril y mayo. Cabe aclarar que está información debe publicarse mes vencido, es decir, la contratación que se adelantó en el mes de marzo, se publicó en el mes de abril, y así sucesivamente.
</t>
    </r>
    <r>
      <rPr>
        <b/>
        <sz val="11"/>
        <color theme="1"/>
        <rFont val="Arial"/>
        <family val="2"/>
      </rPr>
      <t xml:space="preserve">Publicaciones en el SECOP: </t>
    </r>
    <r>
      <rPr>
        <sz val="11"/>
        <color theme="1"/>
        <rFont val="Arial"/>
        <family val="2"/>
      </rPr>
      <t xml:space="preserve">Debido a que el presente reporte no es acumulativo, durante el segundo trimestre del año 2018 se detalla el 100% ejecutado del proyectado, así las cosas, se publicaron los documentos y actos administrativos de procesos de contratación en el SECOP II (portal de Colombia Compra Eficiente), a la fecha, son los siguientes: Aviso de Convocatoria: 7, Invitación Pública: 1, Proyecto de Pliego de Condiciones: 5, Estudios Previos: 5, Respuestas a las observaciones: 24, Acto Administrativo de Apertura: 4, Pliego de Condiciones Definitivo: 5, Adendas: 17, Informe de Evaluación de las Ofertas: 17, Acto Administrativo de Adjudicación: 7, Declaratoria de Desierta: 0, Aceptación de Oferta: 4, Contrato: 5 y Informes parciales: 510.
En este orden de ideas, se generaron 611 documentos y 3 archivos, los cuales como se puede ver en la descripción antes detallada, fueron publicados en su totalidad, tanto en la página web del Ministerio como en el Portal de Colombia Compra Eficiente SECOP.  </t>
    </r>
  </si>
  <si>
    <r>
      <t>En cumplimiento del artículo 8, numeral 8 de la Ley 1437 de 2011, entre el 1 de abril y el 30 de junio de 2018, fueron publicados en la página Web del MEN para observaciones de la ciudadanía</t>
    </r>
    <r>
      <rPr>
        <b/>
        <sz val="11"/>
        <color theme="1"/>
        <rFont val="Arial"/>
        <family val="2"/>
      </rPr>
      <t xml:space="preserve"> 19 proyectos normativos</t>
    </r>
    <r>
      <rPr>
        <sz val="11"/>
        <color theme="1"/>
        <rFont val="Arial"/>
        <family val="2"/>
      </rPr>
      <t xml:space="preserve"> formulados y de iniciativa del MEN. 
Se publicaron en el link:
https://www.mineducacion.gov.co/portal/secciones-complementarias/Proyectos-normativos-para-observaciones-ciudadanas/</t>
    </r>
  </si>
  <si>
    <r>
      <t>* Se revisaron los informes de ejecución que remiten mensualmente las firmas de representación judicial y extrajudicial del MEN, acción que está contemplada en los controles al riesgo.
* En el segundo trimestre de 2018, se realizaron las auditorias in situ y/o en la página de la rama judicial a los procesos del MEN a nivel nacional, se</t>
    </r>
    <r>
      <rPr>
        <sz val="11"/>
        <rFont val="Calibri"/>
        <family val="2"/>
        <scheme val="minor"/>
      </rPr>
      <t xml:space="preserve"> consolidaron los informes por zona en los cuales se registraron los hallazgos encontrados de  cada auditoría, así mismo, se realizó un informe consolidado por cada contratista externo.</t>
    </r>
    <r>
      <rPr>
        <sz val="11"/>
        <color theme="1"/>
        <rFont val="Calibri"/>
        <family val="2"/>
        <scheme val="minor"/>
      </rPr>
      <t xml:space="preserve"> acción que está contemplada en los controles al riesgo.
* Se realizó el diseño de los indicadores a utilizar para evaluar a los contratistas externos que tienen la representación judicial y extrajudicial del MEN, acción identificada para el plan de manejo del riesgo.</t>
    </r>
  </si>
  <si>
    <t>En el mes de junio se realizó el monitoreo a los riesgos de la OAJ incluido el riesgo de corrupción, el cual fue remitido a la SDO, junto con las respectivas evidencias.</t>
  </si>
  <si>
    <t>La Unidad de Atención al Ciudadano atendió el 100% de las PQRSD radicadas con un porcentaje de oportunidad del 100% en los meses de abril, mayo, junio de 2018</t>
  </si>
  <si>
    <t>Se genero el informe mensual de registro único de peticiones de los meses de abril, mayo, junio el cual es publicado en la sección de transparencia.</t>
  </si>
  <si>
    <t>Se realiza la revisión y clasificación por el tipo de requerimiento en el momento de la radicación y luego se genera el informe de PQRS el cual es publicado en la página web del Ministerio sección transparencia. Así mismo se genera el informe mensual para las dependencias en el cual se puede evidenciar el volumen de requerimientos radicados y el nivel de oportunidad obtenido pro cada una de las dependidas del MEN.</t>
  </si>
  <si>
    <t>Se generó el informe único de peticiones de los meses de abril, mayo y junio, también el informe de  quejas y reclamos como el de derechos de petición de  información, los cuales fueron publicado en la pagina del Ministerio en el link de transparencia componente 10.10</t>
  </si>
  <si>
    <t>Se realizo informe de Derechos de Petición de información correspondiente al II semestre de 2018 el cual se encuentra publicado en la página WEB del Ministerio sección de transparencia.
https://www.mineducacion.gov.co/portal/atencion-al-ciudadano/Consultas-Quejas-y-Reclamos-en-Linea/</t>
  </si>
  <si>
    <t>Se genero el informe mensual de los meses de abril, mayo, junio  para las dependencias en el cual se puede evidenciar el volumen de requerimientos radicados y el nivel de oportunidad obtenido para cada una de las dependidas del MEN, el análisis y las recomendaciones para subir los porcentajes de oportunidad y que las respuestas contengan oportunidad, completitud lenguaje claro  y pertinencia.</t>
  </si>
  <si>
    <t>Se reportan las PQRSD que no fueron atendidas a tiempo, del primer trimestre de 2018  al Grupo de Control Interno Disciplinario para dar inicio a las investigaciones correspondientes. Adicionalmente, Se incluye en la actividad 2.9 el envío del informe trimestral al Grupo de Control Interno Disciplinario de la Secretaría General, en el cual se reportan las PQRSD que no fueron atendidas a tiempo para que se dé inicio a las acciones correspondientes contra los servidores que no dan atención a las PQRSD de acuerdo con los parámetros establecidos en la normatividad vigente y este procedimiento.</t>
  </si>
  <si>
    <t xml:space="preserve">Se realizaron tres talleres de cualificación   a los colaboradores del MEN sobre Tu respuesta tu imagen , cuyo objetivo fue concientizar a todos los servidores y colaboradores de  dar respuesta a todas las peticiones (PQRSD) que se reciben con la totalidad de los requisitos legales y normatividad vigente, y con los componentes de completitud, oportunidad, pertinencia, leguaje claro   reflejando así “ tu respuesta tu imagen”!!  las fechas en la que se desarrollaron los talleres son las siguientes:
 25-05-2018 a los servidores y colaboradores de la UAC, 
30-05-2018 a los coordinadores y asesores de las dependencias del MEN, 
 21/06/2018 a las Entidades Adscritas y Vinculadas </t>
  </si>
  <si>
    <t>Se cualifico a 30 personas del Front Office  y Call Center  de la UAC por el INCI en el abordaje de personas con discapacidad visual.
En el mes de mayo se cualificaron a los servidores de la Unidad de Atención al Ciudadano en Lengua de Señas Colombianas, por parte del INSOR.</t>
  </si>
  <si>
    <t>Se realizó el análisis del documento técnico de la caracterización de ciudadanos para determinar que al  trámite de legalizaciones se le haría la caracterización para el año 2018.</t>
  </si>
  <si>
    <t>EL 25 de mayo se cualificaron 28 servidores de la UAC, en cultura del servicio y gestión Documental.
El 30 de mayo se cualificaron 52 servidores en cultura del servicio y gestión documental.
El 22 de junio se cualificaron 21 servidores de la EAVS sobre cultura de servicio y gestión documental.</t>
  </si>
  <si>
    <t>El 05 de abril se participó en el encuentro transversal de Servicio al Ciudadano.
El 23 de abril se participó en la cualificación de Régimen De Protección De Datos Personales En Colombia.
El 30 de mayo se participó en la cualificación Proceso Y Gestión De Las PQRSD.</t>
  </si>
  <si>
    <t>Se público en la página del Ministerio los informes trimestrales de PQRS correspondientes al II trimestre de 2018.</t>
  </si>
  <si>
    <t>Se elaboraron los informes mensuales de abril, mayo y junio de derechos de petición y el informe trimestral de derechos de petición de información los cuales se encuentran cargados en la página.</t>
  </si>
  <si>
    <t>En encuentran en revisión y ajustes los formularios para aplicar la encuesta de satisfacción de los servicios que ofrece el Ministerio. También se está ajustando la caracterización de ciudadanos para ser incluida dentro de la encuesta, teniendo encuenta que pasamos de tener 6 servicios certificados a 14 servicio</t>
  </si>
  <si>
    <t>El 21 de abril se particio en la Feria Nacional de Servicio al Ciudadano de NECOCLÍ -ANTIOQUIA- sa la cual asistieron 7518 personas, 184 ciudadanos atendidos stand MEN sobre temas como Material educativo, Convalidación, Legalizaciones, Escalafón docente, Información Educación Superior.</t>
  </si>
  <si>
    <t xml:space="preserve">Durante el segundo trimestre se cuenta con un registro de hojas de vida en SIGEP del 95% con respecto a la planta provista. </t>
  </si>
  <si>
    <t>En este periodo se dio respuesta a todas las solicitudes de publicación en el micrositio de la Ley 1712 de 2014, Ley de Transparencia y del Derecho al Acceso a la Información Pública Nacional, ubicada en el enlace: 
https://www.mineducacion.gov.co/portal/atencion-al-ciudadano/Participacion-Ciudadana/349495:Transparencia-y-acceso-a-informacion-publica, Alcanzamos un cumplimiento del 100%
En este sentido entre enero y junio de 2018 se atendieron cerca de 600 solicitudes de actualización en la página web y se crearon y actualizaron 23 micrositios.</t>
  </si>
  <si>
    <t>La actividad se realizó en el primer trimestre</t>
  </si>
  <si>
    <t>El reporte se realizará en el 3° trimestre</t>
  </si>
  <si>
    <t xml:space="preserve">Para cumplir con el objetivo de divulgar y tener impacto en medios de comunicación con los temas de la agenda educativa, durante este período se divulgó toda la información de in interés y actualidad que genera el Ministerio de Educación Nacional a través de la página web https://www.mineducacion.gov.co/portal/salaprensa/ , las redes sociales del Ministerio (Fan Page de Facebook, Twitter e Instagram), grupos de prensa regional y nacional (WhatsApp), carteleras electrónicas, mailing,  El Pregonero y Radio Men.
Para ello se desarrollaron acciones en las que se incluyen artículos y comunicados emitidos como fuente Oficina Asesora de Comunicaciones, noticias y entrevistas presenciales, telefónicas y escritas. Esto permitió posicionar los mensajes de la política educativa a lo largo del territorio nacional.    </t>
  </si>
  <si>
    <t>Se terminó la generación de las bases de datos de matrícula en la estructura para Datos Abiertos desde el año 2010 y de docentes oficiales desde el año 2012, ambos hasta el año 2017, de acuerdo al plan de trabajo establecido.</t>
  </si>
  <si>
    <t>Con el desarrollo del aplicativo de preguntas del informe de la vigenca 2017, se recibieon 50 preguntas, que fueron respondidas antes de la audiencia pública, por las dependencias responsables de la información.
La audiencia de rendición de cuentas se realizó el 24 de mayo, en la  IE Liceo Femenino Mercedes Nariño Carrera 14 # 23-24 sur, Barrio San José sur y fue transmitida por el Canal Institucional y en las redes sociales de la entidad.
La Oficina de Planeación apoyó la generación de insumos de estadísticas y resultados para la presentación de la Ministra.
Esta información se encuentra publicada en la página web del MEN</t>
  </si>
  <si>
    <t>El portal Educativo Colombia Aprende al mes de junio reporta 14.830.989 de visitas a sus productos y servicios, asi mismo durante la vigencia se diseñaron y desarrollaron veintitrés (23) contenidos educativos y espacios virtuales, durante el mes se reportan cinco(5) denominados:
1. Educa Digital 2018
2. Formación integral de pares académicos de acreditación
3. Formación a formadores MOOC: Curso Online Masivo y Abierto
4. Diplomado para docentes en el uso pedagógico de las TIC en territorios de reconciliación Rural TIC
5. Diplomado para docentes innovadores en el uso pedagógico de las TIC con impacto en el aprendizaje de los estudiantes – InnovaTIC</t>
  </si>
  <si>
    <t>El reporte se realizará en el 4° trimestre</t>
  </si>
  <si>
    <t xml:space="preserve">El día 27 de Junio en la ciudad de Bogotá se realizó el proceso de socialización de resultados de la medición de calidad en educación inicial. Se contó con la participación de más de 500 personas en una jornada de un día completo. </t>
  </si>
  <si>
    <t xml:space="preserve">Desde la oficina Asesora de Comunicaciones se diseñaron las piezas comunicativas relacionadas con el Programa Todos a Aprender, las cuales fueron divulgadas a través de la página web y las redes social del Ministerio de Educación Nacional </t>
  </si>
  <si>
    <t>Del 27 de febrero al 1 de marzo  se realizó el primer encuentro de líderes de Calidad cuyos objetivos fueron: 
● Fortalecer el liderazgo y el reconocimiento de aspectos pedagógicos clave en los líderes de calidad como elementos para la gestión de la calidad educativa. 
● Fortalecer las propuestas pedagógicas y planes de acción de las entidades territoriales a partir de la comprensión y análisis de algunos programas y procesos de la Dirección de Calidad que son parte de la política pública de calidad educativa. 
● Recoger los aportes de los líderes de Calidad para el documento de recomendaciones a la nueva administración.
Por nuevas orientaciones respecto al direccionamiento de recursos, por el momento no se cuenta con una definición sobre si habrá o no un segundo encuentro de líderes de Calidad de las secretarías de educación. </t>
  </si>
  <si>
    <t xml:space="preserve">El documento de memorias se encuentra pendiente de publicación, igualmente se adelantó la labor de sistematización de respuesta del instrumento de las mesas regionales. El 25 y 26 de junio de 2018 se participó en el segundo encuentro nacional de secretarios de educación organizado por la CNSC y el MEN.
</t>
  </si>
  <si>
    <t>Desde la oficina Asesora de Comunicaciones se divulgó toda la información relacionada con los lineamientos estratégicos de la alta dirección, a través de los diferentes medios de comunicación del Ministerio de Educación Nacional como en la  página web https://www.mineducacion.gov.co/portal/salaprensa/ , las redes sociales del Ministerio (Fan Page de Facebook, Twitter e Instagram), grupos de prensa regional y nacional (WhatsApp), carteleras electrónicas, mailing,  El Pregonero y Radio Men.</t>
  </si>
  <si>
    <t>Se realizó visita a las 95 ETC para el acompañamiento en la elaboraciòn de los Planes de implementacón progresiva del Decreto 1421 de 2017. A la fecha se han recibido versiones preliminares de los planes y no versiones finales, por tanto, El MEN definió un formato para elaborar el concepto de los PIP y brindar la retroalimentación a las ETC. Se recuerda a las ETC que no han entregado el plan su envío y se comienza la revisión de los pocos PIP recibidos usando el instrumento creado.</t>
  </si>
  <si>
    <t>A corte de 30 de junio, se realizaron 134 visitas de diagnóstico (social y de infraestructura) para el mismo número de sistematizaciones entregadas. Bajo el esquema de talleres a desarrollar con la comunidad, a la fecha: Taller 1: se han desarrollado 53 talleres  y se tiene programados  para el mes de julio 47 talleres. Taller 2: se tienen programados  8 talleres.  37 sedes educativas se encuentran en ejecución de obra, de las cuales 10 obras se entregarán sobre la segunda semana de julio.</t>
  </si>
  <si>
    <t>Durante el mes de junio se realizo el evento de formación a 90 formadores para el ciclo II, y se inició el suceso de eventos de formación a 1.307 tutores de acuerdo a lo previsto. De igual forma el dia 5 de junio se llevo a cabo un evento academico del Programa con la participación de la Ministra en donde se realizo un balance de resultados a la fecha.</t>
  </si>
  <si>
    <t>En el mes de abril se realizaron: 
Encuentro de Rectores de la Sabana Centro Abril 18), a quienes se les expuso los desafíos del Plan Nacional Decenal de Educación. Fruto de este espacio, la Red estuvo interesada en participar en la actual Comisión Gestora.
II convocatoria en plenaria a la Comisión Gestora, donde más de 25 entidades públicas y privadas conocieron el avance de las tres mesas de trabajo relacionadas con (i) Socialización, Operación y Diálogo Regional, ii) Monitoreo, seguimiento y Evaluación, iii) Coordinación, Organización y Comunicación. 
En el mes de mayo se realizaron 4 sesiones de la mesa de monitoreo y seguimiento a los indicadores del PNDE. Así mismo, durante el mes de mayo se realizó la programación logística y metodológica para los encuentros de experiencias significativas del PNDE desde los departamentos de Boyacá, Cundinamarca y Meta. Finalmente, comenzó la definición de la metodología y logística de los foros virtuales para discutir marcos conceptuales del PNDE.
Durante el mes de Junio se desarrollaron los foros virtuales del Plan Decenal, donde participaron más de 10 ponentes en relacion con temas de los desafíos del documento. De este ejercicio se publicará un documento académico para socializar los resultados del debate, que tiene como propósito involucar actores territoriales y nacionales para contextualizar lo definido en el Plan.</t>
  </si>
  <si>
    <t>La audiencia de rendición de cuentas se realizó el 24 de mayo, en la  IE Liceo Femenino Mercedes Nariño Carrera 14 # 23-24 sur, Barrio San José sur y fue transmitida por el Canal Institucional y en las redes sociales de la entidad.
La Oficina de Planeación apoyó la generación de insumos de estadísticas y resultados para la presentación de la Ministra.
Esta información se encuentra publicada en la página web del MEN</t>
  </si>
  <si>
    <t>Conforme al seguimiento realizado a la operación de las 95 ETC a la fecha se reporta la realización de 1 mesa pública en 68 ETC. 
El porcentaje de avance del semestre es de 72%.</t>
  </si>
  <si>
    <t>Con el desarrollo del aplicativo de preguntas del informe de la vigenca 2017, previo a la audiencia de rendición de cuentas, se recibieon 50 preguntas, que fueron respondidas por las dependencias responsables de la información. Dichas preguntas y respuestas servirán de insumo en el proceso de planeación 2019</t>
  </si>
  <si>
    <t>Con el desarrollo del aplicativo de preguntas del informe de la vigenca 2017, se recibieron 50 preguntas, que fueron respondidas, por las dependencias responsables de la información.
La audiencia de rendición de cuentas se realizó el 24 de mayo, en la  IE Liceo Femenino Mercedes Nariño Carrera 14 # 23-24 sur, Barrio San José sur y fue transmitida por el Canal Institucional y en las redes sociales de la entidad.
La Oficina de Planeación apoyó la generación de insumos de estadísticas y resultados para la presentación de la Ministra.
Esta información se encuentra publicada en la página web del MEN</t>
  </si>
  <si>
    <t xml:space="preserve">
En junio se adelantó una reunión con la Oficina de Comunicaciones para divulgar dentro de la entidad el plan de participación ciudadana y conceptos básicos que los servidores públicos deben conocer sobre la materia.
</t>
  </si>
  <si>
    <t xml:space="preserve">El 20 de marzo se realizó la sesión de capacitación a servidores del MEN, con la asistencia de 17 personas.
Como complemento, se inició la publicación de temas relacionados en El Pregonero. </t>
  </si>
  <si>
    <t>Con corte al mes de junio se cuenta con seis cursos virtuales cargados en el campus virtual del Colombia aprende, las áreas y los cursos son:  fomento de competencias (1); monitoreo y control (1); calidad de primera infancia (2); colegios privados (2). Se reorganizó la plataforma para que el usuario encuentre dos grandes temas: cursos virtuales y documentos pedagógicos.</t>
  </si>
  <si>
    <t>Se realizó el quinto seguimiento del Plan Anual de Participación ciudadana. El 6 de julio se inició la publicación de temas relacionados en El Pregonero.
Se inició la revisión del autodiagnóstico del MIPG en sus componentes de Participación Ciudadana y Rendición de Cuentas, con el objetivo de formular los planes de acción y mejora.</t>
  </si>
  <si>
    <t>Se completó el alistamiento de las bases de datos de matrícula en la estructura para Datos Abiertos desde el año 2010 y de docentes oficiales desde el año 2012, ambos hasta el año 2017.</t>
  </si>
  <si>
    <t>Desde el segundo trimestre se inicia el cálculo de indicadores sectoriales de EPBM. Al cierre del II Trimestre se construyen y socializan a nivel interno (correo electrónico) alrededor de 20 indicadores.
Para la publicación a nivel externo se construyen las bases y se remiten al proveedor de la plataforma tecnologica O3, actualmente se están realizando pruebas antes de su liberación.
Se trabaja igualmente en el nuevo diseño de la página web de estadísticas sectoriales que integra que enlaza a los sistios internos y externos que producen estadísticas del sector</t>
  </si>
  <si>
    <t>Con las Cinco universidades que manifestaron su interés se firmaron las licencias de uso, se realizaron las revisiones técnicas y de documentación, las Universidades internamente están realizando el alistamiento de los computadores y las salas de acuerdo a los requisitos emitidos por el Ministerio, en cuanto a las bases, se acordó incluir adicionalmente las bases de SPADIES y Graduados de SNIES y SIMAT.</t>
  </si>
  <si>
    <t xml:space="preserve">Se cuenta con el formato de paso a paso para la encuesta de ambiente escolar con los ajustes de la Dirección de Calidad. Se avanzó en el diseño del formato para la encuesta de infraestructura. En el mes de agosto se definirá con la Dirección de Calidad la prueba piloto de recolección en un colegio de Bogotá. Se cuenta con las encuestas de infraestructura y ambiente escolar liberadas para iniciar el pilotaje y se encuentra en ajustes finales el desarrollo relacionado con la georreferenciación para su liberación. </t>
  </si>
  <si>
    <t>Se avanzó en la gestión de validación y aprobación para los indicadores internos a través de Repórtate. Se diseñó y generó la encuesta de satisfacción para los usuarios de Repórtate. Se avanzó en los requerimientos de la segunda fase de la herramienta Repórtate que incluye los ajustes a las fichas de indicador y el módulo de seguimiento.</t>
  </si>
  <si>
    <t>Se ha realizado las entregas de las bases de datos y de la información de acuerdo a las fechas establecidas en los acuerdos de intercambio con las demás entidades estatales</t>
  </si>
  <si>
    <t>Para realizar desde el tercer trimestre</t>
  </si>
  <si>
    <t>Durante el primer semestre del año 2018 se actualizó y se volvió a publicar el Esquema de publicación de  la Información. Este se puede consultar en https://www.mineducacion.gov.co/1759/articles-349495_recurso_55.pdf</t>
  </si>
  <si>
    <t>La página web institucional tiene un promedio de 1.500.000 visitas únicas al mes, y garantiza estándares de navegabilidad, usabilidad y accesibilidad. Cuenta con versión responsive para facilitar la navegación a través de diferentes dispositivos móviles; cumple con la Ley 1712 de 2014, Ley de Transparencia y del Derecho al Acceso a la Información Pública Nacional , y se realizan acciones continuas para ofrecer mayor accesibilidad a la población con discapacidad.</t>
  </si>
  <si>
    <t xml:space="preserve">En cuanto a accesibilidad y usabilidad de la página web, por ejemplo, se ajustó la hoja de estilo para los enlaces visitados, navegación por anclas, definición de la barra de accesibilidad y ajuste de texto alternativo para las imágenes del home que permite a las personas invidentes entender el motivo de las imágenes que acompañan los contenidos de la web institucional.
Otro logro significativo es la implementación de GIF en lenguas de señas para mejorar las condiciones de accesibilidad web a las personas que poseen algún tipo de discapacidad auditiva. Los GIF elaborados con el apoyo del INSOR, se encuentran disponibles en la barra de Menú y en los títulos de las principales secciones de www.mineducacion.gov.co. 
Así mismo, se ajustó la navegación por teclado para permitir navegar el menú superior por medio de la combinación de teclas ALT+TAB lo que favorece el acceso a personas con discapacidad visual y que se apoyen con tecnologías de acceso como el software JAWS.
Adicional a esto, se incorporó la barra de accesibilidad WEB orientada a facilitar la navegación a personas con baja visión ya que permite ampliar o reducir el texto, así como activar el alto contraste, recurso para aquellas personas que tienen dificultad para leer textos que no tienen suficiente contraste con el fondo. La barra de Accesibilidad se mantiene en todos los sitios de la página institucional del Ministerio de Educación.
También se implementó un módulo de encuesta tipo opinómetro para conocer de manera ágil y sencilla la opinión ciudadana sobre diferentes temas de interés, permitiendo además la visualización de resultados en el mismo instante de la votación.
Pero la Oficina Asesora de Comunicaciones sigue trabajando para cumplir con la norma.
</t>
  </si>
  <si>
    <t>La Oficina Asesora de Comunicación hace un seguimiento mensual del estado de la página para evaluar como se encuentra con respecto  a la Norma NTC 5854 de 2011  frente a los criterio se accesibilidad y usabilidad.</t>
  </si>
  <si>
    <t>Durante el trimestre se continuo con el seguimiento constante a los contenidos publicados, en el que se revisa la pertinencia y la vigencia de los mismos, lo anterior en el marco de lo establecido en la Resolución 3564 de 2015, en la cual se establecen los requisitos mínimos de publicación, a la fecha se encuentran los  95 documentos actualizados y publicados, en el Botón de Transparencia y Acceso a la Información Pública, acorde con las normas que regulan la misma.
Estos documentos se encuentran publicados en la siguiente url: https://www.mineducacion.gov.co/portal/atencion-al-ciudadano/Participacion-Ciudadana/349495:Transparencia-y-acceso-a-informacion-publica</t>
  </si>
  <si>
    <t>Durante el trimestre se continuo con la actualización de los trámites del Ministerio de Educación Nacional, que se tienen inscritos en el Sistema Único de información de trámites - SUIT. 
De la misma forma, se continuo con la revisión y gestión ante Función Pública del inventario de trámites del Ministerio, acorde con la primera fase de la política de racionalización, en la cual se finalizó en este periodo con la inscripción en el sistema del trámite de Reconocimiento de Interpretes oficiales de Lengua de señas colombiana - español, para lo cual se expidio la Resolución 10185, que entró en vigencia el 22 de junio de 2018 despues de surtir todo el proceso de aprobación de nuevo trámite con el Departamento Administrativo de la Función Pública, acorde con lo establecido en la Ley 962 de 2005. De otra parte, se viene trabajando adicional la eliminación de tres trámites que no estarían dentro del ámbito de aplicación para estar registrados en e SUIT y la inclusión de un nuevo trámite luego de surtir el proceso de aprobación por parte de Función Pública.</t>
  </si>
  <si>
    <t xml:space="preserve">Se revisó la metodología y se actualizó la Guía de Gestión de Riesgos,  se solicitó el 21/06/2018 su inclusión en el Sistema Integrado de Gestión. </t>
  </si>
  <si>
    <t>El mapa de riesgos de corrupción actualizado fue publicado a 30 de enero de 2018, en el link de transparencia, de acuerdo con la normatividad. https://www.mineducacion.gov.co/portal/micrositios-institucionales/Modelo-Integrado-de-Planeacion-y-Gestion/362787:Plan-Anticorrupcion-y-de-Atencion-al-Ciudadano</t>
  </si>
  <si>
    <t>Esta actividad está pendiente de realizar y se va a programar para los meses de septiembre y octubre de 2018.</t>
  </si>
  <si>
    <t>Esta actividad se realizó en el marco de la implementación de MIPG, mediante el desarrollo de un taller denominado "Localidad Segura".  De igual forma, ya se realizó dos talleres en el mes de febrero, con los servidores y líderes de la gerencias y / o programas del Ministerio.</t>
  </si>
  <si>
    <t>El mapa de riesgos se encuentra actualizado. 
En los meses de septiembre y octubre se desarrollaran actividades que permitan recopilar la información de solicitudes de ajuste a los riesgos por parte de las dependencia. Con esta información se actualizará los riesgos la nueva plataforma del SIG.</t>
  </si>
  <si>
    <t>En la presente vigencia se ajustará el mapa de riesgos de corrupción  de acuerdo con las solicitudes recibidas por los líderes de proceso.</t>
  </si>
  <si>
    <t>Se realizó la consolidación del seguimiento al Mapa de Riesgos del Ministerio, con corte a 30 de abril de 2018, en el cual se incluyen los 36 riesgos de corrupción. Este seguimiento comprende la verificación de la eficacia de los controles el reporte de las acciones de mejora y la materialización de los riesgos en el periodo.
En este seguimiento se solicitó a las dependencias la revisión de los riesgos y el envió de la solicitud de los ajustes, que consideraran pertinentes.
Los ajustes al Mapa de Riesgos se realizarán en el nuevo SIG, tan pronto entre en producción.</t>
  </si>
  <si>
    <t>% Avance</t>
  </si>
  <si>
    <t>Observaciones</t>
  </si>
  <si>
    <t>Se ajustó a versión 2 el mapa de riesgos de corrupción; incluyó revision y ajuste de 5 procesos: Financiera, TH, Juridica, contratación, Disciplinarios</t>
  </si>
  <si>
    <t>Se ajusto a versión 2 el mapa de riesgos; incluyo revision y ajuste de 5 procesos, se publicaron los ajustes en el SIG "riesgos verisón 1 - 2018". Falta publicación en la pagina Web</t>
  </si>
  <si>
    <t>Se publicó primera versión del mapa de riesgos</t>
  </si>
  <si>
    <t xml:space="preserve">Se reporto el cumplimiento de 37 acciones durante el periodo, Algunas acciones que se cumplen en el segundo cuatrimestre no fueron reportadas, por estar dentro del plazo. </t>
  </si>
  <si>
    <t>Se realizó monitoreo con corte a 30 de abril de 2018. No se presentó ninguna solicitud por parte de las dependencias</t>
  </si>
  <si>
    <t>responsable OCI</t>
  </si>
  <si>
    <t>II TRIMESTRE (Ajustado)</t>
  </si>
  <si>
    <t>Promedio Todos los componentes</t>
  </si>
  <si>
    <t>DATOS TRÁMITES A RACIONALIZAR</t>
  </si>
  <si>
    <t>PLAN DE EJECUCIÓN</t>
  </si>
  <si>
    <t>MONITOREO 2DO TRIMESTRE</t>
  </si>
  <si>
    <t>Número</t>
  </si>
  <si>
    <t>Nombre</t>
  </si>
  <si>
    <t>Estado</t>
  </si>
  <si>
    <t>Tipo racionalización</t>
  </si>
  <si>
    <t>Acciones racionalización</t>
  </si>
  <si>
    <t>Fecha
inicio</t>
  </si>
  <si>
    <t>Fecha final racionalización</t>
  </si>
  <si>
    <t xml:space="preserve">Cuenta con plan de trabajo para implementar la propuesta de mejora del trámite? </t>
  </si>
  <si>
    <t>Se implementó la mejora del trámite en la entidad?</t>
  </si>
  <si>
    <t>Se ha realizado la socialización de la mejora tanto en la entidad como con los usuarios?</t>
  </si>
  <si>
    <t>El usuario esta recibiendo los beneficios de la mejora del trámite?</t>
  </si>
  <si>
    <t xml:space="preserve">La entidad cuenta con mencanismos para medir los beneficios generados al usuario en terminos de: reducción de costos, tiempos, documentos, requisitos, aumentos de vigencia y uso de tecnologías de la información y las comunicaciones como producto de la mejora del trámite? </t>
  </si>
  <si>
    <t>Si/No 
*Si la respuesta es SI por favor diligenciar la hoja 2 (Monitoreo) por cada trámite</t>
  </si>
  <si>
    <t>Si/No</t>
  </si>
  <si>
    <t>345</t>
  </si>
  <si>
    <t>Convalidación de títulos de estudios de pregrado otorgados en el exterior</t>
  </si>
  <si>
    <t>Inscrito</t>
  </si>
  <si>
    <t>Administrativa</t>
  </si>
  <si>
    <t>Aumento de medios de pago</t>
  </si>
  <si>
    <t>15/01/2018</t>
  </si>
  <si>
    <t>31/12/2018</t>
  </si>
  <si>
    <t>Dirección de Calidad para la  Educación Superior-Subdirección de Aseguramiento de la Calidad de ES</t>
  </si>
  <si>
    <t>Beatriz Elena  Arias</t>
  </si>
  <si>
    <t>NO</t>
  </si>
  <si>
    <t>La implementación de medios alternativos de pago es una gestión interadministrativa que involucra a diferentes actores tanto internos como externos del Ministerio de Educación Nacional-MEN. En reunión realizada el 21 de julio con la Oficina de Tecnología y Sistemas de la Información - OTSI, la Subdirección Financiera y el Grupo de Convalidaciones de la Subdirección de Aseguramiento de la Calidad de la Educación Superior - SAC, se determinó:
1. Actualmente el pago de las convalidaciones lo debe hacer el usuario a través del servicio de PSE, este servicio envía el dinero automáticamente a una cuenta BBVA del MEN. En dicha transacción no se captura información de pago de terceros y los fondos son transferidos mensualmente al ministerio de Hacienda.
2. Actualmente el convenio con el banco BBVA no involucra el pago a terceros. Es necesario realizar una renegociación del convenio con el banco, para que se permita el pago de persona natural, así mismo, en mesas de trabajo con el equipo técnico del banco se deben determinar las necesidades desde y hacia el Ministerio para realizar la interoperabilidad con el sistema de información y las autorizaciones de inicio de trámite de convalidaciones.
3. Una vez se cuente con los requisitos técnicos, se debe realizar una mesa de trabajo con el proveedor de servicios y el levantamiento del requerimiento técnico para que el proveedor realice el dimensionamiento de Tiempos y Costos que implicaría la implementación del pago físico en el sistema.
Está pendiente la programación de las reuniones con el Banco y el proveedor por parte de la oficina de tecnología para definir las necesidades y requerimientos de la implementación.</t>
  </si>
  <si>
    <t>Tecnologica</t>
  </si>
  <si>
    <t>Disponer mecanismos de seguimiento al estado del trámite</t>
  </si>
  <si>
    <t>SI</t>
  </si>
  <si>
    <t>Actualmente el sistema no permite al ciudadano realizar seguimiento al estado de su trámite a través del sistema de información</t>
  </si>
  <si>
    <t>Optimización del aplicativo</t>
  </si>
  <si>
    <t>Actualmente el aplicativo no cuenta con las reglas de negocio suficientes para realizar las gestiones de trámite dispuestas en la resolucion 20797 de 2017. Estas etapas procesales se realizan de manera manual.</t>
  </si>
  <si>
    <t>350</t>
  </si>
  <si>
    <t>Legalización de documentos de educación superior para adelantar estudios o trabajar en el exterior</t>
  </si>
  <si>
    <t>Trámite total en línea</t>
  </si>
  <si>
    <t>02/02/2017</t>
  </si>
  <si>
    <t>Unidad de Atención al Ciudadano- Oficina de Tecnología y sistemas de Información</t>
  </si>
  <si>
    <t>Dora Inés Ojeda</t>
  </si>
  <si>
    <t>Se está trabajando en la implementación de la mejora del trámite para convertirlo en un trámite en línea.</t>
  </si>
  <si>
    <t xml:space="preserve">Hasta que el que la mejora del trámite para salir a producción se hará campaña de divulgación para los ciudadanos </t>
  </si>
  <si>
    <t>Aún no se ha implementado la mejora</t>
  </si>
  <si>
    <t>Si, Mediante las encuestas de satisfaccòn anuales</t>
  </si>
  <si>
    <t>Firma electrónica</t>
  </si>
  <si>
    <t>Unidad de Atención al Ciudadano-Oficina de Tecnología y sistemas de Información</t>
  </si>
  <si>
    <t>366</t>
  </si>
  <si>
    <t>Convalidación de títulos de estudios de posgrado obtenidos en el exterior</t>
  </si>
  <si>
    <t>367</t>
  </si>
  <si>
    <t>Cambio de carácter académico</t>
  </si>
  <si>
    <t>Eliminación de requisitos (verificaciones)</t>
  </si>
  <si>
    <t>09/03/2017</t>
  </si>
  <si>
    <t>28/12/2018</t>
  </si>
  <si>
    <t>Dirección de Calidad para la  Educación Superior</t>
  </si>
  <si>
    <t>Ruth Bernal</t>
  </si>
  <si>
    <t xml:space="preserve">Se adelanta la etapa 2 del plan de trabajo: realizar Mesas de trabajo para revisión y análisis detallado de los procedimientos, guías y otros documentos internos que soportan la propuesta de racionalización de los  trámites  mencionados. </t>
  </si>
  <si>
    <t xml:space="preserve">Actualmente se adelanta la etapa 2 del plan de trabajo: realizar Mesas de trabajo para revisión y análisis detallado de los procedimientos, guías y otros documentos internos que soportan la propuesta de racionalización de los  trámites  mencionados. </t>
  </si>
  <si>
    <t>Reducción del tiempo de respuesta o duración del trámite</t>
  </si>
  <si>
    <t>1339</t>
  </si>
  <si>
    <t>Certificación de existencia y representación legal de instituciones de educación superior</t>
  </si>
  <si>
    <t>Interoperabilidad externa</t>
  </si>
  <si>
    <t>01/03/2017</t>
  </si>
  <si>
    <t>29/06/2018</t>
  </si>
  <si>
    <t>Dirección de Calidad para la  Educación Superior y Oficina de Tecnología y Sistemas de Información</t>
  </si>
  <si>
    <t>Emma Coronel</t>
  </si>
  <si>
    <t>Ejecución de las pruebas de aceptación - ciclo 2 por el Ministerio de Educación Nacional (Tecnologia - subdirección de Inspección y vigilancia )</t>
  </si>
  <si>
    <t>no se ha ejecutado todo el cronograma</t>
  </si>
  <si>
    <t>1340</t>
  </si>
  <si>
    <t>Certificación de programa académico de instituciones de educación superior</t>
  </si>
  <si>
    <t>1347</t>
  </si>
  <si>
    <t>Redefinición para el Ofrecimiento de Programas por Ciclos Propedéuticos</t>
  </si>
  <si>
    <t>20/04/2017</t>
  </si>
  <si>
    <t xml:space="preserve">Estamos en la etapa 2 del plan de trabajo: realizar Mesas de trabajo para revisión y análisis detallado de los procedimientos, guías y otros documentos internos que soportan la propuesta de racionalización de los  trámites  mencionados. </t>
  </si>
  <si>
    <t>1355</t>
  </si>
  <si>
    <t>Reconocimiento como Universidad de una institución universitaria o escuela tecnológica privada u oficial</t>
  </si>
  <si>
    <t>11/05/2017</t>
  </si>
  <si>
    <t>1853</t>
  </si>
  <si>
    <t>Convalidación de estudios de preescolar, básica y media realizados en el exterior</t>
  </si>
  <si>
    <t>Normativa</t>
  </si>
  <si>
    <t>Mejora u optimización del proceso o procedimiento asociado al trámite</t>
  </si>
  <si>
    <t>01/01/2018</t>
  </si>
  <si>
    <t>Dirección de Calidad EPBM</t>
  </si>
  <si>
    <t>Diana Jeanneth Ríos</t>
  </si>
  <si>
    <t>De acuerdo al plan de trabajo la fecha de implementación será para el final del año en curso.</t>
  </si>
  <si>
    <t>De acuerdo al plan de trabajo la fecha de socialización será para el final del año en curso.</t>
  </si>
  <si>
    <t>Hasta tanto no se publique y socialice la resolución de convalidaciones los ciudadanos no recibiran los beneficios de la misma</t>
  </si>
  <si>
    <t>Bajo el sistema de información de convalidaciones de Preescolar, Básica y Media, se podrá medir la reducción en la cantidad de solicitudes que se les debe efectuar "Requerimiento al Ciudadano", así como la generación a tiempo de la respuesta de convalidación</t>
  </si>
  <si>
    <t>Aprobación del estudio de factibilidad socioeconómica para la creación de instituciones de educación superior estatales u oficiales e indígenas propias</t>
  </si>
  <si>
    <t>Reducción y/o eliminación del pago</t>
  </si>
  <si>
    <t>Magda Mendez Cortés</t>
  </si>
  <si>
    <t>Desde el  Viceministerio de Educación Superior se ha rabajado en el reconocimiento de las estrategias para fortalecer la Educación Superior con un enfoque de Educación Inclusiva e Intercultural, mediante la definición de lineamientos de educación superior inclusiva. Con la participación de la Comisión Nacional de Trabajo y Concertación de la Educación para los Pueblos Indígenas CONTCEPI, en el 2014 se logró la expedición del decreto 1953  y en el marco del Sistema de Educación Indígena Propia –SEIP, se plantea la ruta para la creación de Instituciones de Educación Superior Indígenas Propias. • Entre el 14 y 15 de diciembre de 2017 se realizó una mesa de trabajo con el fin de definir ruta de trabajo con el CRIC, en ella se planteó brindar apoyo al proceso de consolidación del estudio de factibilidad, la posibilidad de proponer pares académicos y la construcción de documentos maestros de los programas. En el marco de las mesas surge la propuesta de exonerar del pago de estudios de factibiliad para las IES indígenas.</t>
  </si>
  <si>
    <t>La Resolución 7188 del 02 de mayo de 2018 fue difundida a través de la página del Ministerio de Educación Nacional y entregara a la CONCEPI</t>
  </si>
  <si>
    <t>Desde la expedición de la Resolución 7188 de 2018, las IES indígenas no pagan por los estudios de factibilidad.</t>
  </si>
  <si>
    <t>No se ha implementado mecanismo de medición de los beneficios generados al usuario por considerar que es evidente el mismo por tratarse de gratuidad.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</si>
</sst>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2]\ * #,##0.00_ ;_ [$€-2]\ * \-#,##0.00_ ;_ [$€-2]\ * &quot;-&quot;??_ "/>
  </numFmts>
  <fonts count="24">
    <font>
      <sz val="11"/>
      <color theme="1"/>
      <name val="Calibri"/>
      <family val="2"/>
      <scheme val="minor"/>
    </font>
    <font>
      <sz val="11"/>
      <color theme="1"/>
      <name val="Calibri"/>
      <family val="2"/>
      <scheme val="minor"/>
    </font>
    <font>
      <b/>
      <sz val="11"/>
      <color rgb="FF000000"/>
      <name val="Arial"/>
      <family val="2"/>
    </font>
    <font>
      <sz val="11"/>
      <color rgb="FF000000"/>
      <name val="Arial"/>
      <family val="2"/>
    </font>
    <font>
      <sz val="11"/>
      <color theme="1"/>
      <name val="Arial"/>
      <family val="2"/>
    </font>
    <font>
      <b/>
      <sz val="11"/>
      <color theme="1"/>
      <name val="Arial"/>
      <family val="2"/>
    </font>
    <font>
      <b/>
      <sz val="14"/>
      <color theme="0"/>
      <name val="Arial"/>
      <family val="2"/>
    </font>
    <font>
      <sz val="11"/>
      <name val="Arial"/>
      <family val="2"/>
    </font>
    <font>
      <b/>
      <sz val="16"/>
      <color theme="0"/>
      <name val="Arial"/>
      <family val="2"/>
    </font>
    <font>
      <b/>
      <sz val="12"/>
      <color theme="0"/>
      <name val="Arial"/>
      <family val="2"/>
    </font>
    <font>
      <b/>
      <sz val="12"/>
      <color theme="1"/>
      <name val="Arial"/>
      <family val="2"/>
    </font>
    <font>
      <sz val="10"/>
      <color rgb="FFFF0000"/>
      <name val="Calibri"/>
      <family val="2"/>
    </font>
    <font>
      <b/>
      <sz val="10"/>
      <color theme="0"/>
      <name val="Arial"/>
      <family val="2"/>
    </font>
    <font>
      <b/>
      <sz val="9"/>
      <color theme="0"/>
      <name val="Arial"/>
      <family val="2"/>
    </font>
    <font>
      <b/>
      <sz val="11"/>
      <name val="Arial"/>
      <family val="2"/>
    </font>
    <font>
      <sz val="11"/>
      <name val="Calibri"/>
      <family val="2"/>
      <scheme val="minor"/>
    </font>
    <font>
      <sz val="10"/>
      <name val="Arial"/>
      <family val="2"/>
    </font>
    <font>
      <b/>
      <sz val="11"/>
      <color theme="1"/>
      <name val="Calibri"/>
      <family val="2"/>
      <scheme val="minor"/>
    </font>
    <font>
      <b/>
      <sz val="10"/>
      <color theme="0"/>
      <name val="SansSerif"/>
    </font>
    <font>
      <b/>
      <sz val="12"/>
      <color theme="0"/>
      <name val="SansSerif"/>
    </font>
    <font>
      <b/>
      <sz val="12"/>
      <color theme="0"/>
      <name val="Calibri"/>
      <family val="2"/>
      <scheme val="minor"/>
    </font>
    <font>
      <sz val="10"/>
      <color indexed="8"/>
      <name val="SansSerif"/>
    </font>
    <font>
      <sz val="20"/>
      <color theme="1"/>
      <name val="Calibri"/>
      <family val="2"/>
      <scheme val="minor"/>
    </font>
    <font>
      <sz val="14"/>
      <color theme="1"/>
      <name val="Calibri"/>
      <family val="2"/>
      <scheme val="minor"/>
    </font>
  </fonts>
  <fills count="18">
    <fill>
      <patternFill patternType="none"/>
    </fill>
    <fill>
      <patternFill patternType="gray125"/>
    </fill>
    <fill>
      <patternFill patternType="solid">
        <fgColor rgb="FF800000"/>
        <bgColor indexed="64"/>
      </patternFill>
    </fill>
    <fill>
      <patternFill patternType="solid">
        <fgColor rgb="FF800000"/>
        <bgColor rgb="FF000000"/>
      </patternFill>
    </fill>
    <fill>
      <patternFill patternType="solid">
        <fgColor theme="6" tint="0.79998168889431442"/>
        <bgColor indexed="64"/>
      </patternFill>
    </fill>
    <fill>
      <patternFill patternType="solid">
        <fgColor theme="0"/>
        <bgColor indexed="64"/>
      </patternFill>
    </fill>
    <fill>
      <patternFill patternType="solid">
        <fgColor rgb="FFFFFFFF"/>
        <bgColor rgb="FF000000"/>
      </patternFill>
    </fill>
    <fill>
      <patternFill patternType="solid">
        <fgColor theme="6" tint="0.79998168889431442"/>
        <bgColor rgb="FF000000"/>
      </patternFill>
    </fill>
    <fill>
      <patternFill patternType="solid">
        <fgColor rgb="FFC00000"/>
        <bgColor indexed="64"/>
      </patternFill>
    </fill>
    <fill>
      <patternFill patternType="solid">
        <fgColor rgb="FF00B050"/>
        <bgColor indexed="64"/>
      </patternFill>
    </fill>
    <fill>
      <patternFill patternType="solid">
        <fgColor rgb="FFC00000"/>
        <bgColor rgb="FF000000"/>
      </patternFill>
    </fill>
    <fill>
      <patternFill patternType="solid">
        <fgColor indexed="9"/>
        <bgColor indexed="64"/>
      </patternFill>
    </fill>
    <fill>
      <patternFill patternType="solid">
        <fgColor rgb="FFFFC000"/>
        <bgColor indexed="64"/>
      </patternFill>
    </fill>
    <fill>
      <patternFill patternType="solid">
        <fgColor theme="6" tint="-0.249977111117893"/>
        <bgColor indexed="64"/>
      </patternFill>
    </fill>
    <fill>
      <patternFill patternType="solid">
        <fgColor theme="1" tint="0.34998626667073579"/>
        <bgColor indexed="64"/>
      </patternFill>
    </fill>
    <fill>
      <patternFill patternType="solid">
        <fgColor theme="5" tint="0.79998168889431442"/>
        <bgColor indexed="64"/>
      </patternFill>
    </fill>
    <fill>
      <patternFill patternType="solid">
        <fgColor rgb="FF00B0F0"/>
        <bgColor indexed="64"/>
      </patternFill>
    </fill>
    <fill>
      <patternFill patternType="solid">
        <fgColor rgb="FFFFFF00"/>
        <bgColor indexed="64"/>
      </patternFill>
    </fill>
  </fills>
  <borders count="3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style="medium">
        <color indexed="64"/>
      </left>
      <right style="medium">
        <color indexed="64"/>
      </right>
      <top/>
      <bottom style="medium">
        <color indexed="64"/>
      </bottom>
      <diagonal/>
    </border>
    <border>
      <left style="medium">
        <color indexed="8"/>
      </left>
      <right/>
      <top style="medium">
        <color indexed="8"/>
      </top>
      <bottom style="medium">
        <color indexed="8"/>
      </bottom>
      <diagonal/>
    </border>
    <border>
      <left style="medium">
        <color indexed="64"/>
      </left>
      <right style="medium">
        <color indexed="64"/>
      </right>
      <top/>
      <bottom/>
      <diagonal/>
    </border>
    <border>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164" fontId="1" fillId="0" borderId="0"/>
  </cellStyleXfs>
  <cellXfs count="190">
    <xf numFmtId="0" fontId="0" fillId="0" borderId="0" xfId="0"/>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4" fillId="0" borderId="4" xfId="0" applyFont="1" applyBorder="1" applyAlignment="1">
      <alignment horizontal="justify" vertical="center" wrapText="1"/>
    </xf>
    <xf numFmtId="0" fontId="4" fillId="0" borderId="6" xfId="0" applyFont="1" applyBorder="1" applyAlignment="1">
      <alignment horizontal="center" vertical="center"/>
    </xf>
    <xf numFmtId="0" fontId="4" fillId="0" borderId="2" xfId="0" applyFont="1" applyBorder="1" applyAlignment="1">
      <alignment horizontal="justify" vertical="top" wrapText="1"/>
    </xf>
    <xf numFmtId="0" fontId="4" fillId="0" borderId="4" xfId="0" applyFont="1" applyBorder="1" applyAlignment="1">
      <alignment horizontal="justify" vertical="top" wrapText="1"/>
    </xf>
    <xf numFmtId="0" fontId="4" fillId="0" borderId="2" xfId="0" applyFont="1" applyBorder="1" applyAlignment="1">
      <alignment horizontal="center" vertical="center" wrapText="1"/>
    </xf>
    <xf numFmtId="14" fontId="4" fillId="0" borderId="2" xfId="0" applyNumberFormat="1" applyFont="1" applyBorder="1" applyAlignment="1">
      <alignment horizontal="center" vertical="center" wrapText="1"/>
    </xf>
    <xf numFmtId="0" fontId="4" fillId="0" borderId="4" xfId="0" applyFont="1" applyBorder="1" applyAlignment="1">
      <alignment horizontal="center" vertical="center" wrapText="1"/>
    </xf>
    <xf numFmtId="14" fontId="4"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vertical="center" wrapText="1"/>
    </xf>
    <xf numFmtId="14" fontId="4" fillId="0" borderId="13" xfId="0" applyNumberFormat="1" applyFont="1" applyFill="1" applyBorder="1" applyAlignment="1">
      <alignment horizontal="center" vertical="center" wrapText="1"/>
    </xf>
    <xf numFmtId="14" fontId="4" fillId="0" borderId="14" xfId="0" applyNumberFormat="1" applyFont="1" applyBorder="1" applyAlignment="1">
      <alignment horizontal="center" vertical="center" wrapText="1"/>
    </xf>
    <xf numFmtId="14" fontId="4" fillId="0" borderId="14" xfId="0" applyNumberFormat="1" applyFont="1" applyFill="1" applyBorder="1" applyAlignment="1">
      <alignment horizontal="center" vertical="center" wrapText="1"/>
    </xf>
    <xf numFmtId="0" fontId="0" fillId="0" borderId="8" xfId="0" applyBorder="1"/>
    <xf numFmtId="0" fontId="5" fillId="5" borderId="2" xfId="0" applyFont="1" applyFill="1" applyBorder="1" applyAlignment="1">
      <alignment horizontal="center" vertical="center" wrapText="1"/>
    </xf>
    <xf numFmtId="0" fontId="4" fillId="5" borderId="2" xfId="0" applyFont="1" applyFill="1" applyBorder="1" applyAlignment="1">
      <alignment vertical="center" wrapText="1"/>
    </xf>
    <xf numFmtId="14" fontId="4" fillId="0" borderId="2" xfId="0" applyNumberFormat="1" applyFont="1" applyFill="1" applyBorder="1" applyAlignment="1">
      <alignment horizontal="center" vertical="center"/>
    </xf>
    <xf numFmtId="0" fontId="5" fillId="5" borderId="4" xfId="0" applyFont="1" applyFill="1" applyBorder="1" applyAlignment="1">
      <alignment horizontal="center" vertical="center" wrapText="1"/>
    </xf>
    <xf numFmtId="0" fontId="4" fillId="5" borderId="4" xfId="0" applyFont="1" applyFill="1" applyBorder="1" applyAlignment="1">
      <alignment vertical="center" wrapText="1"/>
    </xf>
    <xf numFmtId="0" fontId="4" fillId="5" borderId="4" xfId="0" applyFont="1" applyFill="1" applyBorder="1" applyAlignment="1">
      <alignment horizontal="left" vertical="center" wrapText="1"/>
    </xf>
    <xf numFmtId="14" fontId="4" fillId="0" borderId="4" xfId="0" applyNumberFormat="1" applyFont="1" applyFill="1" applyBorder="1" applyAlignment="1">
      <alignment horizontal="center" vertical="center"/>
    </xf>
    <xf numFmtId="9" fontId="4" fillId="0" borderId="4" xfId="1" applyFont="1" applyBorder="1" applyAlignment="1">
      <alignment horizontal="center" vertical="center"/>
    </xf>
    <xf numFmtId="0" fontId="4" fillId="0" borderId="4" xfId="0" applyFont="1" applyBorder="1" applyAlignment="1">
      <alignment horizontal="center" vertical="center"/>
    </xf>
    <xf numFmtId="0" fontId="4" fillId="6" borderId="4" xfId="0" applyFont="1" applyFill="1" applyBorder="1" applyAlignment="1">
      <alignment horizontal="left" vertical="center" wrapText="1"/>
    </xf>
    <xf numFmtId="9" fontId="4" fillId="0" borderId="4" xfId="0" applyNumberFormat="1" applyFont="1" applyBorder="1" applyAlignment="1">
      <alignment horizontal="center" vertical="center"/>
    </xf>
    <xf numFmtId="14" fontId="4" fillId="0" borderId="4" xfId="0" applyNumberFormat="1" applyFont="1" applyFill="1" applyBorder="1" applyAlignment="1">
      <alignment horizontal="center" vertical="center" wrapTex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4" fillId="5" borderId="6" xfId="0" applyFont="1" applyFill="1" applyBorder="1" applyAlignment="1">
      <alignment vertical="center" wrapText="1"/>
    </xf>
    <xf numFmtId="0" fontId="4" fillId="5" borderId="6" xfId="0" applyFont="1" applyFill="1" applyBorder="1" applyAlignment="1">
      <alignment horizontal="left" vertical="center" wrapText="1"/>
    </xf>
    <xf numFmtId="14" fontId="4" fillId="0" borderId="6" xfId="0" applyNumberFormat="1" applyFont="1" applyFill="1" applyBorder="1" applyAlignment="1">
      <alignment horizontal="center" vertical="center"/>
    </xf>
    <xf numFmtId="0" fontId="9" fillId="3" borderId="17"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4" fillId="0" borderId="4" xfId="0" applyFont="1" applyFill="1" applyBorder="1" applyAlignment="1">
      <alignment horizontal="justify" vertical="center" wrapText="1"/>
    </xf>
    <xf numFmtId="0" fontId="4" fillId="0" borderId="4" xfId="0" applyFont="1" applyFill="1" applyBorder="1" applyAlignment="1">
      <alignment horizontal="center" vertical="center" wrapText="1"/>
    </xf>
    <xf numFmtId="14" fontId="4" fillId="6" borderId="4" xfId="0" applyNumberFormat="1" applyFont="1" applyFill="1" applyBorder="1" applyAlignment="1">
      <alignment horizontal="center" vertical="center"/>
    </xf>
    <xf numFmtId="9" fontId="4" fillId="6" borderId="4" xfId="0" applyNumberFormat="1" applyFont="1" applyFill="1" applyBorder="1" applyAlignment="1">
      <alignment horizontal="center" vertical="center"/>
    </xf>
    <xf numFmtId="0" fontId="7" fillId="0" borderId="4" xfId="0" applyFont="1" applyFill="1" applyBorder="1" applyAlignment="1">
      <alignment vertical="center" wrapText="1"/>
    </xf>
    <xf numFmtId="0" fontId="4" fillId="0" borderId="4" xfId="0" applyFont="1" applyFill="1" applyBorder="1" applyAlignment="1">
      <alignment vertical="center" wrapText="1"/>
    </xf>
    <xf numFmtId="0" fontId="10" fillId="6" borderId="6" xfId="0" applyFont="1" applyFill="1" applyBorder="1" applyAlignment="1">
      <alignment horizontal="center" vertical="center" wrapText="1"/>
    </xf>
    <xf numFmtId="0" fontId="4" fillId="0" borderId="6" xfId="0" applyFont="1" applyFill="1" applyBorder="1" applyAlignment="1">
      <alignment horizontal="justify" vertical="center" wrapText="1"/>
    </xf>
    <xf numFmtId="0" fontId="4" fillId="0" borderId="6" xfId="0"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14" fontId="4" fillId="6" borderId="6"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12" fillId="3" borderId="1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5" borderId="4" xfId="0" applyFont="1" applyFill="1" applyBorder="1" applyAlignment="1">
      <alignment horizontal="justify" vertical="center" wrapText="1"/>
    </xf>
    <xf numFmtId="0" fontId="4" fillId="5" borderId="4" xfId="0" applyFont="1" applyFill="1" applyBorder="1" applyAlignment="1">
      <alignment horizontal="center" vertical="center" wrapText="1"/>
    </xf>
    <xf numFmtId="14" fontId="4" fillId="5" borderId="4" xfId="0" applyNumberFormat="1" applyFont="1" applyFill="1" applyBorder="1" applyAlignment="1">
      <alignment horizontal="center" vertical="center" wrapText="1"/>
    </xf>
    <xf numFmtId="14" fontId="7" fillId="5" borderId="4" xfId="0" applyNumberFormat="1"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0" fontId="7" fillId="5" borderId="4" xfId="0" applyFont="1" applyFill="1" applyBorder="1" applyAlignment="1">
      <alignment vertical="center" wrapText="1"/>
    </xf>
    <xf numFmtId="0" fontId="7" fillId="5" borderId="4" xfId="0" applyFont="1" applyFill="1" applyBorder="1" applyAlignment="1">
      <alignment horizontal="left" vertical="center" wrapText="1"/>
    </xf>
    <xf numFmtId="0" fontId="7" fillId="5" borderId="4" xfId="0" applyFont="1" applyFill="1" applyBorder="1" applyAlignment="1">
      <alignment horizontal="center" vertical="center" wrapText="1"/>
    </xf>
    <xf numFmtId="9" fontId="7" fillId="0" borderId="4" xfId="0" applyNumberFormat="1" applyFont="1" applyBorder="1" applyAlignment="1">
      <alignment horizontal="center" vertical="center"/>
    </xf>
    <xf numFmtId="14" fontId="7" fillId="0" borderId="4"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justify" vertical="center" wrapText="1"/>
    </xf>
    <xf numFmtId="0" fontId="12" fillId="3" borderId="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9" fillId="2" borderId="16" xfId="0" applyFont="1" applyFill="1" applyBorder="1" applyAlignment="1">
      <alignment horizontal="center" vertical="center" wrapText="1"/>
    </xf>
    <xf numFmtId="9" fontId="4" fillId="5" borderId="4" xfId="0" applyNumberFormat="1" applyFont="1" applyFill="1" applyBorder="1" applyAlignment="1">
      <alignment horizontal="left" vertical="center" wrapText="1"/>
    </xf>
    <xf numFmtId="9" fontId="4" fillId="0" borderId="4" xfId="0" applyNumberFormat="1" applyFont="1" applyBorder="1" applyAlignment="1">
      <alignment horizontal="center" vertical="center" wrapText="1"/>
    </xf>
    <xf numFmtId="0" fontId="0" fillId="0" borderId="9" xfId="0" applyBorder="1" applyAlignment="1">
      <alignment horizontal="center" vertical="center" wrapText="1"/>
    </xf>
    <xf numFmtId="9" fontId="4" fillId="6" borderId="4" xfId="0" applyNumberFormat="1" applyFont="1" applyFill="1" applyBorder="1" applyAlignment="1">
      <alignment horizontal="left" vertical="top" wrapText="1"/>
    </xf>
    <xf numFmtId="9" fontId="4" fillId="6" borderId="4" xfId="0" applyNumberFormat="1" applyFont="1" applyFill="1" applyBorder="1" applyAlignment="1">
      <alignment horizontal="left" vertical="center" wrapText="1"/>
    </xf>
    <xf numFmtId="9" fontId="4" fillId="6" borderId="6" xfId="0" applyNumberFormat="1" applyFont="1" applyFill="1" applyBorder="1" applyAlignment="1">
      <alignment horizontal="left" vertical="top" wrapText="1"/>
    </xf>
    <xf numFmtId="0" fontId="16" fillId="0" borderId="4" xfId="0" applyFont="1" applyFill="1" applyBorder="1" applyAlignment="1">
      <alignment horizontal="center" vertical="center" wrapText="1"/>
    </xf>
    <xf numFmtId="9" fontId="4" fillId="0" borderId="4" xfId="0" applyNumberFormat="1" applyFont="1" applyFill="1" applyBorder="1" applyAlignment="1">
      <alignment horizontal="left" vertical="center" wrapText="1"/>
    </xf>
    <xf numFmtId="9" fontId="7" fillId="0" borderId="4" xfId="0" applyNumberFormat="1" applyFont="1" applyFill="1" applyBorder="1" applyAlignment="1">
      <alignment horizontal="left" vertical="top" wrapText="1"/>
    </xf>
    <xf numFmtId="9" fontId="4" fillId="0" borderId="4" xfId="1" applyFont="1" applyFill="1" applyBorder="1" applyAlignment="1">
      <alignment horizontal="left" vertical="center" wrapText="1"/>
    </xf>
    <xf numFmtId="9" fontId="4" fillId="0" borderId="4" xfId="1" applyFont="1" applyFill="1" applyBorder="1" applyAlignment="1">
      <alignment horizontal="left" vertical="top" wrapText="1"/>
    </xf>
    <xf numFmtId="9" fontId="4" fillId="0" borderId="4" xfId="1" applyFont="1" applyFill="1" applyBorder="1" applyAlignment="1">
      <alignment horizontal="center" vertical="center"/>
    </xf>
    <xf numFmtId="0" fontId="7" fillId="0" borderId="2" xfId="0" applyFont="1" applyFill="1" applyBorder="1" applyAlignment="1">
      <alignment vertical="center" wrapText="1"/>
    </xf>
    <xf numFmtId="0" fontId="0" fillId="0" borderId="4" xfId="0" applyFill="1" applyBorder="1"/>
    <xf numFmtId="0" fontId="9" fillId="3" borderId="4" xfId="0" applyFont="1" applyFill="1" applyBorder="1" applyAlignment="1">
      <alignment horizontal="center" vertical="center" wrapText="1"/>
    </xf>
    <xf numFmtId="0" fontId="0" fillId="0" borderId="8" xfId="0" applyBorder="1" applyAlignment="1">
      <alignment vertical="top" wrapText="1"/>
    </xf>
    <xf numFmtId="0" fontId="4" fillId="9" borderId="4" xfId="0" applyFont="1" applyFill="1" applyBorder="1" applyAlignment="1">
      <alignment horizontal="center" vertical="center"/>
    </xf>
    <xf numFmtId="9" fontId="4" fillId="9" borderId="6" xfId="0" applyNumberFormat="1" applyFont="1" applyFill="1" applyBorder="1" applyAlignment="1">
      <alignment horizontal="center" vertical="center"/>
    </xf>
    <xf numFmtId="9" fontId="0" fillId="0" borderId="0" xfId="0" applyNumberFormat="1" applyAlignment="1">
      <alignment horizontal="center" vertical="center"/>
    </xf>
    <xf numFmtId="9" fontId="0" fillId="0" borderId="0" xfId="1" applyFont="1"/>
    <xf numFmtId="9" fontId="0" fillId="0" borderId="0" xfId="1" applyFont="1" applyAlignment="1">
      <alignment horizontal="center" vertical="center"/>
    </xf>
    <xf numFmtId="9" fontId="17" fillId="0" borderId="4" xfId="0" applyNumberFormat="1" applyFont="1" applyBorder="1" applyAlignment="1">
      <alignment horizontal="center" vertical="center" wrapText="1"/>
    </xf>
    <xf numFmtId="0" fontId="17" fillId="0" borderId="4" xfId="0" applyFont="1" applyBorder="1" applyAlignment="1">
      <alignment horizontal="center" vertical="center" wrapText="1"/>
    </xf>
    <xf numFmtId="9" fontId="0" fillId="0" borderId="4" xfId="0" applyNumberFormat="1" applyBorder="1" applyAlignment="1">
      <alignment horizontal="center" vertical="center" wrapText="1"/>
    </xf>
    <xf numFmtId="0" fontId="0" fillId="0" borderId="4" xfId="0" applyBorder="1" applyAlignment="1">
      <alignment vertical="center" wrapText="1"/>
    </xf>
    <xf numFmtId="0" fontId="0" fillId="0" borderId="8" xfId="0" applyFill="1" applyBorder="1" applyAlignment="1">
      <alignment horizontal="center" vertical="center" wrapText="1"/>
    </xf>
    <xf numFmtId="9" fontId="4" fillId="0" borderId="2" xfId="1" applyFont="1" applyBorder="1" applyAlignment="1">
      <alignment horizontal="center" vertical="center"/>
    </xf>
    <xf numFmtId="9" fontId="4" fillId="8" borderId="4" xfId="0" applyNumberFormat="1" applyFont="1" applyFill="1" applyBorder="1" applyAlignment="1">
      <alignment horizontal="center" vertical="center"/>
    </xf>
    <xf numFmtId="9" fontId="4" fillId="10" borderId="4" xfId="0" applyNumberFormat="1" applyFont="1" applyFill="1" applyBorder="1" applyAlignment="1">
      <alignment horizontal="center" vertical="center"/>
    </xf>
    <xf numFmtId="10" fontId="0" fillId="0" borderId="4" xfId="0" applyNumberFormat="1" applyBorder="1" applyAlignment="1">
      <alignment horizontal="center" vertical="center" wrapText="1"/>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 fillId="0" borderId="3"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2" borderId="0" xfId="0" applyFont="1" applyFill="1" applyBorder="1" applyAlignment="1">
      <alignment horizontal="center" vertical="center"/>
    </xf>
    <xf numFmtId="0" fontId="6" fillId="3" borderId="4" xfId="0" applyFont="1" applyFill="1" applyBorder="1" applyAlignment="1">
      <alignment horizontal="center" vertical="center" wrapText="1"/>
    </xf>
    <xf numFmtId="0" fontId="9" fillId="3" borderId="7"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8" fillId="3" borderId="20" xfId="0" applyFont="1" applyFill="1" applyBorder="1" applyAlignment="1">
      <alignment horizontal="center" vertical="center"/>
    </xf>
    <xf numFmtId="0" fontId="8" fillId="3" borderId="21"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6" xfId="0" applyFont="1" applyFill="1" applyBorder="1" applyAlignment="1">
      <alignment horizontal="center" vertical="center"/>
    </xf>
    <xf numFmtId="0" fontId="9" fillId="3" borderId="24"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24" xfId="0" applyFont="1" applyFill="1" applyBorder="1" applyAlignment="1">
      <alignment horizontal="center" vertical="center"/>
    </xf>
    <xf numFmtId="0" fontId="9" fillId="3" borderId="18" xfId="0" applyFont="1" applyFill="1" applyBorder="1" applyAlignment="1">
      <alignment horizontal="center" vertical="center"/>
    </xf>
    <xf numFmtId="0" fontId="5" fillId="7" borderId="3"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5" fillId="0" borderId="4" xfId="0" applyFont="1" applyBorder="1" applyAlignment="1">
      <alignment horizontal="center" vertical="center" wrapText="1"/>
    </xf>
    <xf numFmtId="0" fontId="18"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wrapText="1"/>
      <protection locked="0"/>
    </xf>
    <xf numFmtId="0" fontId="19" fillId="2" borderId="16" xfId="0" applyFont="1" applyFill="1" applyBorder="1" applyAlignment="1" applyProtection="1">
      <alignment horizontal="center" vertical="center" wrapText="1"/>
      <protection locked="0"/>
    </xf>
    <xf numFmtId="0" fontId="20" fillId="2" borderId="30" xfId="0" applyFont="1" applyFill="1" applyBorder="1" applyAlignment="1" applyProtection="1">
      <alignment horizontal="center" vertical="center"/>
      <protection locked="0"/>
    </xf>
    <xf numFmtId="0" fontId="21" fillId="11" borderId="31" xfId="0" applyFont="1" applyFill="1" applyBorder="1" applyAlignment="1" applyProtection="1">
      <alignment horizontal="center" vertical="center" wrapText="1"/>
      <protection locked="0"/>
    </xf>
    <xf numFmtId="0" fontId="21" fillId="12" borderId="32" xfId="0" applyFont="1" applyFill="1" applyBorder="1" applyAlignment="1" applyProtection="1">
      <alignment horizontal="left" vertical="center" wrapText="1"/>
      <protection locked="0"/>
    </xf>
    <xf numFmtId="0" fontId="21" fillId="11" borderId="32" xfId="0" applyFont="1" applyFill="1" applyBorder="1" applyAlignment="1" applyProtection="1">
      <alignment horizontal="left" vertical="center" wrapText="1"/>
      <protection locked="0"/>
    </xf>
    <xf numFmtId="0" fontId="21" fillId="11" borderId="32" xfId="0" applyFont="1" applyFill="1" applyBorder="1" applyAlignment="1" applyProtection="1">
      <alignment vertical="center" wrapText="1"/>
      <protection locked="0"/>
    </xf>
    <xf numFmtId="0" fontId="21" fillId="11" borderId="32" xfId="0" applyFont="1" applyFill="1" applyBorder="1" applyAlignment="1" applyProtection="1">
      <alignment horizontal="center" vertical="center" wrapText="1"/>
      <protection locked="0"/>
    </xf>
    <xf numFmtId="0" fontId="21" fillId="11" borderId="33" xfId="0" applyFont="1" applyFill="1" applyBorder="1" applyAlignment="1" applyProtection="1">
      <alignment horizontal="left" vertical="center" wrapText="1"/>
      <protection locked="0"/>
    </xf>
    <xf numFmtId="0" fontId="21" fillId="11" borderId="34" xfId="0" applyFont="1" applyFill="1" applyBorder="1" applyAlignment="1" applyProtection="1">
      <alignment horizontal="center" vertical="center" wrapText="1"/>
      <protection locked="0"/>
    </xf>
    <xf numFmtId="0" fontId="22" fillId="0" borderId="30" xfId="0" applyFont="1" applyFill="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0" fillId="0" borderId="34" xfId="0" applyFont="1" applyFill="1" applyBorder="1" applyAlignment="1" applyProtection="1">
      <alignment horizontal="left" vertical="top" wrapText="1"/>
      <protection locked="0"/>
    </xf>
    <xf numFmtId="0" fontId="0" fillId="0" borderId="30" xfId="0" applyFill="1" applyBorder="1" applyProtection="1">
      <protection locked="0"/>
    </xf>
    <xf numFmtId="0" fontId="21" fillId="0" borderId="31" xfId="0" applyFont="1" applyFill="1" applyBorder="1" applyAlignment="1" applyProtection="1">
      <alignment horizontal="center" vertical="center" wrapText="1"/>
      <protection locked="0"/>
    </xf>
    <xf numFmtId="0" fontId="21" fillId="12" borderId="31" xfId="0" applyFont="1" applyFill="1" applyBorder="1" applyAlignment="1" applyProtection="1">
      <alignment horizontal="left" vertical="center" wrapText="1"/>
      <protection locked="0"/>
    </xf>
    <xf numFmtId="0" fontId="21" fillId="0" borderId="31" xfId="0" applyFont="1" applyFill="1" applyBorder="1" applyAlignment="1" applyProtection="1">
      <alignment horizontal="left" vertical="center" wrapText="1"/>
      <protection locked="0"/>
    </xf>
    <xf numFmtId="0" fontId="21" fillId="0" borderId="31" xfId="0" applyFont="1" applyFill="1" applyBorder="1" applyAlignment="1" applyProtection="1">
      <alignment vertical="center" wrapText="1"/>
      <protection locked="0"/>
    </xf>
    <xf numFmtId="0" fontId="21" fillId="0" borderId="35" xfId="0" applyFont="1" applyFill="1" applyBorder="1" applyAlignment="1" applyProtection="1">
      <alignment horizontal="left" vertical="center" wrapText="1"/>
      <protection locked="0"/>
    </xf>
    <xf numFmtId="0" fontId="21" fillId="0" borderId="30" xfId="0" applyFont="1" applyFill="1" applyBorder="1" applyAlignment="1" applyProtection="1">
      <alignment horizontal="center" vertical="center" wrapText="1"/>
      <protection locked="0"/>
    </xf>
    <xf numFmtId="0" fontId="0" fillId="0" borderId="30" xfId="0" applyFill="1" applyBorder="1" applyAlignment="1" applyProtection="1">
      <alignment horizontal="left" vertical="top" wrapText="1"/>
      <protection locked="0"/>
    </xf>
    <xf numFmtId="0" fontId="21" fillId="11" borderId="31" xfId="0" applyFont="1" applyFill="1" applyBorder="1" applyAlignment="1" applyProtection="1">
      <alignment vertical="center" wrapText="1"/>
      <protection locked="0"/>
    </xf>
    <xf numFmtId="0" fontId="21" fillId="13" borderId="31" xfId="0" applyFont="1" applyFill="1" applyBorder="1" applyAlignment="1" applyProtection="1">
      <alignment horizontal="left" vertical="center" wrapText="1"/>
      <protection locked="0"/>
    </xf>
    <xf numFmtId="0" fontId="21" fillId="11" borderId="31" xfId="0" applyFont="1" applyFill="1" applyBorder="1" applyAlignment="1" applyProtection="1">
      <alignment horizontal="left" vertical="center" wrapText="1"/>
      <protection locked="0"/>
    </xf>
    <xf numFmtId="0" fontId="21" fillId="11" borderId="35" xfId="0" applyFont="1" applyFill="1" applyBorder="1" applyAlignment="1" applyProtection="1">
      <alignment horizontal="left" vertical="center" wrapText="1"/>
      <protection locked="0"/>
    </xf>
    <xf numFmtId="0" fontId="21" fillId="11" borderId="30" xfId="0" applyFont="1" applyFill="1" applyBorder="1" applyAlignment="1" applyProtection="1">
      <alignment horizontal="center" vertical="center" wrapText="1"/>
      <protection locked="0"/>
    </xf>
    <xf numFmtId="0" fontId="22" fillId="0" borderId="30" xfId="0" applyFont="1" applyFill="1" applyBorder="1" applyAlignment="1" applyProtection="1">
      <alignment horizontal="center" vertical="center" wrapText="1"/>
    </xf>
    <xf numFmtId="0" fontId="22" fillId="0" borderId="30" xfId="0" applyFont="1" applyBorder="1" applyAlignment="1" applyProtection="1">
      <alignment horizontal="center" vertical="center"/>
      <protection locked="0"/>
    </xf>
    <xf numFmtId="0" fontId="0" fillId="0" borderId="30" xfId="0" applyBorder="1" applyAlignment="1" applyProtection="1">
      <alignment horizontal="center" vertical="center" wrapText="1"/>
      <protection locked="0"/>
    </xf>
    <xf numFmtId="0" fontId="0" fillId="0" borderId="30" xfId="0" applyBorder="1" applyAlignment="1" applyProtection="1">
      <alignment horizontal="center" vertical="center"/>
      <protection locked="0"/>
    </xf>
    <xf numFmtId="0" fontId="21" fillId="14" borderId="31" xfId="0" applyFont="1" applyFill="1" applyBorder="1" applyAlignment="1" applyProtection="1">
      <alignment horizontal="left" vertical="center" wrapText="1"/>
      <protection locked="0"/>
    </xf>
    <xf numFmtId="0" fontId="0" fillId="0" borderId="30" xfId="0" applyBorder="1" applyAlignment="1" applyProtection="1">
      <alignment vertical="top" wrapText="1"/>
      <protection locked="0"/>
    </xf>
    <xf numFmtId="0" fontId="0" fillId="0" borderId="30" xfId="0" applyBorder="1" applyAlignment="1" applyProtection="1">
      <alignment wrapText="1"/>
      <protection locked="0"/>
    </xf>
    <xf numFmtId="0" fontId="21" fillId="15" borderId="31" xfId="0" applyFont="1" applyFill="1" applyBorder="1" applyAlignment="1" applyProtection="1">
      <alignment horizontal="left" vertical="center" wrapText="1"/>
      <protection locked="0"/>
    </xf>
    <xf numFmtId="0" fontId="0" fillId="0" borderId="30" xfId="0" applyFill="1" applyBorder="1" applyAlignment="1" applyProtection="1">
      <alignment horizontal="justify" vertical="center"/>
      <protection locked="0"/>
    </xf>
    <xf numFmtId="0" fontId="0" fillId="0" borderId="30" xfId="0" applyFill="1" applyBorder="1" applyAlignment="1" applyProtection="1">
      <alignment wrapText="1"/>
      <protection locked="0"/>
    </xf>
    <xf numFmtId="0" fontId="21" fillId="11" borderId="36" xfId="0" applyFont="1" applyFill="1" applyBorder="1" applyAlignment="1" applyProtection="1">
      <alignment horizontal="center" vertical="center" wrapText="1"/>
      <protection locked="0"/>
    </xf>
    <xf numFmtId="0" fontId="21" fillId="16" borderId="31" xfId="0" applyFont="1" applyFill="1" applyBorder="1" applyAlignment="1" applyProtection="1">
      <alignment horizontal="left" vertical="center" wrapText="1"/>
      <protection locked="0"/>
    </xf>
    <xf numFmtId="0" fontId="23" fillId="0" borderId="30" xfId="0" applyFont="1" applyBorder="1" applyAlignment="1" applyProtection="1">
      <alignment horizontal="justify" vertical="justify" wrapText="1"/>
      <protection locked="0"/>
    </xf>
    <xf numFmtId="0" fontId="23" fillId="0" borderId="30" xfId="0" applyFont="1" applyBorder="1" applyAlignment="1" applyProtection="1">
      <alignment horizontal="justify" vertical="center" wrapText="1"/>
      <protection locked="0"/>
    </xf>
    <xf numFmtId="0" fontId="0" fillId="0" borderId="20" xfId="0" applyBorder="1" applyAlignment="1">
      <alignment horizontal="center" vertical="center"/>
    </xf>
    <xf numFmtId="0" fontId="0" fillId="17" borderId="21" xfId="0" applyFill="1" applyBorder="1" applyAlignment="1">
      <alignment vertical="center" wrapText="1"/>
    </xf>
    <xf numFmtId="0" fontId="0" fillId="0" borderId="37" xfId="0" applyBorder="1" applyAlignment="1">
      <alignment horizontal="center" vertical="center" wrapText="1"/>
    </xf>
    <xf numFmtId="14" fontId="21" fillId="11" borderId="31" xfId="0" applyNumberFormat="1" applyFont="1" applyFill="1" applyBorder="1" applyAlignment="1" applyProtection="1">
      <alignment horizontal="center" vertical="center" wrapText="1"/>
      <protection locked="0"/>
    </xf>
    <xf numFmtId="0" fontId="0" fillId="0" borderId="37" xfId="0" applyBorder="1" applyAlignment="1">
      <alignment wrapText="1"/>
    </xf>
    <xf numFmtId="0" fontId="0" fillId="0" borderId="30" xfId="0" applyBorder="1" applyAlignment="1">
      <alignment horizontal="left" vertical="top" wrapText="1"/>
    </xf>
    <xf numFmtId="0" fontId="0" fillId="0" borderId="0" xfId="0" applyAlignment="1">
      <alignment horizontal="center"/>
    </xf>
  </cellXfs>
  <cellStyles count="3">
    <cellStyle name="Normal" xfId="0" builtinId="0"/>
    <cellStyle name="Normal 3" xfId="2" xr:uid="{E818EE18-5568-4352-A4DF-195B4CD2DAF1}"/>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onitoreo%20racionalizaci&#243;n%20de%20tr&#225;mites%20-%20Subdirecci&#243;n%20de%20Aseguramiento%20de%20la%20Calidad%20-%20Luis%20B%203.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ormato_monitoreo_racionalizaci&#243;n_de_tr&#225;mites.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Monitoreo%20racionalizaci&#243;n%20de%20tr&#225;mites%20-%20Direcci&#243;n%20de%20Calidad%20-%20Diana%20Ri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onitoreo%20racionalizaci&#243;n%20de%20tr&#225;mites%20-%20Subdirecci&#243;n%20de%20Aseguramiento%20de%20la%20Calidad%20-%20Luis%20B%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DADES"/>
      <sheetName val="MONITOREO"/>
      <sheetName val="Plan de Trab Exoneración"/>
      <sheetName val="Plan trabajo Convalid"/>
      <sheetName val="Plan Trab Legalización"/>
      <sheetName val="Plan trabajo CCarácter +"/>
      <sheetName val="Plan trabajo Certificaciones  "/>
      <sheetName val="Filtro"/>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DADES"/>
      <sheetName val="MONITOREO"/>
      <sheetName val="Plan trabajo Convalid"/>
      <sheetName val="Plan Trab Legalización"/>
      <sheetName val="Plan trabajo CCarácter +"/>
      <sheetName val="Plan trabajo Certificaciones  "/>
      <sheetName val="Filtro"/>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
  <sheetViews>
    <sheetView topLeftCell="B1" zoomScale="70" zoomScaleNormal="70" workbookViewId="0">
      <selection activeCell="D19" sqref="D19"/>
    </sheetView>
  </sheetViews>
  <sheetFormatPr baseColWidth="10" defaultRowHeight="15"/>
  <cols>
    <col min="1" max="1" width="28.28515625" customWidth="1"/>
    <col min="2" max="2" width="9.42578125" customWidth="1"/>
    <col min="3" max="3" width="47.42578125" customWidth="1"/>
    <col min="4" max="4" width="26.28515625" customWidth="1"/>
    <col min="5" max="5" width="18.7109375" customWidth="1"/>
    <col min="6" max="6" width="11.7109375" customWidth="1"/>
    <col min="8" max="8" width="61" customWidth="1"/>
    <col min="10" max="10" width="20.85546875" customWidth="1"/>
    <col min="11" max="11" width="22.28515625" customWidth="1"/>
  </cols>
  <sheetData>
    <row r="1" spans="1:11" ht="21" thickBot="1">
      <c r="A1" s="99" t="s">
        <v>239</v>
      </c>
      <c r="B1" s="100"/>
      <c r="C1" s="100"/>
      <c r="D1" s="100"/>
      <c r="E1" s="100"/>
      <c r="F1" s="100"/>
      <c r="G1" s="100"/>
      <c r="H1" s="100"/>
    </row>
    <row r="2" spans="1:11" ht="26.25" thickBot="1">
      <c r="A2" s="67" t="s">
        <v>26</v>
      </c>
      <c r="B2" s="105" t="s">
        <v>27</v>
      </c>
      <c r="C2" s="106"/>
      <c r="D2" s="67" t="s">
        <v>43</v>
      </c>
      <c r="E2" s="67" t="s">
        <v>0</v>
      </c>
      <c r="F2" s="67" t="s">
        <v>44</v>
      </c>
      <c r="G2" s="67" t="s">
        <v>45</v>
      </c>
      <c r="H2" s="67" t="s">
        <v>237</v>
      </c>
      <c r="J2" s="90" t="s">
        <v>306</v>
      </c>
      <c r="K2" s="91" t="s">
        <v>307</v>
      </c>
    </row>
    <row r="3" spans="1:11" ht="114">
      <c r="A3" s="1" t="s">
        <v>1</v>
      </c>
      <c r="B3" s="2" t="s">
        <v>2</v>
      </c>
      <c r="C3" s="6" t="s">
        <v>3</v>
      </c>
      <c r="D3" s="8" t="s">
        <v>28</v>
      </c>
      <c r="E3" s="8" t="s">
        <v>29</v>
      </c>
      <c r="F3" s="9">
        <v>43132</v>
      </c>
      <c r="G3" s="15">
        <v>43251</v>
      </c>
      <c r="H3" s="84" t="s">
        <v>299</v>
      </c>
      <c r="J3" s="92">
        <v>1</v>
      </c>
      <c r="K3" s="93"/>
    </row>
    <row r="4" spans="1:11" ht="90">
      <c r="A4" s="107" t="s">
        <v>4</v>
      </c>
      <c r="B4" s="3" t="s">
        <v>5</v>
      </c>
      <c r="C4" s="4" t="s">
        <v>6</v>
      </c>
      <c r="D4" s="10" t="s">
        <v>30</v>
      </c>
      <c r="E4" s="10" t="s">
        <v>29</v>
      </c>
      <c r="F4" s="11">
        <v>43102</v>
      </c>
      <c r="G4" s="16">
        <v>43496</v>
      </c>
      <c r="H4" s="84" t="s">
        <v>300</v>
      </c>
      <c r="J4" s="92">
        <v>1</v>
      </c>
      <c r="K4" s="93"/>
    </row>
    <row r="5" spans="1:11" ht="120">
      <c r="A5" s="107"/>
      <c r="B5" s="3" t="s">
        <v>7</v>
      </c>
      <c r="C5" s="4" t="s">
        <v>8</v>
      </c>
      <c r="D5" s="10" t="s">
        <v>31</v>
      </c>
      <c r="E5" s="10" t="s">
        <v>29</v>
      </c>
      <c r="F5" s="11">
        <v>43252</v>
      </c>
      <c r="G5" s="17">
        <v>43403</v>
      </c>
      <c r="H5" s="84" t="s">
        <v>301</v>
      </c>
      <c r="J5" s="92">
        <v>0.3</v>
      </c>
      <c r="K5" s="93" t="s">
        <v>308</v>
      </c>
    </row>
    <row r="6" spans="1:11" ht="75">
      <c r="A6" s="107" t="s">
        <v>9</v>
      </c>
      <c r="B6" s="3" t="s">
        <v>10</v>
      </c>
      <c r="C6" s="4" t="s">
        <v>11</v>
      </c>
      <c r="D6" s="10" t="s">
        <v>32</v>
      </c>
      <c r="E6" s="10" t="s">
        <v>29</v>
      </c>
      <c r="F6" s="11">
        <v>43282</v>
      </c>
      <c r="G6" s="17">
        <v>43403</v>
      </c>
      <c r="H6" s="84" t="s">
        <v>302</v>
      </c>
      <c r="J6" s="92">
        <v>1</v>
      </c>
      <c r="K6" s="93"/>
    </row>
    <row r="7" spans="1:11" ht="135">
      <c r="A7" s="107"/>
      <c r="B7" s="3" t="s">
        <v>12</v>
      </c>
      <c r="C7" s="4" t="s">
        <v>13</v>
      </c>
      <c r="D7" s="10" t="s">
        <v>33</v>
      </c>
      <c r="E7" s="10" t="s">
        <v>29</v>
      </c>
      <c r="F7" s="11">
        <v>43133</v>
      </c>
      <c r="G7" s="17">
        <v>43465</v>
      </c>
      <c r="H7" s="84" t="s">
        <v>303</v>
      </c>
      <c r="J7" s="92">
        <v>0.75</v>
      </c>
      <c r="K7" s="93" t="s">
        <v>309</v>
      </c>
    </row>
    <row r="8" spans="1:11" ht="57">
      <c r="A8" s="107"/>
      <c r="B8" s="3" t="s">
        <v>14</v>
      </c>
      <c r="C8" s="4" t="s">
        <v>15</v>
      </c>
      <c r="D8" s="10" t="s">
        <v>34</v>
      </c>
      <c r="E8" s="10" t="s">
        <v>29</v>
      </c>
      <c r="F8" s="11">
        <v>43133</v>
      </c>
      <c r="G8" s="17">
        <v>43465</v>
      </c>
      <c r="H8" s="84" t="s">
        <v>304</v>
      </c>
      <c r="J8" s="92">
        <v>1</v>
      </c>
      <c r="K8" s="93" t="s">
        <v>310</v>
      </c>
    </row>
    <row r="9" spans="1:11" ht="195">
      <c r="A9" s="107" t="s">
        <v>16</v>
      </c>
      <c r="B9" s="3" t="s">
        <v>17</v>
      </c>
      <c r="C9" s="4" t="s">
        <v>18</v>
      </c>
      <c r="D9" s="10" t="s">
        <v>35</v>
      </c>
      <c r="E9" s="10" t="s">
        <v>36</v>
      </c>
      <c r="F9" s="11">
        <v>43133</v>
      </c>
      <c r="G9" s="17">
        <v>43465</v>
      </c>
      <c r="H9" s="94" t="s">
        <v>242</v>
      </c>
      <c r="J9" s="92">
        <f>(37/37)*100%</f>
        <v>1</v>
      </c>
      <c r="K9" s="93" t="s">
        <v>311</v>
      </c>
    </row>
    <row r="10" spans="1:11" ht="165">
      <c r="A10" s="107"/>
      <c r="B10" s="3" t="s">
        <v>19</v>
      </c>
      <c r="C10" s="7" t="s">
        <v>20</v>
      </c>
      <c r="D10" s="10" t="s">
        <v>37</v>
      </c>
      <c r="E10" s="10" t="s">
        <v>38</v>
      </c>
      <c r="F10" s="11">
        <v>43133</v>
      </c>
      <c r="G10" s="17">
        <v>43465</v>
      </c>
      <c r="H10" s="84" t="s">
        <v>305</v>
      </c>
      <c r="J10" s="92">
        <v>1</v>
      </c>
      <c r="K10" s="93" t="s">
        <v>312</v>
      </c>
    </row>
    <row r="11" spans="1:11" ht="85.5">
      <c r="A11" s="101" t="s">
        <v>21</v>
      </c>
      <c r="B11" s="3" t="s">
        <v>22</v>
      </c>
      <c r="C11" s="4" t="s">
        <v>23</v>
      </c>
      <c r="D11" s="12" t="s">
        <v>39</v>
      </c>
      <c r="E11" s="10" t="s">
        <v>40</v>
      </c>
      <c r="F11" s="11">
        <v>43133</v>
      </c>
      <c r="G11" s="17">
        <v>43465</v>
      </c>
      <c r="H11" s="18"/>
      <c r="J11" s="98">
        <v>0.33329999999999999</v>
      </c>
      <c r="K11" s="93" t="s">
        <v>313</v>
      </c>
    </row>
    <row r="12" spans="1:11" ht="67.5" customHeight="1" thickBot="1">
      <c r="A12" s="102"/>
      <c r="B12" s="5" t="s">
        <v>24</v>
      </c>
      <c r="C12" s="14" t="s">
        <v>25</v>
      </c>
      <c r="D12" s="13" t="s">
        <v>41</v>
      </c>
      <c r="E12" s="13" t="s">
        <v>40</v>
      </c>
      <c r="F12" s="103" t="s">
        <v>42</v>
      </c>
      <c r="G12" s="104"/>
      <c r="H12" s="71" t="s">
        <v>243</v>
      </c>
      <c r="J12" s="92">
        <v>0.33329999999999999</v>
      </c>
      <c r="K12" s="93" t="s">
        <v>313</v>
      </c>
    </row>
    <row r="13" spans="1:11">
      <c r="J13" s="89">
        <f>(SUM(J3:J12)/10)</f>
        <v>0.77166000000000001</v>
      </c>
    </row>
    <row r="19" spans="3:4">
      <c r="C19" t="s">
        <v>315</v>
      </c>
      <c r="D19" s="87">
        <f>(J13+'REND. CUENTAS'!I33+'SERV. CIUDADANO'!I14+TRANSPARENCIA!I27+100%)/5</f>
        <v>0.73046082447665062</v>
      </c>
    </row>
  </sheetData>
  <mergeCells count="7">
    <mergeCell ref="A1:H1"/>
    <mergeCell ref="A11:A12"/>
    <mergeCell ref="F12:G12"/>
    <mergeCell ref="B2:C2"/>
    <mergeCell ref="A4:A5"/>
    <mergeCell ref="A6:A8"/>
    <mergeCell ref="A9:A10"/>
  </mergeCell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58046-956F-4F8E-8634-BA97B9B597D7}">
  <dimension ref="A1:R20"/>
  <sheetViews>
    <sheetView tabSelected="1" zoomScale="70" zoomScaleNormal="70" workbookViewId="0">
      <pane xSplit="5" ySplit="3" topLeftCell="F4" activePane="bottomRight" state="frozen"/>
      <selection pane="topRight" activeCell="F1" sqref="F1"/>
      <selection pane="bottomLeft" activeCell="A5" sqref="A5"/>
      <selection pane="bottomRight" activeCell="A20" sqref="A20"/>
    </sheetView>
  </sheetViews>
  <sheetFormatPr baseColWidth="10" defaultRowHeight="15"/>
  <cols>
    <col min="2" max="2" width="21.7109375" customWidth="1"/>
    <col min="3" max="3" width="15.5703125" customWidth="1"/>
    <col min="4" max="4" width="22.85546875" customWidth="1"/>
    <col min="5" max="5" width="18.85546875" customWidth="1"/>
    <col min="6" max="6" width="17.85546875" style="189" customWidth="1"/>
    <col min="7" max="7" width="18.42578125" style="189" customWidth="1"/>
    <col min="8" max="8" width="23.85546875" customWidth="1"/>
    <col min="9" max="9" width="32.85546875" customWidth="1"/>
    <col min="10" max="10" width="50.28515625" customWidth="1"/>
    <col min="11" max="11" width="25.7109375" customWidth="1"/>
    <col min="12" max="12" width="106.85546875" customWidth="1"/>
    <col min="13" max="13" width="25.7109375" customWidth="1"/>
    <col min="14" max="14" width="29.140625" customWidth="1"/>
    <col min="15" max="15" width="25.7109375" customWidth="1"/>
    <col min="16" max="16" width="28.42578125" customWidth="1"/>
    <col min="17" max="17" width="25.7109375" customWidth="1"/>
    <col min="18" max="18" width="68.28515625" customWidth="1"/>
  </cols>
  <sheetData>
    <row r="1" spans="1:18" ht="26.25" customHeight="1" thickBot="1">
      <c r="A1" s="141" t="s">
        <v>316</v>
      </c>
      <c r="B1" s="141"/>
      <c r="C1" s="141"/>
      <c r="D1" s="141" t="s">
        <v>317</v>
      </c>
      <c r="E1" s="141"/>
      <c r="F1" s="141"/>
      <c r="G1" s="141"/>
      <c r="H1" s="141"/>
      <c r="I1" s="141"/>
      <c r="J1" s="142" t="s">
        <v>318</v>
      </c>
      <c r="K1" s="142"/>
      <c r="L1" s="142"/>
      <c r="M1" s="142"/>
      <c r="N1" s="142"/>
      <c r="O1" s="142"/>
      <c r="P1" s="142"/>
      <c r="Q1" s="142"/>
      <c r="R1" s="142"/>
    </row>
    <row r="2" spans="1:18" ht="61.5" customHeight="1" thickBot="1">
      <c r="A2" s="142" t="s">
        <v>319</v>
      </c>
      <c r="B2" s="142" t="s">
        <v>320</v>
      </c>
      <c r="C2" s="142" t="s">
        <v>321</v>
      </c>
      <c r="D2" s="142" t="s">
        <v>322</v>
      </c>
      <c r="E2" s="142" t="s">
        <v>323</v>
      </c>
      <c r="F2" s="142" t="s">
        <v>324</v>
      </c>
      <c r="G2" s="142" t="s">
        <v>325</v>
      </c>
      <c r="H2" s="142" t="s">
        <v>0</v>
      </c>
      <c r="I2" s="142" t="s">
        <v>320</v>
      </c>
      <c r="J2" s="143" t="s">
        <v>326</v>
      </c>
      <c r="K2" s="142" t="s">
        <v>327</v>
      </c>
      <c r="L2" s="142"/>
      <c r="M2" s="142" t="s">
        <v>328</v>
      </c>
      <c r="N2" s="142"/>
      <c r="O2" s="142" t="s">
        <v>329</v>
      </c>
      <c r="P2" s="142"/>
      <c r="Q2" s="142" t="s">
        <v>330</v>
      </c>
      <c r="R2" s="142"/>
    </row>
    <row r="3" spans="1:18" ht="65.25" customHeight="1" thickBot="1">
      <c r="A3" s="144"/>
      <c r="B3" s="142"/>
      <c r="C3" s="142"/>
      <c r="D3" s="142"/>
      <c r="E3" s="142"/>
      <c r="F3" s="142"/>
      <c r="G3" s="142"/>
      <c r="H3" s="142"/>
      <c r="I3" s="142"/>
      <c r="J3" s="143" t="s">
        <v>331</v>
      </c>
      <c r="K3" s="145" t="s">
        <v>332</v>
      </c>
      <c r="L3" s="143" t="s">
        <v>307</v>
      </c>
      <c r="M3" s="143" t="s">
        <v>332</v>
      </c>
      <c r="N3" s="143" t="s">
        <v>307</v>
      </c>
      <c r="O3" s="143" t="s">
        <v>332</v>
      </c>
      <c r="P3" s="143" t="s">
        <v>307</v>
      </c>
      <c r="Q3" s="143" t="s">
        <v>332</v>
      </c>
      <c r="R3" s="143" t="s">
        <v>307</v>
      </c>
    </row>
    <row r="4" spans="1:18" ht="200.1" customHeight="1" thickBot="1">
      <c r="A4" s="146" t="s">
        <v>333</v>
      </c>
      <c r="B4" s="147" t="s">
        <v>334</v>
      </c>
      <c r="C4" s="148" t="s">
        <v>335</v>
      </c>
      <c r="D4" s="149" t="s">
        <v>336</v>
      </c>
      <c r="E4" s="149" t="s">
        <v>337</v>
      </c>
      <c r="F4" s="150" t="s">
        <v>338</v>
      </c>
      <c r="G4" s="150" t="s">
        <v>339</v>
      </c>
      <c r="H4" s="151" t="s">
        <v>340</v>
      </c>
      <c r="I4" s="152" t="s">
        <v>341</v>
      </c>
      <c r="J4" s="153" t="s">
        <v>342</v>
      </c>
      <c r="K4" s="154" t="s">
        <v>342</v>
      </c>
      <c r="L4" s="155" t="s">
        <v>343</v>
      </c>
      <c r="M4" s="153" t="s">
        <v>342</v>
      </c>
      <c r="N4" s="156"/>
      <c r="O4" s="153" t="s">
        <v>342</v>
      </c>
      <c r="P4" s="156"/>
      <c r="Q4" s="153" t="s">
        <v>342</v>
      </c>
      <c r="R4" s="156"/>
    </row>
    <row r="5" spans="1:18" ht="64.5" thickBot="1">
      <c r="A5" s="157" t="s">
        <v>333</v>
      </c>
      <c r="B5" s="158" t="s">
        <v>334</v>
      </c>
      <c r="C5" s="159" t="s">
        <v>335</v>
      </c>
      <c r="D5" s="160" t="s">
        <v>344</v>
      </c>
      <c r="E5" s="157" t="s">
        <v>345</v>
      </c>
      <c r="F5" s="157" t="s">
        <v>338</v>
      </c>
      <c r="G5" s="157" t="s">
        <v>339</v>
      </c>
      <c r="H5" s="161" t="s">
        <v>340</v>
      </c>
      <c r="I5" s="162" t="s">
        <v>341</v>
      </c>
      <c r="J5" s="153" t="s">
        <v>346</v>
      </c>
      <c r="K5" s="153" t="s">
        <v>342</v>
      </c>
      <c r="L5" s="163" t="s">
        <v>347</v>
      </c>
      <c r="M5" s="153" t="s">
        <v>342</v>
      </c>
      <c r="N5" s="156"/>
      <c r="O5" s="153" t="s">
        <v>342</v>
      </c>
      <c r="P5" s="156"/>
      <c r="Q5" s="153" t="s">
        <v>342</v>
      </c>
      <c r="R5" s="156"/>
    </row>
    <row r="6" spans="1:18" ht="64.5" thickBot="1">
      <c r="A6" s="157">
        <v>345</v>
      </c>
      <c r="B6" s="158" t="s">
        <v>334</v>
      </c>
      <c r="C6" s="159" t="s">
        <v>335</v>
      </c>
      <c r="D6" s="160" t="s">
        <v>344</v>
      </c>
      <c r="E6" s="157" t="s">
        <v>348</v>
      </c>
      <c r="F6" s="157" t="s">
        <v>338</v>
      </c>
      <c r="G6" s="157" t="s">
        <v>339</v>
      </c>
      <c r="H6" s="161" t="s">
        <v>340</v>
      </c>
      <c r="I6" s="162" t="s">
        <v>341</v>
      </c>
      <c r="J6" s="153" t="s">
        <v>346</v>
      </c>
      <c r="K6" s="153" t="s">
        <v>342</v>
      </c>
      <c r="L6" s="163" t="s">
        <v>349</v>
      </c>
      <c r="M6" s="153" t="s">
        <v>342</v>
      </c>
      <c r="N6" s="156"/>
      <c r="O6" s="153" t="s">
        <v>342</v>
      </c>
      <c r="P6" s="156"/>
      <c r="Q6" s="153" t="s">
        <v>342</v>
      </c>
      <c r="R6" s="156"/>
    </row>
    <row r="7" spans="1:18" ht="75.75" thickBot="1">
      <c r="A7" s="164" t="s">
        <v>350</v>
      </c>
      <c r="B7" s="165" t="s">
        <v>351</v>
      </c>
      <c r="C7" s="166" t="s">
        <v>335</v>
      </c>
      <c r="D7" s="164" t="s">
        <v>344</v>
      </c>
      <c r="E7" s="164" t="s">
        <v>352</v>
      </c>
      <c r="F7" s="146" t="s">
        <v>353</v>
      </c>
      <c r="G7" s="146" t="s">
        <v>339</v>
      </c>
      <c r="H7" s="167" t="s">
        <v>354</v>
      </c>
      <c r="I7" s="168" t="s">
        <v>355</v>
      </c>
      <c r="J7" s="169" t="s">
        <v>346</v>
      </c>
      <c r="K7" s="170" t="s">
        <v>342</v>
      </c>
      <c r="L7" s="171" t="s">
        <v>356</v>
      </c>
      <c r="M7" s="170" t="s">
        <v>342</v>
      </c>
      <c r="N7" s="171" t="s">
        <v>357</v>
      </c>
      <c r="O7" s="170" t="s">
        <v>342</v>
      </c>
      <c r="P7" s="171" t="s">
        <v>358</v>
      </c>
      <c r="Q7" s="170" t="s">
        <v>342</v>
      </c>
      <c r="R7" s="172" t="s">
        <v>359</v>
      </c>
    </row>
    <row r="8" spans="1:18" ht="75.75" thickBot="1">
      <c r="A8" s="164" t="s">
        <v>350</v>
      </c>
      <c r="B8" s="165" t="s">
        <v>351</v>
      </c>
      <c r="C8" s="166" t="s">
        <v>335</v>
      </c>
      <c r="D8" s="164" t="s">
        <v>344</v>
      </c>
      <c r="E8" s="164" t="s">
        <v>360</v>
      </c>
      <c r="F8" s="146" t="s">
        <v>353</v>
      </c>
      <c r="G8" s="146" t="s">
        <v>339</v>
      </c>
      <c r="H8" s="167" t="s">
        <v>361</v>
      </c>
      <c r="I8" s="168" t="s">
        <v>355</v>
      </c>
      <c r="J8" s="169" t="s">
        <v>346</v>
      </c>
      <c r="K8" s="170" t="s">
        <v>342</v>
      </c>
      <c r="L8" s="171" t="s">
        <v>356</v>
      </c>
      <c r="M8" s="170" t="s">
        <v>342</v>
      </c>
      <c r="N8" s="171" t="s">
        <v>357</v>
      </c>
      <c r="O8" s="170" t="s">
        <v>342</v>
      </c>
      <c r="P8" s="171" t="s">
        <v>358</v>
      </c>
      <c r="Q8" s="170" t="s">
        <v>342</v>
      </c>
      <c r="R8" s="172" t="s">
        <v>359</v>
      </c>
    </row>
    <row r="9" spans="1:18" ht="141" customHeight="1" thickBot="1">
      <c r="A9" s="164" t="s">
        <v>362</v>
      </c>
      <c r="B9" s="158" t="s">
        <v>363</v>
      </c>
      <c r="C9" s="166" t="s">
        <v>335</v>
      </c>
      <c r="D9" s="164" t="s">
        <v>336</v>
      </c>
      <c r="E9" s="164" t="s">
        <v>337</v>
      </c>
      <c r="F9" s="146" t="s">
        <v>338</v>
      </c>
      <c r="G9" s="146" t="s">
        <v>339</v>
      </c>
      <c r="H9" s="167" t="s">
        <v>340</v>
      </c>
      <c r="I9" s="168" t="s">
        <v>341</v>
      </c>
      <c r="J9" s="153" t="s">
        <v>342</v>
      </c>
      <c r="K9" s="154" t="s">
        <v>342</v>
      </c>
      <c r="L9" s="155" t="s">
        <v>343</v>
      </c>
      <c r="M9" s="153" t="s">
        <v>342</v>
      </c>
      <c r="N9" s="156"/>
      <c r="O9" s="153" t="s">
        <v>342</v>
      </c>
      <c r="P9" s="156"/>
      <c r="Q9" s="153" t="s">
        <v>342</v>
      </c>
      <c r="R9" s="156"/>
    </row>
    <row r="10" spans="1:18" ht="64.5" thickBot="1">
      <c r="A10" s="164" t="s">
        <v>362</v>
      </c>
      <c r="B10" s="158" t="s">
        <v>363</v>
      </c>
      <c r="C10" s="166" t="s">
        <v>335</v>
      </c>
      <c r="D10" s="164" t="s">
        <v>344</v>
      </c>
      <c r="E10" s="157" t="s">
        <v>345</v>
      </c>
      <c r="F10" s="146" t="s">
        <v>338</v>
      </c>
      <c r="G10" s="146" t="s">
        <v>339</v>
      </c>
      <c r="H10" s="167" t="s">
        <v>340</v>
      </c>
      <c r="I10" s="168" t="s">
        <v>341</v>
      </c>
      <c r="J10" s="153" t="s">
        <v>346</v>
      </c>
      <c r="K10" s="153" t="s">
        <v>342</v>
      </c>
      <c r="L10" s="163" t="s">
        <v>347</v>
      </c>
      <c r="M10" s="153" t="s">
        <v>342</v>
      </c>
      <c r="N10" s="156"/>
      <c r="O10" s="153" t="s">
        <v>342</v>
      </c>
      <c r="P10" s="156"/>
      <c r="Q10" s="153" t="s">
        <v>342</v>
      </c>
      <c r="R10" s="156"/>
    </row>
    <row r="11" spans="1:18" ht="64.5" thickBot="1">
      <c r="A11" s="160" t="s">
        <v>362</v>
      </c>
      <c r="B11" s="158" t="s">
        <v>363</v>
      </c>
      <c r="C11" s="159" t="s">
        <v>335</v>
      </c>
      <c r="D11" s="160" t="s">
        <v>344</v>
      </c>
      <c r="E11" s="157" t="s">
        <v>348</v>
      </c>
      <c r="F11" s="157" t="s">
        <v>338</v>
      </c>
      <c r="G11" s="157" t="s">
        <v>339</v>
      </c>
      <c r="H11" s="161" t="s">
        <v>340</v>
      </c>
      <c r="I11" s="162" t="s">
        <v>341</v>
      </c>
      <c r="J11" s="153" t="s">
        <v>346</v>
      </c>
      <c r="K11" s="153" t="s">
        <v>342</v>
      </c>
      <c r="L11" s="163" t="s">
        <v>349</v>
      </c>
      <c r="M11" s="153" t="s">
        <v>342</v>
      </c>
      <c r="N11" s="156"/>
      <c r="O11" s="153" t="s">
        <v>342</v>
      </c>
      <c r="P11" s="156"/>
      <c r="Q11" s="153" t="s">
        <v>342</v>
      </c>
      <c r="R11" s="156"/>
    </row>
    <row r="12" spans="1:18" ht="102.75" customHeight="1" thickBot="1">
      <c r="A12" s="164" t="s">
        <v>364</v>
      </c>
      <c r="B12" s="173" t="s">
        <v>365</v>
      </c>
      <c r="C12" s="166" t="s">
        <v>335</v>
      </c>
      <c r="D12" s="164" t="s">
        <v>336</v>
      </c>
      <c r="E12" s="164" t="s">
        <v>366</v>
      </c>
      <c r="F12" s="146" t="s">
        <v>367</v>
      </c>
      <c r="G12" s="146" t="s">
        <v>368</v>
      </c>
      <c r="H12" s="167" t="s">
        <v>369</v>
      </c>
      <c r="I12" s="168" t="s">
        <v>370</v>
      </c>
      <c r="J12" s="153" t="s">
        <v>346</v>
      </c>
      <c r="K12" s="170" t="s">
        <v>342</v>
      </c>
      <c r="L12" s="174" t="s">
        <v>371</v>
      </c>
      <c r="M12" s="170" t="s">
        <v>342</v>
      </c>
      <c r="N12" s="174" t="s">
        <v>372</v>
      </c>
      <c r="O12" s="170" t="s">
        <v>342</v>
      </c>
      <c r="P12" s="174" t="s">
        <v>372</v>
      </c>
      <c r="Q12" s="170" t="s">
        <v>342</v>
      </c>
      <c r="R12" s="175" t="s">
        <v>372</v>
      </c>
    </row>
    <row r="13" spans="1:18" ht="106.5" customHeight="1" thickBot="1">
      <c r="A13" s="164" t="s">
        <v>364</v>
      </c>
      <c r="B13" s="173" t="s">
        <v>365</v>
      </c>
      <c r="C13" s="166" t="s">
        <v>335</v>
      </c>
      <c r="D13" s="164" t="s">
        <v>336</v>
      </c>
      <c r="E13" s="164" t="s">
        <v>373</v>
      </c>
      <c r="F13" s="146" t="s">
        <v>367</v>
      </c>
      <c r="G13" s="146" t="s">
        <v>368</v>
      </c>
      <c r="H13" s="167" t="s">
        <v>369</v>
      </c>
      <c r="I13" s="168" t="s">
        <v>370</v>
      </c>
      <c r="J13" s="153" t="s">
        <v>346</v>
      </c>
      <c r="K13" s="170" t="s">
        <v>342</v>
      </c>
      <c r="L13" s="175" t="s">
        <v>371</v>
      </c>
      <c r="M13" s="170" t="s">
        <v>342</v>
      </c>
      <c r="N13" s="175" t="s">
        <v>371</v>
      </c>
      <c r="O13" s="170" t="s">
        <v>342</v>
      </c>
      <c r="P13" s="175" t="s">
        <v>371</v>
      </c>
      <c r="Q13" s="170" t="s">
        <v>342</v>
      </c>
      <c r="R13" s="175" t="s">
        <v>372</v>
      </c>
    </row>
    <row r="14" spans="1:18" ht="64.5" thickBot="1">
      <c r="A14" s="160" t="s">
        <v>374</v>
      </c>
      <c r="B14" s="176" t="s">
        <v>375</v>
      </c>
      <c r="C14" s="159" t="s">
        <v>335</v>
      </c>
      <c r="D14" s="160" t="s">
        <v>344</v>
      </c>
      <c r="E14" s="160" t="s">
        <v>376</v>
      </c>
      <c r="F14" s="157" t="s">
        <v>377</v>
      </c>
      <c r="G14" s="157" t="s">
        <v>378</v>
      </c>
      <c r="H14" s="161" t="s">
        <v>379</v>
      </c>
      <c r="I14" s="162" t="s">
        <v>380</v>
      </c>
      <c r="J14" s="153" t="s">
        <v>346</v>
      </c>
      <c r="K14" s="153" t="s">
        <v>342</v>
      </c>
      <c r="L14" s="177" t="s">
        <v>381</v>
      </c>
      <c r="M14" s="153" t="s">
        <v>342</v>
      </c>
      <c r="N14" s="178" t="s">
        <v>382</v>
      </c>
      <c r="O14" s="153" t="s">
        <v>342</v>
      </c>
      <c r="P14" s="178" t="s">
        <v>382</v>
      </c>
      <c r="Q14" s="153" t="s">
        <v>346</v>
      </c>
      <c r="R14" s="156"/>
    </row>
    <row r="15" spans="1:18" ht="51.75" thickBot="1">
      <c r="A15" s="160" t="s">
        <v>383</v>
      </c>
      <c r="B15" s="176" t="s">
        <v>384</v>
      </c>
      <c r="C15" s="159" t="s">
        <v>335</v>
      </c>
      <c r="D15" s="160" t="s">
        <v>344</v>
      </c>
      <c r="E15" s="160" t="s">
        <v>376</v>
      </c>
      <c r="F15" s="157" t="s">
        <v>377</v>
      </c>
      <c r="G15" s="157" t="s">
        <v>378</v>
      </c>
      <c r="H15" s="161" t="s">
        <v>379</v>
      </c>
      <c r="I15" s="162" t="s">
        <v>380</v>
      </c>
      <c r="J15" s="153" t="s">
        <v>346</v>
      </c>
      <c r="K15" s="153" t="s">
        <v>342</v>
      </c>
      <c r="L15" s="177" t="s">
        <v>381</v>
      </c>
      <c r="M15" s="153" t="s">
        <v>346</v>
      </c>
      <c r="N15" s="178" t="s">
        <v>382</v>
      </c>
      <c r="O15" s="153" t="s">
        <v>342</v>
      </c>
      <c r="P15" s="178" t="s">
        <v>382</v>
      </c>
      <c r="Q15" s="153" t="s">
        <v>346</v>
      </c>
      <c r="R15" s="156"/>
    </row>
    <row r="16" spans="1:18" ht="135.75" thickBot="1">
      <c r="A16" s="164" t="s">
        <v>385</v>
      </c>
      <c r="B16" s="173" t="s">
        <v>386</v>
      </c>
      <c r="C16" s="166" t="s">
        <v>335</v>
      </c>
      <c r="D16" s="164" t="s">
        <v>336</v>
      </c>
      <c r="E16" s="164" t="s">
        <v>373</v>
      </c>
      <c r="F16" s="146" t="s">
        <v>387</v>
      </c>
      <c r="G16" s="146" t="s">
        <v>368</v>
      </c>
      <c r="H16" s="167" t="s">
        <v>369</v>
      </c>
      <c r="I16" s="168" t="s">
        <v>370</v>
      </c>
      <c r="J16" s="153" t="s">
        <v>346</v>
      </c>
      <c r="K16" s="170" t="s">
        <v>342</v>
      </c>
      <c r="L16" s="174" t="s">
        <v>371</v>
      </c>
      <c r="M16" s="170" t="s">
        <v>342</v>
      </c>
      <c r="N16" s="174" t="s">
        <v>388</v>
      </c>
      <c r="O16" s="170" t="s">
        <v>342</v>
      </c>
      <c r="P16" s="174" t="s">
        <v>388</v>
      </c>
      <c r="Q16" s="170" t="s">
        <v>342</v>
      </c>
      <c r="R16" s="174" t="s">
        <v>388</v>
      </c>
    </row>
    <row r="17" spans="1:18" ht="135.75" thickBot="1">
      <c r="A17" s="164" t="s">
        <v>385</v>
      </c>
      <c r="B17" s="173" t="s">
        <v>386</v>
      </c>
      <c r="C17" s="166" t="s">
        <v>335</v>
      </c>
      <c r="D17" s="164" t="s">
        <v>336</v>
      </c>
      <c r="E17" s="164" t="s">
        <v>366</v>
      </c>
      <c r="F17" s="146" t="s">
        <v>387</v>
      </c>
      <c r="G17" s="146" t="s">
        <v>368</v>
      </c>
      <c r="H17" s="167" t="s">
        <v>369</v>
      </c>
      <c r="I17" s="179" t="s">
        <v>370</v>
      </c>
      <c r="J17" s="153" t="s">
        <v>346</v>
      </c>
      <c r="K17" s="170" t="s">
        <v>342</v>
      </c>
      <c r="L17" s="174" t="s">
        <v>371</v>
      </c>
      <c r="M17" s="170" t="s">
        <v>342</v>
      </c>
      <c r="N17" s="174" t="s">
        <v>388</v>
      </c>
      <c r="O17" s="170" t="s">
        <v>342</v>
      </c>
      <c r="P17" s="174" t="s">
        <v>388</v>
      </c>
      <c r="Q17" s="170" t="s">
        <v>342</v>
      </c>
      <c r="R17" s="174" t="s">
        <v>388</v>
      </c>
    </row>
    <row r="18" spans="1:18" ht="135.75" thickBot="1">
      <c r="A18" s="164" t="s">
        <v>389</v>
      </c>
      <c r="B18" s="173" t="s">
        <v>390</v>
      </c>
      <c r="C18" s="166" t="s">
        <v>335</v>
      </c>
      <c r="D18" s="164" t="s">
        <v>336</v>
      </c>
      <c r="E18" s="164" t="s">
        <v>373</v>
      </c>
      <c r="F18" s="146" t="s">
        <v>391</v>
      </c>
      <c r="G18" s="146" t="s">
        <v>368</v>
      </c>
      <c r="H18" s="167" t="s">
        <v>369</v>
      </c>
      <c r="I18" s="168" t="s">
        <v>370</v>
      </c>
      <c r="J18" s="153" t="s">
        <v>346</v>
      </c>
      <c r="K18" s="170" t="s">
        <v>342</v>
      </c>
      <c r="L18" s="174" t="s">
        <v>371</v>
      </c>
      <c r="M18" s="170" t="s">
        <v>342</v>
      </c>
      <c r="N18" s="174" t="s">
        <v>388</v>
      </c>
      <c r="O18" s="170" t="s">
        <v>342</v>
      </c>
      <c r="P18" s="174" t="s">
        <v>388</v>
      </c>
      <c r="Q18" s="170" t="s">
        <v>342</v>
      </c>
      <c r="R18" s="174" t="s">
        <v>388</v>
      </c>
    </row>
    <row r="19" spans="1:18" ht="120.75" customHeight="1" thickBot="1">
      <c r="A19" s="164" t="s">
        <v>392</v>
      </c>
      <c r="B19" s="180" t="s">
        <v>393</v>
      </c>
      <c r="C19" s="166" t="s">
        <v>335</v>
      </c>
      <c r="D19" s="164" t="s">
        <v>394</v>
      </c>
      <c r="E19" s="164" t="s">
        <v>395</v>
      </c>
      <c r="F19" s="146" t="s">
        <v>396</v>
      </c>
      <c r="G19" s="146" t="s">
        <v>339</v>
      </c>
      <c r="H19" s="167" t="s">
        <v>397</v>
      </c>
      <c r="I19" s="152" t="s">
        <v>398</v>
      </c>
      <c r="J19" s="170" t="s">
        <v>346</v>
      </c>
      <c r="K19" s="170" t="s">
        <v>342</v>
      </c>
      <c r="L19" s="181" t="s">
        <v>399</v>
      </c>
      <c r="M19" s="170" t="s">
        <v>342</v>
      </c>
      <c r="N19" s="182" t="s">
        <v>400</v>
      </c>
      <c r="O19" s="170" t="s">
        <v>342</v>
      </c>
      <c r="P19" s="181" t="s">
        <v>401</v>
      </c>
      <c r="Q19" s="170" t="s">
        <v>346</v>
      </c>
      <c r="R19" s="181" t="s">
        <v>402</v>
      </c>
    </row>
    <row r="20" spans="1:18" ht="135.75" thickBot="1">
      <c r="A20" s="183">
        <v>349</v>
      </c>
      <c r="B20" s="184" t="s">
        <v>403</v>
      </c>
      <c r="C20" s="166" t="s">
        <v>335</v>
      </c>
      <c r="D20" s="164" t="s">
        <v>394</v>
      </c>
      <c r="E20" s="185" t="s">
        <v>404</v>
      </c>
      <c r="F20" s="186">
        <v>43174</v>
      </c>
      <c r="G20" s="186">
        <v>43222</v>
      </c>
      <c r="H20" s="167" t="s">
        <v>369</v>
      </c>
      <c r="I20" s="152" t="s">
        <v>405</v>
      </c>
      <c r="J20" s="170" t="s">
        <v>346</v>
      </c>
      <c r="K20" s="170" t="s">
        <v>346</v>
      </c>
      <c r="L20" s="187" t="s">
        <v>406</v>
      </c>
      <c r="M20" s="170" t="s">
        <v>346</v>
      </c>
      <c r="N20" s="188" t="s">
        <v>407</v>
      </c>
      <c r="O20" s="170" t="s">
        <v>346</v>
      </c>
      <c r="P20" s="188" t="s">
        <v>408</v>
      </c>
      <c r="Q20" s="170" t="s">
        <v>342</v>
      </c>
      <c r="R20" s="188" t="s">
        <v>409</v>
      </c>
    </row>
  </sheetData>
  <sheetProtection formatCells="0" formatColumns="0" formatRows="0" insertHyperlinks="0" selectLockedCells="1"/>
  <mergeCells count="16">
    <mergeCell ref="H2:H3"/>
    <mergeCell ref="I2:I3"/>
    <mergeCell ref="K2:L2"/>
    <mergeCell ref="M2:N2"/>
    <mergeCell ref="O2:P2"/>
    <mergeCell ref="Q2:R2"/>
    <mergeCell ref="A1:C1"/>
    <mergeCell ref="D1:I1"/>
    <mergeCell ref="J1:R1"/>
    <mergeCell ref="A2:A3"/>
    <mergeCell ref="B2:B3"/>
    <mergeCell ref="C2:C3"/>
    <mergeCell ref="D2:D3"/>
    <mergeCell ref="E2:E3"/>
    <mergeCell ref="F2:F3"/>
    <mergeCell ref="G2:G3"/>
  </mergeCells>
  <dataValidations count="1">
    <dataValidation allowBlank="1" showErrorMessage="1" promptTitle="Escoger" prompt="SI o NO (Si la respuesta es SI por favor diligenciar la hoja 2 (Monitoreo))_x000a_" sqref="J7:J8" xr:uid="{86F735C9-3D90-4456-AC41-F760CD01F205}"/>
  </dataValidations>
  <pageMargins left="0.7" right="0.7" top="0.75" bottom="0.75" header="0.3" footer="0.3"/>
  <pageSetup orientation="portrait" horizontalDpi="4294967294" verticalDpi="4294967294" r:id="rId1"/>
  <extLst>
    <ext xmlns:x14="http://schemas.microsoft.com/office/spreadsheetml/2009/9/main" uri="{CCE6A557-97BC-4b89-ADB6-D9C93CAAB3DF}">
      <x14:dataValidations xmlns:xm="http://schemas.microsoft.com/office/excel/2006/main" count="10">
        <x14:dataValidation type="list" allowBlank="1" showInputMessage="1" showErrorMessage="1" promptTitle="Escoger" prompt="SI o NO" xr:uid="{F18C5779-F507-4282-8F41-C2FA25918B46}">
          <x14:formula1>
            <xm:f>'Z:\2018\2. FORTALECIMIENTO DE LA GESTIÓN SECTORIAL E INSTITUCIONAL\10. PAAC\MONITOREO PAAC\II TRIMESTRE\[Monitoreo racionalización de trámites - Subdirección de Aseguramiento de la Calidad - Luis B 3.xlsx]Filtro'!#REF!</xm:f>
          </x14:formula1>
          <xm:sqref>K20 M20 O20 Q20</xm:sqref>
        </x14:dataValidation>
        <x14:dataValidation type="list" allowBlank="1" showInputMessage="1" showErrorMessage="1" promptTitle="Escoger" prompt="SI o NO (Si la respuesta es SI por favor diligenciar la hoja 2 (Monitoreo))_x000a_" xr:uid="{B94F85C1-5AAC-4676-B4D3-D6C1DD909228}">
          <x14:formula1>
            <xm:f>'Z:\2018\2. FORTALECIMIENTO DE LA GESTIÓN SECTORIAL E INSTITUCIONAL\10. PAAC\MONITOREO PAAC\II TRIMESTRE\[Monitoreo racionalización de trámites - Subdirección de Aseguramiento de la Calidad - Luis B 3.xlsx]Filtro'!#REF!</xm:f>
          </x14:formula1>
          <xm:sqref>J20</xm:sqref>
        </x14:dataValidation>
        <x14:dataValidation type="list" allowBlank="1" showInputMessage="1" showErrorMessage="1" promptTitle="Escoger" prompt="SI o NO" xr:uid="{E1D01FF9-1BA5-4581-83CE-7A17AB6A2269}">
          <x14:formula1>
            <xm:f>[Formato_monitoreo_racionalización_de_trámites.xlsx]Filtro!#REF!</xm:f>
          </x14:formula1>
          <xm:sqref>Q14:Q15 M14:M15 O14:O15 K14:K15</xm:sqref>
        </x14:dataValidation>
        <x14:dataValidation type="list" allowBlank="1" showInputMessage="1" showErrorMessage="1" promptTitle="Escoger" prompt="SI o NO (Si la respuesta es SI por favor diligenciar la hoja 2 (Monitoreo))_x000a_" xr:uid="{C1F53F7E-584D-4571-B76B-34F38D06ABBC}">
          <x14:formula1>
            <xm:f>[Formato_monitoreo_racionalización_de_trámites.xlsx]Filtro!#REF!</xm:f>
          </x14:formula1>
          <xm:sqref>J14:J15</xm:sqref>
        </x14:dataValidation>
        <x14:dataValidation type="list" allowBlank="1" showInputMessage="1" showErrorMessage="1" promptTitle="Escoger" prompt="SI o NO" xr:uid="{60174CB1-6EDB-439C-A48F-2E8945DACC99}">
          <x14:formula1>
            <xm:f>'[Monitoreo racionalización de trámites - Dirección de Calidad - Diana Rios.xlsx]Filtro'!#REF!</xm:f>
          </x14:formula1>
          <xm:sqref>Q19 M19 O19 K19</xm:sqref>
        </x14:dataValidation>
        <x14:dataValidation type="list" allowBlank="1" showInputMessage="1" showErrorMessage="1" promptTitle="Escoger" prompt="SI o NO (Si la respuesta es SI por favor diligenciar la hoja 2 (Monitoreo))_x000a_" xr:uid="{6D4B9CB0-07AC-44A2-94F0-8AB4EE7ECFC4}">
          <x14:formula1>
            <xm:f>'[Monitoreo racionalización de trámites - Dirección de Calidad - Diana Rios.xlsx]Filtro'!#REF!</xm:f>
          </x14:formula1>
          <xm:sqref>J19</xm:sqref>
        </x14:dataValidation>
        <x14:dataValidation type="list" allowBlank="1" showInputMessage="1" showErrorMessage="1" promptTitle="Escoger" prompt="SI o NO" xr:uid="{F8AC8D68-86CA-4FB0-A863-48AD25218BEA}">
          <x14:formula1>
            <xm:f>'Z:\2018\2. FORTALECIMIENTO DE LA GESTIÓN SECTORIAL E INSTITUCIONAL\10. PAAC\MONITOREO PAAC\II TRIMESTRE\[Monitoreo racionalización de trámites - Subdirección de Aseguramiento de la Calidad - Luis B 2.xlsx]Filtro'!#REF!</xm:f>
          </x14:formula1>
          <xm:sqref>Q5:Q6 O5:O6 M5:M6 K5:K6 O10:O11 M10:M11 K10:K11 Q10:Q11</xm:sqref>
        </x14:dataValidation>
        <x14:dataValidation type="list" allowBlank="1" showInputMessage="1" showErrorMessage="1" promptTitle="Escoger" prompt="SI o NO (Si la respuesta es SI por favor diligenciar la hoja 2 (Monitoreo))_x000a_" xr:uid="{B721436D-4562-46EE-B5D9-C2FD38924905}">
          <x14:formula1>
            <xm:f>'Z:\2018\2. FORTALECIMIENTO DE LA GESTIÓN SECTORIAL E INSTITUCIONAL\10. PAAC\MONITOREO PAAC\II TRIMESTRE\[Monitoreo racionalización de trámites - Subdirección de Aseguramiento de la Calidad - Luis B 2.xlsx]Filtro'!#REF!</xm:f>
          </x14:formula1>
          <xm:sqref>J5:J6 J10:J11</xm:sqref>
        </x14:dataValidation>
        <x14:dataValidation type="list" allowBlank="1" showInputMessage="1" showErrorMessage="1" promptTitle="Escoger" prompt="SI o NO (Si la respuesta es SI por favor diligenciar la hoja 2 (Monitoreo))_x000a_" xr:uid="{519B3356-622A-459B-A2EB-E2F4C141CC7D}">
          <x14:formula1>
            <xm:f>'[Consolidado monitoreo racionalización de trámites II Trim.xlsx]Filtro'!#REF!</xm:f>
          </x14:formula1>
          <xm:sqref>J4 J9 J12:J13 J16:J18</xm:sqref>
        </x14:dataValidation>
        <x14:dataValidation type="list" allowBlank="1" showInputMessage="1" showErrorMessage="1" promptTitle="Escoger" prompt="SI o NO" xr:uid="{0791FB7F-85F8-4AFF-AFDD-9AAC00DCB580}">
          <x14:formula1>
            <xm:f>'[Consolidado monitoreo racionalización de trámites II Trim.xlsx]Filtro'!#REF!</xm:f>
          </x14:formula1>
          <xm:sqref>K4 O4 M4 Q4 M16:M18 Q16:Q18 K16:K18 M7:M9 O7:O9 K7:K9 Q7:Q9 K12:K13 Q12:Q13 M12:M13 O12:O13 O16:O18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3"/>
  <sheetViews>
    <sheetView zoomScale="55" zoomScaleNormal="55" workbookViewId="0">
      <selection activeCell="K12" sqref="K12"/>
    </sheetView>
  </sheetViews>
  <sheetFormatPr baseColWidth="10" defaultRowHeight="15"/>
  <cols>
    <col min="1" max="1" width="22.140625" customWidth="1"/>
    <col min="3" max="3" width="42.85546875" customWidth="1"/>
    <col min="4" max="4" width="23.28515625" bestFit="1" customWidth="1"/>
    <col min="5" max="5" width="30.140625" customWidth="1"/>
    <col min="7" max="7" width="16" bestFit="1" customWidth="1"/>
    <col min="8" max="9" width="14.5703125" customWidth="1"/>
    <col min="10" max="10" width="43.140625" customWidth="1"/>
  </cols>
  <sheetData>
    <row r="1" spans="1:10" ht="21" thickBot="1">
      <c r="A1" s="111" t="s">
        <v>46</v>
      </c>
      <c r="B1" s="112"/>
      <c r="C1" s="112"/>
      <c r="D1" s="112"/>
      <c r="E1" s="112"/>
      <c r="F1" s="112"/>
      <c r="G1" s="112"/>
      <c r="H1" s="112"/>
      <c r="I1" s="112"/>
      <c r="J1" s="112"/>
    </row>
    <row r="2" spans="1:10" ht="18" customHeight="1" thickBot="1">
      <c r="A2" s="114" t="s">
        <v>26</v>
      </c>
      <c r="B2" s="116" t="s">
        <v>27</v>
      </c>
      <c r="C2" s="116"/>
      <c r="D2" s="118" t="s">
        <v>47</v>
      </c>
      <c r="E2" s="116" t="s">
        <v>48</v>
      </c>
      <c r="F2" s="120" t="s">
        <v>49</v>
      </c>
      <c r="G2" s="120"/>
      <c r="H2" s="113" t="s">
        <v>50</v>
      </c>
      <c r="I2" s="113"/>
      <c r="J2" s="113"/>
    </row>
    <row r="3" spans="1:10" ht="48" thickBot="1">
      <c r="A3" s="115"/>
      <c r="B3" s="117"/>
      <c r="C3" s="117"/>
      <c r="D3" s="119"/>
      <c r="E3" s="117"/>
      <c r="F3" s="36" t="s">
        <v>51</v>
      </c>
      <c r="G3" s="36" t="s">
        <v>52</v>
      </c>
      <c r="H3" s="37" t="s">
        <v>238</v>
      </c>
      <c r="I3" s="83" t="s">
        <v>314</v>
      </c>
      <c r="J3" s="68" t="s">
        <v>237</v>
      </c>
    </row>
    <row r="4" spans="1:10" ht="199.5">
      <c r="A4" s="108" t="s">
        <v>53</v>
      </c>
      <c r="B4" s="19" t="s">
        <v>2</v>
      </c>
      <c r="C4" s="20" t="s">
        <v>54</v>
      </c>
      <c r="D4" s="20" t="s">
        <v>55</v>
      </c>
      <c r="E4" s="20" t="s">
        <v>56</v>
      </c>
      <c r="F4" s="21">
        <v>43101</v>
      </c>
      <c r="G4" s="21">
        <v>43465</v>
      </c>
      <c r="H4" s="26">
        <v>1</v>
      </c>
      <c r="I4" s="95">
        <v>1</v>
      </c>
      <c r="J4" s="81" t="s">
        <v>261</v>
      </c>
    </row>
    <row r="5" spans="1:10" ht="42.75">
      <c r="A5" s="109"/>
      <c r="B5" s="22" t="s">
        <v>57</v>
      </c>
      <c r="C5" s="23" t="s">
        <v>58</v>
      </c>
      <c r="D5" s="24" t="s">
        <v>59</v>
      </c>
      <c r="E5" s="23" t="s">
        <v>60</v>
      </c>
      <c r="F5" s="25">
        <v>43101</v>
      </c>
      <c r="G5" s="25">
        <v>43465</v>
      </c>
      <c r="H5" s="26">
        <v>1</v>
      </c>
      <c r="I5" s="26">
        <v>1</v>
      </c>
      <c r="J5" s="44" t="s">
        <v>262</v>
      </c>
    </row>
    <row r="6" spans="1:10" ht="28.5">
      <c r="A6" s="109"/>
      <c r="B6" s="22" t="s">
        <v>61</v>
      </c>
      <c r="C6" s="23" t="s">
        <v>62</v>
      </c>
      <c r="D6" s="24" t="s">
        <v>63</v>
      </c>
      <c r="E6" s="23" t="s">
        <v>60</v>
      </c>
      <c r="F6" s="25">
        <v>43101</v>
      </c>
      <c r="G6" s="25">
        <v>43465</v>
      </c>
      <c r="H6" s="85"/>
      <c r="I6" s="85"/>
      <c r="J6" s="44" t="s">
        <v>263</v>
      </c>
    </row>
    <row r="7" spans="1:10" ht="313.5">
      <c r="A7" s="109"/>
      <c r="B7" s="22" t="s">
        <v>64</v>
      </c>
      <c r="C7" s="23" t="s">
        <v>65</v>
      </c>
      <c r="D7" s="28" t="s">
        <v>66</v>
      </c>
      <c r="E7" s="23" t="s">
        <v>67</v>
      </c>
      <c r="F7" s="25">
        <v>43101</v>
      </c>
      <c r="G7" s="25">
        <v>43465</v>
      </c>
      <c r="H7" s="26">
        <v>1</v>
      </c>
      <c r="I7" s="26">
        <v>1</v>
      </c>
      <c r="J7" s="44" t="s">
        <v>264</v>
      </c>
    </row>
    <row r="8" spans="1:10" ht="85.5">
      <c r="A8" s="109"/>
      <c r="B8" s="22" t="s">
        <v>68</v>
      </c>
      <c r="C8" s="23" t="s">
        <v>69</v>
      </c>
      <c r="D8" s="24" t="s">
        <v>70</v>
      </c>
      <c r="E8" s="23" t="s">
        <v>60</v>
      </c>
      <c r="F8" s="25">
        <v>43101</v>
      </c>
      <c r="G8" s="25">
        <v>43465</v>
      </c>
      <c r="H8" s="26">
        <v>1</v>
      </c>
      <c r="I8" s="26">
        <v>1</v>
      </c>
      <c r="J8" s="44" t="s">
        <v>265</v>
      </c>
    </row>
    <row r="9" spans="1:10" ht="256.5">
      <c r="A9" s="109"/>
      <c r="B9" s="22" t="s">
        <v>71</v>
      </c>
      <c r="C9" s="23" t="s">
        <v>72</v>
      </c>
      <c r="D9" s="24" t="s">
        <v>70</v>
      </c>
      <c r="E9" s="23" t="s">
        <v>60</v>
      </c>
      <c r="F9" s="25">
        <v>43101</v>
      </c>
      <c r="G9" s="25">
        <v>43465</v>
      </c>
      <c r="H9" s="26">
        <v>1</v>
      </c>
      <c r="I9" s="26">
        <v>1</v>
      </c>
      <c r="J9" s="44" t="s">
        <v>266</v>
      </c>
    </row>
    <row r="10" spans="1:10" ht="270.75">
      <c r="A10" s="109"/>
      <c r="B10" s="22" t="s">
        <v>73</v>
      </c>
      <c r="C10" s="23" t="s">
        <v>74</v>
      </c>
      <c r="D10" s="28" t="s">
        <v>75</v>
      </c>
      <c r="E10" s="23" t="s">
        <v>76</v>
      </c>
      <c r="F10" s="25">
        <v>43101</v>
      </c>
      <c r="G10" s="25">
        <v>43465</v>
      </c>
      <c r="H10" s="26">
        <v>1</v>
      </c>
      <c r="I10" s="26">
        <v>1</v>
      </c>
      <c r="J10" s="44" t="s">
        <v>267</v>
      </c>
    </row>
    <row r="11" spans="1:10" ht="85.5">
      <c r="A11" s="109"/>
      <c r="B11" s="22" t="s">
        <v>77</v>
      </c>
      <c r="C11" s="23" t="s">
        <v>78</v>
      </c>
      <c r="D11" s="28" t="s">
        <v>75</v>
      </c>
      <c r="E11" s="23" t="s">
        <v>79</v>
      </c>
      <c r="F11" s="25">
        <v>43101</v>
      </c>
      <c r="G11" s="25">
        <v>43465</v>
      </c>
      <c r="H11" s="26">
        <v>1</v>
      </c>
      <c r="I11" s="26">
        <v>1</v>
      </c>
      <c r="J11" s="44" t="s">
        <v>268</v>
      </c>
    </row>
    <row r="12" spans="1:10" ht="99.75">
      <c r="A12" s="109"/>
      <c r="B12" s="22" t="s">
        <v>80</v>
      </c>
      <c r="C12" s="23" t="s">
        <v>81</v>
      </c>
      <c r="D12" s="28" t="s">
        <v>75</v>
      </c>
      <c r="E12" s="23" t="s">
        <v>82</v>
      </c>
      <c r="F12" s="25">
        <v>43101</v>
      </c>
      <c r="G12" s="25">
        <v>43465</v>
      </c>
      <c r="H12" s="26">
        <v>1</v>
      </c>
      <c r="I12" s="26">
        <v>1</v>
      </c>
      <c r="J12" s="44" t="s">
        <v>269</v>
      </c>
    </row>
    <row r="13" spans="1:10" ht="99.75">
      <c r="A13" s="109"/>
      <c r="B13" s="22" t="s">
        <v>83</v>
      </c>
      <c r="C13" s="23" t="s">
        <v>84</v>
      </c>
      <c r="D13" s="28" t="s">
        <v>75</v>
      </c>
      <c r="E13" s="23" t="s">
        <v>85</v>
      </c>
      <c r="F13" s="25">
        <v>43101</v>
      </c>
      <c r="G13" s="25">
        <v>43465</v>
      </c>
      <c r="H13" s="26">
        <v>1</v>
      </c>
      <c r="I13" s="26">
        <v>1</v>
      </c>
      <c r="J13" s="44" t="s">
        <v>270</v>
      </c>
    </row>
    <row r="14" spans="1:10" ht="327.75">
      <c r="A14" s="109"/>
      <c r="B14" s="22" t="s">
        <v>86</v>
      </c>
      <c r="C14" s="23" t="s">
        <v>87</v>
      </c>
      <c r="D14" s="23" t="s">
        <v>88</v>
      </c>
      <c r="E14" s="23" t="s">
        <v>89</v>
      </c>
      <c r="F14" s="25">
        <v>43101</v>
      </c>
      <c r="G14" s="25">
        <v>43465</v>
      </c>
      <c r="H14" s="26">
        <v>1</v>
      </c>
      <c r="I14" s="26">
        <v>1</v>
      </c>
      <c r="J14" s="44" t="s">
        <v>271</v>
      </c>
    </row>
    <row r="15" spans="1:10" ht="42.75">
      <c r="A15" s="109"/>
      <c r="B15" s="22" t="s">
        <v>90</v>
      </c>
      <c r="C15" s="23" t="s">
        <v>91</v>
      </c>
      <c r="D15" s="23" t="s">
        <v>88</v>
      </c>
      <c r="E15" s="23" t="s">
        <v>92</v>
      </c>
      <c r="F15" s="25">
        <v>43101</v>
      </c>
      <c r="G15" s="25">
        <v>43465</v>
      </c>
      <c r="H15" s="26">
        <v>1</v>
      </c>
      <c r="I15" s="26">
        <v>1</v>
      </c>
      <c r="J15" s="82"/>
    </row>
    <row r="16" spans="1:10" ht="142.5">
      <c r="A16" s="109"/>
      <c r="B16" s="22" t="s">
        <v>93</v>
      </c>
      <c r="C16" s="23" t="s">
        <v>94</v>
      </c>
      <c r="D16" s="23" t="s">
        <v>95</v>
      </c>
      <c r="E16" s="23" t="s">
        <v>96</v>
      </c>
      <c r="F16" s="25">
        <v>43101</v>
      </c>
      <c r="G16" s="25">
        <v>43465</v>
      </c>
      <c r="H16" s="26">
        <v>1</v>
      </c>
      <c r="I16" s="26">
        <v>1</v>
      </c>
      <c r="J16" s="44" t="s">
        <v>272</v>
      </c>
    </row>
    <row r="17" spans="1:10" ht="199.5">
      <c r="A17" s="109"/>
      <c r="B17" s="22" t="s">
        <v>97</v>
      </c>
      <c r="C17" s="23" t="s">
        <v>98</v>
      </c>
      <c r="D17" s="23" t="s">
        <v>99</v>
      </c>
      <c r="E17" s="23" t="s">
        <v>100</v>
      </c>
      <c r="F17" s="25">
        <v>43101</v>
      </c>
      <c r="G17" s="25">
        <v>43465</v>
      </c>
      <c r="H17" s="26">
        <v>1</v>
      </c>
      <c r="I17" s="26">
        <v>1</v>
      </c>
      <c r="J17" s="44" t="s">
        <v>273</v>
      </c>
    </row>
    <row r="18" spans="1:10" ht="171">
      <c r="A18" s="109" t="s">
        <v>101</v>
      </c>
      <c r="B18" s="22" t="s">
        <v>5</v>
      </c>
      <c r="C18" s="23" t="s">
        <v>102</v>
      </c>
      <c r="D18" s="23" t="s">
        <v>103</v>
      </c>
      <c r="E18" s="23" t="s">
        <v>79</v>
      </c>
      <c r="F18" s="25">
        <v>43101</v>
      </c>
      <c r="G18" s="25">
        <v>43465</v>
      </c>
      <c r="H18" s="29">
        <v>0.25</v>
      </c>
      <c r="I18" s="96">
        <v>0.5</v>
      </c>
      <c r="J18" s="44" t="s">
        <v>274</v>
      </c>
    </row>
    <row r="19" spans="1:10" ht="185.25">
      <c r="A19" s="109"/>
      <c r="B19" s="22" t="s">
        <v>7</v>
      </c>
      <c r="C19" s="23" t="s">
        <v>104</v>
      </c>
      <c r="D19" s="23" t="s">
        <v>105</v>
      </c>
      <c r="E19" s="23" t="s">
        <v>79</v>
      </c>
      <c r="F19" s="25">
        <v>43101</v>
      </c>
      <c r="G19" s="25">
        <v>43465</v>
      </c>
      <c r="H19" s="29">
        <v>0.25</v>
      </c>
      <c r="I19" s="96">
        <v>0.5</v>
      </c>
      <c r="J19" s="44" t="s">
        <v>275</v>
      </c>
    </row>
    <row r="20" spans="1:10" ht="327.75">
      <c r="A20" s="109"/>
      <c r="B20" s="22" t="s">
        <v>106</v>
      </c>
      <c r="C20" s="23" t="s">
        <v>107</v>
      </c>
      <c r="D20" s="23" t="s">
        <v>108</v>
      </c>
      <c r="E20" s="23" t="s">
        <v>89</v>
      </c>
      <c r="F20" s="25">
        <v>43101</v>
      </c>
      <c r="G20" s="25">
        <v>43465</v>
      </c>
      <c r="H20" s="29">
        <v>0.5</v>
      </c>
      <c r="I20" s="29">
        <v>0.5</v>
      </c>
      <c r="J20" s="44" t="s">
        <v>271</v>
      </c>
    </row>
    <row r="21" spans="1:10" ht="128.25">
      <c r="A21" s="109"/>
      <c r="B21" s="22" t="s">
        <v>109</v>
      </c>
      <c r="C21" s="23" t="s">
        <v>110</v>
      </c>
      <c r="D21" s="24" t="s">
        <v>111</v>
      </c>
      <c r="E21" s="23" t="s">
        <v>112</v>
      </c>
      <c r="F21" s="25">
        <v>43101</v>
      </c>
      <c r="G21" s="25">
        <v>43465</v>
      </c>
      <c r="H21" s="29">
        <v>0.25</v>
      </c>
      <c r="I21" s="96">
        <v>0.5</v>
      </c>
      <c r="J21" s="44" t="s">
        <v>276</v>
      </c>
    </row>
    <row r="22" spans="1:10" ht="409.5">
      <c r="A22" s="109"/>
      <c r="B22" s="22" t="s">
        <v>113</v>
      </c>
      <c r="C22" s="23" t="s">
        <v>114</v>
      </c>
      <c r="D22" s="24" t="s">
        <v>115</v>
      </c>
      <c r="E22" s="23" t="s">
        <v>60</v>
      </c>
      <c r="F22" s="25">
        <v>43101</v>
      </c>
      <c r="G22" s="25">
        <v>43465</v>
      </c>
      <c r="H22" s="29">
        <v>0.5</v>
      </c>
      <c r="I22" s="29">
        <v>0.5</v>
      </c>
      <c r="J22" s="44" t="s">
        <v>277</v>
      </c>
    </row>
    <row r="23" spans="1:10" ht="171">
      <c r="A23" s="109"/>
      <c r="B23" s="22" t="s">
        <v>116</v>
      </c>
      <c r="C23" s="23" t="s">
        <v>117</v>
      </c>
      <c r="D23" s="23" t="s">
        <v>118</v>
      </c>
      <c r="E23" s="23" t="s">
        <v>60</v>
      </c>
      <c r="F23" s="25">
        <v>43101</v>
      </c>
      <c r="G23" s="25">
        <v>43281</v>
      </c>
      <c r="H23" s="29">
        <v>1</v>
      </c>
      <c r="I23" s="29">
        <v>1</v>
      </c>
      <c r="J23" s="44" t="s">
        <v>278</v>
      </c>
    </row>
    <row r="24" spans="1:10" ht="85.5">
      <c r="A24" s="109"/>
      <c r="B24" s="22" t="s">
        <v>119</v>
      </c>
      <c r="C24" s="23" t="s">
        <v>120</v>
      </c>
      <c r="D24" s="23" t="s">
        <v>121</v>
      </c>
      <c r="E24" s="23" t="s">
        <v>79</v>
      </c>
      <c r="F24" s="25">
        <v>43101</v>
      </c>
      <c r="G24" s="25">
        <v>43465</v>
      </c>
      <c r="H24" s="29">
        <v>0.5</v>
      </c>
      <c r="I24" s="29">
        <v>0.5</v>
      </c>
      <c r="J24" s="44" t="s">
        <v>279</v>
      </c>
    </row>
    <row r="25" spans="1:10" ht="114">
      <c r="A25" s="109" t="s">
        <v>122</v>
      </c>
      <c r="B25" s="22" t="s">
        <v>10</v>
      </c>
      <c r="C25" s="23" t="s">
        <v>123</v>
      </c>
      <c r="D25" s="24" t="s">
        <v>124</v>
      </c>
      <c r="E25" s="23" t="s">
        <v>60</v>
      </c>
      <c r="F25" s="30">
        <v>43101</v>
      </c>
      <c r="G25" s="30">
        <v>43131</v>
      </c>
      <c r="H25" s="29">
        <v>0.25</v>
      </c>
      <c r="I25" s="96">
        <v>0.5</v>
      </c>
      <c r="J25" s="44" t="s">
        <v>280</v>
      </c>
    </row>
    <row r="26" spans="1:10" ht="242.25">
      <c r="A26" s="109"/>
      <c r="B26" s="22" t="s">
        <v>12</v>
      </c>
      <c r="C26" s="23" t="s">
        <v>125</v>
      </c>
      <c r="D26" s="24" t="s">
        <v>126</v>
      </c>
      <c r="E26" s="23" t="s">
        <v>60</v>
      </c>
      <c r="F26" s="30">
        <v>43101</v>
      </c>
      <c r="G26" s="30">
        <v>43131</v>
      </c>
      <c r="H26" s="29">
        <v>1</v>
      </c>
      <c r="I26" s="29">
        <v>1</v>
      </c>
      <c r="J26" s="44" t="s">
        <v>281</v>
      </c>
    </row>
    <row r="27" spans="1:10" ht="114">
      <c r="A27" s="109"/>
      <c r="B27" s="22" t="s">
        <v>14</v>
      </c>
      <c r="C27" s="23" t="s">
        <v>127</v>
      </c>
      <c r="D27" s="28" t="s">
        <v>66</v>
      </c>
      <c r="E27" s="23" t="s">
        <v>60</v>
      </c>
      <c r="F27" s="25">
        <v>43101</v>
      </c>
      <c r="G27" s="25">
        <v>43465</v>
      </c>
      <c r="H27" s="29">
        <v>0.25</v>
      </c>
      <c r="I27" s="96">
        <v>0.5</v>
      </c>
      <c r="J27" s="44" t="s">
        <v>282</v>
      </c>
    </row>
    <row r="28" spans="1:10" ht="114">
      <c r="A28" s="109"/>
      <c r="B28" s="22" t="s">
        <v>128</v>
      </c>
      <c r="C28" s="23" t="s">
        <v>129</v>
      </c>
      <c r="D28" s="28" t="s">
        <v>66</v>
      </c>
      <c r="E28" s="23" t="s">
        <v>60</v>
      </c>
      <c r="F28" s="25">
        <v>43101</v>
      </c>
      <c r="G28" s="25">
        <v>43465</v>
      </c>
      <c r="H28" s="29">
        <v>0.25</v>
      </c>
      <c r="I28" s="96">
        <v>0.5</v>
      </c>
      <c r="J28" s="44" t="s">
        <v>282</v>
      </c>
    </row>
    <row r="29" spans="1:10" ht="71.25">
      <c r="A29" s="109"/>
      <c r="B29" s="22" t="s">
        <v>130</v>
      </c>
      <c r="C29" s="23" t="s">
        <v>131</v>
      </c>
      <c r="D29" s="24" t="s">
        <v>132</v>
      </c>
      <c r="E29" s="23" t="s">
        <v>60</v>
      </c>
      <c r="F29" s="25">
        <v>43101</v>
      </c>
      <c r="G29" s="25">
        <v>43190</v>
      </c>
      <c r="H29" s="26">
        <v>1</v>
      </c>
      <c r="I29" s="26">
        <v>1</v>
      </c>
      <c r="J29" s="44" t="s">
        <v>283</v>
      </c>
    </row>
    <row r="30" spans="1:10" ht="142.5">
      <c r="A30" s="109"/>
      <c r="B30" s="22" t="s">
        <v>133</v>
      </c>
      <c r="C30" s="23" t="s">
        <v>134</v>
      </c>
      <c r="D30" s="24" t="s">
        <v>135</v>
      </c>
      <c r="E30" s="23" t="s">
        <v>96</v>
      </c>
      <c r="F30" s="25">
        <v>43101</v>
      </c>
      <c r="G30" s="25">
        <v>43465</v>
      </c>
      <c r="H30" s="29">
        <v>0.25</v>
      </c>
      <c r="I30" s="96">
        <v>0.5</v>
      </c>
      <c r="J30" s="44" t="s">
        <v>284</v>
      </c>
    </row>
    <row r="31" spans="1:10" ht="128.25">
      <c r="A31" s="109" t="s">
        <v>136</v>
      </c>
      <c r="B31" s="31" t="s">
        <v>17</v>
      </c>
      <c r="C31" s="23" t="s">
        <v>137</v>
      </c>
      <c r="D31" s="24" t="s">
        <v>138</v>
      </c>
      <c r="E31" s="23" t="s">
        <v>60</v>
      </c>
      <c r="F31" s="25">
        <v>43101</v>
      </c>
      <c r="G31" s="25">
        <v>43465</v>
      </c>
      <c r="H31" s="29">
        <v>0.25</v>
      </c>
      <c r="I31" s="96">
        <v>0.5</v>
      </c>
      <c r="J31" s="44" t="s">
        <v>285</v>
      </c>
    </row>
    <row r="32" spans="1:10" ht="29.25" thickBot="1">
      <c r="A32" s="110"/>
      <c r="B32" s="32" t="s">
        <v>19</v>
      </c>
      <c r="C32" s="33" t="s">
        <v>139</v>
      </c>
      <c r="D32" s="34" t="s">
        <v>140</v>
      </c>
      <c r="E32" s="33" t="s">
        <v>60</v>
      </c>
      <c r="F32" s="35">
        <v>43101</v>
      </c>
      <c r="G32" s="35">
        <v>43465</v>
      </c>
      <c r="H32" s="86"/>
      <c r="I32" s="86"/>
      <c r="J32" s="44" t="s">
        <v>268</v>
      </c>
    </row>
    <row r="33" spans="8:9">
      <c r="H33" s="87">
        <f>(SUM(H4:H32))/27</f>
        <v>0.72222222222222221</v>
      </c>
      <c r="I33" s="87">
        <f>(SUM(I4:I32))/27</f>
        <v>0.79629629629629628</v>
      </c>
    </row>
  </sheetData>
  <mergeCells count="11">
    <mergeCell ref="A4:A17"/>
    <mergeCell ref="A18:A24"/>
    <mergeCell ref="A25:A30"/>
    <mergeCell ref="A31:A32"/>
    <mergeCell ref="A1:J1"/>
    <mergeCell ref="H2:J2"/>
    <mergeCell ref="A2:A3"/>
    <mergeCell ref="B2:C3"/>
    <mergeCell ref="D2:D3"/>
    <mergeCell ref="E2:E3"/>
    <mergeCell ref="F2:G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4"/>
  <sheetViews>
    <sheetView topLeftCell="A10" zoomScale="70" zoomScaleNormal="70" workbookViewId="0">
      <selection activeCell="H16" sqref="H16"/>
    </sheetView>
  </sheetViews>
  <sheetFormatPr baseColWidth="10" defaultRowHeight="15"/>
  <cols>
    <col min="1" max="1" width="22.42578125" customWidth="1"/>
    <col min="3" max="3" width="31" customWidth="1"/>
    <col min="4" max="4" width="29.42578125" customWidth="1"/>
    <col min="5" max="5" width="23.5703125" customWidth="1"/>
    <col min="7" max="7" width="13.85546875" customWidth="1"/>
    <col min="8" max="9" width="15.42578125" customWidth="1"/>
    <col min="10" max="10" width="56.42578125" customWidth="1"/>
  </cols>
  <sheetData>
    <row r="1" spans="1:10" ht="21" thickBot="1">
      <c r="A1" s="121" t="s">
        <v>141</v>
      </c>
      <c r="B1" s="122"/>
      <c r="C1" s="122"/>
      <c r="D1" s="122"/>
      <c r="E1" s="122"/>
      <c r="F1" s="122"/>
      <c r="G1" s="122"/>
      <c r="H1" s="122"/>
      <c r="I1" s="122"/>
      <c r="J1" s="122"/>
    </row>
    <row r="2" spans="1:10" ht="16.5" thickBot="1">
      <c r="A2" s="114" t="s">
        <v>26</v>
      </c>
      <c r="B2" s="124" t="s">
        <v>27</v>
      </c>
      <c r="C2" s="125"/>
      <c r="D2" s="128" t="s">
        <v>47</v>
      </c>
      <c r="E2" s="130" t="s">
        <v>48</v>
      </c>
      <c r="F2" s="118" t="s">
        <v>49</v>
      </c>
      <c r="G2" s="118"/>
      <c r="H2" s="118" t="s">
        <v>50</v>
      </c>
      <c r="I2" s="118"/>
      <c r="J2" s="118"/>
    </row>
    <row r="3" spans="1:10" ht="38.25">
      <c r="A3" s="123"/>
      <c r="B3" s="126"/>
      <c r="C3" s="127"/>
      <c r="D3" s="129"/>
      <c r="E3" s="131"/>
      <c r="F3" s="51" t="s">
        <v>51</v>
      </c>
      <c r="G3" s="51" t="s">
        <v>51</v>
      </c>
      <c r="H3" s="52" t="s">
        <v>238</v>
      </c>
      <c r="I3" s="52" t="s">
        <v>314</v>
      </c>
      <c r="J3" s="68" t="s">
        <v>237</v>
      </c>
    </row>
    <row r="4" spans="1:10" ht="171">
      <c r="A4" s="132" t="s">
        <v>142</v>
      </c>
      <c r="B4" s="38" t="s">
        <v>2</v>
      </c>
      <c r="C4" s="39" t="s">
        <v>143</v>
      </c>
      <c r="D4" s="39" t="s">
        <v>144</v>
      </c>
      <c r="E4" s="40" t="s">
        <v>145</v>
      </c>
      <c r="F4" s="30">
        <v>43102</v>
      </c>
      <c r="G4" s="41">
        <v>43465</v>
      </c>
      <c r="H4" s="42">
        <v>0.25</v>
      </c>
      <c r="I4" s="97">
        <v>0.5</v>
      </c>
      <c r="J4" s="72" t="s">
        <v>250</v>
      </c>
    </row>
    <row r="5" spans="1:10" ht="185.25">
      <c r="A5" s="132"/>
      <c r="B5" s="38" t="s">
        <v>57</v>
      </c>
      <c r="C5" s="39" t="s">
        <v>146</v>
      </c>
      <c r="D5" s="39" t="s">
        <v>147</v>
      </c>
      <c r="E5" s="40" t="s">
        <v>148</v>
      </c>
      <c r="F5" s="30">
        <v>43102</v>
      </c>
      <c r="G5" s="41">
        <v>43465</v>
      </c>
      <c r="H5" s="42">
        <v>0.25</v>
      </c>
      <c r="I5" s="97">
        <v>0.5</v>
      </c>
      <c r="J5" s="72" t="s">
        <v>251</v>
      </c>
    </row>
    <row r="6" spans="1:10" ht="99.75">
      <c r="A6" s="132" t="s">
        <v>149</v>
      </c>
      <c r="B6" s="38" t="s">
        <v>5</v>
      </c>
      <c r="C6" s="43" t="s">
        <v>150</v>
      </c>
      <c r="D6" s="44" t="s">
        <v>151</v>
      </c>
      <c r="E6" s="40" t="s">
        <v>152</v>
      </c>
      <c r="F6" s="30">
        <v>43102</v>
      </c>
      <c r="G6" s="41">
        <v>43465</v>
      </c>
      <c r="H6" s="42">
        <v>0.25</v>
      </c>
      <c r="I6" s="97">
        <v>0.5</v>
      </c>
      <c r="J6" s="72" t="s">
        <v>252</v>
      </c>
    </row>
    <row r="7" spans="1:10" ht="57">
      <c r="A7" s="132"/>
      <c r="B7" s="38" t="s">
        <v>7</v>
      </c>
      <c r="C7" s="44" t="s">
        <v>153</v>
      </c>
      <c r="D7" s="44" t="s">
        <v>154</v>
      </c>
      <c r="E7" s="40" t="s">
        <v>155</v>
      </c>
      <c r="F7" s="30">
        <v>43102</v>
      </c>
      <c r="G7" s="41">
        <v>43281</v>
      </c>
      <c r="H7" s="42">
        <v>0.5</v>
      </c>
      <c r="I7" s="97">
        <v>1</v>
      </c>
      <c r="J7" s="72" t="s">
        <v>253</v>
      </c>
    </row>
    <row r="8" spans="1:10" ht="114">
      <c r="A8" s="132" t="s">
        <v>156</v>
      </c>
      <c r="B8" s="38" t="s">
        <v>10</v>
      </c>
      <c r="C8" s="43" t="s">
        <v>157</v>
      </c>
      <c r="D8" s="44" t="s">
        <v>158</v>
      </c>
      <c r="E8" s="40" t="s">
        <v>155</v>
      </c>
      <c r="F8" s="30">
        <v>43102</v>
      </c>
      <c r="G8" s="41">
        <v>43465</v>
      </c>
      <c r="H8" s="42">
        <v>0.4</v>
      </c>
      <c r="I8" s="97">
        <v>0.8</v>
      </c>
      <c r="J8" s="73" t="s">
        <v>254</v>
      </c>
    </row>
    <row r="9" spans="1:10" ht="114">
      <c r="A9" s="132"/>
      <c r="B9" s="38" t="s">
        <v>12</v>
      </c>
      <c r="C9" s="44" t="s">
        <v>159</v>
      </c>
      <c r="D9" s="44" t="s">
        <v>160</v>
      </c>
      <c r="E9" s="40" t="s">
        <v>161</v>
      </c>
      <c r="F9" s="30">
        <v>43102</v>
      </c>
      <c r="G9" s="41">
        <v>43465</v>
      </c>
      <c r="H9" s="42">
        <v>0.25</v>
      </c>
      <c r="I9" s="97">
        <v>0.5</v>
      </c>
      <c r="J9" s="72" t="s">
        <v>255</v>
      </c>
    </row>
    <row r="10" spans="1:10" ht="57">
      <c r="A10" s="132" t="s">
        <v>162</v>
      </c>
      <c r="B10" s="38" t="s">
        <v>17</v>
      </c>
      <c r="C10" s="43" t="s">
        <v>163</v>
      </c>
      <c r="D10" s="44" t="s">
        <v>164</v>
      </c>
      <c r="E10" s="40" t="s">
        <v>165</v>
      </c>
      <c r="F10" s="30">
        <v>43102</v>
      </c>
      <c r="G10" s="41">
        <v>43465</v>
      </c>
      <c r="H10" s="42">
        <v>0.25</v>
      </c>
      <c r="I10" s="97">
        <v>0.5</v>
      </c>
      <c r="J10" s="72" t="s">
        <v>256</v>
      </c>
    </row>
    <row r="11" spans="1:10" ht="57">
      <c r="A11" s="132"/>
      <c r="B11" s="38" t="s">
        <v>19</v>
      </c>
      <c r="C11" s="43" t="s">
        <v>166</v>
      </c>
      <c r="D11" s="44" t="s">
        <v>167</v>
      </c>
      <c r="E11" s="40" t="s">
        <v>165</v>
      </c>
      <c r="F11" s="30">
        <v>43102</v>
      </c>
      <c r="G11" s="41">
        <v>43465</v>
      </c>
      <c r="H11" s="42">
        <v>0.25</v>
      </c>
      <c r="I11" s="97">
        <v>0.5</v>
      </c>
      <c r="J11" s="72" t="s">
        <v>257</v>
      </c>
    </row>
    <row r="12" spans="1:10" ht="85.5">
      <c r="A12" s="132" t="s">
        <v>168</v>
      </c>
      <c r="B12" s="38" t="s">
        <v>22</v>
      </c>
      <c r="C12" s="39" t="s">
        <v>169</v>
      </c>
      <c r="D12" s="39" t="s">
        <v>170</v>
      </c>
      <c r="E12" s="40" t="s">
        <v>171</v>
      </c>
      <c r="F12" s="30">
        <v>43102</v>
      </c>
      <c r="G12" s="41">
        <v>43465</v>
      </c>
      <c r="H12" s="42">
        <v>0.25</v>
      </c>
      <c r="I12" s="97">
        <v>0.5</v>
      </c>
      <c r="J12" s="72" t="s">
        <v>258</v>
      </c>
    </row>
    <row r="13" spans="1:10" ht="86.25" thickBot="1">
      <c r="A13" s="133"/>
      <c r="B13" s="45" t="s">
        <v>24</v>
      </c>
      <c r="C13" s="46" t="s">
        <v>172</v>
      </c>
      <c r="D13" s="46" t="s">
        <v>173</v>
      </c>
      <c r="E13" s="47" t="s">
        <v>165</v>
      </c>
      <c r="F13" s="48">
        <v>43102</v>
      </c>
      <c r="G13" s="49">
        <v>43465</v>
      </c>
      <c r="H13" s="50">
        <v>0.25</v>
      </c>
      <c r="I13" s="97">
        <v>0.5</v>
      </c>
      <c r="J13" s="74" t="s">
        <v>259</v>
      </c>
    </row>
    <row r="14" spans="1:10">
      <c r="H14" s="89">
        <f>(SUM(H4:H13))/10</f>
        <v>0.28999999999999998</v>
      </c>
      <c r="I14" s="89">
        <f>(SUM(I4:I13))/10</f>
        <v>0.57999999999999996</v>
      </c>
    </row>
  </sheetData>
  <mergeCells count="12">
    <mergeCell ref="A4:A5"/>
    <mergeCell ref="A6:A7"/>
    <mergeCell ref="A8:A9"/>
    <mergeCell ref="A10:A11"/>
    <mergeCell ref="A12:A13"/>
    <mergeCell ref="A1:J1"/>
    <mergeCell ref="A2:A3"/>
    <mergeCell ref="B2:C3"/>
    <mergeCell ref="D2:D3"/>
    <mergeCell ref="E2:E3"/>
    <mergeCell ref="F2:G2"/>
    <mergeCell ref="H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topLeftCell="A22" zoomScale="70" zoomScaleNormal="70" workbookViewId="0">
      <selection activeCell="I27" sqref="I27"/>
    </sheetView>
  </sheetViews>
  <sheetFormatPr baseColWidth="10" defaultRowHeight="15"/>
  <cols>
    <col min="1" max="1" width="22" customWidth="1"/>
    <col min="3" max="3" width="39.42578125" customWidth="1"/>
    <col min="4" max="4" width="32" customWidth="1"/>
    <col min="5" max="5" width="36.140625" customWidth="1"/>
    <col min="7" max="7" width="16.5703125" customWidth="1"/>
    <col min="8" max="9" width="16.28515625" customWidth="1"/>
    <col min="10" max="10" width="74.5703125" customWidth="1"/>
  </cols>
  <sheetData>
    <row r="1" spans="1:10" ht="15.75">
      <c r="A1" s="134" t="s">
        <v>174</v>
      </c>
      <c r="B1" s="135"/>
      <c r="C1" s="135"/>
      <c r="D1" s="135"/>
      <c r="E1" s="135"/>
      <c r="F1" s="135"/>
      <c r="G1" s="135"/>
      <c r="H1" s="135"/>
      <c r="I1" s="135"/>
      <c r="J1" s="135"/>
    </row>
    <row r="2" spans="1:10" ht="16.5" thickBot="1">
      <c r="A2" s="136" t="s">
        <v>26</v>
      </c>
      <c r="B2" s="137" t="s">
        <v>27</v>
      </c>
      <c r="C2" s="137"/>
      <c r="D2" s="138" t="s">
        <v>47</v>
      </c>
      <c r="E2" s="137" t="s">
        <v>48</v>
      </c>
      <c r="F2" s="138" t="s">
        <v>49</v>
      </c>
      <c r="G2" s="138"/>
      <c r="H2" s="138" t="s">
        <v>50</v>
      </c>
      <c r="I2" s="138"/>
      <c r="J2" s="138"/>
    </row>
    <row r="3" spans="1:10" ht="38.25">
      <c r="A3" s="136"/>
      <c r="B3" s="137"/>
      <c r="C3" s="137"/>
      <c r="D3" s="138"/>
      <c r="E3" s="137"/>
      <c r="F3" s="66" t="s">
        <v>51</v>
      </c>
      <c r="G3" s="66" t="s">
        <v>51</v>
      </c>
      <c r="H3" s="66" t="s">
        <v>238</v>
      </c>
      <c r="I3" s="66" t="s">
        <v>314</v>
      </c>
      <c r="J3" s="68" t="s">
        <v>237</v>
      </c>
    </row>
    <row r="4" spans="1:10" ht="57">
      <c r="A4" s="139" t="s">
        <v>175</v>
      </c>
      <c r="B4" s="53" t="s">
        <v>2</v>
      </c>
      <c r="C4" s="54" t="s">
        <v>176</v>
      </c>
      <c r="D4" s="55" t="s">
        <v>177</v>
      </c>
      <c r="E4" s="55" t="s">
        <v>178</v>
      </c>
      <c r="F4" s="56">
        <v>43132</v>
      </c>
      <c r="G4" s="57">
        <v>43465</v>
      </c>
      <c r="H4" s="29">
        <v>0.5</v>
      </c>
      <c r="I4" s="29">
        <v>0.5</v>
      </c>
      <c r="J4" s="76" t="s">
        <v>286</v>
      </c>
    </row>
    <row r="5" spans="1:10" ht="187.5" customHeight="1">
      <c r="A5" s="139"/>
      <c r="B5" s="53" t="s">
        <v>57</v>
      </c>
      <c r="C5" s="39" t="s">
        <v>179</v>
      </c>
      <c r="D5" s="40" t="s">
        <v>180</v>
      </c>
      <c r="E5" s="40" t="s">
        <v>181</v>
      </c>
      <c r="F5" s="30">
        <v>43132</v>
      </c>
      <c r="G5" s="30">
        <v>43465</v>
      </c>
      <c r="H5" s="29">
        <v>0.25</v>
      </c>
      <c r="I5" s="96">
        <v>0.5</v>
      </c>
      <c r="J5" s="58" t="s">
        <v>297</v>
      </c>
    </row>
    <row r="6" spans="1:10" ht="386.25">
      <c r="A6" s="139"/>
      <c r="B6" s="53" t="s">
        <v>61</v>
      </c>
      <c r="C6" s="39" t="s">
        <v>182</v>
      </c>
      <c r="D6" s="58" t="s">
        <v>183</v>
      </c>
      <c r="E6" s="40" t="s">
        <v>184</v>
      </c>
      <c r="F6" s="30">
        <v>43131</v>
      </c>
      <c r="G6" s="30">
        <v>43465</v>
      </c>
      <c r="H6" s="29">
        <v>0.25</v>
      </c>
      <c r="I6" s="96">
        <v>0.5</v>
      </c>
      <c r="J6" s="69" t="s">
        <v>240</v>
      </c>
    </row>
    <row r="7" spans="1:10" ht="100.5">
      <c r="A7" s="139"/>
      <c r="B7" s="53" t="s">
        <v>64</v>
      </c>
      <c r="C7" s="39" t="s">
        <v>185</v>
      </c>
      <c r="D7" s="40" t="s">
        <v>186</v>
      </c>
      <c r="E7" s="40" t="s">
        <v>187</v>
      </c>
      <c r="F7" s="30">
        <v>43101</v>
      </c>
      <c r="G7" s="30">
        <v>43465</v>
      </c>
      <c r="H7" s="29">
        <v>0.25</v>
      </c>
      <c r="I7" s="96">
        <v>0.5</v>
      </c>
      <c r="J7" s="70" t="s">
        <v>241</v>
      </c>
    </row>
    <row r="8" spans="1:10" ht="213.75">
      <c r="A8" s="139"/>
      <c r="B8" s="53" t="s">
        <v>68</v>
      </c>
      <c r="C8" s="59" t="s">
        <v>188</v>
      </c>
      <c r="D8" s="60" t="s">
        <v>189</v>
      </c>
      <c r="E8" s="61" t="s">
        <v>190</v>
      </c>
      <c r="F8" s="57">
        <v>43101</v>
      </c>
      <c r="G8" s="57">
        <v>43465</v>
      </c>
      <c r="H8" s="62">
        <v>0.25</v>
      </c>
      <c r="I8" s="96">
        <v>0.5</v>
      </c>
      <c r="J8" s="77" t="s">
        <v>298</v>
      </c>
    </row>
    <row r="9" spans="1:10" ht="99.75">
      <c r="A9" s="139"/>
      <c r="B9" s="53" t="s">
        <v>71</v>
      </c>
      <c r="C9" s="59" t="s">
        <v>191</v>
      </c>
      <c r="D9" s="60" t="s">
        <v>192</v>
      </c>
      <c r="E9" s="61" t="s">
        <v>193</v>
      </c>
      <c r="F9" s="57">
        <v>43101</v>
      </c>
      <c r="G9" s="57">
        <v>43465</v>
      </c>
      <c r="H9" s="62">
        <v>0.25</v>
      </c>
      <c r="I9" s="96">
        <v>0.5</v>
      </c>
      <c r="J9" s="75" t="s">
        <v>260</v>
      </c>
    </row>
    <row r="10" spans="1:10" ht="128.25">
      <c r="A10" s="139"/>
      <c r="B10" s="53" t="s">
        <v>73</v>
      </c>
      <c r="C10" s="54" t="s">
        <v>194</v>
      </c>
      <c r="D10" s="55" t="s">
        <v>195</v>
      </c>
      <c r="E10" s="55" t="s">
        <v>60</v>
      </c>
      <c r="F10" s="57">
        <v>43116</v>
      </c>
      <c r="G10" s="57">
        <v>43465</v>
      </c>
      <c r="H10" s="26">
        <v>0.5</v>
      </c>
      <c r="I10" s="26">
        <v>0.5</v>
      </c>
      <c r="J10" s="78" t="s">
        <v>287</v>
      </c>
    </row>
    <row r="11" spans="1:10" ht="85.5">
      <c r="A11" s="139" t="s">
        <v>196</v>
      </c>
      <c r="B11" s="53" t="s">
        <v>5</v>
      </c>
      <c r="C11" s="23" t="s">
        <v>197</v>
      </c>
      <c r="D11" s="24" t="s">
        <v>198</v>
      </c>
      <c r="E11" s="55" t="s">
        <v>60</v>
      </c>
      <c r="F11" s="57">
        <v>43116</v>
      </c>
      <c r="G11" s="56">
        <v>43465</v>
      </c>
      <c r="H11" s="26">
        <v>0.5</v>
      </c>
      <c r="I11" s="26">
        <v>0.5</v>
      </c>
      <c r="J11" s="78" t="s">
        <v>288</v>
      </c>
    </row>
    <row r="12" spans="1:10" ht="42.75">
      <c r="A12" s="139"/>
      <c r="B12" s="53" t="s">
        <v>7</v>
      </c>
      <c r="C12" s="44" t="s">
        <v>199</v>
      </c>
      <c r="D12" s="40" t="s">
        <v>200</v>
      </c>
      <c r="E12" s="40" t="s">
        <v>201</v>
      </c>
      <c r="F12" s="30">
        <v>43101</v>
      </c>
      <c r="G12" s="30">
        <v>43465</v>
      </c>
      <c r="H12" s="26">
        <v>0.25</v>
      </c>
      <c r="I12" s="96">
        <v>0.5</v>
      </c>
      <c r="J12" s="79" t="s">
        <v>244</v>
      </c>
    </row>
    <row r="13" spans="1:10" ht="99.75">
      <c r="A13" s="139" t="s">
        <v>202</v>
      </c>
      <c r="B13" s="53" t="s">
        <v>10</v>
      </c>
      <c r="C13" s="23" t="s">
        <v>203</v>
      </c>
      <c r="D13" s="24" t="s">
        <v>204</v>
      </c>
      <c r="E13" s="55" t="s">
        <v>60</v>
      </c>
      <c r="F13" s="57">
        <v>43116</v>
      </c>
      <c r="G13" s="56">
        <v>43465</v>
      </c>
      <c r="H13" s="26">
        <v>0.5</v>
      </c>
      <c r="I13" s="26">
        <v>0.5</v>
      </c>
      <c r="J13" s="78" t="s">
        <v>289</v>
      </c>
    </row>
    <row r="14" spans="1:10" ht="99.75">
      <c r="A14" s="139"/>
      <c r="B14" s="53" t="s">
        <v>12</v>
      </c>
      <c r="C14" s="23" t="s">
        <v>205</v>
      </c>
      <c r="D14" s="24" t="s">
        <v>206</v>
      </c>
      <c r="E14" s="55" t="s">
        <v>60</v>
      </c>
      <c r="F14" s="57">
        <v>43116</v>
      </c>
      <c r="G14" s="56">
        <v>43465</v>
      </c>
      <c r="H14" s="26">
        <v>0.5</v>
      </c>
      <c r="I14" s="26">
        <v>0.5</v>
      </c>
      <c r="J14" s="78" t="s">
        <v>290</v>
      </c>
    </row>
    <row r="15" spans="1:10" ht="99.75">
      <c r="A15" s="139"/>
      <c r="B15" s="53" t="s">
        <v>14</v>
      </c>
      <c r="C15" s="23" t="s">
        <v>207</v>
      </c>
      <c r="D15" s="24" t="s">
        <v>208</v>
      </c>
      <c r="E15" s="55" t="s">
        <v>60</v>
      </c>
      <c r="F15" s="57">
        <v>43116</v>
      </c>
      <c r="G15" s="56">
        <v>43465</v>
      </c>
      <c r="H15" s="26">
        <v>0.5</v>
      </c>
      <c r="I15" s="26">
        <v>0.5</v>
      </c>
      <c r="J15" s="78" t="s">
        <v>291</v>
      </c>
    </row>
    <row r="16" spans="1:10" ht="42.75">
      <c r="A16" s="139"/>
      <c r="B16" s="53" t="s">
        <v>128</v>
      </c>
      <c r="C16" s="39" t="s">
        <v>209</v>
      </c>
      <c r="D16" s="40" t="s">
        <v>210</v>
      </c>
      <c r="E16" s="40" t="s">
        <v>29</v>
      </c>
      <c r="F16" s="30">
        <v>43282</v>
      </c>
      <c r="G16" s="63">
        <v>43465</v>
      </c>
      <c r="H16" s="26">
        <v>0.25</v>
      </c>
      <c r="I16" s="96">
        <v>0.5</v>
      </c>
      <c r="J16" s="80" t="s">
        <v>292</v>
      </c>
    </row>
    <row r="17" spans="1:10" ht="42.75">
      <c r="A17" s="139"/>
      <c r="B17" s="53" t="s">
        <v>130</v>
      </c>
      <c r="C17" s="39" t="s">
        <v>211</v>
      </c>
      <c r="D17" s="40" t="s">
        <v>212</v>
      </c>
      <c r="E17" s="40" t="s">
        <v>29</v>
      </c>
      <c r="F17" s="30">
        <v>43282</v>
      </c>
      <c r="G17" s="63">
        <v>43465</v>
      </c>
      <c r="H17" s="26">
        <v>0.25</v>
      </c>
      <c r="I17" s="96">
        <v>0.5</v>
      </c>
      <c r="J17" s="80" t="s">
        <v>292</v>
      </c>
    </row>
    <row r="18" spans="1:10" ht="42.75">
      <c r="A18" s="139"/>
      <c r="B18" s="53" t="s">
        <v>133</v>
      </c>
      <c r="C18" s="43" t="s">
        <v>213</v>
      </c>
      <c r="D18" s="64" t="s">
        <v>214</v>
      </c>
      <c r="E18" s="64" t="s">
        <v>100</v>
      </c>
      <c r="F18" s="63">
        <v>43133</v>
      </c>
      <c r="G18" s="63">
        <v>43311</v>
      </c>
      <c r="H18" s="26">
        <v>0.25</v>
      </c>
      <c r="I18" s="96">
        <v>0.5</v>
      </c>
      <c r="J18" s="43" t="s">
        <v>293</v>
      </c>
    </row>
    <row r="19" spans="1:10" ht="99.75">
      <c r="A19" s="139" t="s">
        <v>215</v>
      </c>
      <c r="B19" s="53" t="s">
        <v>17</v>
      </c>
      <c r="C19" s="65" t="s">
        <v>216</v>
      </c>
      <c r="D19" s="64" t="s">
        <v>217</v>
      </c>
      <c r="E19" s="64" t="s">
        <v>100</v>
      </c>
      <c r="F19" s="63">
        <v>43101</v>
      </c>
      <c r="G19" s="63">
        <v>43190</v>
      </c>
      <c r="H19" s="27">
        <v>0</v>
      </c>
      <c r="I19" s="26">
        <v>1</v>
      </c>
      <c r="J19" s="43" t="s">
        <v>294</v>
      </c>
    </row>
    <row r="20" spans="1:10" ht="384.75">
      <c r="A20" s="139"/>
      <c r="B20" s="53" t="s">
        <v>19</v>
      </c>
      <c r="C20" s="65" t="s">
        <v>218</v>
      </c>
      <c r="D20" s="64" t="s">
        <v>219</v>
      </c>
      <c r="E20" s="64" t="s">
        <v>100</v>
      </c>
      <c r="F20" s="63">
        <v>43191</v>
      </c>
      <c r="G20" s="63">
        <v>43465</v>
      </c>
      <c r="H20" s="26">
        <v>0.3</v>
      </c>
      <c r="I20" s="26">
        <v>0.3</v>
      </c>
      <c r="J20" s="43" t="s">
        <v>295</v>
      </c>
    </row>
    <row r="21" spans="1:10" ht="42.75">
      <c r="A21" s="139"/>
      <c r="B21" s="53" t="s">
        <v>220</v>
      </c>
      <c r="C21" s="65" t="s">
        <v>221</v>
      </c>
      <c r="D21" s="64" t="s">
        <v>222</v>
      </c>
      <c r="E21" s="64" t="s">
        <v>100</v>
      </c>
      <c r="F21" s="63">
        <v>43191</v>
      </c>
      <c r="G21" s="63">
        <v>43465</v>
      </c>
      <c r="H21" s="26">
        <v>0.3</v>
      </c>
      <c r="I21" s="26">
        <v>0.3</v>
      </c>
      <c r="J21" s="43" t="s">
        <v>296</v>
      </c>
    </row>
    <row r="22" spans="1:10" ht="28.5">
      <c r="A22" s="140" t="s">
        <v>223</v>
      </c>
      <c r="B22" s="53" t="s">
        <v>22</v>
      </c>
      <c r="C22" s="39" t="s">
        <v>224</v>
      </c>
      <c r="D22" s="64" t="s">
        <v>225</v>
      </c>
      <c r="E22" s="40" t="s">
        <v>226</v>
      </c>
      <c r="F22" s="30">
        <v>43101</v>
      </c>
      <c r="G22" s="30">
        <v>43465</v>
      </c>
      <c r="H22" s="26">
        <v>0.25</v>
      </c>
      <c r="I22" s="96">
        <v>0.5</v>
      </c>
      <c r="J22" s="79" t="s">
        <v>245</v>
      </c>
    </row>
    <row r="23" spans="1:10" ht="85.5">
      <c r="A23" s="140"/>
      <c r="B23" s="53" t="s">
        <v>24</v>
      </c>
      <c r="C23" s="39" t="s">
        <v>227</v>
      </c>
      <c r="D23" s="64" t="s">
        <v>228</v>
      </c>
      <c r="E23" s="40" t="s">
        <v>226</v>
      </c>
      <c r="F23" s="30">
        <v>43101</v>
      </c>
      <c r="G23" s="30">
        <v>43465</v>
      </c>
      <c r="H23" s="26">
        <v>0.25</v>
      </c>
      <c r="I23" s="96">
        <v>0.5</v>
      </c>
      <c r="J23" s="79" t="s">
        <v>246</v>
      </c>
    </row>
    <row r="24" spans="1:10" ht="57">
      <c r="A24" s="140"/>
      <c r="B24" s="53" t="s">
        <v>229</v>
      </c>
      <c r="C24" s="39" t="s">
        <v>230</v>
      </c>
      <c r="D24" s="64" t="s">
        <v>231</v>
      </c>
      <c r="E24" s="40" t="s">
        <v>226</v>
      </c>
      <c r="F24" s="30">
        <v>43101</v>
      </c>
      <c r="G24" s="30">
        <v>43465</v>
      </c>
      <c r="H24" s="26">
        <v>0.25</v>
      </c>
      <c r="I24" s="96">
        <v>0.5</v>
      </c>
      <c r="J24" s="79" t="s">
        <v>247</v>
      </c>
    </row>
    <row r="25" spans="1:10" ht="85.5">
      <c r="A25" s="140"/>
      <c r="B25" s="53" t="s">
        <v>232</v>
      </c>
      <c r="C25" s="39" t="s">
        <v>233</v>
      </c>
      <c r="D25" s="64" t="s">
        <v>234</v>
      </c>
      <c r="E25" s="40" t="s">
        <v>226</v>
      </c>
      <c r="F25" s="30">
        <v>43101</v>
      </c>
      <c r="G25" s="30">
        <v>43465</v>
      </c>
      <c r="H25" s="26">
        <v>0.25</v>
      </c>
      <c r="I25" s="96">
        <v>0.5</v>
      </c>
      <c r="J25" s="78" t="s">
        <v>248</v>
      </c>
    </row>
    <row r="26" spans="1:10" ht="85.5">
      <c r="A26" s="140"/>
      <c r="B26" s="53" t="s">
        <v>235</v>
      </c>
      <c r="C26" s="54" t="s">
        <v>236</v>
      </c>
      <c r="D26" s="40" t="s">
        <v>200</v>
      </c>
      <c r="E26" s="40" t="s">
        <v>201</v>
      </c>
      <c r="F26" s="30">
        <v>43132</v>
      </c>
      <c r="G26" s="30">
        <v>43465</v>
      </c>
      <c r="H26" s="26">
        <v>0.25</v>
      </c>
      <c r="I26" s="96">
        <v>0.5</v>
      </c>
      <c r="J26" s="79" t="s">
        <v>249</v>
      </c>
    </row>
    <row r="27" spans="1:10">
      <c r="H27" s="89">
        <f>(SUM(H4:H26))/23</f>
        <v>0.30869565217391304</v>
      </c>
      <c r="I27" s="89">
        <f>(SUM(I4:I26))/23</f>
        <v>0.50434782608695661</v>
      </c>
    </row>
    <row r="33" spans="5:5">
      <c r="E33" s="88">
        <f>1/17</f>
        <v>5.8823529411764705E-2</v>
      </c>
    </row>
  </sheetData>
  <mergeCells count="12">
    <mergeCell ref="A4:A10"/>
    <mergeCell ref="A11:A12"/>
    <mergeCell ref="A13:A18"/>
    <mergeCell ref="A19:A21"/>
    <mergeCell ref="A22:A26"/>
    <mergeCell ref="A1:J1"/>
    <mergeCell ref="A2:A3"/>
    <mergeCell ref="B2:C3"/>
    <mergeCell ref="D2:D3"/>
    <mergeCell ref="E2:E3"/>
    <mergeCell ref="F2:G2"/>
    <mergeCell ref="H2:J2"/>
  </mergeCells>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RIESGOS</vt:lpstr>
      <vt:lpstr>RACIONAL</vt:lpstr>
      <vt:lpstr>REND. CUENTAS</vt:lpstr>
      <vt:lpstr>SERV. CIUDADANO</vt:lpstr>
      <vt:lpstr>TRANSPARENCIA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Ivonne Maritza Rivera Espitia</dc:creator>
  <cp:lastModifiedBy>Juan Pablo Bicenty Mendoza</cp:lastModifiedBy>
  <dcterms:created xsi:type="dcterms:W3CDTF">2018-03-20T15:49:31Z</dcterms:created>
  <dcterms:modified xsi:type="dcterms:W3CDTF">2019-03-06T14:36:14Z</dcterms:modified>
</cp:coreProperties>
</file>