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Otras Transf_Universidades" sheetId="1" r:id="rId1"/>
  </sheets>
  <definedNames>
    <definedName name="_DIS2008">#REF!</definedName>
    <definedName name="_xlnm._FilterDatabase" localSheetId="0" hidden="1">'Otras Transf_Universidades'!$A$3:$BB$54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>#REF!</definedName>
    <definedName name="NOCERTICALIDAD">#REF!</definedName>
    <definedName name="NOCERTIFICADOS2008">#REF!</definedName>
  </definedNames>
  <calcPr fullCalcOnLoad="1"/>
</workbook>
</file>

<file path=xl/sharedStrings.xml><?xml version="1.0" encoding="utf-8"?>
<sst xmlns="http://schemas.openxmlformats.org/spreadsheetml/2006/main" count="169" uniqueCount="125">
  <si>
    <t xml:space="preserve">TOTAL SALDO </t>
  </si>
  <si>
    <t>finanzas@intep.edu.co; contabilidad@intep.edu.co</t>
  </si>
  <si>
    <t>INST.EDUC.TEC.ROLDANILLO</t>
  </si>
  <si>
    <t>financiera@iser.edu.co</t>
  </si>
  <si>
    <t>INSTITUTO SUPERIOR DE EDUCACION RURAL DE PAMPLONA</t>
  </si>
  <si>
    <t>ysantos@pascualbravo.edu.co</t>
  </si>
  <si>
    <t>INSTITUTO TECNOLOGICO PASCUAL BRAVO</t>
  </si>
  <si>
    <t>cmb@colmayorbolivar.edu.co</t>
  </si>
  <si>
    <t>COLEGIO MAYOR DE BOLIVAR</t>
  </si>
  <si>
    <t>cprasca@itsa.edu.co</t>
  </si>
  <si>
    <t>INSTITUTO TECNOLOGICO DE SOLEDAD ATLANTICO</t>
  </si>
  <si>
    <t>contab@udistrital.edu.co; gdiaza@udistrital.edu.co</t>
  </si>
  <si>
    <t>UNIVERSIDAD DISTRITAL FRANCISC</t>
  </si>
  <si>
    <t>upn@uni.pedagogica.edu.co; lmartinezt@pedagogica.edu.co; jramos@pedagogica.edu.co;agromeroq@pedagogica.edu.co</t>
  </si>
  <si>
    <t>UNIVERSIDAD PEDAGAOGICA NACION</t>
  </si>
  <si>
    <t>divnacc_nal@unal.edu.co; 'esolerc@unal.edu.co'</t>
  </si>
  <si>
    <t>UNIVERSIDAD NACIONAL DE COLOMB</t>
  </si>
  <si>
    <t>gestioncontable@unicesar.edu.co; orlandoseoanes@unicesar.edu.co; sandravegaramirez@unicesar.edu.co</t>
  </si>
  <si>
    <t>UNIVERSIDAD POPULAR DEL CESAR</t>
  </si>
  <si>
    <t>olivero.iriarte@unisucre.edu.co</t>
  </si>
  <si>
    <t>UNIVERSIDAD DE SUCRE</t>
  </si>
  <si>
    <t>contabilidad@uniguajira.edu.co</t>
  </si>
  <si>
    <t>UNIVERSIDAD DE LA GUAJIRA</t>
  </si>
  <si>
    <t>enovoa@unillanos.edu.co</t>
  </si>
  <si>
    <t>UNIVERSIDAD DE LOS LLANOS</t>
  </si>
  <si>
    <t>jossa@uceva.edu.co; monica.calle@correounivalle.edu.co</t>
  </si>
  <si>
    <t xml:space="preserve">UNIVERSIDAD CENTRAL DEL VALLE </t>
  </si>
  <si>
    <t>malena.burgos@uptc.edu.co</t>
  </si>
  <si>
    <t>UNIVERSIDAD PEDAGÓGICA Y TECNOLOGICA DE COLOMBIA</t>
  </si>
  <si>
    <t>colboy7@telecom.com.co</t>
  </si>
  <si>
    <t>COLEGIO DE BOYACA MUNICIPIO DE</t>
  </si>
  <si>
    <t>contabilidad@unimagdalena.edu.co; mnarvaez@unimagdalena.edu.co</t>
  </si>
  <si>
    <t>UNIVERSIDAD TECNOLOGICA DEL MAGDALENA</t>
  </si>
  <si>
    <t>inhvg@hotmail.com</t>
  </si>
  <si>
    <t>INSTITUTO DE FORMACION TECNICA PROFESIONAL HUMBERTO VELASQUEZ</t>
  </si>
  <si>
    <t>contactenos@utch.edu.co</t>
  </si>
  <si>
    <t>UNIVERSIDAD TECNOLÓGICA DEL CHOCO</t>
  </si>
  <si>
    <t>contabilidad@colmayorcauca.edu.co</t>
  </si>
  <si>
    <t>COLEGIO MAYOR DEL CAUCA</t>
  </si>
  <si>
    <t>wbenavides@unicauca.edu.co; duvanpulido@unicauca.edu.co</t>
  </si>
  <si>
    <t>UNIVERSIDAD DEL CAUCA</t>
  </si>
  <si>
    <t>luzdary@utp.edu.co; dipaga@utp.edu.co</t>
  </si>
  <si>
    <t>UNIVERSIDAD TECNOLÓGICA DE PEREIRA</t>
  </si>
  <si>
    <t>BUGA - VALLE DEL CAUCA</t>
  </si>
  <si>
    <t>contabilidad@uniamazonia.edu.co</t>
  </si>
  <si>
    <t>UNIVERSIDAD DE LA AMAZONIA</t>
  </si>
  <si>
    <t>contabilidad@usco.edu.co</t>
  </si>
  <si>
    <t>UNIVERSIDAD SURCOLOMBIANA DE NEIVA</t>
  </si>
  <si>
    <t>contabilidad@unicordoba.edu.co; cesarm-0216@hotmail.com</t>
  </si>
  <si>
    <t>UNIVERSIDAD DE CÓRDOBA</t>
  </si>
  <si>
    <t>aportesbpp@une.net.co</t>
  </si>
  <si>
    <t>BIBLIOTECA PUBLICA PILOTO DE MEDELLIN</t>
  </si>
  <si>
    <t>contabilidad@colmayor.edu.co</t>
  </si>
  <si>
    <t>COLEGIO MAYOR DE ANTIOQUIA</t>
  </si>
  <si>
    <t>mmarulan@arhuaco.udea.edu.co; terceroscontab@udea.edu.co</t>
  </si>
  <si>
    <t>UNIVERSIDAD DE ANTIOQUIA</t>
  </si>
  <si>
    <t>contabilidad@iescinoc.edu.co</t>
  </si>
  <si>
    <t>COLEGIO INTEGRADO NACIONAL DE CALDAS</t>
  </si>
  <si>
    <t>contabil@ucaldas.edu.co; julian.castano_l@ucaldas.edu.co</t>
  </si>
  <si>
    <t>UNIVERSIDAD DE CALDAS</t>
  </si>
  <si>
    <t>jblancogiraldo@yahoo.com</t>
  </si>
  <si>
    <t>CONSERVATORIO DE MUSICA DEL TOLIMA</t>
  </si>
  <si>
    <t>jmlopez@ut.edu.co; jairocontador@latinmail.com; emrayo@ut.edu.co</t>
  </si>
  <si>
    <t>UNIVERSIDAD DEL TOLIMA</t>
  </si>
  <si>
    <t>jcquiroz11@hotmail.com</t>
  </si>
  <si>
    <t>UNIVERSIDAD DE CUNDINAMARCA</t>
  </si>
  <si>
    <t>seccontabi@unipamplona.edu.co; secpagadu@unipamplona.edu.co</t>
  </si>
  <si>
    <t>UNIVERSIDAD DE PAMPLONA</t>
  </si>
  <si>
    <t>rectoria@ufps.edu.co</t>
  </si>
  <si>
    <t>UNIVERSIDAD FRANCISCO DE PAULA SANTANDER CUCUTA</t>
  </si>
  <si>
    <t>rodolforondon@yahoo.com; rector@mail.uniatlantico.edu.co</t>
  </si>
  <si>
    <t>UNIVERSIDAD DE CARTAGENA</t>
  </si>
  <si>
    <t>rector@correounivalle.edu.co; alexandra.collazos@correounivalle.edu.co;carmen.e.gonzalez@correounivalle.edu.co</t>
  </si>
  <si>
    <t>UNIVERSIDAD DEL VALLE</t>
  </si>
  <si>
    <t>uiscontabilidad@hotmail.com</t>
  </si>
  <si>
    <t>UNIVERSIDAD INDUSTRIAL DE SANTANDER</t>
  </si>
  <si>
    <t>rector@uniatlantico.edu.co</t>
  </si>
  <si>
    <t>UNIVERSIDAD DEL ATLANTICO</t>
  </si>
  <si>
    <t>rector@uniquindio.edu.co</t>
  </si>
  <si>
    <t>UNIVERSIDAD DEL QUINDIO</t>
  </si>
  <si>
    <t>contabilidad@itc.edu.co</t>
  </si>
  <si>
    <t>INSTITUTO TECNICO CENTRAL DE CARRERAS INTERMEDIAS</t>
  </si>
  <si>
    <t>jorge.aldana@unad.edu.co; luis.campos@unad.edu.co</t>
  </si>
  <si>
    <t>UNIVERSIDAD NACIONAL ABIERTA Y A DISTANCIA</t>
  </si>
  <si>
    <t>info@unipacifico.edu.co</t>
  </si>
  <si>
    <t>UNIVERSIDAD DEL PACIFICO</t>
  </si>
  <si>
    <t>presupuestos@intenalco.edu.co</t>
  </si>
  <si>
    <t>INSTITUTO TECNICO NACIONAL DE COMERCIO SIMON RODRIGUEZ DE CALI</t>
  </si>
  <si>
    <t>mail@itp.edu.co</t>
  </si>
  <si>
    <t>INSTITUTO TECNOLOGICO DEL PUTUMAYO</t>
  </si>
  <si>
    <t>contumng@umng.edu.co; contabilidad@unimilitar.edu.co</t>
  </si>
  <si>
    <t>UNIVERSIDAD MILITAR  NUEVA GRANADA</t>
  </si>
  <si>
    <t>itfip2001@yahoo.com</t>
  </si>
  <si>
    <t>INSTITUTO TOLIMENSE DE FORMACION TECNICA PROFESIONAL</t>
  </si>
  <si>
    <t>direccion@ufpso.edu.co; contabilidad@ufpso.edu.co</t>
  </si>
  <si>
    <t>UNIVERSIDAD FRANCISCO DE PAULA SANTANDER OCAÑA</t>
  </si>
  <si>
    <t>ruth.garcia@unicolmayor.edu.co</t>
  </si>
  <si>
    <t>UNIVERSIDAD COLEGIO MAYOR DE CUNDINAMARCA</t>
  </si>
  <si>
    <t>instepa@uniweb.net.co; contabilidad@ita.edu.co</t>
  </si>
  <si>
    <t>INSTITUTO TECNOLOGICO AGRICOLA ITA DE BUGA</t>
  </si>
  <si>
    <t>contabilidad@udenar.edu.co</t>
  </si>
  <si>
    <t>UNIVERSIDAD DE NARIÑO</t>
  </si>
  <si>
    <t>411061 Contribuciones</t>
  </si>
  <si>
    <t>542303 Para gastos de funcionamiento</t>
  </si>
  <si>
    <t>542302 Para Proyectos de Inversión</t>
  </si>
  <si>
    <t>542301 Para pago de pensiones y/o cesantias</t>
  </si>
  <si>
    <t>RESOLUCION 4985 VOTACIONES - FUNCIONAMIENTO</t>
  </si>
  <si>
    <t>DIRECCION</t>
  </si>
  <si>
    <t>TERCERO</t>
  </si>
  <si>
    <t>CODIGO CONTADURIA</t>
  </si>
  <si>
    <t>NIT sin DV</t>
  </si>
  <si>
    <t>NIT</t>
  </si>
  <si>
    <t>SALDOS A 30 JUNIO DEL 2014</t>
  </si>
  <si>
    <t>MOVIMIENTOS DE JUNIO</t>
  </si>
  <si>
    <t>SALDOS A 30 MAYO DEL 2014</t>
  </si>
  <si>
    <t>MOVIMIENTOS DE MAYO</t>
  </si>
  <si>
    <t>SALDOS A 30 ABRIL DEL 2014</t>
  </si>
  <si>
    <t>MOVIMIENTOS DE ABRIL</t>
  </si>
  <si>
    <t>SALDOS A 30 MARZO DEL 2014</t>
  </si>
  <si>
    <t>MOVIMIENTOS DE MARZO</t>
  </si>
  <si>
    <t>SALDOS A 30 FEBRERO DEL 2014</t>
  </si>
  <si>
    <t>MOVIMIENTOS DE FEBRERO</t>
  </si>
  <si>
    <t>SALDOS A 30 ENERO DEL 2014</t>
  </si>
  <si>
    <t>MOVIMIENTOS DE ENERO</t>
  </si>
  <si>
    <t>SALDOS DE CUENTAS - OTRAS TRANSFERENCIAS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</si>
</sst>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([$€-2]* #,##0.00_);_([$€-2]* \(#,##0.00\);_([$€-2]* &quot;-&quot;??_)"/>
    <numFmt numFmtId="166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ndale WT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ndale W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5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39" fontId="9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2" fillId="0" borderId="0" xfId="58">
      <alignment wrapText="1"/>
      <protection/>
    </xf>
    <xf numFmtId="4" fontId="2" fillId="0" borderId="0" xfId="58" applyNumberFormat="1">
      <alignment wrapText="1"/>
      <protection/>
    </xf>
    <xf numFmtId="3" fontId="2" fillId="0" borderId="0" xfId="58" applyNumberFormat="1">
      <alignment wrapText="1"/>
      <protection/>
    </xf>
    <xf numFmtId="43" fontId="0" fillId="0" borderId="0" xfId="48" applyFont="1" applyAlignment="1">
      <alignment wrapText="1"/>
    </xf>
    <xf numFmtId="0" fontId="2" fillId="0" borderId="0" xfId="58" applyFont="1">
      <alignment wrapText="1"/>
      <protection/>
    </xf>
    <xf numFmtId="43" fontId="2" fillId="0" borderId="0" xfId="48" applyAlignment="1">
      <alignment wrapText="1"/>
    </xf>
    <xf numFmtId="43" fontId="2" fillId="0" borderId="0" xfId="58" applyNumberFormat="1">
      <alignment wrapText="1"/>
      <protection/>
    </xf>
    <xf numFmtId="3" fontId="0" fillId="0" borderId="0" xfId="48" applyNumberFormat="1" applyFont="1" applyAlignment="1">
      <alignment wrapText="1"/>
    </xf>
    <xf numFmtId="43" fontId="3" fillId="33" borderId="10" xfId="58" applyNumberFormat="1" applyFont="1" applyFill="1" applyBorder="1" applyAlignment="1">
      <alignment/>
      <protection/>
    </xf>
    <xf numFmtId="3" fontId="3" fillId="33" borderId="10" xfId="58" applyNumberFormat="1" applyFont="1" applyFill="1" applyBorder="1" applyAlignment="1">
      <alignment/>
      <protection/>
    </xf>
    <xf numFmtId="0" fontId="3" fillId="33" borderId="11" xfId="58" applyFont="1" applyFill="1" applyBorder="1" applyAlignment="1">
      <alignment/>
      <protection/>
    </xf>
    <xf numFmtId="0" fontId="2" fillId="33" borderId="12" xfId="58" applyFont="1" applyFill="1" applyBorder="1" applyAlignment="1">
      <alignment/>
      <protection/>
    </xf>
    <xf numFmtId="0" fontId="3" fillId="33" borderId="12" xfId="58" applyFont="1" applyFill="1" applyBorder="1" applyAlignment="1">
      <alignment/>
      <protection/>
    </xf>
    <xf numFmtId="0" fontId="2" fillId="33" borderId="12" xfId="58" applyFont="1" applyFill="1" applyBorder="1" applyAlignment="1">
      <alignment horizontal="left" vertical="center"/>
      <protection/>
    </xf>
    <xf numFmtId="0" fontId="3" fillId="33" borderId="13" xfId="58" applyFont="1" applyFill="1" applyBorder="1" applyAlignment="1">
      <alignment horizontal="left" vertical="center"/>
      <protection/>
    </xf>
    <xf numFmtId="43" fontId="2" fillId="0" borderId="10" xfId="58" applyNumberFormat="1" applyFill="1" applyBorder="1" applyAlignment="1">
      <alignment/>
      <protection/>
    </xf>
    <xf numFmtId="3" fontId="2" fillId="6" borderId="10" xfId="58" applyNumberFormat="1" applyFill="1" applyBorder="1" applyAlignment="1">
      <alignment/>
      <protection/>
    </xf>
    <xf numFmtId="164" fontId="2" fillId="6" borderId="10" xfId="48" applyNumberFormat="1" applyFont="1" applyFill="1" applyBorder="1" applyAlignment="1">
      <alignment wrapText="1"/>
    </xf>
    <xf numFmtId="43" fontId="2" fillId="6" borderId="10" xfId="48" applyFont="1" applyFill="1" applyBorder="1" applyAlignment="1">
      <alignment wrapText="1"/>
    </xf>
    <xf numFmtId="164" fontId="2" fillId="6" borderId="10" xfId="58" applyNumberFormat="1" applyFill="1" applyBorder="1" applyAlignment="1">
      <alignment/>
      <protection/>
    </xf>
    <xf numFmtId="0" fontId="4" fillId="0" borderId="11" xfId="46" applyFill="1" applyBorder="1" applyAlignment="1" applyProtection="1">
      <alignment/>
      <protection/>
    </xf>
    <xf numFmtId="39" fontId="2" fillId="0" borderId="10" xfId="0" applyNumberFormat="1" applyFont="1" applyFill="1" applyBorder="1" applyAlignment="1" applyProtection="1">
      <alignment/>
      <protection/>
    </xf>
    <xf numFmtId="0" fontId="44" fillId="0" borderId="14" xfId="0" applyFont="1" applyFill="1" applyBorder="1" applyAlignment="1">
      <alignment vertical="top"/>
    </xf>
    <xf numFmtId="1" fontId="2" fillId="0" borderId="10" xfId="58" applyNumberFormat="1" applyFont="1" applyFill="1" applyBorder="1" applyAlignment="1">
      <alignment/>
      <protection/>
    </xf>
    <xf numFmtId="0" fontId="2" fillId="0" borderId="13" xfId="58" applyFill="1" applyBorder="1" applyAlignment="1">
      <alignment/>
      <protection/>
    </xf>
    <xf numFmtId="0" fontId="2" fillId="0" borderId="12" xfId="58" applyBorder="1" applyAlignment="1">
      <alignment/>
      <protection/>
    </xf>
    <xf numFmtId="1" fontId="2" fillId="0" borderId="10" xfId="58" applyNumberFormat="1" applyFont="1" applyBorder="1" applyAlignment="1">
      <alignment/>
      <protection/>
    </xf>
    <xf numFmtId="0" fontId="2" fillId="0" borderId="13" xfId="58" applyBorder="1" applyAlignment="1">
      <alignment/>
      <protection/>
    </xf>
    <xf numFmtId="0" fontId="4" fillId="0" borderId="10" xfId="46" applyFill="1" applyBorder="1" applyAlignment="1" applyProtection="1">
      <alignment/>
      <protection/>
    </xf>
    <xf numFmtId="0" fontId="2" fillId="0" borderId="10" xfId="58" applyFont="1" applyFill="1" applyBorder="1" applyAlignment="1">
      <alignment/>
      <protection/>
    </xf>
    <xf numFmtId="1" fontId="2" fillId="0" borderId="10" xfId="58" applyNumberFormat="1" applyBorder="1" applyAlignment="1">
      <alignment/>
      <protection/>
    </xf>
    <xf numFmtId="1" fontId="2" fillId="0" borderId="10" xfId="58" applyNumberFormat="1" applyFill="1" applyBorder="1" applyAlignment="1">
      <alignment/>
      <protection/>
    </xf>
    <xf numFmtId="0" fontId="2" fillId="0" borderId="0" xfId="58" applyFill="1">
      <alignment wrapText="1"/>
      <protection/>
    </xf>
    <xf numFmtId="0" fontId="2" fillId="0" borderId="10" xfId="58" applyFill="1" applyBorder="1" applyAlignment="1">
      <alignment/>
      <protection/>
    </xf>
    <xf numFmtId="0" fontId="2" fillId="0" borderId="10" xfId="58" applyFont="1" applyBorder="1" applyAlignment="1">
      <alignment/>
      <protection/>
    </xf>
    <xf numFmtId="0" fontId="4" fillId="0" borderId="0" xfId="46" applyFill="1" applyAlignment="1" applyProtection="1">
      <alignment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3" fontId="3" fillId="6" borderId="10" xfId="58" applyNumberFormat="1" applyFont="1" applyFill="1" applyBorder="1" applyAlignment="1">
      <alignment horizontal="center" vertical="center" wrapText="1"/>
      <protection/>
    </xf>
    <xf numFmtId="164" fontId="3" fillId="6" borderId="10" xfId="48" applyNumberFormat="1" applyFont="1" applyFill="1" applyBorder="1" applyAlignment="1">
      <alignment horizontal="center" vertical="center" wrapText="1"/>
    </xf>
    <xf numFmtId="43" fontId="3" fillId="6" borderId="10" xfId="48" applyFont="1" applyFill="1" applyBorder="1" applyAlignment="1">
      <alignment horizontal="center" vertical="center" wrapText="1"/>
    </xf>
    <xf numFmtId="0" fontId="3" fillId="6" borderId="10" xfId="58" applyFont="1" applyFill="1" applyBorder="1" applyAlignment="1">
      <alignment horizontal="center" vertical="center" wrapText="1"/>
      <protection/>
    </xf>
    <xf numFmtId="3" fontId="3" fillId="34" borderId="10" xfId="58" applyNumberFormat="1" applyFont="1" applyFill="1" applyBorder="1" applyAlignment="1">
      <alignment horizontal="center" vertical="center" wrapText="1"/>
      <protection/>
    </xf>
    <xf numFmtId="164" fontId="3" fillId="6" borderId="10" xfId="58" applyNumberFormat="1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0" fontId="2" fillId="0" borderId="0" xfId="58" applyFont="1" applyAlignment="1">
      <alignment horizontal="center" vertical="center" wrapText="1"/>
      <protection/>
    </xf>
    <xf numFmtId="0" fontId="3" fillId="33" borderId="12" xfId="58" applyFont="1" applyFill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/>
      <protection/>
    </xf>
    <xf numFmtId="0" fontId="6" fillId="0" borderId="0" xfId="58" applyFont="1">
      <alignment wrapText="1"/>
      <protection/>
    </xf>
    <xf numFmtId="0" fontId="7" fillId="0" borderId="0" xfId="58" applyFont="1" applyAlignment="1">
      <alignment/>
      <protection/>
    </xf>
    <xf numFmtId="3" fontId="7" fillId="0" borderId="0" xfId="58" applyNumberFormat="1" applyFont="1" applyAlignment="1">
      <alignment/>
      <protection/>
    </xf>
    <xf numFmtId="43" fontId="7" fillId="0" borderId="0" xfId="48" applyFont="1" applyAlignment="1">
      <alignment/>
    </xf>
    <xf numFmtId="0" fontId="6" fillId="0" borderId="0" xfId="58" applyFont="1" applyAlignment="1">
      <alignment/>
      <protection/>
    </xf>
    <xf numFmtId="0" fontId="3" fillId="6" borderId="13" xfId="58" applyFont="1" applyFill="1" applyBorder="1" applyAlignment="1">
      <alignment horizontal="center" vertical="center"/>
      <protection/>
    </xf>
    <xf numFmtId="0" fontId="3" fillId="6" borderId="12" xfId="58" applyFont="1" applyFill="1" applyBorder="1" applyAlignment="1">
      <alignment horizontal="center" vertical="center"/>
      <protection/>
    </xf>
    <xf numFmtId="0" fontId="3" fillId="6" borderId="11" xfId="58" applyFont="1" applyFill="1" applyBorder="1" applyAlignment="1">
      <alignment horizontal="center" vertical="center"/>
      <protection/>
    </xf>
    <xf numFmtId="0" fontId="3" fillId="33" borderId="10" xfId="58" applyFont="1" applyFill="1" applyBorder="1" applyAlignment="1">
      <alignment horizontal="center" vertical="center"/>
      <protection/>
    </xf>
    <xf numFmtId="0" fontId="3" fillId="33" borderId="13" xfId="58" applyFont="1" applyFill="1" applyBorder="1" applyAlignment="1">
      <alignment horizontal="center" vertical="center"/>
      <protection/>
    </xf>
    <xf numFmtId="0" fontId="3" fillId="33" borderId="12" xfId="58" applyFont="1" applyFill="1" applyBorder="1" applyAlignment="1">
      <alignment horizontal="center" vertical="center"/>
      <protection/>
    </xf>
    <xf numFmtId="0" fontId="3" fillId="33" borderId="11" xfId="58" applyFont="1" applyFill="1" applyBorder="1" applyAlignment="1">
      <alignment horizontal="center" vertical="center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Millares 2 8" xfId="51"/>
    <cellStyle name="Millares 3" xfId="52"/>
    <cellStyle name="Currency" xfId="53"/>
    <cellStyle name="Currency [0]" xfId="54"/>
    <cellStyle name="Moneda 2" xfId="55"/>
    <cellStyle name="Neutral" xfId="56"/>
    <cellStyle name="Normal 11" xfId="57"/>
    <cellStyle name="Normal 2" xfId="58"/>
    <cellStyle name="Normal 2 2" xfId="59"/>
    <cellStyle name="Normal 2 2 2" xfId="60"/>
    <cellStyle name="Normal 3" xfId="61"/>
    <cellStyle name="Normal 4" xfId="62"/>
    <cellStyle name="Normal 4 2" xfId="63"/>
    <cellStyle name="Normal 5" xfId="64"/>
    <cellStyle name="Normal 6" xfId="65"/>
    <cellStyle name="Normal 7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;%20'esolerc@unal.edu.co'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;" TargetMode="External" /><Relationship Id="rId4" Type="http://schemas.openxmlformats.org/officeDocument/2006/relationships/hyperlink" Target="mailto:direccion@ufpso.edu.co" TargetMode="External" /><Relationship Id="rId5" Type="http://schemas.openxmlformats.org/officeDocument/2006/relationships/hyperlink" Target="mailto:jmlopez@ut.edu.co" TargetMode="External" /><Relationship Id="rId6" Type="http://schemas.openxmlformats.org/officeDocument/2006/relationships/hyperlink" Target="mailto:ruth.garcia@unicolmayor.edu.co" TargetMode="External" /><Relationship Id="rId7" Type="http://schemas.openxmlformats.org/officeDocument/2006/relationships/hyperlink" Target="mailto:wbenavides@unicauca.edu.co" TargetMode="External" /><Relationship Id="rId8" Type="http://schemas.openxmlformats.org/officeDocument/2006/relationships/hyperlink" Target="mailto:finanzas@intep.edu.co;" TargetMode="External" /><Relationship Id="rId9" Type="http://schemas.openxmlformats.org/officeDocument/2006/relationships/hyperlink" Target="mailto:malena.burgos@uptc.edu.co" TargetMode="External" /><Relationship Id="rId10" Type="http://schemas.openxmlformats.org/officeDocument/2006/relationships/hyperlink" Target="mailto:alexacol@univalle.edu.co" TargetMode="External" /><Relationship Id="rId11" Type="http://schemas.openxmlformats.org/officeDocument/2006/relationships/hyperlink" Target="mailto:contabilidad@udenar.edu.co" TargetMode="External" /><Relationship Id="rId12" Type="http://schemas.openxmlformats.org/officeDocument/2006/relationships/hyperlink" Target="mailto:rector@uniquindio.edu.co" TargetMode="External" /><Relationship Id="rId13" Type="http://schemas.openxmlformats.org/officeDocument/2006/relationships/hyperlink" Target="mailto:rector@uniatlantico.edu.co" TargetMode="External" /><Relationship Id="rId14" Type="http://schemas.openxmlformats.org/officeDocument/2006/relationships/hyperlink" Target="mailto:uiscontabilidad@hotmail.com" TargetMode="External" /><Relationship Id="rId15" Type="http://schemas.openxmlformats.org/officeDocument/2006/relationships/hyperlink" Target="mailto:rectoria@ufps.edu.co" TargetMode="External" /><Relationship Id="rId16" Type="http://schemas.openxmlformats.org/officeDocument/2006/relationships/hyperlink" Target="mailto:contabil@ucaldas.edu.co" TargetMode="External" /><Relationship Id="rId17" Type="http://schemas.openxmlformats.org/officeDocument/2006/relationships/hyperlink" Target="mailto:contabilidad@usco.edu.co" TargetMode="External" /><Relationship Id="rId18" Type="http://schemas.openxmlformats.org/officeDocument/2006/relationships/hyperlink" Target="mailto:contabilidad@uniamazonia.edu.co" TargetMode="External" /><Relationship Id="rId19" Type="http://schemas.openxmlformats.org/officeDocument/2006/relationships/hyperlink" Target="mailto:enovoa@unillanos.edu.co" TargetMode="External" /><Relationship Id="rId20" Type="http://schemas.openxmlformats.org/officeDocument/2006/relationships/hyperlink" Target="mailto:itfip2001@yahoo.com" TargetMode="External" /><Relationship Id="rId21" Type="http://schemas.openxmlformats.org/officeDocument/2006/relationships/hyperlink" Target="mailto:seccontabi@unipamplona.edu.co" TargetMode="External" /><Relationship Id="rId22" Type="http://schemas.openxmlformats.org/officeDocument/2006/relationships/hyperlink" Target="mailto:jcquiroz11@hotmail.com" TargetMode="External" /><Relationship Id="rId23" Type="http://schemas.openxmlformats.org/officeDocument/2006/relationships/hyperlink" Target="mailto:jblancogiraldo@yahoo.com" TargetMode="External" /><Relationship Id="rId24" Type="http://schemas.openxmlformats.org/officeDocument/2006/relationships/hyperlink" Target="mailto:contabilidad@iescinoc.edu.co" TargetMode="External" /><Relationship Id="rId25" Type="http://schemas.openxmlformats.org/officeDocument/2006/relationships/hyperlink" Target="mailto:aportesbpp@une.net.co" TargetMode="External" /><Relationship Id="rId26" Type="http://schemas.openxmlformats.org/officeDocument/2006/relationships/hyperlink" Target="mailto:contabilidad@colmayorcauca.edu.co" TargetMode="External" /><Relationship Id="rId27" Type="http://schemas.openxmlformats.org/officeDocument/2006/relationships/hyperlink" Target="mailto:contabilidad@unimagdalena.edu.co" TargetMode="External" /><Relationship Id="rId28" Type="http://schemas.openxmlformats.org/officeDocument/2006/relationships/hyperlink" Target="mailto:colboy7@telecom.com.co" TargetMode="External" /><Relationship Id="rId29" Type="http://schemas.openxmlformats.org/officeDocument/2006/relationships/hyperlink" Target="mailto:contabilidad@uniguajira.edu.co" TargetMode="External" /><Relationship Id="rId30" Type="http://schemas.openxmlformats.org/officeDocument/2006/relationships/hyperlink" Target="mailto:olivero.iriarte@unisucre.edu.co" TargetMode="External" /><Relationship Id="rId31" Type="http://schemas.openxmlformats.org/officeDocument/2006/relationships/hyperlink" Target="mailto:upn@uni.pedagogica.edu.co;" TargetMode="External" /><Relationship Id="rId32" Type="http://schemas.openxmlformats.org/officeDocument/2006/relationships/hyperlink" Target="mailto:contab@udistrital.edu.co" TargetMode="External" /><Relationship Id="rId33" Type="http://schemas.openxmlformats.org/officeDocument/2006/relationships/hyperlink" Target="mailto:cprasca@itsa.edu.co" TargetMode="External" /><Relationship Id="rId34" Type="http://schemas.openxmlformats.org/officeDocument/2006/relationships/hyperlink" Target="mailto:cmb@colmayorbolivar.edu.co" TargetMode="External" /><Relationship Id="rId35" Type="http://schemas.openxmlformats.org/officeDocument/2006/relationships/hyperlink" Target="mailto:ysantos@pascualbravo.edu.co" TargetMode="External" /><Relationship Id="rId36" Type="http://schemas.openxmlformats.org/officeDocument/2006/relationships/hyperlink" Target="mailto:financiera@iser.edu.co" TargetMode="External" /><Relationship Id="rId37" Type="http://schemas.openxmlformats.org/officeDocument/2006/relationships/hyperlink" Target="mailto:contactenos@utch.edu.co" TargetMode="External" /><Relationship Id="rId38" Type="http://schemas.openxmlformats.org/officeDocument/2006/relationships/hyperlink" Target="mailto:info@unipacifico.edu.co" TargetMode="External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9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11.421875" defaultRowHeight="15"/>
  <cols>
    <col min="1" max="1" width="13.8515625" style="1" customWidth="1"/>
    <col min="2" max="2" width="12.7109375" style="5" customWidth="1"/>
    <col min="3" max="3" width="14.57421875" style="1" customWidth="1"/>
    <col min="4" max="4" width="57.421875" style="5" customWidth="1"/>
    <col min="5" max="5" width="45.140625" style="1" customWidth="1"/>
    <col min="6" max="6" width="18.00390625" style="4" customWidth="1"/>
    <col min="7" max="7" width="19.140625" style="1" customWidth="1"/>
    <col min="8" max="8" width="17.8515625" style="3" customWidth="1"/>
    <col min="9" max="9" width="15.57421875" style="1" customWidth="1"/>
    <col min="10" max="10" width="21.421875" style="1" customWidth="1"/>
    <col min="11" max="11" width="19.7109375" style="1" customWidth="1"/>
    <col min="12" max="13" width="20.140625" style="1" customWidth="1"/>
    <col min="14" max="14" width="18.140625" style="1" customWidth="1"/>
    <col min="15" max="15" width="15.57421875" style="1" customWidth="1"/>
    <col min="16" max="16" width="20.140625" style="1" customWidth="1"/>
    <col min="17" max="17" width="16.7109375" style="1" customWidth="1"/>
    <col min="18" max="18" width="18.8515625" style="1" customWidth="1"/>
    <col min="19" max="19" width="12.57421875" style="1" customWidth="1"/>
    <col min="20" max="21" width="20.00390625" style="1" customWidth="1"/>
    <col min="22" max="22" width="16.57421875" style="1" customWidth="1"/>
    <col min="23" max="23" width="16.140625" style="1" customWidth="1"/>
    <col min="24" max="25" width="15.7109375" style="1" customWidth="1"/>
    <col min="26" max="27" width="18.8515625" style="1" customWidth="1"/>
    <col min="28" max="29" width="20.00390625" style="1" customWidth="1"/>
    <col min="30" max="31" width="18.57421875" style="1" customWidth="1"/>
    <col min="32" max="33" width="15.8515625" style="1" customWidth="1"/>
    <col min="34" max="35" width="18.8515625" style="1" customWidth="1"/>
    <col min="36" max="36" width="20.00390625" style="1" customWidth="1"/>
    <col min="37" max="37" width="18.8515625" style="1" customWidth="1"/>
    <col min="38" max="38" width="18.140625" style="1" customWidth="1"/>
    <col min="39" max="39" width="19.00390625" style="1" customWidth="1"/>
    <col min="40" max="40" width="18.7109375" style="1" customWidth="1"/>
    <col min="41" max="41" width="16.421875" style="1" customWidth="1"/>
    <col min="42" max="43" width="18.8515625" style="1" customWidth="1"/>
    <col min="44" max="44" width="20.00390625" style="1" customWidth="1"/>
    <col min="45" max="45" width="18.8515625" style="1" customWidth="1"/>
    <col min="46" max="46" width="20.8515625" style="1" customWidth="1"/>
    <col min="47" max="47" width="14.57421875" style="1" customWidth="1"/>
    <col min="48" max="48" width="16.57421875" style="1" customWidth="1"/>
    <col min="49" max="49" width="23.7109375" style="1" customWidth="1"/>
    <col min="50" max="50" width="15.421875" style="1" customWidth="1"/>
    <col min="51" max="51" width="20.00390625" style="1" customWidth="1"/>
    <col min="52" max="52" width="18.8515625" style="1" customWidth="1"/>
    <col min="53" max="53" width="21.57421875" style="1" customWidth="1"/>
    <col min="54" max="54" width="18.8515625" style="1" customWidth="1"/>
    <col min="55" max="16384" width="11.421875" style="1" customWidth="1"/>
  </cols>
  <sheetData>
    <row r="1" spans="1:13" s="48" customFormat="1" ht="30.75" customHeight="1">
      <c r="A1" s="49" t="s">
        <v>124</v>
      </c>
      <c r="B1" s="52"/>
      <c r="C1" s="49"/>
      <c r="D1" s="52"/>
      <c r="E1" s="49"/>
      <c r="F1" s="51"/>
      <c r="G1" s="49"/>
      <c r="H1" s="50"/>
      <c r="I1" s="49"/>
      <c r="J1" s="49"/>
      <c r="K1" s="49"/>
      <c r="L1" s="49"/>
      <c r="M1" s="49"/>
    </row>
    <row r="2" spans="1:54" s="45" customFormat="1" ht="22.5" customHeight="1">
      <c r="A2" s="47"/>
      <c r="B2" s="47"/>
      <c r="C2" s="47"/>
      <c r="D2" s="47"/>
      <c r="E2" s="47"/>
      <c r="F2" s="53" t="s">
        <v>123</v>
      </c>
      <c r="G2" s="54"/>
      <c r="H2" s="54"/>
      <c r="I2" s="55"/>
      <c r="J2" s="57" t="s">
        <v>122</v>
      </c>
      <c r="K2" s="58"/>
      <c r="L2" s="58"/>
      <c r="M2" s="59"/>
      <c r="N2" s="53" t="s">
        <v>121</v>
      </c>
      <c r="O2" s="54"/>
      <c r="P2" s="54"/>
      <c r="Q2" s="55"/>
      <c r="R2" s="57" t="s">
        <v>120</v>
      </c>
      <c r="S2" s="58"/>
      <c r="T2" s="58"/>
      <c r="U2" s="46"/>
      <c r="V2" s="53" t="s">
        <v>119</v>
      </c>
      <c r="W2" s="54"/>
      <c r="X2" s="54"/>
      <c r="Y2" s="55"/>
      <c r="Z2" s="57" t="s">
        <v>118</v>
      </c>
      <c r="AA2" s="58"/>
      <c r="AB2" s="58"/>
      <c r="AC2" s="59"/>
      <c r="AD2" s="53" t="s">
        <v>117</v>
      </c>
      <c r="AE2" s="54"/>
      <c r="AF2" s="54"/>
      <c r="AG2" s="55"/>
      <c r="AH2" s="56" t="s">
        <v>116</v>
      </c>
      <c r="AI2" s="56"/>
      <c r="AJ2" s="56"/>
      <c r="AK2" s="56"/>
      <c r="AL2" s="53" t="s">
        <v>115</v>
      </c>
      <c r="AM2" s="54"/>
      <c r="AN2" s="54"/>
      <c r="AO2" s="55"/>
      <c r="AP2" s="56" t="s">
        <v>114</v>
      </c>
      <c r="AQ2" s="56"/>
      <c r="AR2" s="56"/>
      <c r="AS2" s="56"/>
      <c r="AT2" s="53" t="s">
        <v>113</v>
      </c>
      <c r="AU2" s="54"/>
      <c r="AV2" s="54"/>
      <c r="AW2" s="54"/>
      <c r="AX2" s="55"/>
      <c r="AY2" s="56" t="s">
        <v>112</v>
      </c>
      <c r="AZ2" s="56"/>
      <c r="BA2" s="56"/>
      <c r="BB2" s="56"/>
    </row>
    <row r="3" spans="1:54" s="5" customFormat="1" ht="57.75" customHeight="1">
      <c r="A3" s="37" t="s">
        <v>111</v>
      </c>
      <c r="B3" s="44" t="s">
        <v>110</v>
      </c>
      <c r="C3" s="37" t="s">
        <v>109</v>
      </c>
      <c r="D3" s="37" t="s">
        <v>108</v>
      </c>
      <c r="E3" s="37" t="s">
        <v>107</v>
      </c>
      <c r="F3" s="40" t="s">
        <v>105</v>
      </c>
      <c r="G3" s="41" t="s">
        <v>104</v>
      </c>
      <c r="H3" s="38" t="s">
        <v>103</v>
      </c>
      <c r="I3" s="38" t="s">
        <v>102</v>
      </c>
      <c r="J3" s="37" t="s">
        <v>105</v>
      </c>
      <c r="K3" s="37" t="s">
        <v>104</v>
      </c>
      <c r="L3" s="37" t="s">
        <v>103</v>
      </c>
      <c r="M3" s="37" t="s">
        <v>102</v>
      </c>
      <c r="N3" s="39" t="s">
        <v>105</v>
      </c>
      <c r="O3" s="43" t="s">
        <v>104</v>
      </c>
      <c r="P3" s="43" t="s">
        <v>103</v>
      </c>
      <c r="Q3" s="43" t="s">
        <v>102</v>
      </c>
      <c r="R3" s="37" t="s">
        <v>105</v>
      </c>
      <c r="S3" s="37" t="s">
        <v>104</v>
      </c>
      <c r="T3" s="37" t="s">
        <v>103</v>
      </c>
      <c r="U3" s="37" t="s">
        <v>102</v>
      </c>
      <c r="V3" s="40" t="s">
        <v>105</v>
      </c>
      <c r="W3" s="41" t="s">
        <v>104</v>
      </c>
      <c r="X3" s="38" t="s">
        <v>103</v>
      </c>
      <c r="Y3" s="38" t="s">
        <v>102</v>
      </c>
      <c r="Z3" s="37" t="s">
        <v>105</v>
      </c>
      <c r="AA3" s="37" t="s">
        <v>104</v>
      </c>
      <c r="AB3" s="37" t="s">
        <v>103</v>
      </c>
      <c r="AC3" s="37" t="s">
        <v>102</v>
      </c>
      <c r="AD3" s="40" t="s">
        <v>105</v>
      </c>
      <c r="AE3" s="41" t="s">
        <v>104</v>
      </c>
      <c r="AF3" s="38" t="s">
        <v>103</v>
      </c>
      <c r="AG3" s="38" t="s">
        <v>102</v>
      </c>
      <c r="AH3" s="37" t="s">
        <v>105</v>
      </c>
      <c r="AI3" s="37" t="s">
        <v>104</v>
      </c>
      <c r="AJ3" s="37" t="s">
        <v>103</v>
      </c>
      <c r="AK3" s="37" t="s">
        <v>102</v>
      </c>
      <c r="AL3" s="40" t="s">
        <v>105</v>
      </c>
      <c r="AM3" s="41" t="s">
        <v>104</v>
      </c>
      <c r="AN3" s="38" t="s">
        <v>103</v>
      </c>
      <c r="AO3" s="38" t="s">
        <v>102</v>
      </c>
      <c r="AP3" s="37" t="s">
        <v>105</v>
      </c>
      <c r="AQ3" s="37" t="s">
        <v>104</v>
      </c>
      <c r="AR3" s="37" t="s">
        <v>103</v>
      </c>
      <c r="AS3" s="37" t="s">
        <v>102</v>
      </c>
      <c r="AT3" s="40" t="s">
        <v>105</v>
      </c>
      <c r="AU3" s="41" t="s">
        <v>104</v>
      </c>
      <c r="AV3" s="38" t="s">
        <v>103</v>
      </c>
      <c r="AW3" s="42" t="s">
        <v>106</v>
      </c>
      <c r="AX3" s="38" t="s">
        <v>102</v>
      </c>
      <c r="AY3" s="37" t="s">
        <v>105</v>
      </c>
      <c r="AZ3" s="37" t="s">
        <v>104</v>
      </c>
      <c r="BA3" s="37" t="s">
        <v>103</v>
      </c>
      <c r="BB3" s="37" t="s">
        <v>102</v>
      </c>
    </row>
    <row r="4" spans="1:54" ht="12.75">
      <c r="A4" s="31">
        <v>8001189541</v>
      </c>
      <c r="B4" s="24">
        <v>800118954</v>
      </c>
      <c r="C4" s="32">
        <v>124552000</v>
      </c>
      <c r="D4" s="30" t="s">
        <v>101</v>
      </c>
      <c r="E4" s="29" t="s">
        <v>100</v>
      </c>
      <c r="F4" s="18">
        <v>0</v>
      </c>
      <c r="G4" s="18">
        <v>0</v>
      </c>
      <c r="H4" s="20">
        <v>3497624807.8</v>
      </c>
      <c r="I4" s="18"/>
      <c r="J4" s="16">
        <f aca="true" t="shared" si="0" ref="J4:L7">F4</f>
        <v>0</v>
      </c>
      <c r="K4" s="16">
        <f t="shared" si="0"/>
        <v>0</v>
      </c>
      <c r="L4" s="16">
        <f t="shared" si="0"/>
        <v>3497624807.8</v>
      </c>
      <c r="M4" s="16">
        <f aca="true" t="shared" si="1" ref="M4:M35">+I4</f>
        <v>0</v>
      </c>
      <c r="N4" s="18">
        <v>0</v>
      </c>
      <c r="O4" s="18">
        <v>0</v>
      </c>
      <c r="P4" s="20">
        <v>6995249615.6</v>
      </c>
      <c r="Q4" s="20">
        <v>0</v>
      </c>
      <c r="R4" s="16">
        <f aca="true" t="shared" si="2" ref="R4:U7">+J4+N4</f>
        <v>0</v>
      </c>
      <c r="S4" s="16">
        <f t="shared" si="2"/>
        <v>0</v>
      </c>
      <c r="T4" s="16">
        <f t="shared" si="2"/>
        <v>10492874423.400002</v>
      </c>
      <c r="U4" s="16">
        <f t="shared" si="2"/>
        <v>0</v>
      </c>
      <c r="V4" s="18">
        <v>0</v>
      </c>
      <c r="W4" s="18">
        <v>0</v>
      </c>
      <c r="X4" s="20">
        <v>3497624807.8</v>
      </c>
      <c r="Y4" s="20">
        <v>0</v>
      </c>
      <c r="Z4" s="16">
        <f aca="true" t="shared" si="3" ref="Z4:Z35">+R4+V4</f>
        <v>0</v>
      </c>
      <c r="AA4" s="16">
        <f aca="true" t="shared" si="4" ref="AA4:AA35">+S4+W4</f>
        <v>0</v>
      </c>
      <c r="AB4" s="16">
        <f aca="true" t="shared" si="5" ref="AB4:AB35">+T4+X4</f>
        <v>13990499231.2</v>
      </c>
      <c r="AC4" s="16">
        <f aca="true" t="shared" si="6" ref="AC4:AC35">+U4+Y4</f>
        <v>0</v>
      </c>
      <c r="AD4" s="19">
        <v>0</v>
      </c>
      <c r="AE4" s="19"/>
      <c r="AF4" s="17">
        <v>3497624807.8</v>
      </c>
      <c r="AG4" s="17"/>
      <c r="AH4" s="16">
        <f aca="true" t="shared" si="7" ref="AH4:AH35">+Z4+AD4</f>
        <v>0</v>
      </c>
      <c r="AI4" s="16">
        <f aca="true" t="shared" si="8" ref="AI4:AI35">+AA4+AE4</f>
        <v>0</v>
      </c>
      <c r="AJ4" s="16">
        <f aca="true" t="shared" si="9" ref="AJ4:AJ35">+AB4+AF4</f>
        <v>17488124039</v>
      </c>
      <c r="AK4" s="16">
        <f aca="true" t="shared" si="10" ref="AK4:AK35">+AG4+AC4</f>
        <v>0</v>
      </c>
      <c r="AL4" s="19">
        <v>0</v>
      </c>
      <c r="AM4" s="19">
        <v>0</v>
      </c>
      <c r="AN4" s="19">
        <v>3497624807.8</v>
      </c>
      <c r="AO4" s="17"/>
      <c r="AP4" s="16">
        <f aca="true" t="shared" si="11" ref="AP4:AP17">+AH4+AL4</f>
        <v>0</v>
      </c>
      <c r="AQ4" s="16">
        <f aca="true" t="shared" si="12" ref="AQ4:AQ17">+AI4+AM4</f>
        <v>0</v>
      </c>
      <c r="AR4" s="16">
        <f aca="true" t="shared" si="13" ref="AR4:AR17">+AJ4+AN4</f>
        <v>20985748846.8</v>
      </c>
      <c r="AS4" s="16">
        <f aca="true" t="shared" si="14" ref="AS4:AS35">+AO4+AK4</f>
        <v>0</v>
      </c>
      <c r="AT4" s="19">
        <v>0</v>
      </c>
      <c r="AU4" s="19">
        <v>0</v>
      </c>
      <c r="AV4" s="17">
        <v>7080175181.6</v>
      </c>
      <c r="AW4" s="17"/>
      <c r="AX4" s="17"/>
      <c r="AY4" s="16">
        <f aca="true" t="shared" si="15" ref="AY4:AY14">+AP4+AT4</f>
        <v>0</v>
      </c>
      <c r="AZ4" s="16">
        <f aca="true" t="shared" si="16" ref="AZ4:AZ14">+AQ4+AU4</f>
        <v>0</v>
      </c>
      <c r="BA4" s="16">
        <f aca="true" t="shared" si="17" ref="BA4:BA14">+AR4+AV4</f>
        <v>28065924028.4</v>
      </c>
      <c r="BB4" s="16">
        <f aca="true" t="shared" si="18" ref="BB4:BB35">+AX4+AS4</f>
        <v>0</v>
      </c>
    </row>
    <row r="5" spans="1:54" ht="12.75">
      <c r="A5" s="31">
        <v>8001240234</v>
      </c>
      <c r="B5" s="24">
        <v>800124023</v>
      </c>
      <c r="C5" s="32">
        <v>824276000</v>
      </c>
      <c r="D5" s="30" t="s">
        <v>99</v>
      </c>
      <c r="E5" s="34" t="s">
        <v>98</v>
      </c>
      <c r="F5" s="18">
        <v>0</v>
      </c>
      <c r="G5" s="18">
        <v>0</v>
      </c>
      <c r="H5" s="20">
        <v>182171960</v>
      </c>
      <c r="I5" s="18"/>
      <c r="J5" s="16">
        <f t="shared" si="0"/>
        <v>0</v>
      </c>
      <c r="K5" s="16">
        <f t="shared" si="0"/>
        <v>0</v>
      </c>
      <c r="L5" s="16">
        <f t="shared" si="0"/>
        <v>182171960</v>
      </c>
      <c r="M5" s="16">
        <f t="shared" si="1"/>
        <v>0</v>
      </c>
      <c r="N5" s="18">
        <v>0</v>
      </c>
      <c r="O5" s="18">
        <v>0</v>
      </c>
      <c r="P5" s="20">
        <v>182171960</v>
      </c>
      <c r="Q5" s="20">
        <v>0</v>
      </c>
      <c r="R5" s="16">
        <f t="shared" si="2"/>
        <v>0</v>
      </c>
      <c r="S5" s="16">
        <f t="shared" si="2"/>
        <v>0</v>
      </c>
      <c r="T5" s="16">
        <f t="shared" si="2"/>
        <v>364343920</v>
      </c>
      <c r="U5" s="16">
        <f t="shared" si="2"/>
        <v>0</v>
      </c>
      <c r="V5" s="18">
        <v>0</v>
      </c>
      <c r="W5" s="18">
        <v>0</v>
      </c>
      <c r="X5" s="20">
        <v>182171960</v>
      </c>
      <c r="Y5" s="20">
        <v>0</v>
      </c>
      <c r="Z5" s="16">
        <f t="shared" si="3"/>
        <v>0</v>
      </c>
      <c r="AA5" s="16">
        <f t="shared" si="4"/>
        <v>0</v>
      </c>
      <c r="AB5" s="16">
        <f t="shared" si="5"/>
        <v>546515880</v>
      </c>
      <c r="AC5" s="16">
        <f t="shared" si="6"/>
        <v>0</v>
      </c>
      <c r="AD5" s="19">
        <v>0</v>
      </c>
      <c r="AE5" s="19"/>
      <c r="AF5" s="17">
        <v>182171960</v>
      </c>
      <c r="AG5" s="17"/>
      <c r="AH5" s="16">
        <f t="shared" si="7"/>
        <v>0</v>
      </c>
      <c r="AI5" s="16">
        <f t="shared" si="8"/>
        <v>0</v>
      </c>
      <c r="AJ5" s="16">
        <f t="shared" si="9"/>
        <v>728687840</v>
      </c>
      <c r="AK5" s="16">
        <f t="shared" si="10"/>
        <v>0</v>
      </c>
      <c r="AL5" s="19">
        <v>0</v>
      </c>
      <c r="AM5" s="19">
        <v>0</v>
      </c>
      <c r="AN5" s="19">
        <v>182171960</v>
      </c>
      <c r="AO5" s="17"/>
      <c r="AP5" s="16">
        <f t="shared" si="11"/>
        <v>0</v>
      </c>
      <c r="AQ5" s="16">
        <f t="shared" si="12"/>
        <v>0</v>
      </c>
      <c r="AR5" s="16">
        <f t="shared" si="13"/>
        <v>910859800</v>
      </c>
      <c r="AS5" s="16">
        <f t="shared" si="14"/>
        <v>0</v>
      </c>
      <c r="AT5" s="19">
        <v>0</v>
      </c>
      <c r="AU5" s="19">
        <v>0</v>
      </c>
      <c r="AV5" s="17">
        <v>182171960</v>
      </c>
      <c r="AW5" s="17"/>
      <c r="AX5" s="17"/>
      <c r="AY5" s="16">
        <f t="shared" si="15"/>
        <v>0</v>
      </c>
      <c r="AZ5" s="16">
        <f t="shared" si="16"/>
        <v>0</v>
      </c>
      <c r="BA5" s="16">
        <f t="shared" si="17"/>
        <v>1093031760</v>
      </c>
      <c r="BB5" s="16">
        <f t="shared" si="18"/>
        <v>0</v>
      </c>
    </row>
    <row r="6" spans="1:54" ht="12.75">
      <c r="A6" s="31">
        <v>8001448299</v>
      </c>
      <c r="B6" s="24">
        <v>800144829</v>
      </c>
      <c r="C6" s="32">
        <v>821400000</v>
      </c>
      <c r="D6" s="30" t="s">
        <v>97</v>
      </c>
      <c r="E6" s="29" t="s">
        <v>96</v>
      </c>
      <c r="F6" s="18">
        <v>0</v>
      </c>
      <c r="G6" s="18">
        <v>0</v>
      </c>
      <c r="H6" s="20">
        <v>1243167309.0666666</v>
      </c>
      <c r="I6" s="18"/>
      <c r="J6" s="16">
        <f t="shared" si="0"/>
        <v>0</v>
      </c>
      <c r="K6" s="16">
        <f t="shared" si="0"/>
        <v>0</v>
      </c>
      <c r="L6" s="16">
        <f t="shared" si="0"/>
        <v>1243167309.0666666</v>
      </c>
      <c r="M6" s="16">
        <f t="shared" si="1"/>
        <v>0</v>
      </c>
      <c r="N6" s="18">
        <v>0</v>
      </c>
      <c r="O6" s="18">
        <v>0</v>
      </c>
      <c r="P6" s="20">
        <v>2486334618.133333</v>
      </c>
      <c r="Q6" s="20">
        <v>0</v>
      </c>
      <c r="R6" s="16">
        <f t="shared" si="2"/>
        <v>0</v>
      </c>
      <c r="S6" s="16">
        <f t="shared" si="2"/>
        <v>0</v>
      </c>
      <c r="T6" s="16">
        <f t="shared" si="2"/>
        <v>3729501927.2</v>
      </c>
      <c r="U6" s="16">
        <f t="shared" si="2"/>
        <v>0</v>
      </c>
      <c r="V6" s="18">
        <v>0</v>
      </c>
      <c r="W6" s="18">
        <v>922655139</v>
      </c>
      <c r="X6" s="20">
        <v>1243167309.0666666</v>
      </c>
      <c r="Y6" s="20">
        <v>0</v>
      </c>
      <c r="Z6" s="16">
        <f t="shared" si="3"/>
        <v>0</v>
      </c>
      <c r="AA6" s="16">
        <f t="shared" si="4"/>
        <v>922655139</v>
      </c>
      <c r="AB6" s="16">
        <f t="shared" si="5"/>
        <v>4972669236.266666</v>
      </c>
      <c r="AC6" s="16">
        <f t="shared" si="6"/>
        <v>0</v>
      </c>
      <c r="AD6" s="19">
        <v>0</v>
      </c>
      <c r="AE6" s="19"/>
      <c r="AF6" s="17">
        <v>1243167309.0666666</v>
      </c>
      <c r="AG6" s="17"/>
      <c r="AH6" s="16">
        <f t="shared" si="7"/>
        <v>0</v>
      </c>
      <c r="AI6" s="16">
        <f t="shared" si="8"/>
        <v>922655139</v>
      </c>
      <c r="AJ6" s="16">
        <f t="shared" si="9"/>
        <v>6215836545.333333</v>
      </c>
      <c r="AK6" s="16">
        <f t="shared" si="10"/>
        <v>0</v>
      </c>
      <c r="AL6" s="19">
        <v>0</v>
      </c>
      <c r="AM6" s="19">
        <v>0</v>
      </c>
      <c r="AN6" s="19">
        <v>1243167309.0666666</v>
      </c>
      <c r="AO6" s="17"/>
      <c r="AP6" s="16">
        <f t="shared" si="11"/>
        <v>0</v>
      </c>
      <c r="AQ6" s="16">
        <f t="shared" si="12"/>
        <v>922655139</v>
      </c>
      <c r="AR6" s="16">
        <f t="shared" si="13"/>
        <v>7459003854.4</v>
      </c>
      <c r="AS6" s="16">
        <f t="shared" si="14"/>
        <v>0</v>
      </c>
      <c r="AT6" s="19">
        <v>0</v>
      </c>
      <c r="AU6" s="19">
        <v>0</v>
      </c>
      <c r="AV6" s="17">
        <v>2890266360.133333</v>
      </c>
      <c r="AW6" s="17"/>
      <c r="AX6" s="17"/>
      <c r="AY6" s="16">
        <f t="shared" si="15"/>
        <v>0</v>
      </c>
      <c r="AZ6" s="16">
        <f t="shared" si="16"/>
        <v>922655139</v>
      </c>
      <c r="BA6" s="16">
        <f t="shared" si="17"/>
        <v>10349270214.533333</v>
      </c>
      <c r="BB6" s="16">
        <f t="shared" si="18"/>
        <v>0</v>
      </c>
    </row>
    <row r="7" spans="1:54" ht="12.75">
      <c r="A7" s="32">
        <v>8001631300</v>
      </c>
      <c r="B7" s="24">
        <v>800163130</v>
      </c>
      <c r="C7" s="32">
        <v>129254000</v>
      </c>
      <c r="D7" s="30" t="s">
        <v>95</v>
      </c>
      <c r="E7" s="29" t="s">
        <v>94</v>
      </c>
      <c r="F7" s="18">
        <v>0</v>
      </c>
      <c r="G7" s="18">
        <v>0</v>
      </c>
      <c r="H7" s="20">
        <v>1037625252.9333333</v>
      </c>
      <c r="I7" s="18"/>
      <c r="J7" s="16">
        <f t="shared" si="0"/>
        <v>0</v>
      </c>
      <c r="K7" s="16">
        <f t="shared" si="0"/>
        <v>0</v>
      </c>
      <c r="L7" s="16">
        <f t="shared" si="0"/>
        <v>1037625252.9333333</v>
      </c>
      <c r="M7" s="16">
        <f t="shared" si="1"/>
        <v>0</v>
      </c>
      <c r="N7" s="18">
        <v>0</v>
      </c>
      <c r="O7" s="18">
        <v>0</v>
      </c>
      <c r="P7" s="20">
        <v>2075250505.8666666</v>
      </c>
      <c r="Q7" s="20">
        <v>0</v>
      </c>
      <c r="R7" s="16">
        <f t="shared" si="2"/>
        <v>0</v>
      </c>
      <c r="S7" s="16">
        <f t="shared" si="2"/>
        <v>0</v>
      </c>
      <c r="T7" s="16">
        <f t="shared" si="2"/>
        <v>3112875758.7999997</v>
      </c>
      <c r="U7" s="16">
        <f t="shared" si="2"/>
        <v>0</v>
      </c>
      <c r="V7" s="18">
        <v>0</v>
      </c>
      <c r="W7" s="18">
        <v>0</v>
      </c>
      <c r="X7" s="20">
        <v>1037625252.9333333</v>
      </c>
      <c r="Y7" s="20">
        <v>0</v>
      </c>
      <c r="Z7" s="16">
        <f t="shared" si="3"/>
        <v>0</v>
      </c>
      <c r="AA7" s="16">
        <f t="shared" si="4"/>
        <v>0</v>
      </c>
      <c r="AB7" s="16">
        <f t="shared" si="5"/>
        <v>4150501011.733333</v>
      </c>
      <c r="AC7" s="16">
        <f t="shared" si="6"/>
        <v>0</v>
      </c>
      <c r="AD7" s="19">
        <v>0</v>
      </c>
      <c r="AE7" s="19"/>
      <c r="AF7" s="17">
        <v>1037625252.9333333</v>
      </c>
      <c r="AG7" s="17"/>
      <c r="AH7" s="16">
        <f t="shared" si="7"/>
        <v>0</v>
      </c>
      <c r="AI7" s="16">
        <f t="shared" si="8"/>
        <v>0</v>
      </c>
      <c r="AJ7" s="16">
        <f t="shared" si="9"/>
        <v>5188126264.666666</v>
      </c>
      <c r="AK7" s="16">
        <f t="shared" si="10"/>
        <v>0</v>
      </c>
      <c r="AL7" s="19">
        <v>0</v>
      </c>
      <c r="AM7" s="19">
        <v>0</v>
      </c>
      <c r="AN7" s="19">
        <v>1037625252.9333333</v>
      </c>
      <c r="AO7" s="19">
        <v>0</v>
      </c>
      <c r="AP7" s="16">
        <f t="shared" si="11"/>
        <v>0</v>
      </c>
      <c r="AQ7" s="16">
        <f t="shared" si="12"/>
        <v>0</v>
      </c>
      <c r="AR7" s="16">
        <f t="shared" si="13"/>
        <v>6225751517.599999</v>
      </c>
      <c r="AS7" s="16">
        <f t="shared" si="14"/>
        <v>0</v>
      </c>
      <c r="AT7" s="19">
        <v>0</v>
      </c>
      <c r="AU7" s="19">
        <v>0</v>
      </c>
      <c r="AV7" s="17">
        <v>2091737233.8666666</v>
      </c>
      <c r="AW7" s="17"/>
      <c r="AX7" s="17"/>
      <c r="AY7" s="16">
        <f t="shared" si="15"/>
        <v>0</v>
      </c>
      <c r="AZ7" s="16">
        <f t="shared" si="16"/>
        <v>0</v>
      </c>
      <c r="BA7" s="16">
        <f t="shared" si="17"/>
        <v>8317488751.466666</v>
      </c>
      <c r="BB7" s="16">
        <f t="shared" si="18"/>
        <v>0</v>
      </c>
    </row>
    <row r="8" spans="1:54" ht="12.75">
      <c r="A8" s="32"/>
      <c r="B8" s="24">
        <v>800173719</v>
      </c>
      <c r="C8" s="32">
        <v>825873000</v>
      </c>
      <c r="D8" s="30" t="s">
        <v>93</v>
      </c>
      <c r="E8" s="29" t="s">
        <v>92</v>
      </c>
      <c r="F8" s="18">
        <v>0</v>
      </c>
      <c r="G8" s="18">
        <v>0</v>
      </c>
      <c r="H8" s="20">
        <v>0</v>
      </c>
      <c r="I8" s="18"/>
      <c r="J8" s="16">
        <v>0</v>
      </c>
      <c r="K8" s="16">
        <f aca="true" t="shared" si="19" ref="K8:K54">G8</f>
        <v>0</v>
      </c>
      <c r="L8" s="16">
        <v>0</v>
      </c>
      <c r="M8" s="16">
        <f t="shared" si="1"/>
        <v>0</v>
      </c>
      <c r="N8" s="18">
        <v>0</v>
      </c>
      <c r="O8" s="18">
        <v>0</v>
      </c>
      <c r="P8" s="20">
        <v>0</v>
      </c>
      <c r="Q8" s="20">
        <v>0</v>
      </c>
      <c r="R8" s="16">
        <v>0</v>
      </c>
      <c r="S8" s="16">
        <f aca="true" t="shared" si="20" ref="S8:S54">+K8+O8</f>
        <v>0</v>
      </c>
      <c r="T8" s="16">
        <v>0</v>
      </c>
      <c r="U8" s="16">
        <f aca="true" t="shared" si="21" ref="U8:U54">+M8+Q8</f>
        <v>0</v>
      </c>
      <c r="V8" s="18">
        <v>0</v>
      </c>
      <c r="W8" s="18">
        <v>0</v>
      </c>
      <c r="X8" s="20">
        <v>0</v>
      </c>
      <c r="Y8" s="20">
        <v>0</v>
      </c>
      <c r="Z8" s="16">
        <f t="shared" si="3"/>
        <v>0</v>
      </c>
      <c r="AA8" s="16">
        <f t="shared" si="4"/>
        <v>0</v>
      </c>
      <c r="AB8" s="16">
        <f t="shared" si="5"/>
        <v>0</v>
      </c>
      <c r="AC8" s="16">
        <f t="shared" si="6"/>
        <v>0</v>
      </c>
      <c r="AD8" s="19">
        <v>0</v>
      </c>
      <c r="AE8" s="19"/>
      <c r="AF8" s="17">
        <v>0</v>
      </c>
      <c r="AG8" s="17"/>
      <c r="AH8" s="16">
        <f t="shared" si="7"/>
        <v>0</v>
      </c>
      <c r="AI8" s="16">
        <f t="shared" si="8"/>
        <v>0</v>
      </c>
      <c r="AJ8" s="16">
        <f t="shared" si="9"/>
        <v>0</v>
      </c>
      <c r="AK8" s="16">
        <f t="shared" si="10"/>
        <v>0</v>
      </c>
      <c r="AL8" s="19">
        <v>0</v>
      </c>
      <c r="AM8" s="19">
        <v>0</v>
      </c>
      <c r="AN8" s="19">
        <v>0</v>
      </c>
      <c r="AO8" s="19">
        <v>0</v>
      </c>
      <c r="AP8" s="16">
        <f t="shared" si="11"/>
        <v>0</v>
      </c>
      <c r="AQ8" s="16">
        <f t="shared" si="12"/>
        <v>0</v>
      </c>
      <c r="AR8" s="16">
        <f t="shared" si="13"/>
        <v>0</v>
      </c>
      <c r="AS8" s="16">
        <f t="shared" si="14"/>
        <v>0</v>
      </c>
      <c r="AT8" s="19">
        <v>0</v>
      </c>
      <c r="AU8" s="19">
        <v>0</v>
      </c>
      <c r="AV8" s="17">
        <v>0</v>
      </c>
      <c r="AW8" s="17"/>
      <c r="AX8" s="17"/>
      <c r="AY8" s="16">
        <f t="shared" si="15"/>
        <v>0</v>
      </c>
      <c r="AZ8" s="16">
        <f t="shared" si="16"/>
        <v>0</v>
      </c>
      <c r="BA8" s="16">
        <f t="shared" si="17"/>
        <v>0</v>
      </c>
      <c r="BB8" s="16">
        <f t="shared" si="18"/>
        <v>0</v>
      </c>
    </row>
    <row r="9" spans="1:54" ht="12.75">
      <c r="A9" s="31">
        <v>8002253408</v>
      </c>
      <c r="B9" s="24">
        <v>800225340</v>
      </c>
      <c r="C9" s="32">
        <v>821700000</v>
      </c>
      <c r="D9" s="30" t="s">
        <v>91</v>
      </c>
      <c r="E9" s="29" t="s">
        <v>90</v>
      </c>
      <c r="F9" s="18">
        <v>0</v>
      </c>
      <c r="G9" s="18">
        <v>0</v>
      </c>
      <c r="H9" s="20">
        <v>969532934.5333333</v>
      </c>
      <c r="I9" s="18"/>
      <c r="J9" s="16">
        <f>F9</f>
        <v>0</v>
      </c>
      <c r="K9" s="16">
        <f t="shared" si="19"/>
        <v>0</v>
      </c>
      <c r="L9" s="16">
        <f>H9</f>
        <v>969532934.5333333</v>
      </c>
      <c r="M9" s="16">
        <f t="shared" si="1"/>
        <v>0</v>
      </c>
      <c r="N9" s="18">
        <v>0</v>
      </c>
      <c r="O9" s="18">
        <v>0</v>
      </c>
      <c r="P9" s="20">
        <v>1939065869.0666666</v>
      </c>
      <c r="Q9" s="20">
        <v>0</v>
      </c>
      <c r="R9" s="16">
        <f>+J9+N9</f>
        <v>0</v>
      </c>
      <c r="S9" s="16">
        <f t="shared" si="20"/>
        <v>0</v>
      </c>
      <c r="T9" s="16">
        <f>+L9+P9</f>
        <v>2908598803.6</v>
      </c>
      <c r="U9" s="16">
        <f t="shared" si="21"/>
        <v>0</v>
      </c>
      <c r="V9" s="18">
        <v>0</v>
      </c>
      <c r="W9" s="18">
        <v>0</v>
      </c>
      <c r="X9" s="20">
        <v>969532934.5333333</v>
      </c>
      <c r="Y9" s="20">
        <v>0</v>
      </c>
      <c r="Z9" s="16">
        <f t="shared" si="3"/>
        <v>0</v>
      </c>
      <c r="AA9" s="16">
        <f t="shared" si="4"/>
        <v>0</v>
      </c>
      <c r="AB9" s="16">
        <f t="shared" si="5"/>
        <v>3878131738.133333</v>
      </c>
      <c r="AC9" s="16">
        <f t="shared" si="6"/>
        <v>0</v>
      </c>
      <c r="AD9" s="19">
        <v>0</v>
      </c>
      <c r="AE9" s="19"/>
      <c r="AF9" s="17">
        <v>969532934.5333333</v>
      </c>
      <c r="AG9" s="17"/>
      <c r="AH9" s="16">
        <f t="shared" si="7"/>
        <v>0</v>
      </c>
      <c r="AI9" s="16">
        <f t="shared" si="8"/>
        <v>0</v>
      </c>
      <c r="AJ9" s="16">
        <f t="shared" si="9"/>
        <v>4847664672.666666</v>
      </c>
      <c r="AK9" s="16">
        <f t="shared" si="10"/>
        <v>0</v>
      </c>
      <c r="AL9" s="19">
        <v>0</v>
      </c>
      <c r="AM9" s="19">
        <v>0</v>
      </c>
      <c r="AN9" s="19">
        <v>969532934.5333333</v>
      </c>
      <c r="AO9" s="19">
        <v>0</v>
      </c>
      <c r="AP9" s="16">
        <f t="shared" si="11"/>
        <v>0</v>
      </c>
      <c r="AQ9" s="16">
        <f t="shared" si="12"/>
        <v>0</v>
      </c>
      <c r="AR9" s="16">
        <f t="shared" si="13"/>
        <v>5817197607.199999</v>
      </c>
      <c r="AS9" s="16">
        <f t="shared" si="14"/>
        <v>0</v>
      </c>
      <c r="AT9" s="19">
        <v>0</v>
      </c>
      <c r="AU9" s="19">
        <v>0</v>
      </c>
      <c r="AV9" s="17">
        <v>5740838412.066667</v>
      </c>
      <c r="AW9" s="17"/>
      <c r="AX9" s="17"/>
      <c r="AY9" s="16">
        <f t="shared" si="15"/>
        <v>0</v>
      </c>
      <c r="AZ9" s="16">
        <f t="shared" si="16"/>
        <v>0</v>
      </c>
      <c r="BA9" s="16">
        <f t="shared" si="17"/>
        <v>11558036019.266666</v>
      </c>
      <c r="BB9" s="16">
        <f t="shared" si="18"/>
        <v>0</v>
      </c>
    </row>
    <row r="10" spans="1:54" ht="12.75">
      <c r="A10" s="31">
        <v>8002479401</v>
      </c>
      <c r="B10" s="24">
        <v>800247940</v>
      </c>
      <c r="C10" s="32">
        <v>824086000</v>
      </c>
      <c r="D10" s="30" t="s">
        <v>89</v>
      </c>
      <c r="E10" s="34" t="s">
        <v>88</v>
      </c>
      <c r="F10" s="18">
        <v>0</v>
      </c>
      <c r="G10" s="18">
        <v>0</v>
      </c>
      <c r="H10" s="20">
        <v>130334859</v>
      </c>
      <c r="I10" s="18"/>
      <c r="J10" s="16">
        <f>F10</f>
        <v>0</v>
      </c>
      <c r="K10" s="16">
        <f t="shared" si="19"/>
        <v>0</v>
      </c>
      <c r="L10" s="16">
        <f>H10</f>
        <v>130334859</v>
      </c>
      <c r="M10" s="16">
        <f t="shared" si="1"/>
        <v>0</v>
      </c>
      <c r="N10" s="18">
        <v>0</v>
      </c>
      <c r="O10" s="18">
        <v>0</v>
      </c>
      <c r="P10" s="20">
        <v>130334859</v>
      </c>
      <c r="Q10" s="20">
        <v>0</v>
      </c>
      <c r="R10" s="16">
        <f>+J10+N10</f>
        <v>0</v>
      </c>
      <c r="S10" s="16">
        <f t="shared" si="20"/>
        <v>0</v>
      </c>
      <c r="T10" s="16">
        <f>+L10+P10</f>
        <v>260669718</v>
      </c>
      <c r="U10" s="16">
        <f t="shared" si="21"/>
        <v>0</v>
      </c>
      <c r="V10" s="18">
        <v>0</v>
      </c>
      <c r="W10" s="18">
        <v>0</v>
      </c>
      <c r="X10" s="20">
        <v>130334859</v>
      </c>
      <c r="Y10" s="20">
        <v>0</v>
      </c>
      <c r="Z10" s="16">
        <f t="shared" si="3"/>
        <v>0</v>
      </c>
      <c r="AA10" s="16">
        <f t="shared" si="4"/>
        <v>0</v>
      </c>
      <c r="AB10" s="16">
        <f t="shared" si="5"/>
        <v>391004577</v>
      </c>
      <c r="AC10" s="16">
        <f t="shared" si="6"/>
        <v>0</v>
      </c>
      <c r="AD10" s="19">
        <v>0</v>
      </c>
      <c r="AE10" s="19"/>
      <c r="AF10" s="17">
        <v>130334859</v>
      </c>
      <c r="AG10" s="17"/>
      <c r="AH10" s="16">
        <f t="shared" si="7"/>
        <v>0</v>
      </c>
      <c r="AI10" s="16">
        <f t="shared" si="8"/>
        <v>0</v>
      </c>
      <c r="AJ10" s="16">
        <f t="shared" si="9"/>
        <v>521339436</v>
      </c>
      <c r="AK10" s="16">
        <f t="shared" si="10"/>
        <v>0</v>
      </c>
      <c r="AL10" s="19">
        <v>0</v>
      </c>
      <c r="AM10" s="19">
        <v>0</v>
      </c>
      <c r="AN10" s="19">
        <v>130334859</v>
      </c>
      <c r="AO10" s="19">
        <v>0</v>
      </c>
      <c r="AP10" s="16">
        <f t="shared" si="11"/>
        <v>0</v>
      </c>
      <c r="AQ10" s="16">
        <f t="shared" si="12"/>
        <v>0</v>
      </c>
      <c r="AR10" s="16">
        <f t="shared" si="13"/>
        <v>651674295</v>
      </c>
      <c r="AS10" s="16">
        <f t="shared" si="14"/>
        <v>0</v>
      </c>
      <c r="AT10" s="19">
        <v>0</v>
      </c>
      <c r="AU10" s="19">
        <v>0</v>
      </c>
      <c r="AV10" s="17">
        <v>130334859</v>
      </c>
      <c r="AW10" s="17"/>
      <c r="AX10" s="17"/>
      <c r="AY10" s="16">
        <f t="shared" si="15"/>
        <v>0</v>
      </c>
      <c r="AZ10" s="16">
        <f t="shared" si="16"/>
        <v>0</v>
      </c>
      <c r="BA10" s="16">
        <f t="shared" si="17"/>
        <v>782009154</v>
      </c>
      <c r="BB10" s="16">
        <f t="shared" si="18"/>
        <v>0</v>
      </c>
    </row>
    <row r="11" spans="1:54" ht="12.75">
      <c r="A11" s="31"/>
      <c r="B11" s="24">
        <v>800248004</v>
      </c>
      <c r="C11" s="32">
        <v>825717000</v>
      </c>
      <c r="D11" s="30" t="s">
        <v>87</v>
      </c>
      <c r="E11" s="34" t="s">
        <v>86</v>
      </c>
      <c r="F11" s="18">
        <v>0</v>
      </c>
      <c r="G11" s="18">
        <v>0</v>
      </c>
      <c r="H11" s="20">
        <v>0</v>
      </c>
      <c r="I11" s="18"/>
      <c r="J11" s="16">
        <v>0</v>
      </c>
      <c r="K11" s="16">
        <f t="shared" si="19"/>
        <v>0</v>
      </c>
      <c r="L11" s="16">
        <f>H11</f>
        <v>0</v>
      </c>
      <c r="M11" s="16">
        <f t="shared" si="1"/>
        <v>0</v>
      </c>
      <c r="N11" s="18">
        <v>0</v>
      </c>
      <c r="O11" s="18">
        <v>0</v>
      </c>
      <c r="P11" s="20">
        <v>0</v>
      </c>
      <c r="Q11" s="20">
        <v>0</v>
      </c>
      <c r="R11" s="16">
        <v>0</v>
      </c>
      <c r="S11" s="16">
        <f t="shared" si="20"/>
        <v>0</v>
      </c>
      <c r="T11" s="16">
        <f>+L11+P11</f>
        <v>0</v>
      </c>
      <c r="U11" s="16">
        <f t="shared" si="21"/>
        <v>0</v>
      </c>
      <c r="V11" s="18">
        <v>0</v>
      </c>
      <c r="W11" s="18">
        <v>0</v>
      </c>
      <c r="X11" s="20">
        <v>0</v>
      </c>
      <c r="Y11" s="20">
        <v>0</v>
      </c>
      <c r="Z11" s="16">
        <f t="shared" si="3"/>
        <v>0</v>
      </c>
      <c r="AA11" s="16">
        <f t="shared" si="4"/>
        <v>0</v>
      </c>
      <c r="AB11" s="16">
        <f t="shared" si="5"/>
        <v>0</v>
      </c>
      <c r="AC11" s="16">
        <f t="shared" si="6"/>
        <v>0</v>
      </c>
      <c r="AD11" s="19">
        <v>0</v>
      </c>
      <c r="AE11" s="19"/>
      <c r="AF11" s="17">
        <v>0</v>
      </c>
      <c r="AG11" s="17"/>
      <c r="AH11" s="16">
        <f t="shared" si="7"/>
        <v>0</v>
      </c>
      <c r="AI11" s="16">
        <f t="shared" si="8"/>
        <v>0</v>
      </c>
      <c r="AJ11" s="16">
        <f t="shared" si="9"/>
        <v>0</v>
      </c>
      <c r="AK11" s="16">
        <f t="shared" si="10"/>
        <v>0</v>
      </c>
      <c r="AL11" s="19">
        <v>0</v>
      </c>
      <c r="AM11" s="19">
        <v>0</v>
      </c>
      <c r="AN11" s="19">
        <v>0</v>
      </c>
      <c r="AO11" s="19">
        <v>0</v>
      </c>
      <c r="AP11" s="16">
        <f t="shared" si="11"/>
        <v>0</v>
      </c>
      <c r="AQ11" s="16">
        <f t="shared" si="12"/>
        <v>0</v>
      </c>
      <c r="AR11" s="16">
        <f t="shared" si="13"/>
        <v>0</v>
      </c>
      <c r="AS11" s="16">
        <f t="shared" si="14"/>
        <v>0</v>
      </c>
      <c r="AT11" s="19">
        <v>0</v>
      </c>
      <c r="AU11" s="19">
        <v>0</v>
      </c>
      <c r="AV11" s="17">
        <v>0</v>
      </c>
      <c r="AW11" s="17"/>
      <c r="AX11" s="17"/>
      <c r="AY11" s="16">
        <f t="shared" si="15"/>
        <v>0</v>
      </c>
      <c r="AZ11" s="16">
        <f t="shared" si="16"/>
        <v>0</v>
      </c>
      <c r="BA11" s="16">
        <f t="shared" si="17"/>
        <v>0</v>
      </c>
      <c r="BB11" s="16">
        <f t="shared" si="18"/>
        <v>0</v>
      </c>
    </row>
    <row r="12" spans="1:54" ht="12.75">
      <c r="A12" s="31">
        <v>8350003004</v>
      </c>
      <c r="B12" s="27">
        <v>835000300</v>
      </c>
      <c r="C12" s="31">
        <v>826076000</v>
      </c>
      <c r="D12" s="30" t="s">
        <v>85</v>
      </c>
      <c r="E12" s="29" t="s">
        <v>84</v>
      </c>
      <c r="F12" s="18">
        <v>0</v>
      </c>
      <c r="G12" s="18">
        <v>0</v>
      </c>
      <c r="H12" s="20">
        <v>938088205</v>
      </c>
      <c r="I12" s="18"/>
      <c r="J12" s="16">
        <f>F12</f>
        <v>0</v>
      </c>
      <c r="K12" s="16">
        <f t="shared" si="19"/>
        <v>0</v>
      </c>
      <c r="L12" s="16">
        <f>H12</f>
        <v>938088205</v>
      </c>
      <c r="M12" s="16">
        <f t="shared" si="1"/>
        <v>0</v>
      </c>
      <c r="N12" s="18">
        <v>0</v>
      </c>
      <c r="O12" s="18">
        <v>0</v>
      </c>
      <c r="P12" s="20">
        <v>1876176410</v>
      </c>
      <c r="Q12" s="20">
        <v>0</v>
      </c>
      <c r="R12" s="16">
        <f>+J12+N12</f>
        <v>0</v>
      </c>
      <c r="S12" s="16">
        <f t="shared" si="20"/>
        <v>0</v>
      </c>
      <c r="T12" s="16">
        <f>+L12+P12</f>
        <v>2814264615</v>
      </c>
      <c r="U12" s="16">
        <f t="shared" si="21"/>
        <v>0</v>
      </c>
      <c r="V12" s="18">
        <v>0</v>
      </c>
      <c r="W12" s="18">
        <v>397238994</v>
      </c>
      <c r="X12" s="20">
        <v>938088205</v>
      </c>
      <c r="Y12" s="20">
        <v>0</v>
      </c>
      <c r="Z12" s="16">
        <f t="shared" si="3"/>
        <v>0</v>
      </c>
      <c r="AA12" s="16">
        <f t="shared" si="4"/>
        <v>397238994</v>
      </c>
      <c r="AB12" s="16">
        <f t="shared" si="5"/>
        <v>3752352820</v>
      </c>
      <c r="AC12" s="16">
        <f t="shared" si="6"/>
        <v>0</v>
      </c>
      <c r="AD12" s="19">
        <v>0</v>
      </c>
      <c r="AE12" s="19"/>
      <c r="AF12" s="17">
        <v>938088205</v>
      </c>
      <c r="AG12" s="17"/>
      <c r="AH12" s="16">
        <f t="shared" si="7"/>
        <v>0</v>
      </c>
      <c r="AI12" s="16">
        <f t="shared" si="8"/>
        <v>397238994</v>
      </c>
      <c r="AJ12" s="16">
        <f t="shared" si="9"/>
        <v>4690441025</v>
      </c>
      <c r="AK12" s="16">
        <f t="shared" si="10"/>
        <v>0</v>
      </c>
      <c r="AL12" s="19">
        <v>0</v>
      </c>
      <c r="AM12" s="19">
        <v>0</v>
      </c>
      <c r="AN12" s="19">
        <v>938088205</v>
      </c>
      <c r="AO12" s="19">
        <v>0</v>
      </c>
      <c r="AP12" s="16">
        <f t="shared" si="11"/>
        <v>0</v>
      </c>
      <c r="AQ12" s="16">
        <f t="shared" si="12"/>
        <v>397238994</v>
      </c>
      <c r="AR12" s="16">
        <f t="shared" si="13"/>
        <v>5628529230</v>
      </c>
      <c r="AS12" s="16">
        <f t="shared" si="14"/>
        <v>0</v>
      </c>
      <c r="AT12" s="19">
        <v>0</v>
      </c>
      <c r="AU12" s="19">
        <v>0</v>
      </c>
      <c r="AV12" s="17">
        <v>1902082485</v>
      </c>
      <c r="AW12" s="17"/>
      <c r="AX12" s="17"/>
      <c r="AY12" s="16">
        <f t="shared" si="15"/>
        <v>0</v>
      </c>
      <c r="AZ12" s="16">
        <f t="shared" si="16"/>
        <v>397238994</v>
      </c>
      <c r="BA12" s="16">
        <f t="shared" si="17"/>
        <v>7530611715</v>
      </c>
      <c r="BB12" s="16">
        <f t="shared" si="18"/>
        <v>0</v>
      </c>
    </row>
    <row r="13" spans="1:54" ht="12.75">
      <c r="A13" s="31">
        <v>8605127804</v>
      </c>
      <c r="B13" s="27">
        <v>860512780</v>
      </c>
      <c r="C13" s="31">
        <v>822000000</v>
      </c>
      <c r="D13" s="30" t="s">
        <v>83</v>
      </c>
      <c r="E13" s="34" t="s">
        <v>82</v>
      </c>
      <c r="F13" s="18">
        <v>0</v>
      </c>
      <c r="G13" s="18">
        <v>0</v>
      </c>
      <c r="H13" s="20">
        <v>2577713299.133333</v>
      </c>
      <c r="I13" s="18"/>
      <c r="J13" s="16">
        <f>F13</f>
        <v>0</v>
      </c>
      <c r="K13" s="16">
        <f t="shared" si="19"/>
        <v>0</v>
      </c>
      <c r="L13" s="16">
        <f>H13</f>
        <v>2577713299.133333</v>
      </c>
      <c r="M13" s="16">
        <f t="shared" si="1"/>
        <v>0</v>
      </c>
      <c r="N13" s="18">
        <v>0</v>
      </c>
      <c r="O13" s="18">
        <v>0</v>
      </c>
      <c r="P13" s="20">
        <v>5155426598.266666</v>
      </c>
      <c r="Q13" s="20">
        <v>0</v>
      </c>
      <c r="R13" s="16">
        <f>+J13+N13</f>
        <v>0</v>
      </c>
      <c r="S13" s="16">
        <f t="shared" si="20"/>
        <v>0</v>
      </c>
      <c r="T13" s="16">
        <f>+L13+P13</f>
        <v>7733139897.4</v>
      </c>
      <c r="U13" s="16">
        <f t="shared" si="21"/>
        <v>0</v>
      </c>
      <c r="V13" s="18">
        <v>0</v>
      </c>
      <c r="W13" s="18">
        <v>1956475367</v>
      </c>
      <c r="X13" s="20">
        <v>2577713299.133333</v>
      </c>
      <c r="Y13" s="20">
        <v>0</v>
      </c>
      <c r="Z13" s="16">
        <f t="shared" si="3"/>
        <v>0</v>
      </c>
      <c r="AA13" s="16">
        <f t="shared" si="4"/>
        <v>1956475367</v>
      </c>
      <c r="AB13" s="16">
        <f t="shared" si="5"/>
        <v>10310853196.533333</v>
      </c>
      <c r="AC13" s="16">
        <f t="shared" si="6"/>
        <v>0</v>
      </c>
      <c r="AD13" s="19">
        <v>0</v>
      </c>
      <c r="AE13" s="19"/>
      <c r="AF13" s="17">
        <v>2577713299.133333</v>
      </c>
      <c r="AG13" s="17"/>
      <c r="AH13" s="16">
        <f t="shared" si="7"/>
        <v>0</v>
      </c>
      <c r="AI13" s="16">
        <f t="shared" si="8"/>
        <v>1956475367</v>
      </c>
      <c r="AJ13" s="16">
        <f t="shared" si="9"/>
        <v>12888566495.666666</v>
      </c>
      <c r="AK13" s="16">
        <f t="shared" si="10"/>
        <v>0</v>
      </c>
      <c r="AL13" s="19">
        <v>0</v>
      </c>
      <c r="AM13" s="19">
        <v>0</v>
      </c>
      <c r="AN13" s="19">
        <v>2577713299.133333</v>
      </c>
      <c r="AO13" s="19">
        <v>0</v>
      </c>
      <c r="AP13" s="16">
        <f t="shared" si="11"/>
        <v>0</v>
      </c>
      <c r="AQ13" s="16">
        <f t="shared" si="12"/>
        <v>1956475367</v>
      </c>
      <c r="AR13" s="16">
        <f t="shared" si="13"/>
        <v>15466279794.8</v>
      </c>
      <c r="AS13" s="16">
        <f t="shared" si="14"/>
        <v>0</v>
      </c>
      <c r="AT13" s="19">
        <v>0</v>
      </c>
      <c r="AU13" s="19">
        <v>0</v>
      </c>
      <c r="AV13" s="17">
        <v>11643514389.266666</v>
      </c>
      <c r="AW13" s="17"/>
      <c r="AX13" s="17"/>
      <c r="AY13" s="16">
        <f t="shared" si="15"/>
        <v>0</v>
      </c>
      <c r="AZ13" s="16">
        <f t="shared" si="16"/>
        <v>1956475367</v>
      </c>
      <c r="BA13" s="16">
        <f t="shared" si="17"/>
        <v>27109794184.066666</v>
      </c>
      <c r="BB13" s="16">
        <f t="shared" si="18"/>
        <v>0</v>
      </c>
    </row>
    <row r="14" spans="1:54" ht="12.75">
      <c r="A14" s="31"/>
      <c r="B14" s="27">
        <v>860523694</v>
      </c>
      <c r="C14" s="31">
        <v>823600000</v>
      </c>
      <c r="D14" s="30" t="s">
        <v>81</v>
      </c>
      <c r="E14" s="34" t="s">
        <v>80</v>
      </c>
      <c r="F14" s="18">
        <v>0</v>
      </c>
      <c r="G14" s="18">
        <v>0</v>
      </c>
      <c r="H14" s="20">
        <v>0</v>
      </c>
      <c r="I14" s="18"/>
      <c r="J14" s="16">
        <v>0</v>
      </c>
      <c r="K14" s="16">
        <f t="shared" si="19"/>
        <v>0</v>
      </c>
      <c r="L14" s="16">
        <v>0</v>
      </c>
      <c r="M14" s="16">
        <f t="shared" si="1"/>
        <v>0</v>
      </c>
      <c r="N14" s="18">
        <v>0</v>
      </c>
      <c r="O14" s="18">
        <v>0</v>
      </c>
      <c r="P14" s="20">
        <v>0</v>
      </c>
      <c r="Q14" s="20">
        <v>0</v>
      </c>
      <c r="R14" s="16">
        <v>0</v>
      </c>
      <c r="S14" s="16">
        <f t="shared" si="20"/>
        <v>0</v>
      </c>
      <c r="T14" s="16">
        <v>0</v>
      </c>
      <c r="U14" s="16">
        <f t="shared" si="21"/>
        <v>0</v>
      </c>
      <c r="V14" s="18">
        <v>0</v>
      </c>
      <c r="W14" s="18">
        <v>0</v>
      </c>
      <c r="X14" s="20">
        <v>0</v>
      </c>
      <c r="Y14" s="20">
        <v>0</v>
      </c>
      <c r="Z14" s="16">
        <f t="shared" si="3"/>
        <v>0</v>
      </c>
      <c r="AA14" s="16">
        <f t="shared" si="4"/>
        <v>0</v>
      </c>
      <c r="AB14" s="16">
        <f t="shared" si="5"/>
        <v>0</v>
      </c>
      <c r="AC14" s="16">
        <f t="shared" si="6"/>
        <v>0</v>
      </c>
      <c r="AD14" s="19">
        <v>0</v>
      </c>
      <c r="AE14" s="19"/>
      <c r="AF14" s="17">
        <v>0</v>
      </c>
      <c r="AG14" s="17"/>
      <c r="AH14" s="16">
        <f t="shared" si="7"/>
        <v>0</v>
      </c>
      <c r="AI14" s="16">
        <f t="shared" si="8"/>
        <v>0</v>
      </c>
      <c r="AJ14" s="16">
        <f t="shared" si="9"/>
        <v>0</v>
      </c>
      <c r="AK14" s="16">
        <f t="shared" si="10"/>
        <v>0</v>
      </c>
      <c r="AL14" s="19">
        <v>0</v>
      </c>
      <c r="AM14" s="19">
        <v>0</v>
      </c>
      <c r="AN14" s="19">
        <v>0</v>
      </c>
      <c r="AO14" s="19">
        <v>0</v>
      </c>
      <c r="AP14" s="16">
        <f t="shared" si="11"/>
        <v>0</v>
      </c>
      <c r="AQ14" s="16">
        <f t="shared" si="12"/>
        <v>0</v>
      </c>
      <c r="AR14" s="16">
        <f t="shared" si="13"/>
        <v>0</v>
      </c>
      <c r="AS14" s="16">
        <f t="shared" si="14"/>
        <v>0</v>
      </c>
      <c r="AT14" s="19">
        <v>0</v>
      </c>
      <c r="AU14" s="19">
        <v>0</v>
      </c>
      <c r="AV14" s="17">
        <v>0</v>
      </c>
      <c r="AW14" s="17"/>
      <c r="AX14" s="17"/>
      <c r="AY14" s="16">
        <f t="shared" si="15"/>
        <v>0</v>
      </c>
      <c r="AZ14" s="16">
        <f t="shared" si="16"/>
        <v>0</v>
      </c>
      <c r="BA14" s="16">
        <f t="shared" si="17"/>
        <v>0</v>
      </c>
      <c r="BB14" s="16">
        <f t="shared" si="18"/>
        <v>0</v>
      </c>
    </row>
    <row r="15" spans="1:54" ht="12.75">
      <c r="A15" s="31">
        <v>8900004328</v>
      </c>
      <c r="B15" s="27">
        <v>890000432</v>
      </c>
      <c r="C15" s="31">
        <v>126663000</v>
      </c>
      <c r="D15" s="30" t="s">
        <v>79</v>
      </c>
      <c r="E15" s="29" t="s">
        <v>78</v>
      </c>
      <c r="F15" s="18">
        <v>0</v>
      </c>
      <c r="G15" s="18">
        <v>0</v>
      </c>
      <c r="H15" s="20">
        <v>3138517729.133333</v>
      </c>
      <c r="I15" s="18"/>
      <c r="J15" s="16">
        <f aca="true" t="shared" si="22" ref="J15:J52">F15</f>
        <v>0</v>
      </c>
      <c r="K15" s="16">
        <f t="shared" si="19"/>
        <v>0</v>
      </c>
      <c r="L15" s="16">
        <f aca="true" t="shared" si="23" ref="L15:L54">H15</f>
        <v>3138517729.133333</v>
      </c>
      <c r="M15" s="16">
        <f t="shared" si="1"/>
        <v>0</v>
      </c>
      <c r="N15" s="18">
        <v>0</v>
      </c>
      <c r="O15" s="18">
        <v>0</v>
      </c>
      <c r="P15" s="20">
        <v>6277035458.266666</v>
      </c>
      <c r="Q15" s="20">
        <v>0</v>
      </c>
      <c r="R15" s="16">
        <f aca="true" t="shared" si="24" ref="R15:R54">+J15+N15</f>
        <v>0</v>
      </c>
      <c r="S15" s="16">
        <f t="shared" si="20"/>
        <v>0</v>
      </c>
      <c r="T15" s="16">
        <f aca="true" t="shared" si="25" ref="T15:T54">+L15+P15</f>
        <v>9415553187.4</v>
      </c>
      <c r="U15" s="16">
        <f t="shared" si="21"/>
        <v>0</v>
      </c>
      <c r="V15" s="18">
        <v>0</v>
      </c>
      <c r="W15" s="18">
        <v>0</v>
      </c>
      <c r="X15" s="20">
        <v>3138517729.133333</v>
      </c>
      <c r="Y15" s="20">
        <v>0</v>
      </c>
      <c r="Z15" s="16">
        <f t="shared" si="3"/>
        <v>0</v>
      </c>
      <c r="AA15" s="16">
        <f t="shared" si="4"/>
        <v>0</v>
      </c>
      <c r="AB15" s="16">
        <f t="shared" si="5"/>
        <v>12554070916.533333</v>
      </c>
      <c r="AC15" s="16">
        <f t="shared" si="6"/>
        <v>0</v>
      </c>
      <c r="AD15" s="19">
        <v>0</v>
      </c>
      <c r="AE15" s="19"/>
      <c r="AF15" s="17">
        <v>3138517729.133333</v>
      </c>
      <c r="AG15" s="17"/>
      <c r="AH15" s="16">
        <f t="shared" si="7"/>
        <v>0</v>
      </c>
      <c r="AI15" s="16">
        <f t="shared" si="8"/>
        <v>0</v>
      </c>
      <c r="AJ15" s="16">
        <f t="shared" si="9"/>
        <v>15692588645.666666</v>
      </c>
      <c r="AK15" s="16">
        <f t="shared" si="10"/>
        <v>0</v>
      </c>
      <c r="AL15" s="19">
        <v>0</v>
      </c>
      <c r="AM15" s="19">
        <v>0</v>
      </c>
      <c r="AN15" s="19">
        <v>3138517729.133333</v>
      </c>
      <c r="AO15" s="19">
        <v>0</v>
      </c>
      <c r="AP15" s="16">
        <f t="shared" si="11"/>
        <v>0</v>
      </c>
      <c r="AQ15" s="16">
        <f t="shared" si="12"/>
        <v>0</v>
      </c>
      <c r="AR15" s="16">
        <f t="shared" si="13"/>
        <v>18831106374.8</v>
      </c>
      <c r="AS15" s="16">
        <f t="shared" si="14"/>
        <v>0</v>
      </c>
      <c r="AT15" s="19">
        <v>0</v>
      </c>
      <c r="AU15" s="19">
        <v>0</v>
      </c>
      <c r="AV15" s="17">
        <v>7226568761.266666</v>
      </c>
      <c r="AW15" s="17"/>
      <c r="AX15" s="17"/>
      <c r="AY15" s="16">
        <f aca="true" t="shared" si="26" ref="AY15:AZ17">+AP15+AT15</f>
        <v>0</v>
      </c>
      <c r="AZ15" s="16">
        <f t="shared" si="26"/>
        <v>0</v>
      </c>
      <c r="BA15" s="16">
        <f>+AR15+AV15+AW15</f>
        <v>26057675136.066666</v>
      </c>
      <c r="BB15" s="16">
        <f t="shared" si="18"/>
        <v>0</v>
      </c>
    </row>
    <row r="16" spans="1:54" ht="12.75">
      <c r="A16" s="31">
        <v>8901022573</v>
      </c>
      <c r="B16" s="27">
        <v>890102257</v>
      </c>
      <c r="C16" s="31">
        <v>121708000</v>
      </c>
      <c r="D16" s="30" t="s">
        <v>77</v>
      </c>
      <c r="E16" s="29" t="s">
        <v>76</v>
      </c>
      <c r="F16" s="18">
        <v>0</v>
      </c>
      <c r="G16" s="18">
        <v>0</v>
      </c>
      <c r="H16" s="20">
        <v>6428016454.866667</v>
      </c>
      <c r="I16" s="18"/>
      <c r="J16" s="16">
        <f t="shared" si="22"/>
        <v>0</v>
      </c>
      <c r="K16" s="16">
        <f t="shared" si="19"/>
        <v>0</v>
      </c>
      <c r="L16" s="16">
        <f t="shared" si="23"/>
        <v>6428016454.866667</v>
      </c>
      <c r="M16" s="16">
        <f t="shared" si="1"/>
        <v>0</v>
      </c>
      <c r="N16" s="18">
        <v>0</v>
      </c>
      <c r="O16" s="18">
        <v>0</v>
      </c>
      <c r="P16" s="20">
        <v>12856032909.733334</v>
      </c>
      <c r="Q16" s="20">
        <v>0</v>
      </c>
      <c r="R16" s="16">
        <f t="shared" si="24"/>
        <v>0</v>
      </c>
      <c r="S16" s="16">
        <f t="shared" si="20"/>
        <v>0</v>
      </c>
      <c r="T16" s="16">
        <f t="shared" si="25"/>
        <v>19284049364.6</v>
      </c>
      <c r="U16" s="16">
        <f t="shared" si="21"/>
        <v>0</v>
      </c>
      <c r="V16" s="18">
        <v>0</v>
      </c>
      <c r="W16" s="18">
        <v>0</v>
      </c>
      <c r="X16" s="20">
        <v>6428016454.866667</v>
      </c>
      <c r="Y16" s="20">
        <v>0</v>
      </c>
      <c r="Z16" s="16">
        <f t="shared" si="3"/>
        <v>0</v>
      </c>
      <c r="AA16" s="16">
        <f t="shared" si="4"/>
        <v>0</v>
      </c>
      <c r="AB16" s="16">
        <f t="shared" si="5"/>
        <v>25712065819.466667</v>
      </c>
      <c r="AC16" s="16">
        <f t="shared" si="6"/>
        <v>0</v>
      </c>
      <c r="AD16" s="19">
        <v>0</v>
      </c>
      <c r="AE16" s="19"/>
      <c r="AF16" s="17">
        <v>6428016454.866667</v>
      </c>
      <c r="AG16" s="17"/>
      <c r="AH16" s="16">
        <f t="shared" si="7"/>
        <v>0</v>
      </c>
      <c r="AI16" s="16">
        <f t="shared" si="8"/>
        <v>0</v>
      </c>
      <c r="AJ16" s="16">
        <f t="shared" si="9"/>
        <v>32140082274.333336</v>
      </c>
      <c r="AK16" s="16">
        <f t="shared" si="10"/>
        <v>0</v>
      </c>
      <c r="AL16" s="19">
        <v>0</v>
      </c>
      <c r="AM16" s="19">
        <v>0</v>
      </c>
      <c r="AN16" s="19">
        <v>6428016454.866667</v>
      </c>
      <c r="AO16" s="19">
        <v>0</v>
      </c>
      <c r="AP16" s="16">
        <f t="shared" si="11"/>
        <v>0</v>
      </c>
      <c r="AQ16" s="16">
        <f t="shared" si="12"/>
        <v>0</v>
      </c>
      <c r="AR16" s="16">
        <f t="shared" si="13"/>
        <v>38568098729.200005</v>
      </c>
      <c r="AS16" s="16">
        <f t="shared" si="14"/>
        <v>0</v>
      </c>
      <c r="AT16" s="19">
        <v>0</v>
      </c>
      <c r="AU16" s="19">
        <v>0</v>
      </c>
      <c r="AV16" s="17">
        <v>12886295881.733334</v>
      </c>
      <c r="AW16" s="17"/>
      <c r="AX16" s="17"/>
      <c r="AY16" s="16">
        <f t="shared" si="26"/>
        <v>0</v>
      </c>
      <c r="AZ16" s="16">
        <f t="shared" si="26"/>
        <v>0</v>
      </c>
      <c r="BA16" s="16">
        <f aca="true" t="shared" si="27" ref="BA16:BA54">+AR16+AV16</f>
        <v>51454394610.933334</v>
      </c>
      <c r="BB16" s="16">
        <f t="shared" si="18"/>
        <v>0</v>
      </c>
    </row>
    <row r="17" spans="1:54" ht="12.75">
      <c r="A17" s="31">
        <v>8902012134</v>
      </c>
      <c r="B17" s="27">
        <v>890201213</v>
      </c>
      <c r="C17" s="31">
        <v>128868000</v>
      </c>
      <c r="D17" s="30" t="s">
        <v>75</v>
      </c>
      <c r="E17" s="29" t="s">
        <v>74</v>
      </c>
      <c r="F17" s="18">
        <v>0</v>
      </c>
      <c r="G17" s="18">
        <v>0</v>
      </c>
      <c r="H17" s="20">
        <v>6713349108.533334</v>
      </c>
      <c r="I17" s="18"/>
      <c r="J17" s="16">
        <f t="shared" si="22"/>
        <v>0</v>
      </c>
      <c r="K17" s="16">
        <f t="shared" si="19"/>
        <v>0</v>
      </c>
      <c r="L17" s="16">
        <f t="shared" si="23"/>
        <v>6713349108.533334</v>
      </c>
      <c r="M17" s="16">
        <f t="shared" si="1"/>
        <v>0</v>
      </c>
      <c r="N17" s="18">
        <v>0</v>
      </c>
      <c r="O17" s="18">
        <v>0</v>
      </c>
      <c r="P17" s="20">
        <v>13426698217.066668</v>
      </c>
      <c r="Q17" s="20">
        <v>0</v>
      </c>
      <c r="R17" s="16">
        <f t="shared" si="24"/>
        <v>0</v>
      </c>
      <c r="S17" s="16">
        <f t="shared" si="20"/>
        <v>0</v>
      </c>
      <c r="T17" s="16">
        <f t="shared" si="25"/>
        <v>20140047325.600002</v>
      </c>
      <c r="U17" s="16">
        <f t="shared" si="21"/>
        <v>0</v>
      </c>
      <c r="V17" s="18">
        <v>0</v>
      </c>
      <c r="W17" s="18">
        <v>0</v>
      </c>
      <c r="X17" s="20">
        <v>6713349108.533334</v>
      </c>
      <c r="Y17" s="20">
        <v>0</v>
      </c>
      <c r="Z17" s="16">
        <f t="shared" si="3"/>
        <v>0</v>
      </c>
      <c r="AA17" s="16">
        <f t="shared" si="4"/>
        <v>0</v>
      </c>
      <c r="AB17" s="16">
        <f t="shared" si="5"/>
        <v>26853396434.133335</v>
      </c>
      <c r="AC17" s="16">
        <f t="shared" si="6"/>
        <v>0</v>
      </c>
      <c r="AD17" s="19">
        <v>0</v>
      </c>
      <c r="AE17" s="19"/>
      <c r="AF17" s="17">
        <v>6713349108.533334</v>
      </c>
      <c r="AG17" s="17"/>
      <c r="AH17" s="16">
        <f t="shared" si="7"/>
        <v>0</v>
      </c>
      <c r="AI17" s="16">
        <f t="shared" si="8"/>
        <v>0</v>
      </c>
      <c r="AJ17" s="16">
        <f t="shared" si="9"/>
        <v>33566745542.666668</v>
      </c>
      <c r="AK17" s="16">
        <f t="shared" si="10"/>
        <v>0</v>
      </c>
      <c r="AL17" s="19">
        <v>0</v>
      </c>
      <c r="AM17" s="19">
        <v>0</v>
      </c>
      <c r="AN17" s="19">
        <v>6713349108.533334</v>
      </c>
      <c r="AO17" s="19">
        <v>0</v>
      </c>
      <c r="AP17" s="16">
        <f t="shared" si="11"/>
        <v>0</v>
      </c>
      <c r="AQ17" s="16">
        <f t="shared" si="12"/>
        <v>0</v>
      </c>
      <c r="AR17" s="16">
        <f t="shared" si="13"/>
        <v>40280094651.200005</v>
      </c>
      <c r="AS17" s="16">
        <f t="shared" si="14"/>
        <v>0</v>
      </c>
      <c r="AT17" s="19">
        <v>0</v>
      </c>
      <c r="AU17" s="19">
        <v>0</v>
      </c>
      <c r="AV17" s="17">
        <v>13783090278.066668</v>
      </c>
      <c r="AW17" s="17"/>
      <c r="AX17" s="17"/>
      <c r="AY17" s="16">
        <f t="shared" si="26"/>
        <v>0</v>
      </c>
      <c r="AZ17" s="16">
        <f t="shared" si="26"/>
        <v>0</v>
      </c>
      <c r="BA17" s="16">
        <f t="shared" si="27"/>
        <v>54063184929.26667</v>
      </c>
      <c r="BB17" s="16">
        <f t="shared" si="18"/>
        <v>0</v>
      </c>
    </row>
    <row r="18" spans="1:54" ht="12.75">
      <c r="A18" s="31">
        <v>8903990106</v>
      </c>
      <c r="B18" s="27">
        <v>890399010</v>
      </c>
      <c r="C18" s="31">
        <v>120676000</v>
      </c>
      <c r="D18" s="30" t="s">
        <v>73</v>
      </c>
      <c r="E18" s="29" t="s">
        <v>72</v>
      </c>
      <c r="F18" s="18">
        <v>0</v>
      </c>
      <c r="G18" s="18">
        <v>0</v>
      </c>
      <c r="H18" s="20">
        <v>12623901979.333334</v>
      </c>
      <c r="I18" s="18"/>
      <c r="J18" s="16">
        <f t="shared" si="22"/>
        <v>0</v>
      </c>
      <c r="K18" s="16">
        <f t="shared" si="19"/>
        <v>0</v>
      </c>
      <c r="L18" s="16">
        <f t="shared" si="23"/>
        <v>12623901979.333334</v>
      </c>
      <c r="M18" s="16">
        <f t="shared" si="1"/>
        <v>0</v>
      </c>
      <c r="N18" s="18">
        <v>0</v>
      </c>
      <c r="O18" s="18">
        <v>0</v>
      </c>
      <c r="P18" s="20">
        <v>25247803958.666668</v>
      </c>
      <c r="Q18" s="20">
        <v>0</v>
      </c>
      <c r="R18" s="16">
        <f t="shared" si="24"/>
        <v>0</v>
      </c>
      <c r="S18" s="16">
        <f t="shared" si="20"/>
        <v>0</v>
      </c>
      <c r="T18" s="16">
        <f t="shared" si="25"/>
        <v>37871705938</v>
      </c>
      <c r="U18" s="16">
        <f t="shared" si="21"/>
        <v>0</v>
      </c>
      <c r="V18" s="18">
        <v>0</v>
      </c>
      <c r="W18" s="18">
        <v>0</v>
      </c>
      <c r="X18" s="20">
        <v>12623901979.333334</v>
      </c>
      <c r="Y18" s="20">
        <v>0</v>
      </c>
      <c r="Z18" s="16">
        <f t="shared" si="3"/>
        <v>0</v>
      </c>
      <c r="AA18" s="16">
        <f t="shared" si="4"/>
        <v>0</v>
      </c>
      <c r="AB18" s="16">
        <f t="shared" si="5"/>
        <v>50495607917.333336</v>
      </c>
      <c r="AC18" s="16">
        <f t="shared" si="6"/>
        <v>0</v>
      </c>
      <c r="AD18" s="19">
        <v>0</v>
      </c>
      <c r="AE18" s="19"/>
      <c r="AF18" s="17">
        <v>12623901979.333334</v>
      </c>
      <c r="AG18" s="17"/>
      <c r="AH18" s="16">
        <f t="shared" si="7"/>
        <v>0</v>
      </c>
      <c r="AI18" s="16">
        <f t="shared" si="8"/>
        <v>0</v>
      </c>
      <c r="AJ18" s="16">
        <f t="shared" si="9"/>
        <v>63119509896.66667</v>
      </c>
      <c r="AK18" s="16">
        <f t="shared" si="10"/>
        <v>0</v>
      </c>
      <c r="AL18" s="19">
        <v>0</v>
      </c>
      <c r="AM18" s="19">
        <v>0</v>
      </c>
      <c r="AN18" s="19">
        <v>12623901979.333334</v>
      </c>
      <c r="AO18" s="19">
        <v>0</v>
      </c>
      <c r="AP18" s="16">
        <v>0</v>
      </c>
      <c r="AQ18" s="16">
        <f aca="true" t="shared" si="28" ref="AQ18:AQ54">+AI18+AM18</f>
        <v>0</v>
      </c>
      <c r="AR18" s="16">
        <f aca="true" t="shared" si="29" ref="AR18:AR54">+AJ18+AN18</f>
        <v>75743411876</v>
      </c>
      <c r="AS18" s="16">
        <f t="shared" si="14"/>
        <v>0</v>
      </c>
      <c r="AT18" s="19">
        <v>0</v>
      </c>
      <c r="AU18" s="19">
        <v>0</v>
      </c>
      <c r="AV18" s="17">
        <v>25889314180.666668</v>
      </c>
      <c r="AW18" s="17"/>
      <c r="AX18" s="17"/>
      <c r="AY18" s="16">
        <v>0</v>
      </c>
      <c r="AZ18" s="16">
        <f aca="true" t="shared" si="30" ref="AZ18:AZ54">+AQ18+AU18</f>
        <v>0</v>
      </c>
      <c r="BA18" s="16">
        <f t="shared" si="27"/>
        <v>101632726056.66667</v>
      </c>
      <c r="BB18" s="16">
        <f t="shared" si="18"/>
        <v>0</v>
      </c>
    </row>
    <row r="19" spans="1:54" ht="12.75">
      <c r="A19" s="31">
        <v>8904801235</v>
      </c>
      <c r="B19" s="27">
        <v>890480123</v>
      </c>
      <c r="C19" s="31">
        <v>122613000</v>
      </c>
      <c r="D19" s="30" t="s">
        <v>71</v>
      </c>
      <c r="E19" s="34" t="s">
        <v>70</v>
      </c>
      <c r="F19" s="18">
        <v>0</v>
      </c>
      <c r="G19" s="18">
        <v>0</v>
      </c>
      <c r="H19" s="20">
        <v>4446531835.4</v>
      </c>
      <c r="I19" s="18"/>
      <c r="J19" s="16">
        <f t="shared" si="22"/>
        <v>0</v>
      </c>
      <c r="K19" s="16">
        <f t="shared" si="19"/>
        <v>0</v>
      </c>
      <c r="L19" s="16">
        <f t="shared" si="23"/>
        <v>4446531835.4</v>
      </c>
      <c r="M19" s="16">
        <f t="shared" si="1"/>
        <v>0</v>
      </c>
      <c r="N19" s="18">
        <v>0</v>
      </c>
      <c r="O19" s="18">
        <v>0</v>
      </c>
      <c r="P19" s="20">
        <v>8893063670.8</v>
      </c>
      <c r="Q19" s="20">
        <v>0</v>
      </c>
      <c r="R19" s="16">
        <f t="shared" si="24"/>
        <v>0</v>
      </c>
      <c r="S19" s="16">
        <f t="shared" si="20"/>
        <v>0</v>
      </c>
      <c r="T19" s="16">
        <f t="shared" si="25"/>
        <v>13339595506.199999</v>
      </c>
      <c r="U19" s="16">
        <f t="shared" si="21"/>
        <v>0</v>
      </c>
      <c r="V19" s="18">
        <v>0</v>
      </c>
      <c r="W19" s="18">
        <v>0</v>
      </c>
      <c r="X19" s="20">
        <v>4446531835.4</v>
      </c>
      <c r="Y19" s="20">
        <v>0</v>
      </c>
      <c r="Z19" s="16">
        <f t="shared" si="3"/>
        <v>0</v>
      </c>
      <c r="AA19" s="16">
        <f t="shared" si="4"/>
        <v>0</v>
      </c>
      <c r="AB19" s="16">
        <f t="shared" si="5"/>
        <v>17786127341.6</v>
      </c>
      <c r="AC19" s="16">
        <f t="shared" si="6"/>
        <v>0</v>
      </c>
      <c r="AD19" s="19">
        <v>0</v>
      </c>
      <c r="AE19" s="19"/>
      <c r="AF19" s="17">
        <v>4446531835.4</v>
      </c>
      <c r="AG19" s="17"/>
      <c r="AH19" s="16">
        <f t="shared" si="7"/>
        <v>0</v>
      </c>
      <c r="AI19" s="16">
        <f t="shared" si="8"/>
        <v>0</v>
      </c>
      <c r="AJ19" s="16">
        <f t="shared" si="9"/>
        <v>22232659177</v>
      </c>
      <c r="AK19" s="16">
        <f t="shared" si="10"/>
        <v>0</v>
      </c>
      <c r="AL19" s="19">
        <v>0</v>
      </c>
      <c r="AM19" s="19">
        <v>0</v>
      </c>
      <c r="AN19" s="19">
        <v>4446531835.4</v>
      </c>
      <c r="AO19" s="19">
        <v>0</v>
      </c>
      <c r="AP19" s="16">
        <f aca="true" t="shared" si="31" ref="AP19:AP54">+AH19+AL19</f>
        <v>0</v>
      </c>
      <c r="AQ19" s="16">
        <f t="shared" si="28"/>
        <v>0</v>
      </c>
      <c r="AR19" s="16">
        <f t="shared" si="29"/>
        <v>26679191012.4</v>
      </c>
      <c r="AS19" s="16">
        <f t="shared" si="14"/>
        <v>0</v>
      </c>
      <c r="AT19" s="19">
        <v>0</v>
      </c>
      <c r="AU19" s="19">
        <v>0</v>
      </c>
      <c r="AV19" s="17">
        <v>9447160170.8</v>
      </c>
      <c r="AW19" s="17"/>
      <c r="AX19" s="17"/>
      <c r="AY19" s="16">
        <f aca="true" t="shared" si="32" ref="AY19:AY54">+AP19+AT19</f>
        <v>0</v>
      </c>
      <c r="AZ19" s="16">
        <f t="shared" si="30"/>
        <v>0</v>
      </c>
      <c r="BA19" s="16">
        <f t="shared" si="27"/>
        <v>36126351183.2</v>
      </c>
      <c r="BB19" s="16">
        <f t="shared" si="18"/>
        <v>0</v>
      </c>
    </row>
    <row r="20" spans="1:54" ht="12.75">
      <c r="A20" s="31">
        <v>8905006226</v>
      </c>
      <c r="B20" s="27">
        <v>890500622</v>
      </c>
      <c r="C20" s="31">
        <v>125354000</v>
      </c>
      <c r="D20" s="30" t="s">
        <v>69</v>
      </c>
      <c r="E20" s="29" t="s">
        <v>68</v>
      </c>
      <c r="F20" s="18">
        <v>0</v>
      </c>
      <c r="G20" s="18">
        <v>0</v>
      </c>
      <c r="H20" s="20">
        <v>2145375353.0666666</v>
      </c>
      <c r="I20" s="18"/>
      <c r="J20" s="16">
        <f t="shared" si="22"/>
        <v>0</v>
      </c>
      <c r="K20" s="16">
        <f t="shared" si="19"/>
        <v>0</v>
      </c>
      <c r="L20" s="16">
        <f t="shared" si="23"/>
        <v>2145375353.0666666</v>
      </c>
      <c r="M20" s="16">
        <f t="shared" si="1"/>
        <v>0</v>
      </c>
      <c r="N20" s="18">
        <v>0</v>
      </c>
      <c r="O20" s="18">
        <v>0</v>
      </c>
      <c r="P20" s="20">
        <v>4290750706.133333</v>
      </c>
      <c r="Q20" s="20">
        <v>0</v>
      </c>
      <c r="R20" s="16">
        <f t="shared" si="24"/>
        <v>0</v>
      </c>
      <c r="S20" s="16">
        <f t="shared" si="20"/>
        <v>0</v>
      </c>
      <c r="T20" s="16">
        <f t="shared" si="25"/>
        <v>6436126059.2</v>
      </c>
      <c r="U20" s="16">
        <f t="shared" si="21"/>
        <v>0</v>
      </c>
      <c r="V20" s="18">
        <v>0</v>
      </c>
      <c r="W20" s="18">
        <v>0</v>
      </c>
      <c r="X20" s="20">
        <v>2145375353.0666666</v>
      </c>
      <c r="Y20" s="20">
        <v>0</v>
      </c>
      <c r="Z20" s="16">
        <f t="shared" si="3"/>
        <v>0</v>
      </c>
      <c r="AA20" s="16">
        <f t="shared" si="4"/>
        <v>0</v>
      </c>
      <c r="AB20" s="16">
        <f t="shared" si="5"/>
        <v>8581501412.266666</v>
      </c>
      <c r="AC20" s="16">
        <f t="shared" si="6"/>
        <v>0</v>
      </c>
      <c r="AD20" s="19">
        <v>0</v>
      </c>
      <c r="AE20" s="19"/>
      <c r="AF20" s="17">
        <v>2145375353.0666666</v>
      </c>
      <c r="AG20" s="17"/>
      <c r="AH20" s="16">
        <f t="shared" si="7"/>
        <v>0</v>
      </c>
      <c r="AI20" s="16">
        <f t="shared" si="8"/>
        <v>0</v>
      </c>
      <c r="AJ20" s="16">
        <f t="shared" si="9"/>
        <v>10726876765.333332</v>
      </c>
      <c r="AK20" s="16">
        <f t="shared" si="10"/>
        <v>0</v>
      </c>
      <c r="AL20" s="19">
        <v>0</v>
      </c>
      <c r="AM20" s="19">
        <v>0</v>
      </c>
      <c r="AN20" s="19">
        <v>2145375353.0666666</v>
      </c>
      <c r="AO20" s="19">
        <v>0</v>
      </c>
      <c r="AP20" s="16">
        <f t="shared" si="31"/>
        <v>0</v>
      </c>
      <c r="AQ20" s="16">
        <f t="shared" si="28"/>
        <v>0</v>
      </c>
      <c r="AR20" s="16">
        <f t="shared" si="29"/>
        <v>12872252118.399998</v>
      </c>
      <c r="AS20" s="16">
        <f t="shared" si="14"/>
        <v>0</v>
      </c>
      <c r="AT20" s="19">
        <v>0</v>
      </c>
      <c r="AU20" s="19">
        <v>0</v>
      </c>
      <c r="AV20" s="17">
        <v>4580692804.133333</v>
      </c>
      <c r="AW20" s="17"/>
      <c r="AX20" s="17"/>
      <c r="AY20" s="16">
        <f t="shared" si="32"/>
        <v>0</v>
      </c>
      <c r="AZ20" s="16">
        <f t="shared" si="30"/>
        <v>0</v>
      </c>
      <c r="BA20" s="16">
        <f t="shared" si="27"/>
        <v>17452944922.533333</v>
      </c>
      <c r="BB20" s="16">
        <f t="shared" si="18"/>
        <v>0</v>
      </c>
    </row>
    <row r="21" spans="1:54" ht="12.75">
      <c r="A21" s="31">
        <v>8905015104</v>
      </c>
      <c r="B21" s="27">
        <v>890501510</v>
      </c>
      <c r="C21" s="31">
        <v>125454000</v>
      </c>
      <c r="D21" s="30" t="s">
        <v>67</v>
      </c>
      <c r="E21" s="29" t="s">
        <v>66</v>
      </c>
      <c r="F21" s="18">
        <v>0</v>
      </c>
      <c r="G21" s="18">
        <v>0</v>
      </c>
      <c r="H21" s="20">
        <v>2303222956.6</v>
      </c>
      <c r="I21" s="18"/>
      <c r="J21" s="16">
        <f t="shared" si="22"/>
        <v>0</v>
      </c>
      <c r="K21" s="16">
        <f t="shared" si="19"/>
        <v>0</v>
      </c>
      <c r="L21" s="16">
        <f t="shared" si="23"/>
        <v>2303222956.6</v>
      </c>
      <c r="M21" s="16">
        <f t="shared" si="1"/>
        <v>0</v>
      </c>
      <c r="N21" s="18">
        <v>0</v>
      </c>
      <c r="O21" s="18">
        <v>0</v>
      </c>
      <c r="P21" s="20">
        <v>4606445913.2</v>
      </c>
      <c r="Q21" s="20">
        <v>0</v>
      </c>
      <c r="R21" s="16">
        <f t="shared" si="24"/>
        <v>0</v>
      </c>
      <c r="S21" s="16">
        <f t="shared" si="20"/>
        <v>0</v>
      </c>
      <c r="T21" s="16">
        <f t="shared" si="25"/>
        <v>6909668869.799999</v>
      </c>
      <c r="U21" s="16">
        <f t="shared" si="21"/>
        <v>0</v>
      </c>
      <c r="V21" s="18">
        <v>0</v>
      </c>
      <c r="W21" s="18">
        <v>0</v>
      </c>
      <c r="X21" s="20">
        <v>2303222956.6</v>
      </c>
      <c r="Y21" s="20">
        <v>0</v>
      </c>
      <c r="Z21" s="16">
        <f t="shared" si="3"/>
        <v>0</v>
      </c>
      <c r="AA21" s="16">
        <f t="shared" si="4"/>
        <v>0</v>
      </c>
      <c r="AB21" s="16">
        <f t="shared" si="5"/>
        <v>9212891826.4</v>
      </c>
      <c r="AC21" s="16">
        <f t="shared" si="6"/>
        <v>0</v>
      </c>
      <c r="AD21" s="19">
        <v>0</v>
      </c>
      <c r="AE21" s="19"/>
      <c r="AF21" s="17">
        <v>2303222956.6</v>
      </c>
      <c r="AG21" s="17"/>
      <c r="AH21" s="16">
        <f t="shared" si="7"/>
        <v>0</v>
      </c>
      <c r="AI21" s="16">
        <f t="shared" si="8"/>
        <v>0</v>
      </c>
      <c r="AJ21" s="16">
        <f t="shared" si="9"/>
        <v>11516114783</v>
      </c>
      <c r="AK21" s="16">
        <f t="shared" si="10"/>
        <v>0</v>
      </c>
      <c r="AL21" s="19">
        <v>0</v>
      </c>
      <c r="AM21" s="19">
        <v>0</v>
      </c>
      <c r="AN21" s="19">
        <v>2303222956.6</v>
      </c>
      <c r="AO21" s="19">
        <v>0</v>
      </c>
      <c r="AP21" s="16">
        <f t="shared" si="31"/>
        <v>0</v>
      </c>
      <c r="AQ21" s="16">
        <f t="shared" si="28"/>
        <v>0</v>
      </c>
      <c r="AR21" s="16">
        <f t="shared" si="29"/>
        <v>13819337739.6</v>
      </c>
      <c r="AS21" s="16">
        <f t="shared" si="14"/>
        <v>0</v>
      </c>
      <c r="AT21" s="19">
        <v>0</v>
      </c>
      <c r="AU21" s="19">
        <v>0</v>
      </c>
      <c r="AV21" s="17">
        <v>5468423740.2</v>
      </c>
      <c r="AW21" s="17"/>
      <c r="AX21" s="17"/>
      <c r="AY21" s="16">
        <f t="shared" si="32"/>
        <v>0</v>
      </c>
      <c r="AZ21" s="16">
        <f t="shared" si="30"/>
        <v>0</v>
      </c>
      <c r="BA21" s="16">
        <f t="shared" si="27"/>
        <v>19287761479.8</v>
      </c>
      <c r="BB21" s="16">
        <f t="shared" si="18"/>
        <v>0</v>
      </c>
    </row>
    <row r="22" spans="1:54" ht="12.75">
      <c r="A22" s="31">
        <v>8906800622</v>
      </c>
      <c r="B22" s="27">
        <v>890680062</v>
      </c>
      <c r="C22" s="31">
        <v>127625000</v>
      </c>
      <c r="D22" s="30" t="s">
        <v>65</v>
      </c>
      <c r="E22" s="29" t="s">
        <v>64</v>
      </c>
      <c r="F22" s="18">
        <v>0</v>
      </c>
      <c r="G22" s="18">
        <v>0</v>
      </c>
      <c r="H22" s="20">
        <v>988124640.2666667</v>
      </c>
      <c r="I22" s="18"/>
      <c r="J22" s="16">
        <f t="shared" si="22"/>
        <v>0</v>
      </c>
      <c r="K22" s="16">
        <f t="shared" si="19"/>
        <v>0</v>
      </c>
      <c r="L22" s="16">
        <f t="shared" si="23"/>
        <v>988124640.2666667</v>
      </c>
      <c r="M22" s="16">
        <f t="shared" si="1"/>
        <v>0</v>
      </c>
      <c r="N22" s="18">
        <v>0</v>
      </c>
      <c r="O22" s="18">
        <v>0</v>
      </c>
      <c r="P22" s="20">
        <v>1976249280.5333333</v>
      </c>
      <c r="Q22" s="20">
        <v>0</v>
      </c>
      <c r="R22" s="16">
        <f t="shared" si="24"/>
        <v>0</v>
      </c>
      <c r="S22" s="16">
        <f t="shared" si="20"/>
        <v>0</v>
      </c>
      <c r="T22" s="16">
        <f t="shared" si="25"/>
        <v>2964373920.8</v>
      </c>
      <c r="U22" s="16">
        <f t="shared" si="21"/>
        <v>0</v>
      </c>
      <c r="V22" s="18">
        <v>0</v>
      </c>
      <c r="W22" s="18">
        <v>0</v>
      </c>
      <c r="X22" s="20">
        <v>988124640.2666667</v>
      </c>
      <c r="Y22" s="20">
        <v>0</v>
      </c>
      <c r="Z22" s="16">
        <f t="shared" si="3"/>
        <v>0</v>
      </c>
      <c r="AA22" s="16">
        <f t="shared" si="4"/>
        <v>0</v>
      </c>
      <c r="AB22" s="16">
        <f t="shared" si="5"/>
        <v>3952498561.0666666</v>
      </c>
      <c r="AC22" s="16">
        <f t="shared" si="6"/>
        <v>0</v>
      </c>
      <c r="AD22" s="19">
        <v>0</v>
      </c>
      <c r="AE22" s="19"/>
      <c r="AF22" s="17">
        <v>988124640.2666667</v>
      </c>
      <c r="AG22" s="17"/>
      <c r="AH22" s="16">
        <f t="shared" si="7"/>
        <v>0</v>
      </c>
      <c r="AI22" s="16">
        <f t="shared" si="8"/>
        <v>0</v>
      </c>
      <c r="AJ22" s="16">
        <f t="shared" si="9"/>
        <v>4940623201.333333</v>
      </c>
      <c r="AK22" s="16">
        <f t="shared" si="10"/>
        <v>0</v>
      </c>
      <c r="AL22" s="19">
        <v>0</v>
      </c>
      <c r="AM22" s="19">
        <v>0</v>
      </c>
      <c r="AN22" s="19">
        <v>988124640.2666667</v>
      </c>
      <c r="AO22" s="19">
        <v>0</v>
      </c>
      <c r="AP22" s="16">
        <f t="shared" si="31"/>
        <v>0</v>
      </c>
      <c r="AQ22" s="16">
        <f t="shared" si="28"/>
        <v>0</v>
      </c>
      <c r="AR22" s="16">
        <f t="shared" si="29"/>
        <v>5928747841.599999</v>
      </c>
      <c r="AS22" s="16">
        <f t="shared" si="14"/>
        <v>0</v>
      </c>
      <c r="AT22" s="19">
        <v>0</v>
      </c>
      <c r="AU22" s="19">
        <v>0</v>
      </c>
      <c r="AV22" s="17">
        <v>2631519960.5333333</v>
      </c>
      <c r="AW22" s="17"/>
      <c r="AX22" s="17"/>
      <c r="AY22" s="16">
        <f t="shared" si="32"/>
        <v>0</v>
      </c>
      <c r="AZ22" s="16">
        <f t="shared" si="30"/>
        <v>0</v>
      </c>
      <c r="BA22" s="16">
        <f t="shared" si="27"/>
        <v>8560267802.133333</v>
      </c>
      <c r="BB22" s="16">
        <f t="shared" si="18"/>
        <v>0</v>
      </c>
    </row>
    <row r="23" spans="1:54" ht="12.75">
      <c r="A23" s="31">
        <v>8907006407</v>
      </c>
      <c r="B23" s="27">
        <v>890700640</v>
      </c>
      <c r="C23" s="31">
        <v>129373000</v>
      </c>
      <c r="D23" s="30" t="s">
        <v>63</v>
      </c>
      <c r="E23" s="29" t="s">
        <v>62</v>
      </c>
      <c r="F23" s="18">
        <v>0</v>
      </c>
      <c r="G23" s="18">
        <v>0</v>
      </c>
      <c r="H23" s="20">
        <v>2683469749.2</v>
      </c>
      <c r="I23" s="18"/>
      <c r="J23" s="16">
        <f t="shared" si="22"/>
        <v>0</v>
      </c>
      <c r="K23" s="16">
        <f t="shared" si="19"/>
        <v>0</v>
      </c>
      <c r="L23" s="16">
        <f t="shared" si="23"/>
        <v>2683469749.2</v>
      </c>
      <c r="M23" s="16">
        <f t="shared" si="1"/>
        <v>0</v>
      </c>
      <c r="N23" s="18">
        <v>0</v>
      </c>
      <c r="O23" s="18">
        <v>0</v>
      </c>
      <c r="P23" s="20">
        <v>5366939498.4</v>
      </c>
      <c r="Q23" s="20">
        <v>0</v>
      </c>
      <c r="R23" s="16">
        <f t="shared" si="24"/>
        <v>0</v>
      </c>
      <c r="S23" s="16">
        <f t="shared" si="20"/>
        <v>0</v>
      </c>
      <c r="T23" s="16">
        <f t="shared" si="25"/>
        <v>8050409247.599999</v>
      </c>
      <c r="U23" s="16">
        <f t="shared" si="21"/>
        <v>0</v>
      </c>
      <c r="V23" s="18">
        <v>0</v>
      </c>
      <c r="W23" s="18">
        <v>0</v>
      </c>
      <c r="X23" s="20">
        <v>2683469749.2</v>
      </c>
      <c r="Y23" s="20">
        <v>0</v>
      </c>
      <c r="Z23" s="16">
        <f t="shared" si="3"/>
        <v>0</v>
      </c>
      <c r="AA23" s="16">
        <f t="shared" si="4"/>
        <v>0</v>
      </c>
      <c r="AB23" s="16">
        <f t="shared" si="5"/>
        <v>10733878996.8</v>
      </c>
      <c r="AC23" s="16">
        <f t="shared" si="6"/>
        <v>0</v>
      </c>
      <c r="AD23" s="19">
        <v>0</v>
      </c>
      <c r="AE23" s="19"/>
      <c r="AF23" s="17">
        <v>2683469749.2</v>
      </c>
      <c r="AG23" s="17"/>
      <c r="AH23" s="16">
        <f t="shared" si="7"/>
        <v>0</v>
      </c>
      <c r="AI23" s="16">
        <f t="shared" si="8"/>
        <v>0</v>
      </c>
      <c r="AJ23" s="16">
        <f t="shared" si="9"/>
        <v>13417348746</v>
      </c>
      <c r="AK23" s="16">
        <f t="shared" si="10"/>
        <v>0</v>
      </c>
      <c r="AL23" s="19">
        <v>0</v>
      </c>
      <c r="AM23" s="19">
        <v>0</v>
      </c>
      <c r="AN23" s="19">
        <v>2683469749.2</v>
      </c>
      <c r="AO23" s="19">
        <v>0</v>
      </c>
      <c r="AP23" s="16">
        <f t="shared" si="31"/>
        <v>0</v>
      </c>
      <c r="AQ23" s="16">
        <f t="shared" si="28"/>
        <v>0</v>
      </c>
      <c r="AR23" s="16">
        <f t="shared" si="29"/>
        <v>16100818495.2</v>
      </c>
      <c r="AS23" s="16">
        <f t="shared" si="14"/>
        <v>0</v>
      </c>
      <c r="AT23" s="19">
        <v>0</v>
      </c>
      <c r="AU23" s="19">
        <v>0</v>
      </c>
      <c r="AV23" s="17">
        <v>7054094968.4</v>
      </c>
      <c r="AW23" s="17"/>
      <c r="AX23" s="17"/>
      <c r="AY23" s="16">
        <f t="shared" si="32"/>
        <v>0</v>
      </c>
      <c r="AZ23" s="16">
        <f t="shared" si="30"/>
        <v>0</v>
      </c>
      <c r="BA23" s="16">
        <f t="shared" si="27"/>
        <v>23154913463.6</v>
      </c>
      <c r="BB23" s="16">
        <f t="shared" si="18"/>
        <v>0</v>
      </c>
    </row>
    <row r="24" spans="1:54" ht="12.75">
      <c r="A24" s="31">
        <v>8907009060</v>
      </c>
      <c r="B24" s="27">
        <v>890700906</v>
      </c>
      <c r="C24" s="31">
        <v>128873000</v>
      </c>
      <c r="D24" s="30" t="s">
        <v>61</v>
      </c>
      <c r="E24" s="29" t="s">
        <v>60</v>
      </c>
      <c r="F24" s="18">
        <v>0</v>
      </c>
      <c r="G24" s="18">
        <v>0</v>
      </c>
      <c r="H24" s="20">
        <v>77252660</v>
      </c>
      <c r="I24" s="18"/>
      <c r="J24" s="16">
        <f t="shared" si="22"/>
        <v>0</v>
      </c>
      <c r="K24" s="16">
        <f t="shared" si="19"/>
        <v>0</v>
      </c>
      <c r="L24" s="16">
        <f t="shared" si="23"/>
        <v>77252660</v>
      </c>
      <c r="M24" s="16">
        <f t="shared" si="1"/>
        <v>0</v>
      </c>
      <c r="N24" s="18">
        <v>0</v>
      </c>
      <c r="O24" s="18">
        <v>0</v>
      </c>
      <c r="P24" s="20">
        <v>77252660</v>
      </c>
      <c r="Q24" s="20">
        <v>0</v>
      </c>
      <c r="R24" s="16">
        <f t="shared" si="24"/>
        <v>0</v>
      </c>
      <c r="S24" s="16">
        <f t="shared" si="20"/>
        <v>0</v>
      </c>
      <c r="T24" s="16">
        <f t="shared" si="25"/>
        <v>154505320</v>
      </c>
      <c r="U24" s="16">
        <f t="shared" si="21"/>
        <v>0</v>
      </c>
      <c r="V24" s="18">
        <v>0</v>
      </c>
      <c r="W24" s="18">
        <v>0</v>
      </c>
      <c r="X24" s="20">
        <v>77252660</v>
      </c>
      <c r="Y24" s="20">
        <v>0</v>
      </c>
      <c r="Z24" s="16">
        <f t="shared" si="3"/>
        <v>0</v>
      </c>
      <c r="AA24" s="16">
        <f t="shared" si="4"/>
        <v>0</v>
      </c>
      <c r="AB24" s="16">
        <f t="shared" si="5"/>
        <v>231757980</v>
      </c>
      <c r="AC24" s="16">
        <f t="shared" si="6"/>
        <v>0</v>
      </c>
      <c r="AD24" s="19">
        <v>0</v>
      </c>
      <c r="AE24" s="19"/>
      <c r="AF24" s="17">
        <v>77252660</v>
      </c>
      <c r="AG24" s="17"/>
      <c r="AH24" s="16">
        <f t="shared" si="7"/>
        <v>0</v>
      </c>
      <c r="AI24" s="16">
        <f t="shared" si="8"/>
        <v>0</v>
      </c>
      <c r="AJ24" s="16">
        <f t="shared" si="9"/>
        <v>309010640</v>
      </c>
      <c r="AK24" s="16">
        <f t="shared" si="10"/>
        <v>0</v>
      </c>
      <c r="AL24" s="19">
        <v>0</v>
      </c>
      <c r="AM24" s="19">
        <v>0</v>
      </c>
      <c r="AN24" s="19">
        <v>77252660</v>
      </c>
      <c r="AO24" s="19">
        <v>0</v>
      </c>
      <c r="AP24" s="16">
        <f t="shared" si="31"/>
        <v>0</v>
      </c>
      <c r="AQ24" s="16">
        <f t="shared" si="28"/>
        <v>0</v>
      </c>
      <c r="AR24" s="16">
        <f t="shared" si="29"/>
        <v>386263300</v>
      </c>
      <c r="AS24" s="16">
        <f t="shared" si="14"/>
        <v>0</v>
      </c>
      <c r="AT24" s="19">
        <v>0</v>
      </c>
      <c r="AU24" s="19">
        <v>0</v>
      </c>
      <c r="AV24" s="17">
        <v>77252660</v>
      </c>
      <c r="AW24" s="17"/>
      <c r="AX24" s="17"/>
      <c r="AY24" s="16">
        <f t="shared" si="32"/>
        <v>0</v>
      </c>
      <c r="AZ24" s="16">
        <f t="shared" si="30"/>
        <v>0</v>
      </c>
      <c r="BA24" s="16">
        <f t="shared" si="27"/>
        <v>463515960</v>
      </c>
      <c r="BB24" s="16">
        <f t="shared" si="18"/>
        <v>0</v>
      </c>
    </row>
    <row r="25" spans="1:54" ht="12.75">
      <c r="A25" s="31">
        <v>8908010630</v>
      </c>
      <c r="B25" s="27">
        <v>890801063</v>
      </c>
      <c r="C25" s="31">
        <v>27017000</v>
      </c>
      <c r="D25" s="30" t="s">
        <v>59</v>
      </c>
      <c r="E25" s="29" t="s">
        <v>58</v>
      </c>
      <c r="F25" s="18">
        <v>1446262609</v>
      </c>
      <c r="G25" s="18">
        <v>0</v>
      </c>
      <c r="H25" s="20">
        <v>4310134211.8</v>
      </c>
      <c r="I25" s="18"/>
      <c r="J25" s="16">
        <f t="shared" si="22"/>
        <v>1446262609</v>
      </c>
      <c r="K25" s="16">
        <f t="shared" si="19"/>
        <v>0</v>
      </c>
      <c r="L25" s="16">
        <f t="shared" si="23"/>
        <v>4310134211.8</v>
      </c>
      <c r="M25" s="16">
        <f t="shared" si="1"/>
        <v>0</v>
      </c>
      <c r="N25" s="18">
        <v>1446262609</v>
      </c>
      <c r="O25" s="18">
        <v>0</v>
      </c>
      <c r="P25" s="20">
        <v>8620268423.6</v>
      </c>
      <c r="Q25" s="20">
        <v>0</v>
      </c>
      <c r="R25" s="16">
        <f t="shared" si="24"/>
        <v>2892525218</v>
      </c>
      <c r="S25" s="16">
        <f t="shared" si="20"/>
        <v>0</v>
      </c>
      <c r="T25" s="16">
        <f t="shared" si="25"/>
        <v>12930402635.400002</v>
      </c>
      <c r="U25" s="16">
        <f t="shared" si="21"/>
        <v>0</v>
      </c>
      <c r="V25" s="18">
        <v>1446262609</v>
      </c>
      <c r="W25" s="18">
        <v>3246209311</v>
      </c>
      <c r="X25" s="20">
        <v>4310134211.8</v>
      </c>
      <c r="Y25" s="20">
        <v>0</v>
      </c>
      <c r="Z25" s="16">
        <f t="shared" si="3"/>
        <v>4338787827</v>
      </c>
      <c r="AA25" s="16">
        <f t="shared" si="4"/>
        <v>3246209311</v>
      </c>
      <c r="AB25" s="16">
        <f t="shared" si="5"/>
        <v>17240536847.2</v>
      </c>
      <c r="AC25" s="16">
        <f t="shared" si="6"/>
        <v>0</v>
      </c>
      <c r="AD25" s="19">
        <v>1446262609</v>
      </c>
      <c r="AE25" s="19"/>
      <c r="AF25" s="17">
        <v>4310134211.8</v>
      </c>
      <c r="AG25" s="17"/>
      <c r="AH25" s="16">
        <f t="shared" si="7"/>
        <v>5785050436</v>
      </c>
      <c r="AI25" s="16">
        <f t="shared" si="8"/>
        <v>3246209311</v>
      </c>
      <c r="AJ25" s="16">
        <f t="shared" si="9"/>
        <v>21550671059</v>
      </c>
      <c r="AK25" s="16">
        <f t="shared" si="10"/>
        <v>0</v>
      </c>
      <c r="AL25" s="19">
        <v>1446262609</v>
      </c>
      <c r="AM25" s="19">
        <v>0</v>
      </c>
      <c r="AN25" s="19">
        <v>4310134211.8</v>
      </c>
      <c r="AO25" s="19">
        <v>0</v>
      </c>
      <c r="AP25" s="16">
        <f t="shared" si="31"/>
        <v>7231313045</v>
      </c>
      <c r="AQ25" s="16">
        <f t="shared" si="28"/>
        <v>3246209311</v>
      </c>
      <c r="AR25" s="16">
        <f t="shared" si="29"/>
        <v>25860805270.8</v>
      </c>
      <c r="AS25" s="16">
        <f t="shared" si="14"/>
        <v>0</v>
      </c>
      <c r="AT25" s="19">
        <v>2892525218</v>
      </c>
      <c r="AU25" s="19">
        <v>0</v>
      </c>
      <c r="AV25" s="17">
        <v>9321367762.6</v>
      </c>
      <c r="AW25" s="17"/>
      <c r="AX25" s="17"/>
      <c r="AY25" s="16">
        <f t="shared" si="32"/>
        <v>10123838263</v>
      </c>
      <c r="AZ25" s="16">
        <f t="shared" si="30"/>
        <v>3246209311</v>
      </c>
      <c r="BA25" s="16">
        <f t="shared" si="27"/>
        <v>35182173033.4</v>
      </c>
      <c r="BB25" s="16">
        <f t="shared" si="18"/>
        <v>0</v>
      </c>
    </row>
    <row r="26" spans="1:54" ht="12.75">
      <c r="A26" s="31">
        <v>8908026784</v>
      </c>
      <c r="B26" s="27">
        <v>890802678</v>
      </c>
      <c r="C26" s="31">
        <v>825717000</v>
      </c>
      <c r="D26" s="30" t="s">
        <v>57</v>
      </c>
      <c r="E26" s="29" t="s">
        <v>56</v>
      </c>
      <c r="F26" s="18">
        <v>0</v>
      </c>
      <c r="G26" s="18">
        <v>0</v>
      </c>
      <c r="H26" s="20">
        <v>135993895</v>
      </c>
      <c r="I26" s="18"/>
      <c r="J26" s="16">
        <f t="shared" si="22"/>
        <v>0</v>
      </c>
      <c r="K26" s="16">
        <f t="shared" si="19"/>
        <v>0</v>
      </c>
      <c r="L26" s="16">
        <f t="shared" si="23"/>
        <v>135993895</v>
      </c>
      <c r="M26" s="16">
        <f t="shared" si="1"/>
        <v>0</v>
      </c>
      <c r="N26" s="18">
        <v>0</v>
      </c>
      <c r="O26" s="18">
        <v>0</v>
      </c>
      <c r="P26" s="20">
        <v>135993895</v>
      </c>
      <c r="Q26" s="20">
        <v>0</v>
      </c>
      <c r="R26" s="16">
        <f t="shared" si="24"/>
        <v>0</v>
      </c>
      <c r="S26" s="16">
        <f t="shared" si="20"/>
        <v>0</v>
      </c>
      <c r="T26" s="16">
        <f t="shared" si="25"/>
        <v>271987790</v>
      </c>
      <c r="U26" s="16">
        <f t="shared" si="21"/>
        <v>0</v>
      </c>
      <c r="V26" s="18">
        <v>0</v>
      </c>
      <c r="W26" s="18">
        <v>0</v>
      </c>
      <c r="X26" s="20">
        <v>135993895</v>
      </c>
      <c r="Y26" s="20">
        <v>0</v>
      </c>
      <c r="Z26" s="16">
        <f t="shared" si="3"/>
        <v>0</v>
      </c>
      <c r="AA26" s="16">
        <f t="shared" si="4"/>
        <v>0</v>
      </c>
      <c r="AB26" s="16">
        <f t="shared" si="5"/>
        <v>407981685</v>
      </c>
      <c r="AC26" s="16">
        <f t="shared" si="6"/>
        <v>0</v>
      </c>
      <c r="AD26" s="19">
        <v>0</v>
      </c>
      <c r="AE26" s="19"/>
      <c r="AF26" s="17">
        <v>135993895</v>
      </c>
      <c r="AG26" s="17"/>
      <c r="AH26" s="16">
        <f t="shared" si="7"/>
        <v>0</v>
      </c>
      <c r="AI26" s="16">
        <f t="shared" si="8"/>
        <v>0</v>
      </c>
      <c r="AJ26" s="16">
        <f t="shared" si="9"/>
        <v>543975580</v>
      </c>
      <c r="AK26" s="16">
        <f t="shared" si="10"/>
        <v>0</v>
      </c>
      <c r="AL26" s="19">
        <v>0</v>
      </c>
      <c r="AM26" s="19">
        <v>0</v>
      </c>
      <c r="AN26" s="19">
        <v>135993895</v>
      </c>
      <c r="AO26" s="19">
        <v>0</v>
      </c>
      <c r="AP26" s="16">
        <f t="shared" si="31"/>
        <v>0</v>
      </c>
      <c r="AQ26" s="16">
        <f t="shared" si="28"/>
        <v>0</v>
      </c>
      <c r="AR26" s="16">
        <f t="shared" si="29"/>
        <v>679969475</v>
      </c>
      <c r="AS26" s="16">
        <f t="shared" si="14"/>
        <v>0</v>
      </c>
      <c r="AT26" s="19">
        <v>0</v>
      </c>
      <c r="AU26" s="19">
        <v>0</v>
      </c>
      <c r="AV26" s="17">
        <v>135993895</v>
      </c>
      <c r="AW26" s="17"/>
      <c r="AX26" s="17"/>
      <c r="AY26" s="16">
        <f t="shared" si="32"/>
        <v>0</v>
      </c>
      <c r="AZ26" s="16">
        <f t="shared" si="30"/>
        <v>0</v>
      </c>
      <c r="BA26" s="16">
        <f t="shared" si="27"/>
        <v>815963370</v>
      </c>
      <c r="BB26" s="16">
        <f t="shared" si="18"/>
        <v>0</v>
      </c>
    </row>
    <row r="27" spans="1:54" ht="12.75">
      <c r="A27" s="31">
        <v>8909800408</v>
      </c>
      <c r="B27" s="27">
        <v>890980040</v>
      </c>
      <c r="C27" s="31">
        <v>120205000</v>
      </c>
      <c r="D27" s="30" t="s">
        <v>55</v>
      </c>
      <c r="E27" s="34" t="s">
        <v>54</v>
      </c>
      <c r="F27" s="18">
        <v>0</v>
      </c>
      <c r="G27" s="18">
        <v>0</v>
      </c>
      <c r="H27" s="20">
        <v>16930691259.4</v>
      </c>
      <c r="I27" s="18"/>
      <c r="J27" s="16">
        <f t="shared" si="22"/>
        <v>0</v>
      </c>
      <c r="K27" s="16">
        <f t="shared" si="19"/>
        <v>0</v>
      </c>
      <c r="L27" s="16">
        <f t="shared" si="23"/>
        <v>16930691259.4</v>
      </c>
      <c r="M27" s="16">
        <f t="shared" si="1"/>
        <v>0</v>
      </c>
      <c r="N27" s="18">
        <v>0</v>
      </c>
      <c r="O27" s="18">
        <v>0</v>
      </c>
      <c r="P27" s="20">
        <v>33861382518.8</v>
      </c>
      <c r="Q27" s="20">
        <v>0</v>
      </c>
      <c r="R27" s="16">
        <f t="shared" si="24"/>
        <v>0</v>
      </c>
      <c r="S27" s="16">
        <f t="shared" si="20"/>
        <v>0</v>
      </c>
      <c r="T27" s="16">
        <f t="shared" si="25"/>
        <v>50792073778.2</v>
      </c>
      <c r="U27" s="16">
        <f t="shared" si="21"/>
        <v>0</v>
      </c>
      <c r="V27" s="18">
        <v>0</v>
      </c>
      <c r="W27" s="18">
        <v>0</v>
      </c>
      <c r="X27" s="20">
        <v>16930691259.4</v>
      </c>
      <c r="Y27" s="20">
        <v>0</v>
      </c>
      <c r="Z27" s="16">
        <f t="shared" si="3"/>
        <v>0</v>
      </c>
      <c r="AA27" s="16">
        <f t="shared" si="4"/>
        <v>0</v>
      </c>
      <c r="AB27" s="16">
        <f t="shared" si="5"/>
        <v>67722765037.6</v>
      </c>
      <c r="AC27" s="16">
        <f t="shared" si="6"/>
        <v>0</v>
      </c>
      <c r="AD27" s="19">
        <v>0</v>
      </c>
      <c r="AE27" s="19"/>
      <c r="AF27" s="17">
        <v>16930691259.4</v>
      </c>
      <c r="AG27" s="17"/>
      <c r="AH27" s="16">
        <f t="shared" si="7"/>
        <v>0</v>
      </c>
      <c r="AI27" s="16">
        <f t="shared" si="8"/>
        <v>0</v>
      </c>
      <c r="AJ27" s="16">
        <f t="shared" si="9"/>
        <v>84653456297</v>
      </c>
      <c r="AK27" s="16">
        <f t="shared" si="10"/>
        <v>0</v>
      </c>
      <c r="AL27" s="19">
        <v>0</v>
      </c>
      <c r="AM27" s="19">
        <v>0</v>
      </c>
      <c r="AN27" s="19">
        <v>16930691259.4</v>
      </c>
      <c r="AO27" s="19">
        <v>0</v>
      </c>
      <c r="AP27" s="16">
        <f t="shared" si="31"/>
        <v>0</v>
      </c>
      <c r="AQ27" s="16">
        <f t="shared" si="28"/>
        <v>0</v>
      </c>
      <c r="AR27" s="16">
        <f t="shared" si="29"/>
        <v>101584147556.4</v>
      </c>
      <c r="AS27" s="16">
        <f t="shared" si="14"/>
        <v>0</v>
      </c>
      <c r="AT27" s="19">
        <v>0</v>
      </c>
      <c r="AU27" s="19">
        <v>0</v>
      </c>
      <c r="AV27" s="17">
        <v>34763511505.8</v>
      </c>
      <c r="AW27" s="17"/>
      <c r="AX27" s="17"/>
      <c r="AY27" s="16">
        <f t="shared" si="32"/>
        <v>0</v>
      </c>
      <c r="AZ27" s="16">
        <f t="shared" si="30"/>
        <v>0</v>
      </c>
      <c r="BA27" s="16">
        <f t="shared" si="27"/>
        <v>136347659062.2</v>
      </c>
      <c r="BB27" s="16">
        <f t="shared" si="18"/>
        <v>0</v>
      </c>
    </row>
    <row r="28" spans="1:54" ht="12.75">
      <c r="A28" s="31">
        <v>8909801341</v>
      </c>
      <c r="B28" s="27">
        <v>890980134</v>
      </c>
      <c r="C28" s="31">
        <v>824505000</v>
      </c>
      <c r="D28" s="30" t="s">
        <v>53</v>
      </c>
      <c r="E28" s="34" t="s">
        <v>52</v>
      </c>
      <c r="F28" s="18">
        <v>0</v>
      </c>
      <c r="G28" s="18">
        <v>0</v>
      </c>
      <c r="H28" s="20">
        <v>177104386</v>
      </c>
      <c r="I28" s="18"/>
      <c r="J28" s="16">
        <f t="shared" si="22"/>
        <v>0</v>
      </c>
      <c r="K28" s="16">
        <f t="shared" si="19"/>
        <v>0</v>
      </c>
      <c r="L28" s="16">
        <f t="shared" si="23"/>
        <v>177104386</v>
      </c>
      <c r="M28" s="16">
        <f t="shared" si="1"/>
        <v>0</v>
      </c>
      <c r="N28" s="18">
        <v>0</v>
      </c>
      <c r="O28" s="18">
        <v>0</v>
      </c>
      <c r="P28" s="20">
        <v>265656580</v>
      </c>
      <c r="Q28" s="20">
        <v>0</v>
      </c>
      <c r="R28" s="16">
        <f t="shared" si="24"/>
        <v>0</v>
      </c>
      <c r="S28" s="16">
        <f t="shared" si="20"/>
        <v>0</v>
      </c>
      <c r="T28" s="16">
        <f t="shared" si="25"/>
        <v>442760966</v>
      </c>
      <c r="U28" s="16">
        <f t="shared" si="21"/>
        <v>0</v>
      </c>
      <c r="V28" s="18">
        <v>0</v>
      </c>
      <c r="W28" s="18">
        <v>0</v>
      </c>
      <c r="X28" s="20">
        <v>221380483</v>
      </c>
      <c r="Y28" s="20">
        <v>0</v>
      </c>
      <c r="Z28" s="16">
        <f t="shared" si="3"/>
        <v>0</v>
      </c>
      <c r="AA28" s="16">
        <f t="shared" si="4"/>
        <v>0</v>
      </c>
      <c r="AB28" s="16">
        <f t="shared" si="5"/>
        <v>664141449</v>
      </c>
      <c r="AC28" s="16">
        <f t="shared" si="6"/>
        <v>0</v>
      </c>
      <c r="AD28" s="19">
        <v>0</v>
      </c>
      <c r="AE28" s="19"/>
      <c r="AF28" s="17">
        <v>221380483</v>
      </c>
      <c r="AG28" s="17"/>
      <c r="AH28" s="16">
        <f t="shared" si="7"/>
        <v>0</v>
      </c>
      <c r="AI28" s="16">
        <f t="shared" si="8"/>
        <v>0</v>
      </c>
      <c r="AJ28" s="16">
        <f t="shared" si="9"/>
        <v>885521932</v>
      </c>
      <c r="AK28" s="16">
        <f t="shared" si="10"/>
        <v>0</v>
      </c>
      <c r="AL28" s="19">
        <v>0</v>
      </c>
      <c r="AM28" s="19">
        <v>0</v>
      </c>
      <c r="AN28" s="19">
        <v>221380483</v>
      </c>
      <c r="AO28" s="19">
        <v>0</v>
      </c>
      <c r="AP28" s="16">
        <f t="shared" si="31"/>
        <v>0</v>
      </c>
      <c r="AQ28" s="16">
        <f t="shared" si="28"/>
        <v>0</v>
      </c>
      <c r="AR28" s="16">
        <f t="shared" si="29"/>
        <v>1106902415</v>
      </c>
      <c r="AS28" s="16">
        <f t="shared" si="14"/>
        <v>0</v>
      </c>
      <c r="AT28" s="19">
        <v>0</v>
      </c>
      <c r="AU28" s="19">
        <v>0</v>
      </c>
      <c r="AV28" s="17">
        <v>221380483</v>
      </c>
      <c r="AW28" s="17"/>
      <c r="AX28" s="17"/>
      <c r="AY28" s="16">
        <f t="shared" si="32"/>
        <v>0</v>
      </c>
      <c r="AZ28" s="16">
        <f t="shared" si="30"/>
        <v>0</v>
      </c>
      <c r="BA28" s="16">
        <f t="shared" si="27"/>
        <v>1328282898</v>
      </c>
      <c r="BB28" s="16">
        <f t="shared" si="18"/>
        <v>0</v>
      </c>
    </row>
    <row r="29" spans="1:54" ht="12.75">
      <c r="A29" s="31">
        <v>8909801501</v>
      </c>
      <c r="B29" s="27">
        <v>890980150</v>
      </c>
      <c r="C29" s="31">
        <v>824105000</v>
      </c>
      <c r="D29" s="30" t="s">
        <v>51</v>
      </c>
      <c r="E29" s="29" t="s">
        <v>50</v>
      </c>
      <c r="F29" s="18">
        <v>0</v>
      </c>
      <c r="G29" s="18">
        <v>0</v>
      </c>
      <c r="H29" s="20">
        <v>136877130</v>
      </c>
      <c r="I29" s="18"/>
      <c r="J29" s="16">
        <f t="shared" si="22"/>
        <v>0</v>
      </c>
      <c r="K29" s="16">
        <f t="shared" si="19"/>
        <v>0</v>
      </c>
      <c r="L29" s="16">
        <f t="shared" si="23"/>
        <v>136877130</v>
      </c>
      <c r="M29" s="16">
        <f t="shared" si="1"/>
        <v>0</v>
      </c>
      <c r="N29" s="18">
        <v>0</v>
      </c>
      <c r="O29" s="18">
        <v>0</v>
      </c>
      <c r="P29" s="20">
        <v>136877130</v>
      </c>
      <c r="Q29" s="20">
        <v>0</v>
      </c>
      <c r="R29" s="16">
        <f t="shared" si="24"/>
        <v>0</v>
      </c>
      <c r="S29" s="16">
        <f t="shared" si="20"/>
        <v>0</v>
      </c>
      <c r="T29" s="16">
        <f t="shared" si="25"/>
        <v>273754260</v>
      </c>
      <c r="U29" s="16">
        <f t="shared" si="21"/>
        <v>0</v>
      </c>
      <c r="V29" s="18">
        <v>0</v>
      </c>
      <c r="W29" s="18">
        <v>0</v>
      </c>
      <c r="X29" s="20">
        <v>136877130</v>
      </c>
      <c r="Y29" s="20">
        <v>0</v>
      </c>
      <c r="Z29" s="16">
        <f t="shared" si="3"/>
        <v>0</v>
      </c>
      <c r="AA29" s="16">
        <f t="shared" si="4"/>
        <v>0</v>
      </c>
      <c r="AB29" s="16">
        <f t="shared" si="5"/>
        <v>410631390</v>
      </c>
      <c r="AC29" s="16">
        <f t="shared" si="6"/>
        <v>0</v>
      </c>
      <c r="AD29" s="19">
        <v>0</v>
      </c>
      <c r="AE29" s="19"/>
      <c r="AF29" s="17">
        <v>136877130</v>
      </c>
      <c r="AG29" s="17"/>
      <c r="AH29" s="16">
        <f t="shared" si="7"/>
        <v>0</v>
      </c>
      <c r="AI29" s="16">
        <f t="shared" si="8"/>
        <v>0</v>
      </c>
      <c r="AJ29" s="16">
        <f t="shared" si="9"/>
        <v>547508520</v>
      </c>
      <c r="AK29" s="16">
        <f t="shared" si="10"/>
        <v>0</v>
      </c>
      <c r="AL29" s="19">
        <v>0</v>
      </c>
      <c r="AM29" s="19">
        <v>0</v>
      </c>
      <c r="AN29" s="19">
        <v>136877130</v>
      </c>
      <c r="AO29" s="19">
        <v>0</v>
      </c>
      <c r="AP29" s="16">
        <f t="shared" si="31"/>
        <v>0</v>
      </c>
      <c r="AQ29" s="16">
        <f t="shared" si="28"/>
        <v>0</v>
      </c>
      <c r="AR29" s="16">
        <f t="shared" si="29"/>
        <v>684385650</v>
      </c>
      <c r="AS29" s="16">
        <f t="shared" si="14"/>
        <v>0</v>
      </c>
      <c r="AT29" s="19">
        <v>0</v>
      </c>
      <c r="AU29" s="19">
        <v>0</v>
      </c>
      <c r="AV29" s="17">
        <v>136877130</v>
      </c>
      <c r="AW29" s="17"/>
      <c r="AX29" s="17"/>
      <c r="AY29" s="16">
        <f t="shared" si="32"/>
        <v>0</v>
      </c>
      <c r="AZ29" s="16">
        <f t="shared" si="30"/>
        <v>0</v>
      </c>
      <c r="BA29" s="16">
        <f t="shared" si="27"/>
        <v>821262780</v>
      </c>
      <c r="BB29" s="16">
        <f t="shared" si="18"/>
        <v>0</v>
      </c>
    </row>
    <row r="30" spans="1:54" ht="12.75">
      <c r="A30" s="31">
        <v>8910800313</v>
      </c>
      <c r="B30" s="27">
        <v>891080031</v>
      </c>
      <c r="C30" s="31">
        <v>27123000</v>
      </c>
      <c r="D30" s="30" t="s">
        <v>49</v>
      </c>
      <c r="E30" s="29" t="s">
        <v>48</v>
      </c>
      <c r="F30" s="18">
        <v>1998214213</v>
      </c>
      <c r="G30" s="18">
        <v>0</v>
      </c>
      <c r="H30" s="20">
        <v>4432590309.533334</v>
      </c>
      <c r="I30" s="18"/>
      <c r="J30" s="16">
        <f t="shared" si="22"/>
        <v>1998214213</v>
      </c>
      <c r="K30" s="16">
        <f t="shared" si="19"/>
        <v>0</v>
      </c>
      <c r="L30" s="16">
        <f t="shared" si="23"/>
        <v>4432590309.533334</v>
      </c>
      <c r="M30" s="16">
        <f t="shared" si="1"/>
        <v>0</v>
      </c>
      <c r="N30" s="18">
        <v>1998214213</v>
      </c>
      <c r="O30" s="18">
        <v>0</v>
      </c>
      <c r="P30" s="20">
        <v>8865180619.066668</v>
      </c>
      <c r="Q30" s="20">
        <v>0</v>
      </c>
      <c r="R30" s="16">
        <f t="shared" si="24"/>
        <v>3996428426</v>
      </c>
      <c r="S30" s="16">
        <f t="shared" si="20"/>
        <v>0</v>
      </c>
      <c r="T30" s="16">
        <f t="shared" si="25"/>
        <v>13297770928.600002</v>
      </c>
      <c r="U30" s="16">
        <f t="shared" si="21"/>
        <v>0</v>
      </c>
      <c r="V30" s="18">
        <v>1998214213</v>
      </c>
      <c r="W30" s="18">
        <v>1543818378</v>
      </c>
      <c r="X30" s="20">
        <v>4432590309.533334</v>
      </c>
      <c r="Y30" s="20">
        <v>0</v>
      </c>
      <c r="Z30" s="16">
        <f t="shared" si="3"/>
        <v>5994642639</v>
      </c>
      <c r="AA30" s="16">
        <f t="shared" si="4"/>
        <v>1543818378</v>
      </c>
      <c r="AB30" s="16">
        <f t="shared" si="5"/>
        <v>17730361238.133335</v>
      </c>
      <c r="AC30" s="16">
        <f t="shared" si="6"/>
        <v>0</v>
      </c>
      <c r="AD30" s="19">
        <v>1998214213</v>
      </c>
      <c r="AE30" s="19"/>
      <c r="AF30" s="17">
        <v>4432590309.533334</v>
      </c>
      <c r="AG30" s="17"/>
      <c r="AH30" s="16">
        <f t="shared" si="7"/>
        <v>7992856852</v>
      </c>
      <c r="AI30" s="16">
        <f t="shared" si="8"/>
        <v>1543818378</v>
      </c>
      <c r="AJ30" s="16">
        <f t="shared" si="9"/>
        <v>22162951547.666668</v>
      </c>
      <c r="AK30" s="16">
        <f t="shared" si="10"/>
        <v>0</v>
      </c>
      <c r="AL30" s="19">
        <v>1998214213</v>
      </c>
      <c r="AM30" s="19">
        <v>0</v>
      </c>
      <c r="AN30" s="19">
        <v>4432590309.533334</v>
      </c>
      <c r="AO30" s="19">
        <v>0</v>
      </c>
      <c r="AP30" s="16">
        <f t="shared" si="31"/>
        <v>9991071065</v>
      </c>
      <c r="AQ30" s="16">
        <f t="shared" si="28"/>
        <v>1543818378</v>
      </c>
      <c r="AR30" s="16">
        <f t="shared" si="29"/>
        <v>26595541857.2</v>
      </c>
      <c r="AS30" s="16">
        <f t="shared" si="14"/>
        <v>0</v>
      </c>
      <c r="AT30" s="19">
        <v>3996428426</v>
      </c>
      <c r="AU30" s="19">
        <v>0</v>
      </c>
      <c r="AV30" s="17">
        <v>9012332332.066668</v>
      </c>
      <c r="AW30" s="17"/>
      <c r="AX30" s="17"/>
      <c r="AY30" s="16">
        <f t="shared" si="32"/>
        <v>13987499491</v>
      </c>
      <c r="AZ30" s="16">
        <f t="shared" si="30"/>
        <v>1543818378</v>
      </c>
      <c r="BA30" s="16">
        <f t="shared" si="27"/>
        <v>35607874189.26667</v>
      </c>
      <c r="BB30" s="16">
        <f t="shared" si="18"/>
        <v>0</v>
      </c>
    </row>
    <row r="31" spans="1:54" ht="12.75">
      <c r="A31" s="31">
        <v>8911800842</v>
      </c>
      <c r="B31" s="27">
        <v>891180084</v>
      </c>
      <c r="C31" s="31">
        <v>26141000</v>
      </c>
      <c r="D31" s="30" t="s">
        <v>47</v>
      </c>
      <c r="E31" s="29" t="s">
        <v>46</v>
      </c>
      <c r="F31" s="18">
        <v>0</v>
      </c>
      <c r="G31" s="18">
        <v>0</v>
      </c>
      <c r="H31" s="20">
        <v>2939937459.133333</v>
      </c>
      <c r="I31" s="18"/>
      <c r="J31" s="16">
        <f t="shared" si="22"/>
        <v>0</v>
      </c>
      <c r="K31" s="16">
        <f t="shared" si="19"/>
        <v>0</v>
      </c>
      <c r="L31" s="16">
        <f t="shared" si="23"/>
        <v>2939937459.133333</v>
      </c>
      <c r="M31" s="16">
        <f t="shared" si="1"/>
        <v>0</v>
      </c>
      <c r="N31" s="18">
        <v>0</v>
      </c>
      <c r="O31" s="18">
        <v>0</v>
      </c>
      <c r="P31" s="20">
        <v>5879874918.266666</v>
      </c>
      <c r="Q31" s="20">
        <v>0</v>
      </c>
      <c r="R31" s="16">
        <f t="shared" si="24"/>
        <v>0</v>
      </c>
      <c r="S31" s="16">
        <f t="shared" si="20"/>
        <v>0</v>
      </c>
      <c r="T31" s="16">
        <f t="shared" si="25"/>
        <v>8819812377.4</v>
      </c>
      <c r="U31" s="16">
        <f t="shared" si="21"/>
        <v>0</v>
      </c>
      <c r="V31" s="18">
        <v>0</v>
      </c>
      <c r="W31" s="18">
        <v>2436097939</v>
      </c>
      <c r="X31" s="20">
        <v>2939937459.133333</v>
      </c>
      <c r="Y31" s="20">
        <v>0</v>
      </c>
      <c r="Z31" s="16">
        <f t="shared" si="3"/>
        <v>0</v>
      </c>
      <c r="AA31" s="16">
        <f t="shared" si="4"/>
        <v>2436097939</v>
      </c>
      <c r="AB31" s="16">
        <f t="shared" si="5"/>
        <v>11759749836.533333</v>
      </c>
      <c r="AC31" s="16">
        <f t="shared" si="6"/>
        <v>0</v>
      </c>
      <c r="AD31" s="19">
        <v>0</v>
      </c>
      <c r="AE31" s="19"/>
      <c r="AF31" s="17">
        <v>2939937459.133333</v>
      </c>
      <c r="AG31" s="17"/>
      <c r="AH31" s="16">
        <f t="shared" si="7"/>
        <v>0</v>
      </c>
      <c r="AI31" s="16">
        <f t="shared" si="8"/>
        <v>2436097939</v>
      </c>
      <c r="AJ31" s="16">
        <f t="shared" si="9"/>
        <v>14699687295.666666</v>
      </c>
      <c r="AK31" s="16">
        <f t="shared" si="10"/>
        <v>0</v>
      </c>
      <c r="AL31" s="19">
        <v>0</v>
      </c>
      <c r="AM31" s="19">
        <v>0</v>
      </c>
      <c r="AN31" s="19">
        <v>2939937459.133333</v>
      </c>
      <c r="AO31" s="19">
        <v>0</v>
      </c>
      <c r="AP31" s="16">
        <f t="shared" si="31"/>
        <v>0</v>
      </c>
      <c r="AQ31" s="16">
        <f t="shared" si="28"/>
        <v>2436097939</v>
      </c>
      <c r="AR31" s="16">
        <f t="shared" si="29"/>
        <v>17639624754.8</v>
      </c>
      <c r="AS31" s="16">
        <f t="shared" si="14"/>
        <v>0</v>
      </c>
      <c r="AT31" s="19">
        <v>0</v>
      </c>
      <c r="AU31" s="19">
        <v>0</v>
      </c>
      <c r="AV31" s="17">
        <v>6244702383.266666</v>
      </c>
      <c r="AW31" s="17"/>
      <c r="AX31" s="17"/>
      <c r="AY31" s="16">
        <f t="shared" si="32"/>
        <v>0</v>
      </c>
      <c r="AZ31" s="16">
        <f t="shared" si="30"/>
        <v>2436097939</v>
      </c>
      <c r="BA31" s="16">
        <f t="shared" si="27"/>
        <v>23884327138.066666</v>
      </c>
      <c r="BB31" s="16">
        <f t="shared" si="18"/>
        <v>0</v>
      </c>
    </row>
    <row r="32" spans="1:54" ht="12.75">
      <c r="A32" s="31">
        <v>8911903461</v>
      </c>
      <c r="B32" s="27">
        <v>891190346</v>
      </c>
      <c r="C32" s="31">
        <v>26318000</v>
      </c>
      <c r="D32" s="30" t="s">
        <v>45</v>
      </c>
      <c r="E32" s="29" t="s">
        <v>44</v>
      </c>
      <c r="F32" s="18">
        <v>0</v>
      </c>
      <c r="G32" s="18">
        <v>0</v>
      </c>
      <c r="H32" s="20">
        <v>1555306520.8666666</v>
      </c>
      <c r="I32" s="18"/>
      <c r="J32" s="16">
        <f t="shared" si="22"/>
        <v>0</v>
      </c>
      <c r="K32" s="16">
        <f t="shared" si="19"/>
        <v>0</v>
      </c>
      <c r="L32" s="16">
        <f t="shared" si="23"/>
        <v>1555306520.8666666</v>
      </c>
      <c r="M32" s="16">
        <f t="shared" si="1"/>
        <v>0</v>
      </c>
      <c r="N32" s="18">
        <v>0</v>
      </c>
      <c r="O32" s="18">
        <v>0</v>
      </c>
      <c r="P32" s="20">
        <v>3110613041.733333</v>
      </c>
      <c r="Q32" s="20">
        <v>0</v>
      </c>
      <c r="R32" s="16">
        <f t="shared" si="24"/>
        <v>0</v>
      </c>
      <c r="S32" s="16">
        <f t="shared" si="20"/>
        <v>0</v>
      </c>
      <c r="T32" s="16">
        <f t="shared" si="25"/>
        <v>4665919562.599999</v>
      </c>
      <c r="U32" s="16">
        <f t="shared" si="21"/>
        <v>0</v>
      </c>
      <c r="V32" s="18">
        <v>0</v>
      </c>
      <c r="W32" s="18">
        <v>890213235</v>
      </c>
      <c r="X32" s="20">
        <v>1555306520.8666666</v>
      </c>
      <c r="Y32" s="20">
        <v>0</v>
      </c>
      <c r="Z32" s="16">
        <f t="shared" si="3"/>
        <v>0</v>
      </c>
      <c r="AA32" s="16">
        <f t="shared" si="4"/>
        <v>890213235</v>
      </c>
      <c r="AB32" s="16">
        <f t="shared" si="5"/>
        <v>6221226083.466666</v>
      </c>
      <c r="AC32" s="16">
        <f t="shared" si="6"/>
        <v>0</v>
      </c>
      <c r="AD32" s="19">
        <v>0</v>
      </c>
      <c r="AE32" s="19"/>
      <c r="AF32" s="17">
        <v>1555306520.8666666</v>
      </c>
      <c r="AG32" s="17"/>
      <c r="AH32" s="16">
        <f t="shared" si="7"/>
        <v>0</v>
      </c>
      <c r="AI32" s="16">
        <f t="shared" si="8"/>
        <v>890213235</v>
      </c>
      <c r="AJ32" s="16">
        <f t="shared" si="9"/>
        <v>7776532604.333333</v>
      </c>
      <c r="AK32" s="16">
        <f t="shared" si="10"/>
        <v>0</v>
      </c>
      <c r="AL32" s="19">
        <v>0</v>
      </c>
      <c r="AM32" s="19">
        <v>0</v>
      </c>
      <c r="AN32" s="19">
        <v>1555306520.8666666</v>
      </c>
      <c r="AO32" s="19">
        <v>0</v>
      </c>
      <c r="AP32" s="16">
        <f t="shared" si="31"/>
        <v>0</v>
      </c>
      <c r="AQ32" s="16">
        <f t="shared" si="28"/>
        <v>890213235</v>
      </c>
      <c r="AR32" s="16">
        <f t="shared" si="29"/>
        <v>9331839125.199999</v>
      </c>
      <c r="AS32" s="16">
        <f t="shared" si="14"/>
        <v>0</v>
      </c>
      <c r="AT32" s="19">
        <v>0</v>
      </c>
      <c r="AU32" s="19">
        <v>0</v>
      </c>
      <c r="AV32" s="17">
        <v>3405332401.733333</v>
      </c>
      <c r="AW32" s="17"/>
      <c r="AX32" s="17"/>
      <c r="AY32" s="16">
        <f t="shared" si="32"/>
        <v>0</v>
      </c>
      <c r="AZ32" s="16">
        <f t="shared" si="30"/>
        <v>890213235</v>
      </c>
      <c r="BA32" s="16">
        <f t="shared" si="27"/>
        <v>12737171526.933332</v>
      </c>
      <c r="BB32" s="16">
        <f t="shared" si="18"/>
        <v>0</v>
      </c>
    </row>
    <row r="33" spans="1:54" ht="12.75">
      <c r="A33" s="31">
        <v>8913800335</v>
      </c>
      <c r="B33" s="27">
        <v>891380033</v>
      </c>
      <c r="C33" s="31">
        <v>211176111</v>
      </c>
      <c r="D33" s="30" t="s">
        <v>43</v>
      </c>
      <c r="E33" s="34"/>
      <c r="F33" s="18">
        <v>0</v>
      </c>
      <c r="G33" s="18">
        <v>0</v>
      </c>
      <c r="H33" s="20">
        <v>0</v>
      </c>
      <c r="I33" s="18"/>
      <c r="J33" s="16">
        <f t="shared" si="22"/>
        <v>0</v>
      </c>
      <c r="K33" s="16">
        <f t="shared" si="19"/>
        <v>0</v>
      </c>
      <c r="L33" s="16">
        <f t="shared" si="23"/>
        <v>0</v>
      </c>
      <c r="M33" s="16">
        <f t="shared" si="1"/>
        <v>0</v>
      </c>
      <c r="N33" s="18">
        <v>0</v>
      </c>
      <c r="O33" s="18">
        <v>0</v>
      </c>
      <c r="P33" s="20">
        <v>0</v>
      </c>
      <c r="Q33" s="20">
        <v>0</v>
      </c>
      <c r="R33" s="16">
        <f t="shared" si="24"/>
        <v>0</v>
      </c>
      <c r="S33" s="16">
        <f t="shared" si="20"/>
        <v>0</v>
      </c>
      <c r="T33" s="16">
        <f t="shared" si="25"/>
        <v>0</v>
      </c>
      <c r="U33" s="16">
        <f t="shared" si="21"/>
        <v>0</v>
      </c>
      <c r="V33" s="18">
        <v>0</v>
      </c>
      <c r="W33" s="18">
        <v>0</v>
      </c>
      <c r="X33" s="20">
        <v>0</v>
      </c>
      <c r="Y33" s="20">
        <v>0</v>
      </c>
      <c r="Z33" s="16">
        <f t="shared" si="3"/>
        <v>0</v>
      </c>
      <c r="AA33" s="16">
        <f t="shared" si="4"/>
        <v>0</v>
      </c>
      <c r="AB33" s="16">
        <f t="shared" si="5"/>
        <v>0</v>
      </c>
      <c r="AC33" s="16">
        <f t="shared" si="6"/>
        <v>0</v>
      </c>
      <c r="AD33" s="19">
        <v>0</v>
      </c>
      <c r="AE33" s="19"/>
      <c r="AF33" s="17">
        <v>0</v>
      </c>
      <c r="AG33" s="17"/>
      <c r="AH33" s="16">
        <f t="shared" si="7"/>
        <v>0</v>
      </c>
      <c r="AI33" s="16">
        <f t="shared" si="8"/>
        <v>0</v>
      </c>
      <c r="AJ33" s="16">
        <f t="shared" si="9"/>
        <v>0</v>
      </c>
      <c r="AK33" s="16">
        <f t="shared" si="10"/>
        <v>0</v>
      </c>
      <c r="AL33" s="19">
        <v>0</v>
      </c>
      <c r="AM33" s="19">
        <v>0</v>
      </c>
      <c r="AN33" s="19">
        <v>0</v>
      </c>
      <c r="AO33" s="19">
        <v>0</v>
      </c>
      <c r="AP33" s="16">
        <f t="shared" si="31"/>
        <v>0</v>
      </c>
      <c r="AQ33" s="16">
        <f t="shared" si="28"/>
        <v>0</v>
      </c>
      <c r="AR33" s="16">
        <f t="shared" si="29"/>
        <v>0</v>
      </c>
      <c r="AS33" s="16">
        <f t="shared" si="14"/>
        <v>0</v>
      </c>
      <c r="AT33" s="19">
        <v>0</v>
      </c>
      <c r="AU33" s="19">
        <v>0</v>
      </c>
      <c r="AV33" s="17">
        <v>0</v>
      </c>
      <c r="AW33" s="17"/>
      <c r="AX33" s="17"/>
      <c r="AY33" s="16">
        <f t="shared" si="32"/>
        <v>0</v>
      </c>
      <c r="AZ33" s="16">
        <f t="shared" si="30"/>
        <v>0</v>
      </c>
      <c r="BA33" s="16">
        <f t="shared" si="27"/>
        <v>0</v>
      </c>
      <c r="BB33" s="16">
        <f t="shared" si="18"/>
        <v>0</v>
      </c>
    </row>
    <row r="34" spans="1:54" ht="12.75">
      <c r="A34" s="31">
        <v>8914800359</v>
      </c>
      <c r="B34" s="27">
        <v>891480035</v>
      </c>
      <c r="C34" s="31">
        <v>24666000</v>
      </c>
      <c r="D34" s="30" t="s">
        <v>42</v>
      </c>
      <c r="E34" s="34" t="s">
        <v>41</v>
      </c>
      <c r="F34" s="18">
        <v>166666667</v>
      </c>
      <c r="G34" s="18">
        <v>0</v>
      </c>
      <c r="H34" s="20">
        <v>5185116033.466666</v>
      </c>
      <c r="I34" s="18"/>
      <c r="J34" s="16">
        <f t="shared" si="22"/>
        <v>166666667</v>
      </c>
      <c r="K34" s="16">
        <f t="shared" si="19"/>
        <v>0</v>
      </c>
      <c r="L34" s="16">
        <f t="shared" si="23"/>
        <v>5185116033.466666</v>
      </c>
      <c r="M34" s="16">
        <f t="shared" si="1"/>
        <v>0</v>
      </c>
      <c r="N34" s="18">
        <v>166666667</v>
      </c>
      <c r="O34" s="18">
        <v>0</v>
      </c>
      <c r="P34" s="20">
        <v>10370232066.933332</v>
      </c>
      <c r="Q34" s="20">
        <v>0</v>
      </c>
      <c r="R34" s="16">
        <f t="shared" si="24"/>
        <v>333333334</v>
      </c>
      <c r="S34" s="16">
        <f t="shared" si="20"/>
        <v>0</v>
      </c>
      <c r="T34" s="16">
        <f t="shared" si="25"/>
        <v>15555348100.399998</v>
      </c>
      <c r="U34" s="16">
        <f t="shared" si="21"/>
        <v>0</v>
      </c>
      <c r="V34" s="18">
        <v>166666667</v>
      </c>
      <c r="W34" s="18">
        <v>2655096584</v>
      </c>
      <c r="X34" s="20">
        <v>5185116033.466666</v>
      </c>
      <c r="Y34" s="20">
        <v>0</v>
      </c>
      <c r="Z34" s="16">
        <f t="shared" si="3"/>
        <v>500000001</v>
      </c>
      <c r="AA34" s="16">
        <f t="shared" si="4"/>
        <v>2655096584</v>
      </c>
      <c r="AB34" s="16">
        <f t="shared" si="5"/>
        <v>20740464133.866665</v>
      </c>
      <c r="AC34" s="16">
        <f t="shared" si="6"/>
        <v>0</v>
      </c>
      <c r="AD34" s="19">
        <v>166666667</v>
      </c>
      <c r="AE34" s="19"/>
      <c r="AF34" s="17">
        <v>5185116033.466666</v>
      </c>
      <c r="AG34" s="17"/>
      <c r="AH34" s="16">
        <f t="shared" si="7"/>
        <v>666666668</v>
      </c>
      <c r="AI34" s="16">
        <f t="shared" si="8"/>
        <v>2655096584</v>
      </c>
      <c r="AJ34" s="16">
        <f t="shared" si="9"/>
        <v>25925580167.333332</v>
      </c>
      <c r="AK34" s="16">
        <f t="shared" si="10"/>
        <v>0</v>
      </c>
      <c r="AL34" s="19">
        <v>166666667</v>
      </c>
      <c r="AM34" s="19">
        <v>0</v>
      </c>
      <c r="AN34" s="19">
        <v>5185116033.466666</v>
      </c>
      <c r="AO34" s="19">
        <v>0</v>
      </c>
      <c r="AP34" s="16">
        <f t="shared" si="31"/>
        <v>833333335</v>
      </c>
      <c r="AQ34" s="16">
        <f t="shared" si="28"/>
        <v>2655096584</v>
      </c>
      <c r="AR34" s="16">
        <f t="shared" si="29"/>
        <v>31110696200.8</v>
      </c>
      <c r="AS34" s="16">
        <f t="shared" si="14"/>
        <v>0</v>
      </c>
      <c r="AT34" s="19">
        <v>333333334</v>
      </c>
      <c r="AU34" s="19">
        <v>0</v>
      </c>
      <c r="AV34" s="17">
        <v>11317827306.933332</v>
      </c>
      <c r="AW34" s="17"/>
      <c r="AX34" s="17"/>
      <c r="AY34" s="16">
        <f t="shared" si="32"/>
        <v>1166666669</v>
      </c>
      <c r="AZ34" s="16">
        <f t="shared" si="30"/>
        <v>2655096584</v>
      </c>
      <c r="BA34" s="16">
        <f t="shared" si="27"/>
        <v>42428523507.73333</v>
      </c>
      <c r="BB34" s="16">
        <f t="shared" si="18"/>
        <v>0</v>
      </c>
    </row>
    <row r="35" spans="1:54" ht="12.75">
      <c r="A35" s="31">
        <v>8915003192</v>
      </c>
      <c r="B35" s="27">
        <v>891500319</v>
      </c>
      <c r="C35" s="31">
        <v>27219000</v>
      </c>
      <c r="D35" s="30" t="s">
        <v>40</v>
      </c>
      <c r="E35" s="36" t="s">
        <v>39</v>
      </c>
      <c r="F35" s="18">
        <v>1268366867</v>
      </c>
      <c r="G35" s="18">
        <v>0</v>
      </c>
      <c r="H35" s="20">
        <v>5614247205.8</v>
      </c>
      <c r="I35" s="18"/>
      <c r="J35" s="16">
        <f t="shared" si="22"/>
        <v>1268366867</v>
      </c>
      <c r="K35" s="16">
        <f t="shared" si="19"/>
        <v>0</v>
      </c>
      <c r="L35" s="16">
        <f t="shared" si="23"/>
        <v>5614247205.8</v>
      </c>
      <c r="M35" s="16">
        <f t="shared" si="1"/>
        <v>0</v>
      </c>
      <c r="N35" s="18">
        <v>1268366867</v>
      </c>
      <c r="O35" s="18">
        <v>0</v>
      </c>
      <c r="P35" s="20">
        <v>11228494411.6</v>
      </c>
      <c r="Q35" s="20">
        <v>0</v>
      </c>
      <c r="R35" s="16">
        <f t="shared" si="24"/>
        <v>2536733734</v>
      </c>
      <c r="S35" s="16">
        <f t="shared" si="20"/>
        <v>0</v>
      </c>
      <c r="T35" s="16">
        <f t="shared" si="25"/>
        <v>16842741617.400002</v>
      </c>
      <c r="U35" s="16">
        <f t="shared" si="21"/>
        <v>0</v>
      </c>
      <c r="V35" s="18">
        <v>1268366867</v>
      </c>
      <c r="W35" s="18">
        <v>2997913310</v>
      </c>
      <c r="X35" s="20">
        <v>5614247205.8</v>
      </c>
      <c r="Y35" s="20">
        <v>0</v>
      </c>
      <c r="Z35" s="16">
        <f t="shared" si="3"/>
        <v>3805100601</v>
      </c>
      <c r="AA35" s="16">
        <f t="shared" si="4"/>
        <v>2997913310</v>
      </c>
      <c r="AB35" s="16">
        <f t="shared" si="5"/>
        <v>22456988823.2</v>
      </c>
      <c r="AC35" s="16">
        <f t="shared" si="6"/>
        <v>0</v>
      </c>
      <c r="AD35" s="19">
        <v>1268366867</v>
      </c>
      <c r="AE35" s="19"/>
      <c r="AF35" s="17">
        <v>5614247205.8</v>
      </c>
      <c r="AG35" s="17"/>
      <c r="AH35" s="16">
        <f t="shared" si="7"/>
        <v>5073467468</v>
      </c>
      <c r="AI35" s="16">
        <f t="shared" si="8"/>
        <v>2997913310</v>
      </c>
      <c r="AJ35" s="16">
        <f t="shared" si="9"/>
        <v>28071236029</v>
      </c>
      <c r="AK35" s="16">
        <f t="shared" si="10"/>
        <v>0</v>
      </c>
      <c r="AL35" s="19">
        <v>1268366867</v>
      </c>
      <c r="AM35" s="19">
        <v>0</v>
      </c>
      <c r="AN35" s="19">
        <v>5614247205.8</v>
      </c>
      <c r="AO35" s="19">
        <v>0</v>
      </c>
      <c r="AP35" s="16">
        <f t="shared" si="31"/>
        <v>6341834335</v>
      </c>
      <c r="AQ35" s="16">
        <f t="shared" si="28"/>
        <v>2997913310</v>
      </c>
      <c r="AR35" s="16">
        <f t="shared" si="29"/>
        <v>33685483234.8</v>
      </c>
      <c r="AS35" s="16">
        <f t="shared" si="14"/>
        <v>0</v>
      </c>
      <c r="AT35" s="19">
        <v>2536733734</v>
      </c>
      <c r="AU35" s="19">
        <v>0</v>
      </c>
      <c r="AV35" s="17">
        <v>11615136684.6</v>
      </c>
      <c r="AW35" s="17"/>
      <c r="AX35" s="17"/>
      <c r="AY35" s="16">
        <f t="shared" si="32"/>
        <v>8878568069</v>
      </c>
      <c r="AZ35" s="16">
        <f t="shared" si="30"/>
        <v>2997913310</v>
      </c>
      <c r="BA35" s="16">
        <f t="shared" si="27"/>
        <v>45300619919.4</v>
      </c>
      <c r="BB35" s="16">
        <f t="shared" si="18"/>
        <v>0</v>
      </c>
    </row>
    <row r="36" spans="1:54" ht="12.75">
      <c r="A36" s="31">
        <v>8915007591</v>
      </c>
      <c r="B36" s="27">
        <v>891500759</v>
      </c>
      <c r="C36" s="31">
        <v>822719000</v>
      </c>
      <c r="D36" s="30" t="s">
        <v>38</v>
      </c>
      <c r="E36" s="29" t="s">
        <v>37</v>
      </c>
      <c r="F36" s="18">
        <v>0</v>
      </c>
      <c r="G36" s="18">
        <v>0</v>
      </c>
      <c r="H36" s="20">
        <v>329530368</v>
      </c>
      <c r="I36" s="18"/>
      <c r="J36" s="16">
        <f t="shared" si="22"/>
        <v>0</v>
      </c>
      <c r="K36" s="16">
        <f t="shared" si="19"/>
        <v>0</v>
      </c>
      <c r="L36" s="16">
        <f t="shared" si="23"/>
        <v>329530368</v>
      </c>
      <c r="M36" s="16">
        <f aca="true" t="shared" si="33" ref="M36:M54">+I36</f>
        <v>0</v>
      </c>
      <c r="N36" s="18">
        <v>0</v>
      </c>
      <c r="O36" s="18">
        <v>0</v>
      </c>
      <c r="P36" s="20">
        <v>329530368</v>
      </c>
      <c r="Q36" s="20">
        <v>0</v>
      </c>
      <c r="R36" s="16">
        <f t="shared" si="24"/>
        <v>0</v>
      </c>
      <c r="S36" s="16">
        <f t="shared" si="20"/>
        <v>0</v>
      </c>
      <c r="T36" s="16">
        <f t="shared" si="25"/>
        <v>659060736</v>
      </c>
      <c r="U36" s="16">
        <f t="shared" si="21"/>
        <v>0</v>
      </c>
      <c r="V36" s="18">
        <v>0</v>
      </c>
      <c r="W36" s="18">
        <v>0</v>
      </c>
      <c r="X36" s="20">
        <v>329530368</v>
      </c>
      <c r="Y36" s="20">
        <v>0</v>
      </c>
      <c r="Z36" s="16">
        <f aca="true" t="shared" si="34" ref="Z36:Z54">+R36+V36</f>
        <v>0</v>
      </c>
      <c r="AA36" s="16">
        <f aca="true" t="shared" si="35" ref="AA36:AA54">+S36+W36</f>
        <v>0</v>
      </c>
      <c r="AB36" s="16">
        <f aca="true" t="shared" si="36" ref="AB36:AB54">+T36+X36</f>
        <v>988591104</v>
      </c>
      <c r="AC36" s="16">
        <f aca="true" t="shared" si="37" ref="AC36:AC54">+U36+Y36</f>
        <v>0</v>
      </c>
      <c r="AD36" s="19">
        <v>0</v>
      </c>
      <c r="AE36" s="19"/>
      <c r="AF36" s="17">
        <v>329530368</v>
      </c>
      <c r="AG36" s="17"/>
      <c r="AH36" s="16">
        <f aca="true" t="shared" si="38" ref="AH36:AH54">+Z36+AD36</f>
        <v>0</v>
      </c>
      <c r="AI36" s="16">
        <f aca="true" t="shared" si="39" ref="AI36:AI54">+AA36+AE36</f>
        <v>0</v>
      </c>
      <c r="AJ36" s="16">
        <f aca="true" t="shared" si="40" ref="AJ36:AJ54">+AB36+AF36</f>
        <v>1318121472</v>
      </c>
      <c r="AK36" s="16">
        <f aca="true" t="shared" si="41" ref="AK36:AK54">+AG36+AC36</f>
        <v>0</v>
      </c>
      <c r="AL36" s="19">
        <v>0</v>
      </c>
      <c r="AM36" s="19">
        <v>0</v>
      </c>
      <c r="AN36" s="19">
        <v>329530368</v>
      </c>
      <c r="AO36" s="19">
        <v>0</v>
      </c>
      <c r="AP36" s="16">
        <f t="shared" si="31"/>
        <v>0</v>
      </c>
      <c r="AQ36" s="16">
        <f t="shared" si="28"/>
        <v>0</v>
      </c>
      <c r="AR36" s="16">
        <f t="shared" si="29"/>
        <v>1647651840</v>
      </c>
      <c r="AS36" s="16">
        <f aca="true" t="shared" si="42" ref="AS36:AS54">+AO36+AK36</f>
        <v>0</v>
      </c>
      <c r="AT36" s="19">
        <v>0</v>
      </c>
      <c r="AU36" s="19">
        <v>0</v>
      </c>
      <c r="AV36" s="17">
        <v>329530368</v>
      </c>
      <c r="AW36" s="17"/>
      <c r="AX36" s="17"/>
      <c r="AY36" s="16">
        <f t="shared" si="32"/>
        <v>0</v>
      </c>
      <c r="AZ36" s="16">
        <f t="shared" si="30"/>
        <v>0</v>
      </c>
      <c r="BA36" s="16">
        <f t="shared" si="27"/>
        <v>1977182208</v>
      </c>
      <c r="BB36" s="16">
        <f aca="true" t="shared" si="43" ref="BB36:BB54">+AX36+AS36</f>
        <v>0</v>
      </c>
    </row>
    <row r="37" spans="1:54" ht="12.75">
      <c r="A37" s="31">
        <v>8916800894</v>
      </c>
      <c r="B37" s="27">
        <v>891680089</v>
      </c>
      <c r="C37" s="31">
        <v>28327000</v>
      </c>
      <c r="D37" s="30" t="s">
        <v>36</v>
      </c>
      <c r="E37" s="36" t="s">
        <v>35</v>
      </c>
      <c r="F37" s="18">
        <v>139040588</v>
      </c>
      <c r="G37" s="18">
        <v>0</v>
      </c>
      <c r="H37" s="20">
        <v>2556544118.6666665</v>
      </c>
      <c r="I37" s="18"/>
      <c r="J37" s="16">
        <f t="shared" si="22"/>
        <v>139040588</v>
      </c>
      <c r="K37" s="16">
        <f t="shared" si="19"/>
        <v>0</v>
      </c>
      <c r="L37" s="16">
        <f t="shared" si="23"/>
        <v>2556544118.6666665</v>
      </c>
      <c r="M37" s="16">
        <f t="shared" si="33"/>
        <v>0</v>
      </c>
      <c r="N37" s="18">
        <v>139040588</v>
      </c>
      <c r="O37" s="18">
        <v>0</v>
      </c>
      <c r="P37" s="20">
        <v>5113088237.333333</v>
      </c>
      <c r="Q37" s="20">
        <v>0</v>
      </c>
      <c r="R37" s="16">
        <f t="shared" si="24"/>
        <v>278081176</v>
      </c>
      <c r="S37" s="16">
        <f t="shared" si="20"/>
        <v>0</v>
      </c>
      <c r="T37" s="16">
        <f t="shared" si="25"/>
        <v>7669632356</v>
      </c>
      <c r="U37" s="16">
        <f t="shared" si="21"/>
        <v>0</v>
      </c>
      <c r="V37" s="18">
        <v>139040588</v>
      </c>
      <c r="W37" s="18">
        <v>701736064</v>
      </c>
      <c r="X37" s="20">
        <v>2556544118.6666665</v>
      </c>
      <c r="Y37" s="20">
        <v>0</v>
      </c>
      <c r="Z37" s="16">
        <f t="shared" si="34"/>
        <v>417121764</v>
      </c>
      <c r="AA37" s="16">
        <f t="shared" si="35"/>
        <v>701736064</v>
      </c>
      <c r="AB37" s="16">
        <f t="shared" si="36"/>
        <v>10226176474.666666</v>
      </c>
      <c r="AC37" s="16">
        <f t="shared" si="37"/>
        <v>0</v>
      </c>
      <c r="AD37" s="19">
        <v>139040588</v>
      </c>
      <c r="AE37" s="19"/>
      <c r="AF37" s="17">
        <v>2556544118.6666665</v>
      </c>
      <c r="AG37" s="17"/>
      <c r="AH37" s="16">
        <f t="shared" si="38"/>
        <v>556162352</v>
      </c>
      <c r="AI37" s="16">
        <f t="shared" si="39"/>
        <v>701736064</v>
      </c>
      <c r="AJ37" s="16">
        <f t="shared" si="40"/>
        <v>12782720593.333332</v>
      </c>
      <c r="AK37" s="16">
        <f t="shared" si="41"/>
        <v>0</v>
      </c>
      <c r="AL37" s="19">
        <v>139040588</v>
      </c>
      <c r="AM37" s="19">
        <v>0</v>
      </c>
      <c r="AN37" s="19">
        <v>2556544118.6666665</v>
      </c>
      <c r="AO37" s="19">
        <v>0</v>
      </c>
      <c r="AP37" s="16">
        <f t="shared" si="31"/>
        <v>695202940</v>
      </c>
      <c r="AQ37" s="16">
        <f t="shared" si="28"/>
        <v>701736064</v>
      </c>
      <c r="AR37" s="16">
        <f t="shared" si="29"/>
        <v>15339264711.999998</v>
      </c>
      <c r="AS37" s="16">
        <f t="shared" si="42"/>
        <v>0</v>
      </c>
      <c r="AT37" s="19">
        <v>278081176</v>
      </c>
      <c r="AU37" s="19">
        <v>0</v>
      </c>
      <c r="AV37" s="17">
        <v>5730401510.333333</v>
      </c>
      <c r="AW37" s="17"/>
      <c r="AX37" s="17"/>
      <c r="AY37" s="16">
        <f t="shared" si="32"/>
        <v>973284116</v>
      </c>
      <c r="AZ37" s="16">
        <f t="shared" si="30"/>
        <v>701736064</v>
      </c>
      <c r="BA37" s="16">
        <f t="shared" si="27"/>
        <v>21069666222.333332</v>
      </c>
      <c r="BB37" s="16">
        <f t="shared" si="43"/>
        <v>0</v>
      </c>
    </row>
    <row r="38" spans="1:54" ht="12.75">
      <c r="A38" s="31">
        <v>8917019320</v>
      </c>
      <c r="B38" s="27">
        <v>891701932</v>
      </c>
      <c r="C38" s="31">
        <v>823847000</v>
      </c>
      <c r="D38" s="30" t="s">
        <v>34</v>
      </c>
      <c r="E38" s="34" t="s">
        <v>33</v>
      </c>
      <c r="F38" s="18">
        <v>0</v>
      </c>
      <c r="G38" s="18">
        <v>0</v>
      </c>
      <c r="H38" s="20">
        <v>168976514</v>
      </c>
      <c r="I38" s="18"/>
      <c r="J38" s="16">
        <f t="shared" si="22"/>
        <v>0</v>
      </c>
      <c r="K38" s="16">
        <f t="shared" si="19"/>
        <v>0</v>
      </c>
      <c r="L38" s="16">
        <f t="shared" si="23"/>
        <v>168976514</v>
      </c>
      <c r="M38" s="16">
        <f t="shared" si="33"/>
        <v>0</v>
      </c>
      <c r="N38" s="18">
        <v>0</v>
      </c>
      <c r="O38" s="18">
        <v>0</v>
      </c>
      <c r="P38" s="20">
        <v>168976514</v>
      </c>
      <c r="Q38" s="20">
        <v>0</v>
      </c>
      <c r="R38" s="16">
        <f t="shared" si="24"/>
        <v>0</v>
      </c>
      <c r="S38" s="16">
        <f t="shared" si="20"/>
        <v>0</v>
      </c>
      <c r="T38" s="16">
        <f t="shared" si="25"/>
        <v>337953028</v>
      </c>
      <c r="U38" s="16">
        <f t="shared" si="21"/>
        <v>0</v>
      </c>
      <c r="V38" s="18">
        <v>0</v>
      </c>
      <c r="W38" s="18">
        <v>0</v>
      </c>
      <c r="X38" s="20">
        <v>168976514</v>
      </c>
      <c r="Y38" s="20">
        <v>0</v>
      </c>
      <c r="Z38" s="16">
        <f t="shared" si="34"/>
        <v>0</v>
      </c>
      <c r="AA38" s="16">
        <f t="shared" si="35"/>
        <v>0</v>
      </c>
      <c r="AB38" s="16">
        <f t="shared" si="36"/>
        <v>506929542</v>
      </c>
      <c r="AC38" s="16">
        <f t="shared" si="37"/>
        <v>0</v>
      </c>
      <c r="AD38" s="19">
        <v>0</v>
      </c>
      <c r="AE38" s="19"/>
      <c r="AF38" s="17">
        <v>168976514</v>
      </c>
      <c r="AG38" s="17"/>
      <c r="AH38" s="16">
        <f t="shared" si="38"/>
        <v>0</v>
      </c>
      <c r="AI38" s="16">
        <f t="shared" si="39"/>
        <v>0</v>
      </c>
      <c r="AJ38" s="16">
        <f t="shared" si="40"/>
        <v>675906056</v>
      </c>
      <c r="AK38" s="16">
        <f t="shared" si="41"/>
        <v>0</v>
      </c>
      <c r="AL38" s="19">
        <v>0</v>
      </c>
      <c r="AM38" s="19">
        <v>0</v>
      </c>
      <c r="AN38" s="19">
        <v>168976514</v>
      </c>
      <c r="AO38" s="19">
        <v>0</v>
      </c>
      <c r="AP38" s="16">
        <f t="shared" si="31"/>
        <v>0</v>
      </c>
      <c r="AQ38" s="16">
        <f t="shared" si="28"/>
        <v>0</v>
      </c>
      <c r="AR38" s="16">
        <f t="shared" si="29"/>
        <v>844882570</v>
      </c>
      <c r="AS38" s="16">
        <f t="shared" si="42"/>
        <v>0</v>
      </c>
      <c r="AT38" s="19">
        <v>0</v>
      </c>
      <c r="AU38" s="19">
        <v>0</v>
      </c>
      <c r="AV38" s="17">
        <v>168976514</v>
      </c>
      <c r="AW38" s="17"/>
      <c r="AX38" s="17"/>
      <c r="AY38" s="16">
        <f t="shared" si="32"/>
        <v>0</v>
      </c>
      <c r="AZ38" s="16">
        <f t="shared" si="30"/>
        <v>0</v>
      </c>
      <c r="BA38" s="16">
        <f t="shared" si="27"/>
        <v>1013859084</v>
      </c>
      <c r="BB38" s="16">
        <f t="shared" si="43"/>
        <v>0</v>
      </c>
    </row>
    <row r="39" spans="1:54" ht="12.75">
      <c r="A39" s="31">
        <v>8917801118</v>
      </c>
      <c r="B39" s="27">
        <v>891780111</v>
      </c>
      <c r="C39" s="31">
        <v>121647000</v>
      </c>
      <c r="D39" s="35" t="s">
        <v>32</v>
      </c>
      <c r="E39" s="29" t="s">
        <v>31</v>
      </c>
      <c r="F39" s="18">
        <v>0</v>
      </c>
      <c r="G39" s="18">
        <v>0</v>
      </c>
      <c r="H39" s="20">
        <v>2996551650.8</v>
      </c>
      <c r="I39" s="18"/>
      <c r="J39" s="16">
        <f t="shared" si="22"/>
        <v>0</v>
      </c>
      <c r="K39" s="16">
        <f t="shared" si="19"/>
        <v>0</v>
      </c>
      <c r="L39" s="16">
        <f t="shared" si="23"/>
        <v>2996551650.8</v>
      </c>
      <c r="M39" s="16">
        <f t="shared" si="33"/>
        <v>0</v>
      </c>
      <c r="N39" s="18">
        <v>0</v>
      </c>
      <c r="O39" s="18">
        <v>0</v>
      </c>
      <c r="P39" s="20">
        <v>5993103301.6</v>
      </c>
      <c r="Q39" s="20">
        <v>0</v>
      </c>
      <c r="R39" s="16">
        <f t="shared" si="24"/>
        <v>0</v>
      </c>
      <c r="S39" s="16">
        <f t="shared" si="20"/>
        <v>0</v>
      </c>
      <c r="T39" s="16">
        <f t="shared" si="25"/>
        <v>8989654952.400002</v>
      </c>
      <c r="U39" s="16">
        <f t="shared" si="21"/>
        <v>0</v>
      </c>
      <c r="V39" s="18">
        <v>0</v>
      </c>
      <c r="W39" s="18">
        <v>0</v>
      </c>
      <c r="X39" s="20">
        <v>2996551650.8</v>
      </c>
      <c r="Y39" s="20">
        <v>0</v>
      </c>
      <c r="Z39" s="16">
        <f t="shared" si="34"/>
        <v>0</v>
      </c>
      <c r="AA39" s="16">
        <f t="shared" si="35"/>
        <v>0</v>
      </c>
      <c r="AB39" s="16">
        <f t="shared" si="36"/>
        <v>11986206603.2</v>
      </c>
      <c r="AC39" s="16">
        <f t="shared" si="37"/>
        <v>0</v>
      </c>
      <c r="AD39" s="19">
        <v>0</v>
      </c>
      <c r="AE39" s="19"/>
      <c r="AF39" s="17">
        <v>2996551650.8</v>
      </c>
      <c r="AG39" s="17"/>
      <c r="AH39" s="16">
        <f t="shared" si="38"/>
        <v>0</v>
      </c>
      <c r="AI39" s="16">
        <f t="shared" si="39"/>
        <v>0</v>
      </c>
      <c r="AJ39" s="16">
        <f t="shared" si="40"/>
        <v>14982758254</v>
      </c>
      <c r="AK39" s="16">
        <f t="shared" si="41"/>
        <v>0</v>
      </c>
      <c r="AL39" s="19">
        <v>0</v>
      </c>
      <c r="AM39" s="19">
        <v>0</v>
      </c>
      <c r="AN39" s="19">
        <v>2996551650.8</v>
      </c>
      <c r="AO39" s="19">
        <v>0</v>
      </c>
      <c r="AP39" s="16">
        <f t="shared" si="31"/>
        <v>0</v>
      </c>
      <c r="AQ39" s="16">
        <f t="shared" si="28"/>
        <v>0</v>
      </c>
      <c r="AR39" s="16">
        <f t="shared" si="29"/>
        <v>17979309904.8</v>
      </c>
      <c r="AS39" s="16">
        <f t="shared" si="42"/>
        <v>0</v>
      </c>
      <c r="AT39" s="19">
        <v>0</v>
      </c>
      <c r="AU39" s="19">
        <v>0</v>
      </c>
      <c r="AV39" s="17">
        <v>6852604462.6</v>
      </c>
      <c r="AW39" s="17"/>
      <c r="AX39" s="17"/>
      <c r="AY39" s="16">
        <f t="shared" si="32"/>
        <v>0</v>
      </c>
      <c r="AZ39" s="16">
        <f t="shared" si="30"/>
        <v>0</v>
      </c>
      <c r="BA39" s="16">
        <f t="shared" si="27"/>
        <v>24831914367.4</v>
      </c>
      <c r="BB39" s="16">
        <f t="shared" si="43"/>
        <v>0</v>
      </c>
    </row>
    <row r="40" spans="1:54" ht="12.75">
      <c r="A40" s="31">
        <v>8918002604</v>
      </c>
      <c r="B40" s="27">
        <v>891800260</v>
      </c>
      <c r="C40" s="31">
        <v>20615000</v>
      </c>
      <c r="D40" s="30" t="s">
        <v>30</v>
      </c>
      <c r="E40" s="29" t="s">
        <v>29</v>
      </c>
      <c r="F40" s="18">
        <v>0</v>
      </c>
      <c r="G40" s="18">
        <v>0</v>
      </c>
      <c r="H40" s="20">
        <v>417194640</v>
      </c>
      <c r="I40" s="18"/>
      <c r="J40" s="16">
        <f t="shared" si="22"/>
        <v>0</v>
      </c>
      <c r="K40" s="16">
        <f t="shared" si="19"/>
        <v>0</v>
      </c>
      <c r="L40" s="16">
        <f t="shared" si="23"/>
        <v>417194640</v>
      </c>
      <c r="M40" s="16">
        <f t="shared" si="33"/>
        <v>0</v>
      </c>
      <c r="N40" s="18">
        <v>0</v>
      </c>
      <c r="O40" s="18">
        <v>0</v>
      </c>
      <c r="P40" s="20">
        <v>417194640</v>
      </c>
      <c r="Q40" s="20">
        <v>0</v>
      </c>
      <c r="R40" s="16">
        <f t="shared" si="24"/>
        <v>0</v>
      </c>
      <c r="S40" s="16">
        <f t="shared" si="20"/>
        <v>0</v>
      </c>
      <c r="T40" s="16">
        <f t="shared" si="25"/>
        <v>834389280</v>
      </c>
      <c r="U40" s="16">
        <f t="shared" si="21"/>
        <v>0</v>
      </c>
      <c r="V40" s="18">
        <v>0</v>
      </c>
      <c r="W40" s="18">
        <v>0</v>
      </c>
      <c r="X40" s="20">
        <v>417194640</v>
      </c>
      <c r="Y40" s="20">
        <v>0</v>
      </c>
      <c r="Z40" s="16">
        <f t="shared" si="34"/>
        <v>0</v>
      </c>
      <c r="AA40" s="16">
        <f t="shared" si="35"/>
        <v>0</v>
      </c>
      <c r="AB40" s="16">
        <f t="shared" si="36"/>
        <v>1251583920</v>
      </c>
      <c r="AC40" s="16">
        <f t="shared" si="37"/>
        <v>0</v>
      </c>
      <c r="AD40" s="19">
        <v>0</v>
      </c>
      <c r="AE40" s="19"/>
      <c r="AF40" s="17">
        <v>417194640</v>
      </c>
      <c r="AG40" s="17"/>
      <c r="AH40" s="16">
        <f t="shared" si="38"/>
        <v>0</v>
      </c>
      <c r="AI40" s="16">
        <f t="shared" si="39"/>
        <v>0</v>
      </c>
      <c r="AJ40" s="16">
        <f t="shared" si="40"/>
        <v>1668778560</v>
      </c>
      <c r="AK40" s="16">
        <f t="shared" si="41"/>
        <v>0</v>
      </c>
      <c r="AL40" s="19">
        <v>0</v>
      </c>
      <c r="AM40" s="19">
        <v>0</v>
      </c>
      <c r="AN40" s="19">
        <v>417194640</v>
      </c>
      <c r="AO40" s="19">
        <v>0</v>
      </c>
      <c r="AP40" s="16">
        <f t="shared" si="31"/>
        <v>0</v>
      </c>
      <c r="AQ40" s="16">
        <f t="shared" si="28"/>
        <v>0</v>
      </c>
      <c r="AR40" s="16">
        <f t="shared" si="29"/>
        <v>2085973200</v>
      </c>
      <c r="AS40" s="16">
        <f t="shared" si="42"/>
        <v>0</v>
      </c>
      <c r="AT40" s="19">
        <v>0</v>
      </c>
      <c r="AU40" s="19">
        <v>0</v>
      </c>
      <c r="AV40" s="17">
        <v>417194640</v>
      </c>
      <c r="AW40" s="17"/>
      <c r="AX40" s="17"/>
      <c r="AY40" s="16">
        <f t="shared" si="32"/>
        <v>0</v>
      </c>
      <c r="AZ40" s="16">
        <f t="shared" si="30"/>
        <v>0</v>
      </c>
      <c r="BA40" s="16">
        <f t="shared" si="27"/>
        <v>2503167840</v>
      </c>
      <c r="BB40" s="16">
        <f t="shared" si="43"/>
        <v>0</v>
      </c>
    </row>
    <row r="41" spans="1:54" ht="12.75">
      <c r="A41" s="31">
        <v>8918003301</v>
      </c>
      <c r="B41" s="27">
        <v>891800330</v>
      </c>
      <c r="C41" s="31">
        <v>27615000</v>
      </c>
      <c r="D41" s="30" t="s">
        <v>28</v>
      </c>
      <c r="E41" s="29" t="s">
        <v>27</v>
      </c>
      <c r="F41" s="18">
        <v>0</v>
      </c>
      <c r="G41" s="18">
        <v>0</v>
      </c>
      <c r="H41" s="20">
        <v>6778156670.266666</v>
      </c>
      <c r="I41" s="18"/>
      <c r="J41" s="16">
        <f t="shared" si="22"/>
        <v>0</v>
      </c>
      <c r="K41" s="16">
        <f t="shared" si="19"/>
        <v>0</v>
      </c>
      <c r="L41" s="16">
        <f t="shared" si="23"/>
        <v>6778156670.266666</v>
      </c>
      <c r="M41" s="16">
        <f t="shared" si="33"/>
        <v>0</v>
      </c>
      <c r="N41" s="18">
        <v>0</v>
      </c>
      <c r="O41" s="18">
        <v>0</v>
      </c>
      <c r="P41" s="20">
        <v>13556313340.533333</v>
      </c>
      <c r="Q41" s="20">
        <v>0</v>
      </c>
      <c r="R41" s="16">
        <f t="shared" si="24"/>
        <v>0</v>
      </c>
      <c r="S41" s="16">
        <f t="shared" si="20"/>
        <v>0</v>
      </c>
      <c r="T41" s="16">
        <f t="shared" si="25"/>
        <v>20334470010.8</v>
      </c>
      <c r="U41" s="16">
        <f t="shared" si="21"/>
        <v>0</v>
      </c>
      <c r="V41" s="18">
        <v>0</v>
      </c>
      <c r="W41" s="18">
        <v>4141398336</v>
      </c>
      <c r="X41" s="20">
        <v>6778156670.266666</v>
      </c>
      <c r="Y41" s="20">
        <v>0</v>
      </c>
      <c r="Z41" s="16">
        <f t="shared" si="34"/>
        <v>0</v>
      </c>
      <c r="AA41" s="16">
        <f t="shared" si="35"/>
        <v>4141398336</v>
      </c>
      <c r="AB41" s="16">
        <f t="shared" si="36"/>
        <v>27112626681.066666</v>
      </c>
      <c r="AC41" s="16">
        <f t="shared" si="37"/>
        <v>0</v>
      </c>
      <c r="AD41" s="19">
        <v>0</v>
      </c>
      <c r="AE41" s="19"/>
      <c r="AF41" s="17">
        <v>6778156670.266666</v>
      </c>
      <c r="AG41" s="17"/>
      <c r="AH41" s="16">
        <f t="shared" si="38"/>
        <v>0</v>
      </c>
      <c r="AI41" s="16">
        <f t="shared" si="39"/>
        <v>4141398336</v>
      </c>
      <c r="AJ41" s="16">
        <f t="shared" si="40"/>
        <v>33890783351.333332</v>
      </c>
      <c r="AK41" s="16">
        <f t="shared" si="41"/>
        <v>0</v>
      </c>
      <c r="AL41" s="19">
        <v>0</v>
      </c>
      <c r="AM41" s="19">
        <v>0</v>
      </c>
      <c r="AN41" s="19">
        <v>6778156670.266666</v>
      </c>
      <c r="AO41" s="19">
        <v>0</v>
      </c>
      <c r="AP41" s="16">
        <f t="shared" si="31"/>
        <v>0</v>
      </c>
      <c r="AQ41" s="16">
        <f t="shared" si="28"/>
        <v>4141398336</v>
      </c>
      <c r="AR41" s="16">
        <f t="shared" si="29"/>
        <v>40668940021.6</v>
      </c>
      <c r="AS41" s="16">
        <f t="shared" si="42"/>
        <v>0</v>
      </c>
      <c r="AT41" s="19">
        <v>0</v>
      </c>
      <c r="AU41" s="19">
        <v>0</v>
      </c>
      <c r="AV41" s="17">
        <v>15450598836.533333</v>
      </c>
      <c r="AW41" s="17"/>
      <c r="AX41" s="17"/>
      <c r="AY41" s="16">
        <f t="shared" si="32"/>
        <v>0</v>
      </c>
      <c r="AZ41" s="16">
        <f t="shared" si="30"/>
        <v>4141398336</v>
      </c>
      <c r="BA41" s="16">
        <f t="shared" si="27"/>
        <v>56119538858.13333</v>
      </c>
      <c r="BB41" s="16">
        <f t="shared" si="43"/>
        <v>0</v>
      </c>
    </row>
    <row r="42" spans="1:54" ht="12.75">
      <c r="A42" s="31">
        <v>8919008530</v>
      </c>
      <c r="B42" s="27">
        <v>891900853</v>
      </c>
      <c r="C42" s="31">
        <v>124876000</v>
      </c>
      <c r="D42" s="30" t="s">
        <v>26</v>
      </c>
      <c r="E42" s="34" t="s">
        <v>25</v>
      </c>
      <c r="F42" s="18">
        <v>0</v>
      </c>
      <c r="G42" s="18">
        <v>0</v>
      </c>
      <c r="H42" s="20">
        <v>126503640.53333333</v>
      </c>
      <c r="I42" s="18"/>
      <c r="J42" s="16">
        <f t="shared" si="22"/>
        <v>0</v>
      </c>
      <c r="K42" s="16">
        <f t="shared" si="19"/>
        <v>0</v>
      </c>
      <c r="L42" s="16">
        <f t="shared" si="23"/>
        <v>126503640.53333333</v>
      </c>
      <c r="M42" s="16">
        <f t="shared" si="33"/>
        <v>0</v>
      </c>
      <c r="N42" s="18">
        <v>0</v>
      </c>
      <c r="O42" s="18">
        <v>0</v>
      </c>
      <c r="P42" s="20">
        <v>253007281.06666666</v>
      </c>
      <c r="Q42" s="20">
        <v>0</v>
      </c>
      <c r="R42" s="16">
        <f t="shared" si="24"/>
        <v>0</v>
      </c>
      <c r="S42" s="16">
        <f t="shared" si="20"/>
        <v>0</v>
      </c>
      <c r="T42" s="16">
        <f t="shared" si="25"/>
        <v>379510921.6</v>
      </c>
      <c r="U42" s="16">
        <f t="shared" si="21"/>
        <v>0</v>
      </c>
      <c r="V42" s="18">
        <v>0</v>
      </c>
      <c r="W42" s="18">
        <v>0</v>
      </c>
      <c r="X42" s="20">
        <v>126503640.53333333</v>
      </c>
      <c r="Y42" s="20">
        <v>0</v>
      </c>
      <c r="Z42" s="16">
        <f t="shared" si="34"/>
        <v>0</v>
      </c>
      <c r="AA42" s="16">
        <f t="shared" si="35"/>
        <v>0</v>
      </c>
      <c r="AB42" s="16">
        <f t="shared" si="36"/>
        <v>506014562.1333333</v>
      </c>
      <c r="AC42" s="16">
        <f t="shared" si="37"/>
        <v>0</v>
      </c>
      <c r="AD42" s="19">
        <v>0</v>
      </c>
      <c r="AE42" s="19"/>
      <c r="AF42" s="17">
        <v>126503640.53333333</v>
      </c>
      <c r="AG42" s="17"/>
      <c r="AH42" s="16">
        <f t="shared" si="38"/>
        <v>0</v>
      </c>
      <c r="AI42" s="16">
        <f t="shared" si="39"/>
        <v>0</v>
      </c>
      <c r="AJ42" s="16">
        <f t="shared" si="40"/>
        <v>632518202.6666666</v>
      </c>
      <c r="AK42" s="16">
        <f t="shared" si="41"/>
        <v>0</v>
      </c>
      <c r="AL42" s="19">
        <v>0</v>
      </c>
      <c r="AM42" s="19">
        <v>0</v>
      </c>
      <c r="AN42" s="19">
        <v>126503640.53333333</v>
      </c>
      <c r="AO42" s="19">
        <v>0</v>
      </c>
      <c r="AP42" s="16">
        <f t="shared" si="31"/>
        <v>0</v>
      </c>
      <c r="AQ42" s="16">
        <f t="shared" si="28"/>
        <v>0</v>
      </c>
      <c r="AR42" s="16">
        <f t="shared" si="29"/>
        <v>759021843.1999999</v>
      </c>
      <c r="AS42" s="16">
        <f t="shared" si="42"/>
        <v>0</v>
      </c>
      <c r="AT42" s="19">
        <v>0</v>
      </c>
      <c r="AU42" s="19">
        <v>0</v>
      </c>
      <c r="AV42" s="17">
        <v>253007281.06666666</v>
      </c>
      <c r="AW42" s="17"/>
      <c r="AX42" s="17"/>
      <c r="AY42" s="16">
        <f t="shared" si="32"/>
        <v>0</v>
      </c>
      <c r="AZ42" s="16">
        <f t="shared" si="30"/>
        <v>0</v>
      </c>
      <c r="BA42" s="16">
        <f t="shared" si="27"/>
        <v>1012029124.2666667</v>
      </c>
      <c r="BB42" s="16">
        <f t="shared" si="43"/>
        <v>0</v>
      </c>
    </row>
    <row r="43" spans="1:54" ht="12.75">
      <c r="A43" s="31">
        <v>8920007573</v>
      </c>
      <c r="B43" s="27">
        <v>892000757</v>
      </c>
      <c r="C43" s="31">
        <v>28450000</v>
      </c>
      <c r="D43" s="30" t="s">
        <v>24</v>
      </c>
      <c r="E43" s="29" t="s">
        <v>23</v>
      </c>
      <c r="F43" s="18">
        <v>0</v>
      </c>
      <c r="G43" s="18">
        <v>0</v>
      </c>
      <c r="H43" s="20">
        <v>1664224448.0666666</v>
      </c>
      <c r="I43" s="18"/>
      <c r="J43" s="16">
        <f t="shared" si="22"/>
        <v>0</v>
      </c>
      <c r="K43" s="16">
        <f t="shared" si="19"/>
        <v>0</v>
      </c>
      <c r="L43" s="16">
        <f t="shared" si="23"/>
        <v>1664224448.0666666</v>
      </c>
      <c r="M43" s="16">
        <f t="shared" si="33"/>
        <v>0</v>
      </c>
      <c r="N43" s="18">
        <v>0</v>
      </c>
      <c r="O43" s="18">
        <v>0</v>
      </c>
      <c r="P43" s="20">
        <v>3328448896.133333</v>
      </c>
      <c r="Q43" s="20">
        <v>0</v>
      </c>
      <c r="R43" s="16">
        <f t="shared" si="24"/>
        <v>0</v>
      </c>
      <c r="S43" s="16">
        <f t="shared" si="20"/>
        <v>0</v>
      </c>
      <c r="T43" s="16">
        <f t="shared" si="25"/>
        <v>4992673344.2</v>
      </c>
      <c r="U43" s="16">
        <f t="shared" si="21"/>
        <v>0</v>
      </c>
      <c r="V43" s="18">
        <v>0</v>
      </c>
      <c r="W43" s="18">
        <v>1150442298</v>
      </c>
      <c r="X43" s="20">
        <v>1664224448.0666666</v>
      </c>
      <c r="Y43" s="20">
        <v>0</v>
      </c>
      <c r="Z43" s="16">
        <f t="shared" si="34"/>
        <v>0</v>
      </c>
      <c r="AA43" s="16">
        <f t="shared" si="35"/>
        <v>1150442298</v>
      </c>
      <c r="AB43" s="16">
        <f t="shared" si="36"/>
        <v>6656897792.266666</v>
      </c>
      <c r="AC43" s="16">
        <f t="shared" si="37"/>
        <v>0</v>
      </c>
      <c r="AD43" s="19">
        <v>0</v>
      </c>
      <c r="AE43" s="19"/>
      <c r="AF43" s="17">
        <v>1664224448.0666666</v>
      </c>
      <c r="AG43" s="17"/>
      <c r="AH43" s="16">
        <f t="shared" si="38"/>
        <v>0</v>
      </c>
      <c r="AI43" s="16">
        <f t="shared" si="39"/>
        <v>1150442298</v>
      </c>
      <c r="AJ43" s="16">
        <f t="shared" si="40"/>
        <v>8321122240.333333</v>
      </c>
      <c r="AK43" s="16">
        <f t="shared" si="41"/>
        <v>0</v>
      </c>
      <c r="AL43" s="19">
        <v>0</v>
      </c>
      <c r="AM43" s="19">
        <v>0</v>
      </c>
      <c r="AN43" s="19">
        <v>1664224448.0666666</v>
      </c>
      <c r="AO43" s="19">
        <v>0</v>
      </c>
      <c r="AP43" s="16">
        <f t="shared" si="31"/>
        <v>0</v>
      </c>
      <c r="AQ43" s="16">
        <f t="shared" si="28"/>
        <v>1150442298</v>
      </c>
      <c r="AR43" s="16">
        <f t="shared" si="29"/>
        <v>9985346688.4</v>
      </c>
      <c r="AS43" s="16">
        <f t="shared" si="42"/>
        <v>0</v>
      </c>
      <c r="AT43" s="19">
        <v>0</v>
      </c>
      <c r="AU43" s="19">
        <v>0</v>
      </c>
      <c r="AV43" s="17">
        <v>3463365949.133333</v>
      </c>
      <c r="AW43" s="17"/>
      <c r="AX43" s="17"/>
      <c r="AY43" s="16">
        <f t="shared" si="32"/>
        <v>0</v>
      </c>
      <c r="AZ43" s="16">
        <f t="shared" si="30"/>
        <v>1150442298</v>
      </c>
      <c r="BA43" s="16">
        <f t="shared" si="27"/>
        <v>13448712637.533333</v>
      </c>
      <c r="BB43" s="16">
        <f t="shared" si="43"/>
        <v>0</v>
      </c>
    </row>
    <row r="44" spans="1:54" ht="12.75">
      <c r="A44" s="31">
        <v>8921150294</v>
      </c>
      <c r="B44" s="27">
        <v>892115029</v>
      </c>
      <c r="C44" s="31">
        <v>129444000</v>
      </c>
      <c r="D44" s="30" t="s">
        <v>22</v>
      </c>
      <c r="E44" s="29" t="s">
        <v>21</v>
      </c>
      <c r="F44" s="18">
        <v>0</v>
      </c>
      <c r="G44" s="18">
        <v>0</v>
      </c>
      <c r="H44" s="20">
        <v>1521112859.9333334</v>
      </c>
      <c r="I44" s="18"/>
      <c r="J44" s="16">
        <f t="shared" si="22"/>
        <v>0</v>
      </c>
      <c r="K44" s="16">
        <f t="shared" si="19"/>
        <v>0</v>
      </c>
      <c r="L44" s="16">
        <f t="shared" si="23"/>
        <v>1521112859.9333334</v>
      </c>
      <c r="M44" s="16">
        <f t="shared" si="33"/>
        <v>0</v>
      </c>
      <c r="N44" s="18">
        <v>0</v>
      </c>
      <c r="O44" s="18">
        <v>0</v>
      </c>
      <c r="P44" s="20">
        <v>3042225719.866667</v>
      </c>
      <c r="Q44" s="20">
        <v>0</v>
      </c>
      <c r="R44" s="16">
        <f t="shared" si="24"/>
        <v>0</v>
      </c>
      <c r="S44" s="16">
        <f t="shared" si="20"/>
        <v>0</v>
      </c>
      <c r="T44" s="16">
        <f t="shared" si="25"/>
        <v>4563338579.8</v>
      </c>
      <c r="U44" s="16">
        <f t="shared" si="21"/>
        <v>0</v>
      </c>
      <c r="V44" s="18">
        <v>0</v>
      </c>
      <c r="W44" s="18">
        <v>0</v>
      </c>
      <c r="X44" s="20">
        <v>1521112859.9333334</v>
      </c>
      <c r="Y44" s="20">
        <v>0</v>
      </c>
      <c r="Z44" s="16">
        <f t="shared" si="34"/>
        <v>0</v>
      </c>
      <c r="AA44" s="16">
        <f t="shared" si="35"/>
        <v>0</v>
      </c>
      <c r="AB44" s="16">
        <f t="shared" si="36"/>
        <v>6084451439.733334</v>
      </c>
      <c r="AC44" s="16">
        <f t="shared" si="37"/>
        <v>0</v>
      </c>
      <c r="AD44" s="19">
        <v>0</v>
      </c>
      <c r="AE44" s="19"/>
      <c r="AF44" s="17">
        <v>1521112859.9333334</v>
      </c>
      <c r="AG44" s="17"/>
      <c r="AH44" s="16">
        <f t="shared" si="38"/>
        <v>0</v>
      </c>
      <c r="AI44" s="16">
        <f t="shared" si="39"/>
        <v>0</v>
      </c>
      <c r="AJ44" s="16">
        <f t="shared" si="40"/>
        <v>7605564299.666667</v>
      </c>
      <c r="AK44" s="16">
        <f t="shared" si="41"/>
        <v>0</v>
      </c>
      <c r="AL44" s="19">
        <v>0</v>
      </c>
      <c r="AM44" s="19">
        <v>0</v>
      </c>
      <c r="AN44" s="19">
        <v>1521112859.9333334</v>
      </c>
      <c r="AO44" s="19">
        <v>0</v>
      </c>
      <c r="AP44" s="16">
        <f t="shared" si="31"/>
        <v>0</v>
      </c>
      <c r="AQ44" s="16">
        <f t="shared" si="28"/>
        <v>0</v>
      </c>
      <c r="AR44" s="16">
        <f t="shared" si="29"/>
        <v>9126677159.6</v>
      </c>
      <c r="AS44" s="16">
        <f t="shared" si="42"/>
        <v>0</v>
      </c>
      <c r="AT44" s="19">
        <v>0</v>
      </c>
      <c r="AU44" s="19">
        <v>0</v>
      </c>
      <c r="AV44" s="17">
        <v>3042225719.866667</v>
      </c>
      <c r="AW44" s="17"/>
      <c r="AX44" s="17"/>
      <c r="AY44" s="16">
        <f t="shared" si="32"/>
        <v>0</v>
      </c>
      <c r="AZ44" s="16">
        <f t="shared" si="30"/>
        <v>0</v>
      </c>
      <c r="BA44" s="16">
        <f t="shared" si="27"/>
        <v>12168902879.466667</v>
      </c>
      <c r="BB44" s="16">
        <f t="shared" si="43"/>
        <v>0</v>
      </c>
    </row>
    <row r="45" spans="1:54" ht="12.75">
      <c r="A45" s="31">
        <v>8922003239</v>
      </c>
      <c r="B45" s="27">
        <v>892200323</v>
      </c>
      <c r="C45" s="31">
        <v>128870000</v>
      </c>
      <c r="D45" s="30" t="s">
        <v>20</v>
      </c>
      <c r="E45" s="29" t="s">
        <v>19</v>
      </c>
      <c r="F45" s="18">
        <v>0</v>
      </c>
      <c r="G45" s="18">
        <v>0</v>
      </c>
      <c r="H45" s="20">
        <v>1232009088.5333333</v>
      </c>
      <c r="I45" s="18"/>
      <c r="J45" s="16">
        <f t="shared" si="22"/>
        <v>0</v>
      </c>
      <c r="K45" s="16">
        <f t="shared" si="19"/>
        <v>0</v>
      </c>
      <c r="L45" s="16">
        <f t="shared" si="23"/>
        <v>1232009088.5333333</v>
      </c>
      <c r="M45" s="16">
        <f t="shared" si="33"/>
        <v>0</v>
      </c>
      <c r="N45" s="18">
        <v>0</v>
      </c>
      <c r="O45" s="18">
        <v>0</v>
      </c>
      <c r="P45" s="20">
        <v>2464018177.0666666</v>
      </c>
      <c r="Q45" s="20">
        <v>0</v>
      </c>
      <c r="R45" s="16">
        <f t="shared" si="24"/>
        <v>0</v>
      </c>
      <c r="S45" s="16">
        <f t="shared" si="20"/>
        <v>0</v>
      </c>
      <c r="T45" s="16">
        <f t="shared" si="25"/>
        <v>3696027265.6</v>
      </c>
      <c r="U45" s="16">
        <f t="shared" si="21"/>
        <v>0</v>
      </c>
      <c r="V45" s="18">
        <v>0</v>
      </c>
      <c r="W45" s="18">
        <v>0</v>
      </c>
      <c r="X45" s="20">
        <v>1232009088.5333333</v>
      </c>
      <c r="Y45" s="20">
        <v>0</v>
      </c>
      <c r="Z45" s="16">
        <f t="shared" si="34"/>
        <v>0</v>
      </c>
      <c r="AA45" s="16">
        <f t="shared" si="35"/>
        <v>0</v>
      </c>
      <c r="AB45" s="16">
        <f t="shared" si="36"/>
        <v>4928036354.133333</v>
      </c>
      <c r="AC45" s="16">
        <f t="shared" si="37"/>
        <v>0</v>
      </c>
      <c r="AD45" s="19">
        <v>0</v>
      </c>
      <c r="AE45" s="19"/>
      <c r="AF45" s="17">
        <v>1232009088.5333333</v>
      </c>
      <c r="AG45" s="17"/>
      <c r="AH45" s="16">
        <f t="shared" si="38"/>
        <v>0</v>
      </c>
      <c r="AI45" s="16">
        <f t="shared" si="39"/>
        <v>0</v>
      </c>
      <c r="AJ45" s="16">
        <f t="shared" si="40"/>
        <v>6160045442.666666</v>
      </c>
      <c r="AK45" s="16">
        <f t="shared" si="41"/>
        <v>0</v>
      </c>
      <c r="AL45" s="19">
        <v>0</v>
      </c>
      <c r="AM45" s="19">
        <v>0</v>
      </c>
      <c r="AN45" s="19">
        <v>1232009088.5333333</v>
      </c>
      <c r="AO45" s="19">
        <v>0</v>
      </c>
      <c r="AP45" s="16">
        <f t="shared" si="31"/>
        <v>0</v>
      </c>
      <c r="AQ45" s="16">
        <f t="shared" si="28"/>
        <v>0</v>
      </c>
      <c r="AR45" s="16">
        <f t="shared" si="29"/>
        <v>7392054531.199999</v>
      </c>
      <c r="AS45" s="16">
        <f t="shared" si="42"/>
        <v>0</v>
      </c>
      <c r="AT45" s="19">
        <v>0</v>
      </c>
      <c r="AU45" s="19">
        <v>0</v>
      </c>
      <c r="AV45" s="17">
        <v>2643827571.0666666</v>
      </c>
      <c r="AW45" s="17"/>
      <c r="AX45" s="17"/>
      <c r="AY45" s="16">
        <f t="shared" si="32"/>
        <v>0</v>
      </c>
      <c r="AZ45" s="16">
        <f t="shared" si="30"/>
        <v>0</v>
      </c>
      <c r="BA45" s="16">
        <f t="shared" si="27"/>
        <v>10035882102.266666</v>
      </c>
      <c r="BB45" s="16">
        <f t="shared" si="43"/>
        <v>0</v>
      </c>
    </row>
    <row r="46" spans="1:54" ht="12.75">
      <c r="A46" s="31">
        <v>8923002856</v>
      </c>
      <c r="B46" s="27">
        <v>892300285</v>
      </c>
      <c r="C46" s="31">
        <v>821920000</v>
      </c>
      <c r="D46" s="30" t="s">
        <v>18</v>
      </c>
      <c r="E46" s="34" t="s">
        <v>17</v>
      </c>
      <c r="F46" s="18">
        <v>0</v>
      </c>
      <c r="G46" s="18">
        <v>0</v>
      </c>
      <c r="H46" s="20">
        <v>1728636312.0666666</v>
      </c>
      <c r="I46" s="18"/>
      <c r="J46" s="16">
        <f t="shared" si="22"/>
        <v>0</v>
      </c>
      <c r="K46" s="16">
        <f t="shared" si="19"/>
        <v>0</v>
      </c>
      <c r="L46" s="16">
        <f t="shared" si="23"/>
        <v>1728636312.0666666</v>
      </c>
      <c r="M46" s="16">
        <f t="shared" si="33"/>
        <v>0</v>
      </c>
      <c r="N46" s="18">
        <v>0</v>
      </c>
      <c r="O46" s="18">
        <v>0</v>
      </c>
      <c r="P46" s="20">
        <v>3457272624.133333</v>
      </c>
      <c r="Q46" s="20">
        <v>0</v>
      </c>
      <c r="R46" s="16">
        <f t="shared" si="24"/>
        <v>0</v>
      </c>
      <c r="S46" s="16">
        <f t="shared" si="20"/>
        <v>0</v>
      </c>
      <c r="T46" s="16">
        <f t="shared" si="25"/>
        <v>5185908936.2</v>
      </c>
      <c r="U46" s="16">
        <f t="shared" si="21"/>
        <v>0</v>
      </c>
      <c r="V46" s="18">
        <v>0</v>
      </c>
      <c r="W46" s="18">
        <v>816800551</v>
      </c>
      <c r="X46" s="20">
        <v>1728636312.0666666</v>
      </c>
      <c r="Y46" s="20">
        <v>0</v>
      </c>
      <c r="Z46" s="16">
        <f t="shared" si="34"/>
        <v>0</v>
      </c>
      <c r="AA46" s="16">
        <f t="shared" si="35"/>
        <v>816800551</v>
      </c>
      <c r="AB46" s="16">
        <f t="shared" si="36"/>
        <v>6914545248.266666</v>
      </c>
      <c r="AC46" s="16">
        <f t="shared" si="37"/>
        <v>0</v>
      </c>
      <c r="AD46" s="19">
        <v>0</v>
      </c>
      <c r="AE46" s="19"/>
      <c r="AF46" s="17">
        <v>1728636312.0666666</v>
      </c>
      <c r="AG46" s="17"/>
      <c r="AH46" s="16">
        <f t="shared" si="38"/>
        <v>0</v>
      </c>
      <c r="AI46" s="16">
        <f t="shared" si="39"/>
        <v>816800551</v>
      </c>
      <c r="AJ46" s="16">
        <f t="shared" si="40"/>
        <v>8643181560.333332</v>
      </c>
      <c r="AK46" s="16">
        <f t="shared" si="41"/>
        <v>0</v>
      </c>
      <c r="AL46" s="19">
        <v>0</v>
      </c>
      <c r="AM46" s="19">
        <v>0</v>
      </c>
      <c r="AN46" s="19">
        <v>1728636312.0666666</v>
      </c>
      <c r="AO46" s="19">
        <v>0</v>
      </c>
      <c r="AP46" s="16">
        <f t="shared" si="31"/>
        <v>0</v>
      </c>
      <c r="AQ46" s="16">
        <f t="shared" si="28"/>
        <v>816800551</v>
      </c>
      <c r="AR46" s="16">
        <f t="shared" si="29"/>
        <v>10371817872.399998</v>
      </c>
      <c r="AS46" s="16">
        <f t="shared" si="42"/>
        <v>0</v>
      </c>
      <c r="AT46" s="19">
        <v>0</v>
      </c>
      <c r="AU46" s="19">
        <v>0</v>
      </c>
      <c r="AV46" s="17">
        <v>3505145460.133333</v>
      </c>
      <c r="AW46" s="17"/>
      <c r="AX46" s="17"/>
      <c r="AY46" s="16">
        <f t="shared" si="32"/>
        <v>0</v>
      </c>
      <c r="AZ46" s="16">
        <f t="shared" si="30"/>
        <v>816800551</v>
      </c>
      <c r="BA46" s="16">
        <f t="shared" si="27"/>
        <v>13876963332.53333</v>
      </c>
      <c r="BB46" s="16">
        <f t="shared" si="43"/>
        <v>0</v>
      </c>
    </row>
    <row r="47" spans="1:54" s="33" customFormat="1" ht="12.75">
      <c r="A47" s="32">
        <v>8999990633</v>
      </c>
      <c r="B47" s="27">
        <v>899999063</v>
      </c>
      <c r="C47" s="32">
        <v>27400000</v>
      </c>
      <c r="D47" s="30" t="s">
        <v>16</v>
      </c>
      <c r="E47" s="29" t="s">
        <v>15</v>
      </c>
      <c r="F47" s="18">
        <v>12217156611</v>
      </c>
      <c r="G47" s="18">
        <v>0</v>
      </c>
      <c r="H47" s="20">
        <v>35552351832.8</v>
      </c>
      <c r="I47" s="18"/>
      <c r="J47" s="16">
        <f t="shared" si="22"/>
        <v>12217156611</v>
      </c>
      <c r="K47" s="16">
        <f t="shared" si="19"/>
        <v>0</v>
      </c>
      <c r="L47" s="16">
        <f t="shared" si="23"/>
        <v>35552351832.8</v>
      </c>
      <c r="M47" s="16">
        <f t="shared" si="33"/>
        <v>0</v>
      </c>
      <c r="N47" s="18">
        <v>12217156611</v>
      </c>
      <c r="O47" s="18">
        <v>0</v>
      </c>
      <c r="P47" s="20">
        <v>71104703665.6</v>
      </c>
      <c r="Q47" s="20">
        <v>0</v>
      </c>
      <c r="R47" s="16">
        <f t="shared" si="24"/>
        <v>24434313222</v>
      </c>
      <c r="S47" s="16">
        <f t="shared" si="20"/>
        <v>0</v>
      </c>
      <c r="T47" s="16">
        <f t="shared" si="25"/>
        <v>106657055498.40001</v>
      </c>
      <c r="U47" s="16">
        <f t="shared" si="21"/>
        <v>0</v>
      </c>
      <c r="V47" s="18">
        <v>12217156611</v>
      </c>
      <c r="W47" s="18">
        <v>40120151387</v>
      </c>
      <c r="X47" s="20">
        <v>35552351832.8</v>
      </c>
      <c r="Y47" s="20">
        <v>0</v>
      </c>
      <c r="Z47" s="16">
        <f t="shared" si="34"/>
        <v>36651469833</v>
      </c>
      <c r="AA47" s="16">
        <f t="shared" si="35"/>
        <v>40120151387</v>
      </c>
      <c r="AB47" s="16">
        <f t="shared" si="36"/>
        <v>142209407331.2</v>
      </c>
      <c r="AC47" s="16">
        <f t="shared" si="37"/>
        <v>0</v>
      </c>
      <c r="AD47" s="19">
        <v>12217156611</v>
      </c>
      <c r="AE47" s="19"/>
      <c r="AF47" s="17">
        <v>35552351832.8</v>
      </c>
      <c r="AG47" s="17"/>
      <c r="AH47" s="16">
        <f t="shared" si="38"/>
        <v>48868626444</v>
      </c>
      <c r="AI47" s="16">
        <f t="shared" si="39"/>
        <v>40120151387</v>
      </c>
      <c r="AJ47" s="16">
        <f t="shared" si="40"/>
        <v>177761759164</v>
      </c>
      <c r="AK47" s="16">
        <f t="shared" si="41"/>
        <v>0</v>
      </c>
      <c r="AL47" s="19">
        <v>12217156611</v>
      </c>
      <c r="AM47" s="19">
        <v>0</v>
      </c>
      <c r="AN47" s="19">
        <v>35552351832.8</v>
      </c>
      <c r="AO47" s="19">
        <v>0</v>
      </c>
      <c r="AP47" s="16">
        <f t="shared" si="31"/>
        <v>61085783055</v>
      </c>
      <c r="AQ47" s="16">
        <f t="shared" si="28"/>
        <v>40120151387</v>
      </c>
      <c r="AR47" s="16">
        <f t="shared" si="29"/>
        <v>213314110996.8</v>
      </c>
      <c r="AS47" s="16">
        <f t="shared" si="42"/>
        <v>0</v>
      </c>
      <c r="AT47" s="19">
        <v>24434313222</v>
      </c>
      <c r="AU47" s="19">
        <v>0</v>
      </c>
      <c r="AV47" s="17">
        <v>75877246173.6</v>
      </c>
      <c r="AW47" s="17"/>
      <c r="AX47" s="17"/>
      <c r="AY47" s="16">
        <f t="shared" si="32"/>
        <v>85520096277</v>
      </c>
      <c r="AZ47" s="16">
        <f t="shared" si="30"/>
        <v>40120151387</v>
      </c>
      <c r="BA47" s="16">
        <f t="shared" si="27"/>
        <v>289191357170.4</v>
      </c>
      <c r="BB47" s="16">
        <f t="shared" si="43"/>
        <v>0</v>
      </c>
    </row>
    <row r="48" spans="1:54" ht="12.75">
      <c r="A48" s="31">
        <v>8999991244</v>
      </c>
      <c r="B48" s="27">
        <v>899999124</v>
      </c>
      <c r="C48" s="31">
        <v>27500000</v>
      </c>
      <c r="D48" s="30" t="s">
        <v>14</v>
      </c>
      <c r="E48" s="29" t="s">
        <v>13</v>
      </c>
      <c r="F48" s="18">
        <v>0</v>
      </c>
      <c r="G48" s="18">
        <v>0</v>
      </c>
      <c r="H48" s="20">
        <v>3546900873.266667</v>
      </c>
      <c r="I48" s="18"/>
      <c r="J48" s="16">
        <f t="shared" si="22"/>
        <v>0</v>
      </c>
      <c r="K48" s="16">
        <f t="shared" si="19"/>
        <v>0</v>
      </c>
      <c r="L48" s="16">
        <f t="shared" si="23"/>
        <v>3546900873.266667</v>
      </c>
      <c r="M48" s="16">
        <f t="shared" si="33"/>
        <v>0</v>
      </c>
      <c r="N48" s="18">
        <v>0</v>
      </c>
      <c r="O48" s="18">
        <v>0</v>
      </c>
      <c r="P48" s="20">
        <v>7093801746.533334</v>
      </c>
      <c r="Q48" s="20">
        <v>0</v>
      </c>
      <c r="R48" s="16">
        <f t="shared" si="24"/>
        <v>0</v>
      </c>
      <c r="S48" s="16">
        <f t="shared" si="20"/>
        <v>0</v>
      </c>
      <c r="T48" s="16">
        <f t="shared" si="25"/>
        <v>10640702619.800001</v>
      </c>
      <c r="U48" s="16">
        <f t="shared" si="21"/>
        <v>0</v>
      </c>
      <c r="V48" s="18">
        <v>0</v>
      </c>
      <c r="W48" s="18">
        <v>2031585753</v>
      </c>
      <c r="X48" s="20">
        <v>3546900873.266667</v>
      </c>
      <c r="Y48" s="20">
        <v>0</v>
      </c>
      <c r="Z48" s="16">
        <f t="shared" si="34"/>
        <v>0</v>
      </c>
      <c r="AA48" s="16">
        <f t="shared" si="35"/>
        <v>2031585753</v>
      </c>
      <c r="AB48" s="16">
        <f t="shared" si="36"/>
        <v>14187603493.066668</v>
      </c>
      <c r="AC48" s="16">
        <f t="shared" si="37"/>
        <v>0</v>
      </c>
      <c r="AD48" s="19">
        <v>0</v>
      </c>
      <c r="AE48" s="19"/>
      <c r="AF48" s="17">
        <v>3546900873.266667</v>
      </c>
      <c r="AG48" s="17"/>
      <c r="AH48" s="16">
        <f t="shared" si="38"/>
        <v>0</v>
      </c>
      <c r="AI48" s="16">
        <f t="shared" si="39"/>
        <v>2031585753</v>
      </c>
      <c r="AJ48" s="16">
        <f t="shared" si="40"/>
        <v>17734504366.333336</v>
      </c>
      <c r="AK48" s="16">
        <f t="shared" si="41"/>
        <v>0</v>
      </c>
      <c r="AL48" s="19">
        <v>0</v>
      </c>
      <c r="AM48" s="19">
        <v>0</v>
      </c>
      <c r="AN48" s="19">
        <v>3546900873.266667</v>
      </c>
      <c r="AO48" s="19">
        <v>0</v>
      </c>
      <c r="AP48" s="16">
        <f t="shared" si="31"/>
        <v>0</v>
      </c>
      <c r="AQ48" s="16">
        <f t="shared" si="28"/>
        <v>2031585753</v>
      </c>
      <c r="AR48" s="16">
        <f t="shared" si="29"/>
        <v>21281405239.600002</v>
      </c>
      <c r="AS48" s="16">
        <f t="shared" si="42"/>
        <v>0</v>
      </c>
      <c r="AT48" s="19">
        <v>0</v>
      </c>
      <c r="AU48" s="19">
        <v>0</v>
      </c>
      <c r="AV48" s="17">
        <v>7688486181.533334</v>
      </c>
      <c r="AW48" s="17"/>
      <c r="AX48" s="17"/>
      <c r="AY48" s="16">
        <f t="shared" si="32"/>
        <v>0</v>
      </c>
      <c r="AZ48" s="16">
        <f t="shared" si="30"/>
        <v>2031585753</v>
      </c>
      <c r="BA48" s="16">
        <f t="shared" si="27"/>
        <v>28969891421.133335</v>
      </c>
      <c r="BB48" s="16">
        <f t="shared" si="43"/>
        <v>0</v>
      </c>
    </row>
    <row r="49" spans="1:54" ht="12.75">
      <c r="A49" s="32">
        <v>8999992307</v>
      </c>
      <c r="B49" s="24">
        <v>899999230</v>
      </c>
      <c r="C49" s="31">
        <v>222711001</v>
      </c>
      <c r="D49" s="30" t="s">
        <v>12</v>
      </c>
      <c r="E49" s="29" t="s">
        <v>11</v>
      </c>
      <c r="F49" s="18">
        <v>0</v>
      </c>
      <c r="G49" s="18">
        <v>0</v>
      </c>
      <c r="H49" s="20">
        <v>1108132727.4</v>
      </c>
      <c r="I49" s="18"/>
      <c r="J49" s="16">
        <f t="shared" si="22"/>
        <v>0</v>
      </c>
      <c r="K49" s="16">
        <f t="shared" si="19"/>
        <v>0</v>
      </c>
      <c r="L49" s="16">
        <f t="shared" si="23"/>
        <v>1108132727.4</v>
      </c>
      <c r="M49" s="16">
        <f t="shared" si="33"/>
        <v>0</v>
      </c>
      <c r="N49" s="18">
        <v>0</v>
      </c>
      <c r="O49" s="18">
        <v>0</v>
      </c>
      <c r="P49" s="20">
        <v>2216265454.8</v>
      </c>
      <c r="Q49" s="20">
        <v>0</v>
      </c>
      <c r="R49" s="16">
        <f t="shared" si="24"/>
        <v>0</v>
      </c>
      <c r="S49" s="16">
        <f t="shared" si="20"/>
        <v>0</v>
      </c>
      <c r="T49" s="16">
        <f t="shared" si="25"/>
        <v>3324398182.2000003</v>
      </c>
      <c r="U49" s="16">
        <f t="shared" si="21"/>
        <v>0</v>
      </c>
      <c r="V49" s="18">
        <v>0</v>
      </c>
      <c r="W49" s="18">
        <v>0</v>
      </c>
      <c r="X49" s="20">
        <v>1108132727.4</v>
      </c>
      <c r="Y49" s="20">
        <v>0</v>
      </c>
      <c r="Z49" s="16">
        <f t="shared" si="34"/>
        <v>0</v>
      </c>
      <c r="AA49" s="16">
        <f t="shared" si="35"/>
        <v>0</v>
      </c>
      <c r="AB49" s="16">
        <f t="shared" si="36"/>
        <v>4432530909.6</v>
      </c>
      <c r="AC49" s="16">
        <f t="shared" si="37"/>
        <v>0</v>
      </c>
      <c r="AD49" s="19">
        <v>0</v>
      </c>
      <c r="AE49" s="19"/>
      <c r="AF49" s="17">
        <v>1108132727.4</v>
      </c>
      <c r="AG49" s="17"/>
      <c r="AH49" s="16">
        <f t="shared" si="38"/>
        <v>0</v>
      </c>
      <c r="AI49" s="16">
        <f t="shared" si="39"/>
        <v>0</v>
      </c>
      <c r="AJ49" s="16">
        <f t="shared" si="40"/>
        <v>5540663637</v>
      </c>
      <c r="AK49" s="16">
        <f t="shared" si="41"/>
        <v>0</v>
      </c>
      <c r="AL49" s="19">
        <v>0</v>
      </c>
      <c r="AM49" s="19">
        <v>0</v>
      </c>
      <c r="AN49" s="19">
        <v>1108132727.4</v>
      </c>
      <c r="AO49" s="19">
        <v>0</v>
      </c>
      <c r="AP49" s="16">
        <f t="shared" si="31"/>
        <v>0</v>
      </c>
      <c r="AQ49" s="16">
        <f t="shared" si="28"/>
        <v>0</v>
      </c>
      <c r="AR49" s="16">
        <f t="shared" si="29"/>
        <v>6648796364.4</v>
      </c>
      <c r="AS49" s="16">
        <f t="shared" si="42"/>
        <v>0</v>
      </c>
      <c r="AT49" s="19">
        <v>0</v>
      </c>
      <c r="AU49" s="19">
        <v>0</v>
      </c>
      <c r="AV49" s="17">
        <v>2829158190.8</v>
      </c>
      <c r="AW49" s="17"/>
      <c r="AX49" s="17"/>
      <c r="AY49" s="16">
        <f t="shared" si="32"/>
        <v>0</v>
      </c>
      <c r="AZ49" s="16">
        <f t="shared" si="30"/>
        <v>0</v>
      </c>
      <c r="BA49" s="16">
        <f t="shared" si="27"/>
        <v>9477954555.2</v>
      </c>
      <c r="BB49" s="16">
        <f t="shared" si="43"/>
        <v>0</v>
      </c>
    </row>
    <row r="50" spans="1:54" ht="12.75">
      <c r="A50" s="32">
        <v>8020110655</v>
      </c>
      <c r="B50" s="24">
        <v>802011065</v>
      </c>
      <c r="C50" s="31">
        <v>64500000</v>
      </c>
      <c r="D50" s="30" t="s">
        <v>10</v>
      </c>
      <c r="E50" s="29" t="s">
        <v>9</v>
      </c>
      <c r="F50" s="18">
        <v>0</v>
      </c>
      <c r="G50" s="18">
        <v>0</v>
      </c>
      <c r="H50" s="20">
        <v>238844540</v>
      </c>
      <c r="I50" s="18"/>
      <c r="J50" s="16">
        <f t="shared" si="22"/>
        <v>0</v>
      </c>
      <c r="K50" s="16">
        <f t="shared" si="19"/>
        <v>0</v>
      </c>
      <c r="L50" s="16">
        <f t="shared" si="23"/>
        <v>238844540</v>
      </c>
      <c r="M50" s="16">
        <f t="shared" si="33"/>
        <v>0</v>
      </c>
      <c r="N50" s="18">
        <v>0</v>
      </c>
      <c r="O50" s="18">
        <v>0</v>
      </c>
      <c r="P50" s="20">
        <v>238844540</v>
      </c>
      <c r="Q50" s="20">
        <v>0</v>
      </c>
      <c r="R50" s="16">
        <f t="shared" si="24"/>
        <v>0</v>
      </c>
      <c r="S50" s="16">
        <f t="shared" si="20"/>
        <v>0</v>
      </c>
      <c r="T50" s="16">
        <f t="shared" si="25"/>
        <v>477689080</v>
      </c>
      <c r="U50" s="16">
        <f t="shared" si="21"/>
        <v>0</v>
      </c>
      <c r="V50" s="18">
        <v>0</v>
      </c>
      <c r="W50" s="18">
        <v>0</v>
      </c>
      <c r="X50" s="20">
        <v>238844540</v>
      </c>
      <c r="Y50" s="20">
        <v>0</v>
      </c>
      <c r="Z50" s="16">
        <f t="shared" si="34"/>
        <v>0</v>
      </c>
      <c r="AA50" s="16">
        <f t="shared" si="35"/>
        <v>0</v>
      </c>
      <c r="AB50" s="16">
        <f t="shared" si="36"/>
        <v>716533620</v>
      </c>
      <c r="AC50" s="16">
        <f t="shared" si="37"/>
        <v>0</v>
      </c>
      <c r="AD50" s="19">
        <v>0</v>
      </c>
      <c r="AE50" s="19"/>
      <c r="AF50" s="17">
        <v>238844540</v>
      </c>
      <c r="AG50" s="17"/>
      <c r="AH50" s="16">
        <f t="shared" si="38"/>
        <v>0</v>
      </c>
      <c r="AI50" s="16">
        <f t="shared" si="39"/>
        <v>0</v>
      </c>
      <c r="AJ50" s="16">
        <f t="shared" si="40"/>
        <v>955378160</v>
      </c>
      <c r="AK50" s="16">
        <f t="shared" si="41"/>
        <v>0</v>
      </c>
      <c r="AL50" s="19">
        <v>0</v>
      </c>
      <c r="AM50" s="19">
        <v>0</v>
      </c>
      <c r="AN50" s="19">
        <v>238844540</v>
      </c>
      <c r="AO50" s="19">
        <v>0</v>
      </c>
      <c r="AP50" s="16">
        <f t="shared" si="31"/>
        <v>0</v>
      </c>
      <c r="AQ50" s="16">
        <f t="shared" si="28"/>
        <v>0</v>
      </c>
      <c r="AR50" s="16">
        <f t="shared" si="29"/>
        <v>1194222700</v>
      </c>
      <c r="AS50" s="16">
        <f t="shared" si="42"/>
        <v>0</v>
      </c>
      <c r="AT50" s="19">
        <v>0</v>
      </c>
      <c r="AU50" s="19">
        <v>0</v>
      </c>
      <c r="AV50" s="17">
        <v>238844540</v>
      </c>
      <c r="AW50" s="17"/>
      <c r="AX50" s="17"/>
      <c r="AY50" s="16">
        <f t="shared" si="32"/>
        <v>0</v>
      </c>
      <c r="AZ50" s="16">
        <f t="shared" si="30"/>
        <v>0</v>
      </c>
      <c r="BA50" s="16">
        <f t="shared" si="27"/>
        <v>1433067240</v>
      </c>
      <c r="BB50" s="16">
        <f t="shared" si="43"/>
        <v>0</v>
      </c>
    </row>
    <row r="51" spans="1:54" ht="12.75">
      <c r="A51" s="32">
        <v>8904800545</v>
      </c>
      <c r="B51" s="24">
        <v>890480054</v>
      </c>
      <c r="C51" s="31">
        <v>824613000</v>
      </c>
      <c r="D51" s="30" t="s">
        <v>8</v>
      </c>
      <c r="E51" s="29" t="s">
        <v>7</v>
      </c>
      <c r="F51" s="18">
        <v>0</v>
      </c>
      <c r="G51" s="18">
        <v>0</v>
      </c>
      <c r="H51" s="20">
        <v>220353220</v>
      </c>
      <c r="I51" s="18"/>
      <c r="J51" s="16">
        <f t="shared" si="22"/>
        <v>0</v>
      </c>
      <c r="K51" s="16">
        <f t="shared" si="19"/>
        <v>0</v>
      </c>
      <c r="L51" s="16">
        <f t="shared" si="23"/>
        <v>220353220</v>
      </c>
      <c r="M51" s="16">
        <f t="shared" si="33"/>
        <v>0</v>
      </c>
      <c r="N51" s="18">
        <v>0</v>
      </c>
      <c r="O51" s="18">
        <v>0</v>
      </c>
      <c r="P51" s="20">
        <v>220353220</v>
      </c>
      <c r="Q51" s="20">
        <v>0</v>
      </c>
      <c r="R51" s="16">
        <f t="shared" si="24"/>
        <v>0</v>
      </c>
      <c r="S51" s="16">
        <f t="shared" si="20"/>
        <v>0</v>
      </c>
      <c r="T51" s="16">
        <f t="shared" si="25"/>
        <v>440706440</v>
      </c>
      <c r="U51" s="16">
        <f t="shared" si="21"/>
        <v>0</v>
      </c>
      <c r="V51" s="18">
        <v>0</v>
      </c>
      <c r="W51" s="18">
        <v>0</v>
      </c>
      <c r="X51" s="20">
        <v>220353220</v>
      </c>
      <c r="Y51" s="20">
        <v>0</v>
      </c>
      <c r="Z51" s="16">
        <f t="shared" si="34"/>
        <v>0</v>
      </c>
      <c r="AA51" s="16">
        <f t="shared" si="35"/>
        <v>0</v>
      </c>
      <c r="AB51" s="16">
        <f t="shared" si="36"/>
        <v>661059660</v>
      </c>
      <c r="AC51" s="16">
        <f t="shared" si="37"/>
        <v>0</v>
      </c>
      <c r="AD51" s="19">
        <v>0</v>
      </c>
      <c r="AE51" s="19"/>
      <c r="AF51" s="17">
        <v>220353220</v>
      </c>
      <c r="AG51" s="17"/>
      <c r="AH51" s="16">
        <f t="shared" si="38"/>
        <v>0</v>
      </c>
      <c r="AI51" s="16">
        <f t="shared" si="39"/>
        <v>0</v>
      </c>
      <c r="AJ51" s="16">
        <f t="shared" si="40"/>
        <v>881412880</v>
      </c>
      <c r="AK51" s="16">
        <f t="shared" si="41"/>
        <v>0</v>
      </c>
      <c r="AL51" s="19">
        <v>0</v>
      </c>
      <c r="AM51" s="19">
        <v>0</v>
      </c>
      <c r="AN51" s="19">
        <v>220353220</v>
      </c>
      <c r="AO51" s="19">
        <v>0</v>
      </c>
      <c r="AP51" s="16">
        <f t="shared" si="31"/>
        <v>0</v>
      </c>
      <c r="AQ51" s="16">
        <f t="shared" si="28"/>
        <v>0</v>
      </c>
      <c r="AR51" s="16">
        <f t="shared" si="29"/>
        <v>1101766100</v>
      </c>
      <c r="AS51" s="16">
        <f t="shared" si="42"/>
        <v>0</v>
      </c>
      <c r="AT51" s="19">
        <v>0</v>
      </c>
      <c r="AU51" s="19">
        <v>0</v>
      </c>
      <c r="AV51" s="17">
        <v>220353220</v>
      </c>
      <c r="AW51" s="17"/>
      <c r="AX51" s="17"/>
      <c r="AY51" s="16">
        <f t="shared" si="32"/>
        <v>0</v>
      </c>
      <c r="AZ51" s="16">
        <f t="shared" si="30"/>
        <v>0</v>
      </c>
      <c r="BA51" s="16">
        <f t="shared" si="27"/>
        <v>1322119320</v>
      </c>
      <c r="BB51" s="16">
        <f t="shared" si="43"/>
        <v>0</v>
      </c>
    </row>
    <row r="52" spans="1:54" ht="12.75">
      <c r="A52" s="32">
        <v>8909801531</v>
      </c>
      <c r="B52" s="24">
        <v>890980153</v>
      </c>
      <c r="C52" s="31">
        <v>821505000</v>
      </c>
      <c r="D52" s="30" t="s">
        <v>6</v>
      </c>
      <c r="E52" s="29" t="s">
        <v>5</v>
      </c>
      <c r="F52" s="18">
        <v>0</v>
      </c>
      <c r="G52" s="18">
        <v>0</v>
      </c>
      <c r="H52" s="20">
        <v>569134301</v>
      </c>
      <c r="I52" s="18"/>
      <c r="J52" s="16">
        <f t="shared" si="22"/>
        <v>0</v>
      </c>
      <c r="K52" s="16">
        <f t="shared" si="19"/>
        <v>0</v>
      </c>
      <c r="L52" s="16">
        <f t="shared" si="23"/>
        <v>569134301</v>
      </c>
      <c r="M52" s="16">
        <f t="shared" si="33"/>
        <v>0</v>
      </c>
      <c r="N52" s="18">
        <v>0</v>
      </c>
      <c r="O52" s="18">
        <v>0</v>
      </c>
      <c r="P52" s="20">
        <v>569134301</v>
      </c>
      <c r="Q52" s="20">
        <v>0</v>
      </c>
      <c r="R52" s="16">
        <f t="shared" si="24"/>
        <v>0</v>
      </c>
      <c r="S52" s="16">
        <f t="shared" si="20"/>
        <v>0</v>
      </c>
      <c r="T52" s="16">
        <f t="shared" si="25"/>
        <v>1138268602</v>
      </c>
      <c r="U52" s="16">
        <f t="shared" si="21"/>
        <v>0</v>
      </c>
      <c r="V52" s="18">
        <v>0</v>
      </c>
      <c r="W52" s="18">
        <v>0</v>
      </c>
      <c r="X52" s="20">
        <v>569134301</v>
      </c>
      <c r="Y52" s="20">
        <v>0</v>
      </c>
      <c r="Z52" s="16">
        <f t="shared" si="34"/>
        <v>0</v>
      </c>
      <c r="AA52" s="16">
        <f t="shared" si="35"/>
        <v>0</v>
      </c>
      <c r="AB52" s="16">
        <f t="shared" si="36"/>
        <v>1707402903</v>
      </c>
      <c r="AC52" s="16">
        <f t="shared" si="37"/>
        <v>0</v>
      </c>
      <c r="AD52" s="19">
        <v>0</v>
      </c>
      <c r="AE52" s="19"/>
      <c r="AF52" s="17">
        <v>569134301</v>
      </c>
      <c r="AG52" s="17"/>
      <c r="AH52" s="16">
        <f t="shared" si="38"/>
        <v>0</v>
      </c>
      <c r="AI52" s="16">
        <f t="shared" si="39"/>
        <v>0</v>
      </c>
      <c r="AJ52" s="16">
        <f t="shared" si="40"/>
        <v>2276537204</v>
      </c>
      <c r="AK52" s="16">
        <f t="shared" si="41"/>
        <v>0</v>
      </c>
      <c r="AL52" s="19">
        <v>0</v>
      </c>
      <c r="AM52" s="19">
        <v>0</v>
      </c>
      <c r="AN52" s="19">
        <v>569134301</v>
      </c>
      <c r="AO52" s="19">
        <v>0</v>
      </c>
      <c r="AP52" s="16">
        <f t="shared" si="31"/>
        <v>0</v>
      </c>
      <c r="AQ52" s="16">
        <f t="shared" si="28"/>
        <v>0</v>
      </c>
      <c r="AR52" s="16">
        <f t="shared" si="29"/>
        <v>2845671505</v>
      </c>
      <c r="AS52" s="16">
        <f t="shared" si="42"/>
        <v>0</v>
      </c>
      <c r="AT52" s="19">
        <v>0</v>
      </c>
      <c r="AU52" s="19">
        <v>0</v>
      </c>
      <c r="AV52" s="17">
        <v>569134301</v>
      </c>
      <c r="AW52" s="17"/>
      <c r="AX52" s="17"/>
      <c r="AY52" s="16">
        <f t="shared" si="32"/>
        <v>0</v>
      </c>
      <c r="AZ52" s="16">
        <f t="shared" si="30"/>
        <v>0</v>
      </c>
      <c r="BA52" s="16">
        <f t="shared" si="27"/>
        <v>3414805806</v>
      </c>
      <c r="BB52" s="16">
        <f t="shared" si="43"/>
        <v>0</v>
      </c>
    </row>
    <row r="53" spans="1:54" ht="13.5" thickBot="1">
      <c r="A53" s="28">
        <v>8905015784</v>
      </c>
      <c r="B53" s="27">
        <v>890501578</v>
      </c>
      <c r="C53" s="26">
        <v>824454000</v>
      </c>
      <c r="D53" s="22" t="s">
        <v>4</v>
      </c>
      <c r="E53" s="21" t="s">
        <v>3</v>
      </c>
      <c r="F53" s="18">
        <v>0</v>
      </c>
      <c r="G53" s="18">
        <v>0</v>
      </c>
      <c r="H53" s="20">
        <v>229321576</v>
      </c>
      <c r="I53" s="18"/>
      <c r="J53" s="16">
        <v>0</v>
      </c>
      <c r="K53" s="16">
        <f t="shared" si="19"/>
        <v>0</v>
      </c>
      <c r="L53" s="16">
        <f t="shared" si="23"/>
        <v>229321576</v>
      </c>
      <c r="M53" s="16">
        <f t="shared" si="33"/>
        <v>0</v>
      </c>
      <c r="N53" s="18">
        <v>0</v>
      </c>
      <c r="O53" s="18">
        <v>0</v>
      </c>
      <c r="P53" s="20">
        <v>229321576</v>
      </c>
      <c r="Q53" s="20">
        <v>0</v>
      </c>
      <c r="R53" s="16">
        <f t="shared" si="24"/>
        <v>0</v>
      </c>
      <c r="S53" s="16">
        <f t="shared" si="20"/>
        <v>0</v>
      </c>
      <c r="T53" s="16">
        <f t="shared" si="25"/>
        <v>458643152</v>
      </c>
      <c r="U53" s="16">
        <f t="shared" si="21"/>
        <v>0</v>
      </c>
      <c r="V53" s="18">
        <v>0</v>
      </c>
      <c r="W53" s="18">
        <v>0</v>
      </c>
      <c r="X53" s="20">
        <v>229321576</v>
      </c>
      <c r="Y53" s="20">
        <v>0</v>
      </c>
      <c r="Z53" s="16">
        <f t="shared" si="34"/>
        <v>0</v>
      </c>
      <c r="AA53" s="16">
        <f t="shared" si="35"/>
        <v>0</v>
      </c>
      <c r="AB53" s="16">
        <f t="shared" si="36"/>
        <v>687964728</v>
      </c>
      <c r="AC53" s="16">
        <f t="shared" si="37"/>
        <v>0</v>
      </c>
      <c r="AD53" s="19">
        <v>0</v>
      </c>
      <c r="AE53" s="19"/>
      <c r="AF53" s="17">
        <v>229321576</v>
      </c>
      <c r="AG53" s="17"/>
      <c r="AH53" s="16">
        <f t="shared" si="38"/>
        <v>0</v>
      </c>
      <c r="AI53" s="16">
        <f t="shared" si="39"/>
        <v>0</v>
      </c>
      <c r="AJ53" s="16">
        <f t="shared" si="40"/>
        <v>917286304</v>
      </c>
      <c r="AK53" s="16">
        <f t="shared" si="41"/>
        <v>0</v>
      </c>
      <c r="AL53" s="19">
        <v>0</v>
      </c>
      <c r="AM53" s="19">
        <v>0</v>
      </c>
      <c r="AN53" s="19">
        <v>229321576</v>
      </c>
      <c r="AO53" s="19">
        <v>0</v>
      </c>
      <c r="AP53" s="16">
        <f t="shared" si="31"/>
        <v>0</v>
      </c>
      <c r="AQ53" s="16">
        <f t="shared" si="28"/>
        <v>0</v>
      </c>
      <c r="AR53" s="16">
        <f t="shared" si="29"/>
        <v>1146607880</v>
      </c>
      <c r="AS53" s="16">
        <f t="shared" si="42"/>
        <v>0</v>
      </c>
      <c r="AT53" s="19">
        <v>0</v>
      </c>
      <c r="AU53" s="19">
        <v>0</v>
      </c>
      <c r="AV53" s="17">
        <v>229321576</v>
      </c>
      <c r="AW53" s="17"/>
      <c r="AX53" s="17"/>
      <c r="AY53" s="16">
        <f t="shared" si="32"/>
        <v>0</v>
      </c>
      <c r="AZ53" s="16">
        <f t="shared" si="30"/>
        <v>0</v>
      </c>
      <c r="BA53" s="16">
        <f t="shared" si="27"/>
        <v>1375929456</v>
      </c>
      <c r="BB53" s="16">
        <f t="shared" si="43"/>
        <v>0</v>
      </c>
    </row>
    <row r="54" spans="1:54" ht="12.75">
      <c r="A54" s="25">
        <v>8919028110</v>
      </c>
      <c r="B54" s="24">
        <v>891902811</v>
      </c>
      <c r="C54" s="23">
        <v>824376000</v>
      </c>
      <c r="D54" s="22" t="s">
        <v>2</v>
      </c>
      <c r="E54" s="21" t="s">
        <v>1</v>
      </c>
      <c r="F54" s="18">
        <v>0</v>
      </c>
      <c r="G54" s="18">
        <v>0</v>
      </c>
      <c r="H54" s="20">
        <v>249455288</v>
      </c>
      <c r="I54" s="18"/>
      <c r="J54" s="16">
        <v>0</v>
      </c>
      <c r="K54" s="16">
        <f t="shared" si="19"/>
        <v>0</v>
      </c>
      <c r="L54" s="16">
        <f t="shared" si="23"/>
        <v>249455288</v>
      </c>
      <c r="M54" s="16">
        <f t="shared" si="33"/>
        <v>0</v>
      </c>
      <c r="N54" s="18">
        <v>0</v>
      </c>
      <c r="O54" s="18">
        <v>0</v>
      </c>
      <c r="P54" s="20">
        <v>249455288</v>
      </c>
      <c r="Q54" s="20">
        <v>0</v>
      </c>
      <c r="R54" s="16">
        <f t="shared" si="24"/>
        <v>0</v>
      </c>
      <c r="S54" s="16">
        <f t="shared" si="20"/>
        <v>0</v>
      </c>
      <c r="T54" s="16">
        <f t="shared" si="25"/>
        <v>498910576</v>
      </c>
      <c r="U54" s="16">
        <f t="shared" si="21"/>
        <v>0</v>
      </c>
      <c r="V54" s="18">
        <v>0</v>
      </c>
      <c r="W54" s="18">
        <v>0</v>
      </c>
      <c r="X54" s="20">
        <v>249455288</v>
      </c>
      <c r="Y54" s="20">
        <v>0</v>
      </c>
      <c r="Z54" s="16">
        <f t="shared" si="34"/>
        <v>0</v>
      </c>
      <c r="AA54" s="16">
        <f t="shared" si="35"/>
        <v>0</v>
      </c>
      <c r="AB54" s="16">
        <f t="shared" si="36"/>
        <v>748365864</v>
      </c>
      <c r="AC54" s="16">
        <f t="shared" si="37"/>
        <v>0</v>
      </c>
      <c r="AD54" s="19">
        <v>0</v>
      </c>
      <c r="AE54" s="19"/>
      <c r="AF54" s="17">
        <v>249455288</v>
      </c>
      <c r="AG54" s="17"/>
      <c r="AH54" s="16">
        <f t="shared" si="38"/>
        <v>0</v>
      </c>
      <c r="AI54" s="16">
        <f t="shared" si="39"/>
        <v>0</v>
      </c>
      <c r="AJ54" s="16">
        <f t="shared" si="40"/>
        <v>997821152</v>
      </c>
      <c r="AK54" s="16">
        <f t="shared" si="41"/>
        <v>0</v>
      </c>
      <c r="AL54" s="19">
        <v>0</v>
      </c>
      <c r="AM54" s="19">
        <v>0</v>
      </c>
      <c r="AN54" s="19">
        <v>249455288</v>
      </c>
      <c r="AO54" s="19">
        <v>0</v>
      </c>
      <c r="AP54" s="16">
        <f t="shared" si="31"/>
        <v>0</v>
      </c>
      <c r="AQ54" s="16">
        <f t="shared" si="28"/>
        <v>0</v>
      </c>
      <c r="AR54" s="16">
        <f t="shared" si="29"/>
        <v>1247276440</v>
      </c>
      <c r="AS54" s="16">
        <f t="shared" si="42"/>
        <v>0</v>
      </c>
      <c r="AT54" s="19">
        <v>0</v>
      </c>
      <c r="AU54" s="19">
        <v>0</v>
      </c>
      <c r="AV54" s="17">
        <v>249455288</v>
      </c>
      <c r="AW54" s="17"/>
      <c r="AX54" s="17"/>
      <c r="AY54" s="16">
        <f t="shared" si="32"/>
        <v>0</v>
      </c>
      <c r="AZ54" s="16">
        <f t="shared" si="30"/>
        <v>0</v>
      </c>
      <c r="BA54" s="16">
        <f t="shared" si="27"/>
        <v>1496731728</v>
      </c>
      <c r="BB54" s="16">
        <f t="shared" si="43"/>
        <v>0</v>
      </c>
    </row>
    <row r="55" spans="1:54" ht="24" customHeight="1">
      <c r="A55" s="15" t="s">
        <v>0</v>
      </c>
      <c r="B55" s="14"/>
      <c r="C55" s="13"/>
      <c r="D55" s="12"/>
      <c r="E55" s="11"/>
      <c r="F55" s="10">
        <f aca="true" t="shared" si="44" ref="F55:AO55">SUM(F4:F54)</f>
        <v>17235707555</v>
      </c>
      <c r="G55" s="10">
        <f t="shared" si="44"/>
        <v>0</v>
      </c>
      <c r="H55" s="10">
        <f t="shared" si="44"/>
        <v>154775954174.2</v>
      </c>
      <c r="I55" s="10">
        <f t="shared" si="44"/>
        <v>0</v>
      </c>
      <c r="J55" s="9">
        <f t="shared" si="44"/>
        <v>17235707555</v>
      </c>
      <c r="K55" s="9">
        <f t="shared" si="44"/>
        <v>0</v>
      </c>
      <c r="L55" s="9">
        <f t="shared" si="44"/>
        <v>154775954174.2</v>
      </c>
      <c r="M55" s="9">
        <f t="shared" si="44"/>
        <v>0</v>
      </c>
      <c r="N55" s="10">
        <f t="shared" si="44"/>
        <v>17235707555</v>
      </c>
      <c r="O55" s="10">
        <f t="shared" si="44"/>
        <v>0</v>
      </c>
      <c r="P55" s="10">
        <f t="shared" si="44"/>
        <v>306377915205.4</v>
      </c>
      <c r="Q55" s="10">
        <f t="shared" si="44"/>
        <v>0</v>
      </c>
      <c r="R55" s="9">
        <f t="shared" si="44"/>
        <v>34471415110</v>
      </c>
      <c r="S55" s="9">
        <f t="shared" si="44"/>
        <v>0</v>
      </c>
      <c r="T55" s="9">
        <f t="shared" si="44"/>
        <v>461153869379.6</v>
      </c>
      <c r="U55" s="9">
        <f t="shared" si="44"/>
        <v>0</v>
      </c>
      <c r="V55" s="10">
        <f t="shared" si="44"/>
        <v>17235707555</v>
      </c>
      <c r="W55" s="10">
        <f t="shared" si="44"/>
        <v>66007832646</v>
      </c>
      <c r="X55" s="10">
        <f t="shared" si="44"/>
        <v>154820230271.2</v>
      </c>
      <c r="Y55" s="10">
        <f t="shared" si="44"/>
        <v>0</v>
      </c>
      <c r="Z55" s="9">
        <f t="shared" si="44"/>
        <v>51707122665</v>
      </c>
      <c r="AA55" s="9">
        <f t="shared" si="44"/>
        <v>66007832646</v>
      </c>
      <c r="AB55" s="9">
        <f t="shared" si="44"/>
        <v>615974099650.8</v>
      </c>
      <c r="AC55" s="9">
        <f t="shared" si="44"/>
        <v>0</v>
      </c>
      <c r="AD55" s="10">
        <f t="shared" si="44"/>
        <v>17235707555</v>
      </c>
      <c r="AE55" s="10">
        <f t="shared" si="44"/>
        <v>0</v>
      </c>
      <c r="AF55" s="10">
        <f t="shared" si="44"/>
        <v>154820230271.2</v>
      </c>
      <c r="AG55" s="10">
        <f t="shared" si="44"/>
        <v>0</v>
      </c>
      <c r="AH55" s="9">
        <f t="shared" si="44"/>
        <v>68942830220</v>
      </c>
      <c r="AI55" s="9">
        <f t="shared" si="44"/>
        <v>66007832646</v>
      </c>
      <c r="AJ55" s="9">
        <f t="shared" si="44"/>
        <v>770794329922.0001</v>
      </c>
      <c r="AK55" s="9">
        <f t="shared" si="44"/>
        <v>0</v>
      </c>
      <c r="AL55" s="10">
        <f t="shared" si="44"/>
        <v>17235707555</v>
      </c>
      <c r="AM55" s="10">
        <f t="shared" si="44"/>
        <v>0</v>
      </c>
      <c r="AN55" s="10">
        <f t="shared" si="44"/>
        <v>154820230271.2</v>
      </c>
      <c r="AO55" s="10">
        <f t="shared" si="44"/>
        <v>0</v>
      </c>
      <c r="AP55" s="9">
        <f>SUBTOTAL(9,AP4:AP54)</f>
        <v>86178537775</v>
      </c>
      <c r="AQ55" s="9">
        <f aca="true" t="shared" si="45" ref="AQ55:BB55">SUM(AQ4:AQ54)</f>
        <v>66007832646</v>
      </c>
      <c r="AR55" s="9">
        <f t="shared" si="45"/>
        <v>925614560193.2</v>
      </c>
      <c r="AS55" s="9">
        <f t="shared" si="45"/>
        <v>0</v>
      </c>
      <c r="AT55" s="10">
        <f t="shared" si="45"/>
        <v>34471415110</v>
      </c>
      <c r="AU55" s="10">
        <f t="shared" si="45"/>
        <v>0</v>
      </c>
      <c r="AV55" s="10">
        <f t="shared" si="45"/>
        <v>336638873955.4001</v>
      </c>
      <c r="AW55" s="10">
        <f t="shared" si="45"/>
        <v>0</v>
      </c>
      <c r="AX55" s="10">
        <f t="shared" si="45"/>
        <v>0</v>
      </c>
      <c r="AY55" s="9">
        <f t="shared" si="45"/>
        <v>120649952885</v>
      </c>
      <c r="AZ55" s="9">
        <f t="shared" si="45"/>
        <v>66007832646</v>
      </c>
      <c r="BA55" s="9">
        <f t="shared" si="45"/>
        <v>1262253434148.6</v>
      </c>
      <c r="BB55" s="9">
        <f t="shared" si="45"/>
        <v>0</v>
      </c>
    </row>
    <row r="56" spans="8:17" ht="15">
      <c r="H56" s="8"/>
      <c r="J56" s="4"/>
      <c r="K56" s="4"/>
      <c r="L56" s="4"/>
      <c r="M56" s="4"/>
      <c r="P56" s="6"/>
      <c r="Q56" s="6"/>
    </row>
    <row r="57" spans="16:54" ht="15">
      <c r="P57" s="2"/>
      <c r="V57" s="1">
        <v>17235707555</v>
      </c>
      <c r="W57" s="1">
        <v>66007832646</v>
      </c>
      <c r="X57" s="3">
        <v>154820230271.2</v>
      </c>
      <c r="AF57" s="3"/>
      <c r="AH57" s="3">
        <v>68942830220</v>
      </c>
      <c r="AI57" s="3"/>
      <c r="AJ57" s="3">
        <v>770794329927</v>
      </c>
      <c r="AL57" s="3">
        <v>51707122665</v>
      </c>
      <c r="AN57" s="6">
        <v>454617479175</v>
      </c>
      <c r="AP57" s="6"/>
      <c r="AV57" s="3">
        <v>336638873955</v>
      </c>
      <c r="AY57" s="6">
        <v>120649952885</v>
      </c>
      <c r="AZ57" s="6"/>
      <c r="BA57" s="6">
        <v>1262253434157</v>
      </c>
      <c r="BB57" s="6"/>
    </row>
    <row r="58" spans="14:54" ht="15">
      <c r="N58" s="3">
        <v>17235707555</v>
      </c>
      <c r="P58" s="3">
        <v>306377915205.4</v>
      </c>
      <c r="V58" s="3">
        <f>+V55-V57</f>
        <v>0</v>
      </c>
      <c r="W58" s="3">
        <f>+W55-W57</f>
        <v>0</v>
      </c>
      <c r="X58" s="3">
        <f>+X55-X57</f>
        <v>0</v>
      </c>
      <c r="AF58" s="3"/>
      <c r="AH58" s="3">
        <f>+AH55-AH57</f>
        <v>0</v>
      </c>
      <c r="AI58" s="3"/>
      <c r="AJ58" s="3">
        <f>+AJ57-AJ55</f>
        <v>4.9998779296875</v>
      </c>
      <c r="AL58" s="3"/>
      <c r="AP58" s="7"/>
      <c r="AV58" s="6">
        <f>+AV57-AV55</f>
        <v>-0.40008544921875</v>
      </c>
      <c r="AY58" s="6">
        <f>+AY57-AY55</f>
        <v>0</v>
      </c>
      <c r="AZ58" s="6"/>
      <c r="BA58" s="6">
        <f>+BA57-BA55</f>
        <v>8.39990234375</v>
      </c>
      <c r="BB58" s="6"/>
    </row>
    <row r="59" spans="51:54" ht="15">
      <c r="AY59" s="6"/>
      <c r="AZ59" s="6"/>
      <c r="BA59" s="6"/>
      <c r="BB59" s="6"/>
    </row>
  </sheetData>
  <sheetProtection/>
  <autoFilter ref="A3:BB54"/>
  <mergeCells count="12">
    <mergeCell ref="AT2:AX2"/>
    <mergeCell ref="AY2:BB2"/>
    <mergeCell ref="F2:I2"/>
    <mergeCell ref="R2:T2"/>
    <mergeCell ref="AD2:AG2"/>
    <mergeCell ref="AL2:AO2"/>
    <mergeCell ref="AP2:AS2"/>
    <mergeCell ref="AH2:AK2"/>
    <mergeCell ref="J2:M2"/>
    <mergeCell ref="N2:Q2"/>
    <mergeCell ref="V2:Y2"/>
    <mergeCell ref="Z2:AC2"/>
  </mergeCells>
  <hyperlinks>
    <hyperlink ref="E47" r:id="rId1" display="divnacc_nal@unal.edu.co; 'esolerc@unal.edu.co'"/>
    <hyperlink ref="E30" r:id="rId2" display="contabilidad@unicordoba.edu.co"/>
    <hyperlink ref="E9" r:id="rId3" display="contumng@umng.edu.co; "/>
    <hyperlink ref="E7" r:id="rId4" display="direccion@ufpso.edu.co"/>
    <hyperlink ref="E23" r:id="rId5" display="jmlopez@ut.edu.co"/>
    <hyperlink ref="E6" r:id="rId6" display="ruth.garcia@unicolmayor.edu.co"/>
    <hyperlink ref="E35" r:id="rId7" display="wbenavides@unicauca.edu.co"/>
    <hyperlink ref="E54" r:id="rId8" display="finanzas@intep.edu.co; "/>
    <hyperlink ref="E41" r:id="rId9" display="malena.burgos@uptc.edu.co"/>
    <hyperlink ref="E18" r:id="rId10" display="alexacol@univalle.edu.co"/>
    <hyperlink ref="E4" r:id="rId11" display="contabilidad@udenar.edu.co"/>
    <hyperlink ref="E15" r:id="rId12" display="rector@uniquindio.edu.co"/>
    <hyperlink ref="E16" r:id="rId13" display="rector@uniatlantico.edu.co"/>
    <hyperlink ref="E17" r:id="rId14" display="uiscontabilidad@hotmail.com"/>
    <hyperlink ref="E20" r:id="rId15" display="rectoria@ufps.edu.co"/>
    <hyperlink ref="E25" r:id="rId16" display="contabil@ucaldas.edu.co"/>
    <hyperlink ref="E31" r:id="rId17" display="contabilidad@usco.edu.co"/>
    <hyperlink ref="E32" r:id="rId18" display="contabilidad@uniamazonia.edu.co"/>
    <hyperlink ref="E43" r:id="rId19" display="enovoa@unillanos.edu.co"/>
    <hyperlink ref="E8" r:id="rId20" display="itfip2001@yahoo.com"/>
    <hyperlink ref="E21" r:id="rId21" display="seccontabi@unipamplona.edu.co"/>
    <hyperlink ref="E22" r:id="rId22" display="jcquiroz11@hotmail.com"/>
    <hyperlink ref="E24" r:id="rId23" display="jblancogiraldo@yahoo.com"/>
    <hyperlink ref="E26" r:id="rId24" display="contabilidad@iescinoc.edu.co"/>
    <hyperlink ref="E29" r:id="rId25" display="aportesbpp@une.net.co"/>
    <hyperlink ref="E36" r:id="rId26" display="contabilidad@colmayorcauca.edu.co"/>
    <hyperlink ref="E39" r:id="rId27" display="contabilidad@unimagdalena.edu.co"/>
    <hyperlink ref="E40" r:id="rId28" display="colboy7@telecom.com.co"/>
    <hyperlink ref="E44" r:id="rId29" display="contabilidad@uniguajira.edu.co"/>
    <hyperlink ref="E45" r:id="rId30" display="olivero.iriarte@unisucre.edu.co"/>
    <hyperlink ref="E48" r:id="rId31" display="upn@uni.pedagogica.edu.co; "/>
    <hyperlink ref="E49" r:id="rId32" display="contab@udistrital.edu.co"/>
    <hyperlink ref="E50" r:id="rId33" display="cprasca@itsa.edu.co"/>
    <hyperlink ref="E51" r:id="rId34" display="cmb@colmayorbolivar.edu.co"/>
    <hyperlink ref="E52" r:id="rId35" display="ysantos@pascualbravo.edu.co"/>
    <hyperlink ref="E53" r:id="rId36" display="financiera@iser.edu.co"/>
    <hyperlink ref="E37" r:id="rId37" display="mailto:contactenos@utch.edu.co"/>
    <hyperlink ref="E12" r:id="rId38" display="info@unipacifico.edu.co"/>
  </hyperlinks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scale="23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Isabel Gamboa Gamboa</dc:creator>
  <cp:keywords/>
  <dc:description/>
  <cp:lastModifiedBy>Sandra Consuelo Gutierrez Hernandez</cp:lastModifiedBy>
  <dcterms:created xsi:type="dcterms:W3CDTF">2014-07-17T18:42:04Z</dcterms:created>
  <dcterms:modified xsi:type="dcterms:W3CDTF">2014-07-17T20:05:46Z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