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  <sheet name="Hoja1" sheetId="5" state="hidden" r:id="rId5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Andr?s Vergara Ballen</author>
  </authors>
  <commentList>
    <comment ref="B2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2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5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  <comment ref="B1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</commentList>
</comments>
</file>

<file path=xl/comments2.xml><?xml version="1.0" encoding="utf-8"?>
<comments xmlns="http://schemas.openxmlformats.org/spreadsheetml/2006/main">
  <authors>
    <author>Luis Humberto Molina Moreno</author>
    <author>Andr?s Vergara Ballen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  <comment ref="I23" authorId="1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suspendido por MHCP</t>
        </r>
      </text>
    </comment>
    <comment ref="C61" authorId="1">
      <text>
        <r>
          <rPr>
            <b/>
            <sz val="9"/>
            <rFont val="Tahoma"/>
            <family val="2"/>
          </rPr>
          <t xml:space="preserve">Andrés Vergara esta solicitud de giro ya se remitió poradelantado a la Subdirección Financiera </t>
        </r>
      </text>
    </comment>
  </commentList>
</comments>
</file>

<file path=xl/comments5.xml><?xml version="1.0" encoding="utf-8"?>
<comments xmlns="http://schemas.openxmlformats.org/spreadsheetml/2006/main">
  <authors>
    <author>Andr?s Vergara Ballen</author>
  </authors>
  <commentList>
    <comment ref="A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  <comment ref="A18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3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</commentList>
</comments>
</file>

<file path=xl/sharedStrings.xml><?xml version="1.0" encoding="utf-8"?>
<sst xmlns="http://schemas.openxmlformats.org/spreadsheetml/2006/main" count="2381" uniqueCount="1109">
  <si>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</si>
  <si>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</si>
  <si>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</si>
  <si>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</si>
  <si>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</si>
  <si>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</si>
  <si>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</si>
  <si>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</si>
  <si>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</si>
  <si>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</si>
  <si>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</si>
  <si>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</si>
  <si>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</si>
  <si>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</si>
  <si>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</si>
  <si>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</si>
  <si>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</si>
  <si>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</si>
  <si>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</si>
  <si>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</si>
  <si>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</si>
  <si>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</si>
  <si>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</si>
  <si>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</si>
  <si>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</si>
  <si>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</si>
  <si>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</si>
  <si>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</si>
  <si>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</si>
  <si>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</si>
  <si>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</si>
  <si>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</si>
  <si>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</si>
  <si>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</si>
  <si>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</si>
  <si>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</si>
  <si>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</si>
  <si>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</si>
  <si>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</si>
  <si>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</si>
  <si>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</si>
  <si>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</si>
  <si>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</si>
  <si>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</si>
  <si>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</si>
  <si>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</si>
  <si>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</si>
  <si>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</si>
  <si>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</si>
  <si>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</si>
  <si>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</si>
  <si>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</si>
  <si>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</si>
  <si>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</si>
  <si>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</si>
  <si>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</si>
  <si>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</si>
  <si>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</si>
  <si>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</si>
  <si>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</si>
  <si>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</si>
  <si>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</si>
  <si>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</si>
  <si>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</si>
  <si>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</si>
  <si>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</si>
  <si>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</si>
  <si>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</si>
  <si>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</si>
  <si>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</si>
  <si>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</si>
  <si>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</si>
  <si>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</si>
  <si>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</si>
  <si>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</si>
  <si>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</si>
  <si>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</si>
  <si>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</si>
  <si>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</si>
  <si>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</si>
  <si>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</si>
  <si>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</si>
  <si>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</si>
  <si>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</si>
  <si>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</si>
  <si>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</si>
  <si>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</si>
  <si>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</si>
  <si>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</si>
  <si>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</si>
  <si>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</si>
  <si>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</si>
  <si>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</si>
  <si>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</si>
  <si>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</si>
  <si>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</si>
  <si>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</si>
  <si>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</si>
  <si>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</si>
  <si>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</si>
  <si>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</si>
  <si>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</si>
  <si>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</si>
  <si>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</si>
  <si>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</si>
  <si>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</si>
  <si>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</si>
  <si>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</si>
  <si>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</si>
  <si>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</si>
  <si>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</si>
  <si>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</si>
  <si>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</si>
  <si>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</si>
  <si>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</si>
  <si>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</si>
  <si>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</si>
  <si>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</si>
  <si>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</si>
  <si>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</si>
  <si>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</si>
  <si>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</si>
  <si>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</si>
  <si>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</si>
  <si>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</si>
  <si>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</si>
  <si>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</si>
  <si>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</si>
  <si>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</si>
  <si>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</si>
  <si>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</si>
  <si>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</si>
  <si>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</si>
  <si>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</si>
  <si>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</si>
  <si>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</si>
  <si>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</si>
  <si>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</si>
  <si>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</si>
  <si>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</si>
  <si>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</si>
  <si>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</si>
  <si>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</si>
  <si>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</si>
  <si>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</si>
  <si>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</si>
  <si>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</si>
  <si>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</si>
  <si>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</si>
  <si>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</si>
  <si>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</si>
  <si>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</si>
  <si>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</si>
  <si>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</si>
  <si>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</si>
  <si>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</si>
  <si>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</si>
  <si>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</si>
  <si>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</si>
  <si>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</si>
  <si>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</si>
  <si>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</si>
  <si>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</si>
  <si>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</si>
  <si>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</si>
  <si>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</si>
  <si>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</si>
  <si>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</si>
  <si>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</si>
  <si>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</si>
  <si>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</si>
  <si>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</si>
  <si>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</si>
  <si>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</si>
  <si>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</si>
  <si>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</si>
  <si>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</si>
  <si>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</si>
  <si>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</si>
  <si>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</si>
  <si>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</si>
  <si>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</si>
  <si>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</si>
  <si>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</si>
  <si>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</si>
  <si>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</si>
  <si>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</si>
  <si>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</si>
  <si>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</si>
  <si>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</si>
  <si>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</si>
  <si>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</si>
  <si>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</si>
  <si>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</si>
  <si>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</si>
  <si>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</si>
  <si>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</si>
  <si>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</si>
  <si>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</si>
  <si>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</si>
  <si>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</si>
  <si>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</si>
  <si>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</si>
  <si>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</si>
  <si>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</si>
  <si>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</si>
  <si>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</si>
  <si>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</si>
  <si>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</si>
  <si>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</si>
  <si>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</si>
  <si>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</si>
  <si>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</si>
  <si>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</si>
  <si>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</si>
  <si>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</si>
  <si>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</si>
  <si>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</si>
  <si>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</si>
  <si>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</si>
  <si>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</si>
  <si>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</si>
  <si>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</si>
  <si>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</si>
  <si>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</si>
  <si>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</si>
  <si>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</si>
  <si>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</si>
  <si>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</si>
  <si>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</si>
  <si>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</si>
  <si>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</si>
  <si>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</si>
  <si>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</si>
  <si>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</si>
  <si>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</si>
  <si>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</si>
  <si>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</si>
  <si>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</si>
  <si>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</si>
  <si>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</si>
  <si>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</si>
  <si>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</si>
  <si>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</si>
  <si>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</si>
  <si>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</si>
  <si>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</si>
  <si>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</si>
  <si>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</si>
  <si>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</si>
  <si>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</si>
  <si>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</si>
  <si>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</si>
  <si>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</si>
  <si>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</si>
  <si>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</si>
  <si>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</si>
  <si>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</si>
  <si>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</si>
  <si>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</si>
  <si>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</si>
  <si>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</si>
  <si>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</si>
  <si>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</si>
  <si>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</si>
  <si>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</si>
  <si>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</si>
  <si>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</si>
  <si>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</si>
  <si>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</si>
  <si>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</si>
  <si>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</si>
  <si>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</si>
  <si>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</si>
  <si>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</si>
  <si>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</si>
  <si>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</si>
  <si>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</si>
  <si>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</si>
  <si>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</si>
  <si>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</si>
  <si>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</si>
  <si>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</si>
  <si>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</si>
  <si>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</si>
  <si>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</si>
  <si>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</si>
  <si>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</si>
  <si>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</si>
  <si>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</si>
  <si>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</si>
  <si>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</si>
  <si>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</si>
  <si>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</si>
  <si>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</si>
  <si>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</si>
  <si>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</si>
  <si>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</si>
  <si>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</si>
  <si>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</si>
  <si>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</si>
  <si>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</si>
  <si>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</si>
  <si>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</si>
  <si>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</si>
  <si>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</si>
  <si>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</si>
  <si>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</si>
  <si>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</si>
  <si>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</si>
  <si>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</si>
  <si>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</si>
  <si>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</si>
  <si>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</si>
  <si>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</si>
  <si>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</si>
  <si>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</si>
  <si>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</si>
  <si>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</si>
  <si>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</si>
  <si>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</si>
  <si>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</si>
  <si>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</si>
  <si>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</si>
  <si>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</si>
  <si>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</si>
  <si>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</si>
  <si>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</si>
  <si>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</si>
  <si>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</si>
  <si>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</si>
  <si>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</si>
  <si>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</si>
  <si>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</si>
  <si>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</si>
  <si>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</si>
  <si>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</si>
  <si>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</si>
  <si>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</si>
  <si>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</si>
  <si>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</si>
  <si>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</si>
  <si>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</si>
  <si>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</si>
  <si>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</si>
  <si>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</si>
  <si>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</si>
  <si>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</si>
  <si>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</si>
  <si>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</si>
  <si>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</si>
  <si>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</si>
  <si>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</si>
  <si>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</si>
  <si>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</si>
  <si>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</si>
  <si>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</si>
  <si>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</si>
  <si>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</si>
  <si>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</si>
  <si>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</si>
  <si>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</si>
  <si>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</si>
  <si>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</si>
  <si>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</si>
  <si>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</si>
  <si>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</si>
  <si>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</si>
  <si>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</si>
  <si>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</si>
  <si>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</si>
  <si>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</si>
  <si>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</si>
  <si>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</si>
  <si>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</si>
  <si>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</si>
  <si>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</si>
  <si>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</si>
  <si>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</si>
  <si>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</si>
  <si>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</si>
  <si>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</si>
  <si>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</si>
  <si>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</si>
  <si>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</si>
  <si>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</si>
  <si>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</si>
  <si>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</si>
  <si>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</si>
  <si>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</si>
  <si>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</si>
  <si>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</si>
  <si>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</si>
  <si>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</si>
  <si>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</si>
  <si>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</si>
  <si>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</si>
  <si>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</si>
  <si>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</si>
  <si>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</si>
  <si>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</si>
  <si>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</si>
  <si>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</si>
  <si>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</si>
  <si>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</si>
  <si>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</si>
  <si>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</si>
  <si>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</si>
  <si>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</si>
  <si>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</si>
  <si>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</si>
  <si>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</si>
  <si>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</si>
  <si>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</si>
  <si>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</si>
  <si>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</si>
  <si>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</si>
  <si>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</si>
  <si>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</si>
  <si>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</si>
  <si>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</si>
  <si>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</si>
  <si>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</si>
  <si>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</si>
  <si>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</si>
  <si>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</si>
  <si>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</si>
  <si>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</si>
  <si>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</si>
  <si>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</si>
  <si>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</si>
  <si>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</si>
  <si>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</si>
  <si>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</si>
  <si>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</si>
  <si>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</si>
  <si>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</si>
  <si>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</si>
  <si>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</si>
  <si>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</si>
  <si>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</si>
  <si>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</si>
  <si>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</si>
  <si>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</si>
  <si>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</si>
  <si>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</si>
  <si>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</si>
  <si>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</si>
  <si>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</si>
  <si>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</si>
  <si>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</si>
  <si>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</si>
  <si>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</si>
  <si>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</si>
  <si>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</si>
  <si>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</si>
  <si>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</si>
  <si>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</si>
  <si>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</si>
  <si>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</si>
  <si>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</si>
  <si>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</si>
  <si>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</si>
  <si>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</si>
  <si>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</si>
  <si>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</si>
  <si>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</si>
  <si>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</si>
  <si>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</si>
  <si>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</si>
  <si>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</si>
  <si>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</si>
  <si>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</si>
  <si>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</si>
  <si>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</si>
  <si>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</si>
  <si>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</si>
  <si>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</si>
  <si>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</si>
  <si>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</si>
  <si>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</si>
  <si>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</si>
  <si>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</si>
  <si>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</si>
  <si>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</si>
  <si>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</si>
  <si>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</si>
  <si>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</si>
  <si>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</si>
  <si>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</si>
  <si>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</si>
  <si>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</si>
  <si>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</si>
  <si>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</si>
  <si>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</si>
  <si>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</si>
  <si>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</si>
  <si>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</si>
  <si>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</si>
  <si>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</si>
  <si>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</si>
  <si>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</si>
  <si>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</si>
  <si>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</si>
  <si>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</si>
  <si>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</si>
  <si>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</si>
  <si>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</si>
  <si>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</si>
  <si>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</si>
  <si>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</si>
  <si>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</si>
  <si>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</si>
  <si>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</si>
  <si>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</si>
  <si>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</si>
  <si>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</si>
  <si>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</si>
  <si>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</si>
  <si>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</si>
  <si>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</si>
  <si>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</si>
  <si>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</si>
  <si>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</si>
  <si>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</si>
  <si>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</si>
  <si>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</si>
  <si>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</si>
  <si>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</si>
  <si>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</si>
  <si>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</si>
  <si>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</si>
  <si>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</si>
  <si>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</si>
  <si>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</si>
  <si>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</si>
  <si>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</si>
  <si>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</si>
  <si>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</si>
  <si>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</si>
  <si>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</si>
  <si>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</si>
  <si>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</si>
  <si>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</si>
  <si>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</si>
  <si>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</si>
  <si>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</si>
  <si>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</si>
  <si>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</si>
  <si>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</si>
  <si>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</si>
  <si>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</si>
  <si>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</si>
  <si>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</si>
  <si>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</si>
  <si>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</si>
  <si>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</si>
  <si>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</si>
  <si>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</si>
  <si>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</si>
  <si>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</si>
  <si>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</si>
  <si>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</si>
  <si>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</si>
  <si>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</si>
  <si>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</si>
  <si>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</si>
  <si>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</si>
  <si>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</si>
  <si>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</si>
  <si>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</si>
  <si>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</si>
  <si>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</si>
  <si>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</si>
  <si>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</si>
  <si>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</si>
  <si>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</si>
  <si>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</si>
  <si>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</si>
  <si>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</si>
  <si>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</si>
  <si>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</si>
  <si>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</si>
  <si>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</si>
  <si>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</si>
  <si>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</si>
  <si>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</si>
  <si>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</si>
  <si>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</si>
  <si>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</si>
  <si>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</si>
  <si>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</si>
  <si>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</si>
  <si>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</si>
  <si>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</si>
  <si>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</si>
  <si>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</si>
  <si>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</si>
  <si>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</si>
  <si>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</si>
  <si>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</si>
  <si>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</si>
  <si>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</si>
  <si>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</si>
  <si>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</si>
  <si>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</si>
  <si>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</si>
  <si>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</si>
  <si>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</si>
  <si>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</si>
  <si>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</si>
  <si>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</si>
  <si>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</si>
  <si>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</si>
  <si>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</si>
  <si>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</si>
  <si>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</si>
  <si>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</si>
  <si>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</si>
  <si>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</si>
  <si>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</si>
  <si>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</si>
  <si>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</si>
  <si>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</si>
  <si>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</si>
  <si>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</si>
  <si>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</si>
  <si>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</si>
  <si>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</si>
  <si>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</si>
  <si>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</si>
  <si>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</si>
  <si>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</si>
  <si>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</si>
  <si>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</si>
  <si>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</si>
  <si>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</si>
  <si>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</si>
  <si>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</si>
  <si>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</si>
  <si>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</si>
  <si>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</si>
  <si>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</si>
  <si>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</si>
  <si>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</si>
  <si>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</si>
  <si>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</si>
  <si>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</si>
  <si>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</si>
  <si>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</si>
  <si>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</si>
  <si>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</si>
  <si>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</si>
  <si>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</si>
  <si>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</si>
  <si>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</si>
  <si>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</si>
  <si>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</si>
  <si>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</si>
  <si>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</si>
  <si>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</si>
  <si>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</si>
  <si>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</si>
  <si>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</si>
  <si>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</si>
  <si>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</si>
  <si>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</si>
  <si>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</si>
  <si>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</si>
  <si>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</si>
  <si>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</si>
  <si>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</si>
  <si>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</si>
  <si>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</si>
  <si>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</si>
  <si>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</si>
  <si>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</si>
  <si>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</si>
  <si>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</si>
  <si>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</si>
  <si>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</si>
  <si>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</si>
  <si>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</si>
  <si>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</si>
  <si>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</si>
  <si>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</si>
  <si>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</si>
  <si>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</si>
  <si>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</si>
  <si>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</si>
  <si>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</si>
  <si>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</si>
  <si>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</si>
  <si>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</si>
  <si>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</si>
  <si>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</si>
  <si>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</si>
  <si>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</si>
  <si>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</si>
  <si>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</si>
  <si>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</si>
  <si>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</si>
  <si>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</si>
  <si>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</si>
  <si>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</si>
  <si>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</si>
  <si>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</si>
  <si>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</si>
  <si>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</si>
  <si>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</si>
  <si>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</si>
  <si>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</si>
  <si>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</si>
  <si>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</si>
  <si>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</si>
  <si>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</si>
  <si>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</si>
  <si>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</si>
  <si>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</si>
  <si>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</si>
  <si>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</si>
  <si>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</si>
  <si>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</si>
  <si>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</si>
  <si>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</si>
  <si>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</si>
  <si>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</si>
  <si>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</si>
  <si>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</si>
  <si>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</si>
  <si>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</si>
  <si>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</si>
  <si>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</si>
  <si>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</si>
  <si>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</si>
  <si>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</si>
  <si>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</si>
  <si>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</si>
  <si>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</si>
  <si>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</si>
  <si>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</si>
  <si>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</si>
  <si>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</si>
  <si>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</si>
  <si>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</si>
  <si>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</si>
  <si>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</si>
  <si>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</si>
  <si>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</si>
  <si>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</si>
  <si>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</si>
  <si>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</si>
  <si>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</si>
  <si>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</si>
  <si>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</si>
  <si>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</si>
  <si>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</si>
  <si>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</si>
  <si>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</si>
  <si>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</si>
  <si>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</si>
  <si>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</si>
  <si>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</si>
  <si>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</si>
  <si>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</si>
  <si>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</si>
  <si>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</si>
  <si>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</si>
  <si>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</si>
  <si>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</si>
  <si>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</si>
  <si>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</si>
  <si>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</si>
  <si>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</si>
  <si>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</si>
  <si>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</si>
  <si>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</si>
  <si>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</si>
  <si>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</si>
  <si>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</si>
  <si>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</si>
  <si>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</si>
  <si>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</si>
  <si>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</si>
  <si>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</si>
  <si>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</si>
  <si>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</si>
  <si>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</si>
  <si>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</si>
  <si>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</si>
  <si>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</si>
  <si>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</si>
  <si>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</si>
  <si>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</si>
  <si>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</si>
  <si>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</si>
  <si>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</si>
  <si>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</si>
  <si>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</si>
  <si>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</si>
  <si>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</si>
  <si>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</si>
  <si>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</si>
  <si>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</si>
  <si>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</si>
  <si>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</si>
  <si>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</si>
  <si>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</si>
  <si>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</si>
  <si>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</si>
  <si>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</si>
  <si>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</si>
  <si>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</si>
  <si>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</si>
  <si>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</si>
  <si>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</si>
  <si>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</si>
  <si>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</si>
  <si>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</si>
  <si>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</si>
  <si>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</si>
  <si>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</si>
  <si>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</si>
  <si>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</si>
  <si>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</si>
  <si>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</si>
  <si>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</si>
  <si>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</si>
  <si>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</si>
  <si>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</si>
  <si>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</si>
  <si>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</si>
  <si>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</si>
  <si>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</si>
  <si>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</si>
  <si>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</si>
  <si>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</si>
  <si>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</si>
  <si>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</si>
  <si>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</si>
  <si>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</si>
  <si>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</si>
  <si>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</si>
  <si>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</si>
  <si>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</si>
  <si>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</si>
  <si>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</si>
  <si>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</si>
  <si>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</si>
  <si>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</si>
  <si>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</si>
  <si>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</si>
  <si>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</si>
  <si>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</si>
  <si>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</si>
  <si>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</si>
  <si>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</si>
  <si>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</si>
  <si>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</si>
  <si>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</si>
  <si>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</si>
  <si>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</si>
  <si>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</si>
  <si>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</si>
  <si>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</si>
  <si>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</si>
  <si>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</si>
  <si>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</si>
  <si>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</si>
  <si>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</si>
  <si>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</si>
  <si>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</si>
  <si>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</si>
  <si>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</si>
  <si>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</si>
  <si>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</si>
  <si>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</si>
  <si>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</si>
  <si>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</si>
  <si>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</si>
  <si>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</si>
  <si>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</si>
  <si>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</si>
  <si>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</si>
  <si>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</si>
  <si>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</si>
  <si>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</si>
  <si>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</si>
  <si>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</si>
  <si>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</si>
  <si>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</si>
  <si>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</si>
  <si>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</si>
  <si>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</si>
  <si>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</si>
  <si>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</si>
  <si>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</si>
  <si>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</si>
  <si>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</si>
  <si>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</si>
  <si>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</si>
  <si>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</si>
  <si>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</si>
  <si>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</si>
  <si>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</si>
  <si>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</si>
  <si>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</si>
  <si>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</si>
  <si>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</si>
  <si>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</si>
  <si>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</si>
  <si>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</si>
  <si>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</si>
  <si>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</si>
  <si>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</si>
  <si>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</si>
  <si>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</si>
  <si>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</si>
  <si>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</si>
  <si>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</si>
  <si>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</si>
  <si>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</si>
  <si>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</si>
  <si>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</si>
  <si>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</si>
  <si>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</si>
  <si>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</si>
  <si>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</si>
  <si>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</si>
  <si>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</si>
  <si>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</si>
  <si>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</si>
  <si>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</si>
  <si>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</si>
  <si>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</si>
  <si>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</si>
  <si>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</si>
  <si>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</si>
  <si>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</si>
  <si>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</si>
  <si>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</si>
  <si>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</si>
  <si>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</si>
  <si>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</si>
  <si>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</si>
  <si>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</si>
  <si>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</si>
  <si>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</si>
  <si>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</si>
  <si>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</si>
  <si>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</si>
  <si>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</si>
  <si>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</si>
  <si>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</si>
  <si>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</si>
  <si>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</si>
  <si>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</si>
  <si>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</si>
  <si>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</si>
  <si>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</si>
  <si>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</si>
  <si>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</si>
  <si>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</si>
  <si>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</si>
  <si>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</si>
  <si>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</si>
  <si>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</si>
  <si>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</si>
  <si>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</si>
  <si>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</si>
  <si>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</si>
  <si>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</si>
  <si>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</si>
  <si>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</si>
  <si>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</si>
  <si>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</si>
  <si>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</si>
  <si>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</si>
  <si>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</si>
  <si>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</si>
  <si>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</si>
  <si>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</si>
  <si>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</si>
  <si>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</si>
  <si>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</si>
  <si>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</si>
  <si>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</si>
  <si>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</si>
  <si>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</si>
  <si>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</si>
  <si>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</si>
  <si>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</si>
  <si>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</si>
  <si>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</si>
  <si>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</si>
  <si>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</si>
  <si>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</si>
  <si>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</si>
  <si>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</si>
  <si>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</si>
  <si>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</si>
  <si>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</si>
  <si>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</si>
  <si>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</si>
  <si>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</si>
  <si>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</si>
  <si>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</si>
  <si>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</si>
  <si>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</si>
  <si>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</si>
  <si>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</si>
  <si>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</si>
  <si>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</si>
  <si>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</si>
  <si>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</si>
  <si>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</si>
  <si>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</si>
  <si>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</si>
  <si>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</si>
  <si>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</si>
  <si>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</si>
  <si>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</si>
  <si>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</si>
  <si>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</si>
  <si>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</si>
  <si>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</si>
  <si>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</si>
  <si>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</si>
  <si>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</si>
  <si>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</si>
  <si>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</si>
  <si>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</si>
  <si>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</si>
  <si>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</si>
  <si>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</si>
  <si>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</si>
  <si>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</si>
  <si>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</si>
  <si>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</si>
  <si>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</si>
  <si>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</si>
  <si>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</si>
  <si>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</si>
  <si>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</si>
  <si>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</si>
  <si>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</si>
  <si>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</si>
  <si>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</si>
  <si>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</si>
  <si>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</si>
  <si>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</si>
  <si>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</si>
  <si>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</si>
  <si>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</si>
  <si>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</si>
  <si>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</si>
  <si>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</si>
  <si>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</si>
  <si>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</si>
  <si>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</si>
  <si>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</si>
  <si>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</si>
  <si>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</si>
  <si>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</si>
  <si>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</si>
  <si>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</si>
  <si>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</si>
  <si>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</si>
  <si>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</si>
  <si>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</si>
  <si>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</si>
  <si>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</si>
  <si>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</si>
  <si>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</si>
  <si>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</si>
  <si>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</si>
  <si>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</si>
  <si>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</si>
  <si>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</si>
  <si>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</si>
  <si>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</si>
  <si>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</si>
  <si>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</si>
  <si>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</si>
  <si>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</si>
  <si>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</si>
  <si>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</si>
  <si>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</si>
  <si>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</si>
  <si>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</si>
  <si>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</si>
  <si>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</si>
  <si>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</si>
  <si>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</si>
  <si>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</si>
  <si>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</si>
  <si>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</si>
  <si>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</si>
  <si>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</si>
  <si>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</si>
  <si>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</si>
  <si>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</si>
  <si>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</si>
  <si>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</si>
  <si>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</si>
  <si>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Julio  de 2014</t>
  </si>
  <si>
    <t>DISTRITOS Y MUNICIPIOS CERTIFICADOS - PAC Julio de 2014</t>
  </si>
  <si>
    <t>MUNICIPIOS  NO CERTIFICADOS - PAC Julio de 2014</t>
  </si>
  <si>
    <t>Julio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</si>
</sst>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61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2" fillId="0" borderId="0" xfId="46" applyNumberFormat="1" applyFont="1" applyFill="1" applyBorder="1" applyAlignment="1">
      <alignment horizontal="center" vertical="center" wrapText="1"/>
    </xf>
    <xf numFmtId="170" fontId="62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2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2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7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4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6" applyNumberFormat="1" applyFont="1" applyFill="1" applyBorder="1" applyAlignment="1">
      <alignment vertical="center"/>
    </xf>
    <xf numFmtId="170" fontId="5" fillId="0" borderId="22" xfId="46" applyNumberFormat="1" applyFont="1" applyFill="1" applyBorder="1" applyAlignment="1">
      <alignment vertical="center"/>
    </xf>
    <xf numFmtId="171" fontId="2" fillId="0" borderId="22" xfId="46" applyNumberFormat="1" applyFont="1" applyFill="1" applyBorder="1" applyAlignment="1">
      <alignment vertical="center"/>
    </xf>
    <xf numFmtId="171" fontId="65" fillId="0" borderId="11" xfId="46" applyNumberFormat="1" applyFont="1" applyFill="1" applyBorder="1" applyAlignment="1">
      <alignment/>
    </xf>
    <xf numFmtId="170" fontId="65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3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4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5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6" fillId="0" borderId="11" xfId="46" applyNumberFormat="1" applyFont="1" applyBorder="1" applyAlignment="1">
      <alignment horizontal="right"/>
    </xf>
    <xf numFmtId="175" fontId="14" fillId="0" borderId="11" xfId="49" applyNumberFormat="1" applyFont="1" applyBorder="1" applyAlignment="1">
      <alignment/>
    </xf>
    <xf numFmtId="174" fontId="14" fillId="0" borderId="11" xfId="46" applyNumberFormat="1" applyFont="1" applyFill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71" fontId="5" fillId="34" borderId="27" xfId="46" applyNumberFormat="1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0" borderId="29" xfId="46" applyNumberFormat="1" applyFont="1" applyBorder="1" applyAlignment="1">
      <alignment vertical="center"/>
    </xf>
    <xf numFmtId="171" fontId="0" fillId="0" borderId="29" xfId="46" applyNumberFormat="1" applyFont="1" applyBorder="1" applyAlignment="1">
      <alignment/>
    </xf>
    <xf numFmtId="171" fontId="0" fillId="34" borderId="29" xfId="46" applyNumberFormat="1" applyFont="1" applyFill="1" applyBorder="1" applyAlignment="1">
      <alignment/>
    </xf>
    <xf numFmtId="171" fontId="5" fillId="0" borderId="29" xfId="46" applyNumberFormat="1" applyFont="1" applyBorder="1" applyAlignment="1">
      <alignment/>
    </xf>
    <xf numFmtId="171" fontId="5" fillId="35" borderId="30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1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4" fontId="67" fillId="0" borderId="0" xfId="0" applyNumberFormat="1" applyFont="1" applyAlignment="1">
      <alignment vertical="center" wrapText="1"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5" fillId="0" borderId="11" xfId="46" applyNumberFormat="1" applyFont="1" applyFill="1" applyBorder="1" applyAlignment="1">
      <alignment horizontal="center"/>
    </xf>
    <xf numFmtId="1" fontId="5" fillId="0" borderId="33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0" fontId="10" fillId="42" borderId="11" xfId="0" applyFont="1" applyFill="1" applyBorder="1" applyAlignment="1">
      <alignment/>
    </xf>
    <xf numFmtId="0" fontId="10" fillId="42" borderId="11" xfId="0" applyFont="1" applyFill="1" applyBorder="1" applyAlignment="1">
      <alignment vertical="center"/>
    </xf>
    <xf numFmtId="171" fontId="64" fillId="42" borderId="11" xfId="46" applyNumberFormat="1" applyFont="1" applyFill="1" applyBorder="1" applyAlignment="1">
      <alignment/>
    </xf>
    <xf numFmtId="175" fontId="0" fillId="0" borderId="0" xfId="49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5" fontId="0" fillId="0" borderId="0" xfId="0" applyNumberFormat="1" applyAlignment="1">
      <alignment/>
    </xf>
    <xf numFmtId="171" fontId="64" fillId="44" borderId="11" xfId="46" applyNumberFormat="1" applyFont="1" applyFill="1" applyBorder="1" applyAlignment="1">
      <alignment/>
    </xf>
    <xf numFmtId="171" fontId="2" fillId="0" borderId="27" xfId="46" applyNumberFormat="1" applyFont="1" applyFill="1" applyBorder="1" applyAlignment="1">
      <alignment horizontal="center" vertical="center" wrapText="1"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21" xfId="46" applyNumberFormat="1" applyFont="1" applyFill="1" applyBorder="1" applyAlignment="1">
      <alignment horizontal="center" vertical="center" wrapText="1"/>
    </xf>
    <xf numFmtId="171" fontId="2" fillId="46" borderId="35" xfId="46" applyNumberFormat="1" applyFont="1" applyFill="1" applyBorder="1" applyAlignment="1">
      <alignment horizontal="center" vertical="center" wrapText="1"/>
    </xf>
    <xf numFmtId="171" fontId="2" fillId="46" borderId="18" xfId="46" applyNumberFormat="1" applyFont="1" applyFill="1" applyBorder="1" applyAlignment="1">
      <alignment horizontal="center" vertical="center" wrapText="1"/>
    </xf>
    <xf numFmtId="171" fontId="2" fillId="46" borderId="36" xfId="46" applyNumberFormat="1" applyFont="1" applyFill="1" applyBorder="1" applyAlignment="1">
      <alignment horizontal="center" vertical="center" wrapText="1"/>
    </xf>
    <xf numFmtId="171" fontId="9" fillId="46" borderId="35" xfId="46" applyNumberFormat="1" applyFont="1" applyFill="1" applyBorder="1" applyAlignment="1">
      <alignment horizontal="center" vertical="center" wrapText="1"/>
    </xf>
    <xf numFmtId="171" fontId="9" fillId="46" borderId="18" xfId="46" applyNumberFormat="1" applyFont="1" applyFill="1" applyBorder="1" applyAlignment="1">
      <alignment horizontal="center" vertical="center" wrapText="1"/>
    </xf>
    <xf numFmtId="171" fontId="9" fillId="46" borderId="36" xfId="46" applyNumberFormat="1" applyFont="1" applyFill="1" applyBorder="1" applyAlignment="1">
      <alignment horizontal="center" vertical="center" wrapText="1"/>
    </xf>
    <xf numFmtId="170" fontId="2" fillId="47" borderId="37" xfId="46" applyNumberFormat="1" applyFont="1" applyFill="1" applyBorder="1" applyAlignment="1">
      <alignment horizontal="center" vertical="center" wrapText="1"/>
    </xf>
    <xf numFmtId="170" fontId="2" fillId="47" borderId="38" xfId="46" applyNumberFormat="1" applyFont="1" applyFill="1" applyBorder="1" applyAlignment="1">
      <alignment horizontal="center" vertical="center" wrapText="1"/>
    </xf>
    <xf numFmtId="170" fontId="10" fillId="47" borderId="39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28" xfId="46" applyNumberFormat="1" applyFont="1" applyFill="1" applyBorder="1" applyAlignment="1">
      <alignment horizontal="center" vertical="center" wrapText="1"/>
    </xf>
    <xf numFmtId="171" fontId="10" fillId="48" borderId="31" xfId="46" applyNumberFormat="1" applyFont="1" applyFill="1" applyBorder="1" applyAlignment="1">
      <alignment horizontal="center" vertical="center" wrapText="1"/>
    </xf>
    <xf numFmtId="171" fontId="10" fillId="48" borderId="32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7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10" fillId="49" borderId="39" xfId="46" applyNumberFormat="1" applyFont="1" applyFill="1" applyBorder="1" applyAlignment="1">
      <alignment vertical="center" wrapText="1"/>
    </xf>
    <xf numFmtId="172" fontId="2" fillId="45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171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27" activePane="bottomLeft" state="frozen"/>
      <selection pane="topLeft" activeCell="A1" sqref="A1"/>
      <selection pane="bottomLeft" activeCell="I49" sqref="I49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202" t="s">
        <v>64</v>
      </c>
      <c r="B4" s="202"/>
      <c r="C4" s="202"/>
      <c r="D4" s="202"/>
      <c r="E4" s="202"/>
      <c r="F4" s="202"/>
      <c r="G4" s="202"/>
      <c r="H4" s="202"/>
      <c r="I4" s="202"/>
    </row>
    <row r="5" spans="1:9" ht="20.25">
      <c r="A5" s="202" t="s">
        <v>1105</v>
      </c>
      <c r="B5" s="202"/>
      <c r="C5" s="202"/>
      <c r="D5" s="202"/>
      <c r="E5" s="202"/>
      <c r="F5" s="202"/>
      <c r="G5" s="202"/>
      <c r="H5" s="202"/>
      <c r="I5" s="202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203" t="s">
        <v>0</v>
      </c>
      <c r="B7" s="206" t="s">
        <v>1</v>
      </c>
      <c r="C7" s="189" t="s">
        <v>61</v>
      </c>
      <c r="D7" s="189"/>
      <c r="E7" s="189"/>
      <c r="F7" s="189"/>
      <c r="G7" s="192" t="s">
        <v>1096</v>
      </c>
      <c r="H7" s="195" t="s">
        <v>1102</v>
      </c>
      <c r="I7" s="209" t="s">
        <v>2</v>
      </c>
      <c r="J7" s="198" t="s">
        <v>1104</v>
      </c>
    </row>
    <row r="8" spans="1:10" s="40" customFormat="1" ht="41.25" customHeight="1" thickBot="1">
      <c r="A8" s="204"/>
      <c r="B8" s="207"/>
      <c r="C8" s="85" t="s">
        <v>66</v>
      </c>
      <c r="D8" s="201" t="s">
        <v>96</v>
      </c>
      <c r="E8" s="201"/>
      <c r="F8" s="190" t="s">
        <v>79</v>
      </c>
      <c r="G8" s="193"/>
      <c r="H8" s="196"/>
      <c r="I8" s="210"/>
      <c r="J8" s="199"/>
    </row>
    <row r="9" spans="1:19" ht="41.25" customHeight="1" thickBot="1">
      <c r="A9" s="205"/>
      <c r="B9" s="208"/>
      <c r="C9" s="86" t="s">
        <v>62</v>
      </c>
      <c r="D9" s="99" t="s">
        <v>88</v>
      </c>
      <c r="E9" s="99" t="s">
        <v>87</v>
      </c>
      <c r="F9" s="191"/>
      <c r="G9" s="194"/>
      <c r="H9" s="197"/>
      <c r="I9" s="211"/>
      <c r="J9" s="200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3723146016</v>
      </c>
      <c r="D11" s="79">
        <v>211916771</v>
      </c>
      <c r="E11" s="79">
        <v>97797146</v>
      </c>
      <c r="F11" s="77">
        <f>+E11+D11+C11</f>
        <v>4032859933</v>
      </c>
      <c r="G11" s="77"/>
      <c r="H11" s="77">
        <f>+I11*2</f>
        <v>0</v>
      </c>
      <c r="I11" s="79">
        <v>0</v>
      </c>
      <c r="J11" s="79">
        <f>+F11+H11+I11+G11</f>
        <v>4032859933</v>
      </c>
      <c r="K11" s="145"/>
      <c r="L11" s="126"/>
      <c r="M11" s="126">
        <v>91</v>
      </c>
      <c r="N11" s="148">
        <v>3723146016</v>
      </c>
      <c r="O11" s="148">
        <v>211916771</v>
      </c>
      <c r="P11" s="148">
        <v>97797146</v>
      </c>
      <c r="Q11" s="125">
        <v>91</v>
      </c>
      <c r="R11" s="129"/>
      <c r="S11" s="129"/>
      <c r="T11" s="150">
        <v>5</v>
      </c>
      <c r="U11" s="149"/>
    </row>
    <row r="12" spans="1:21" s="9" customFormat="1" ht="21">
      <c r="A12" s="80">
        <v>5</v>
      </c>
      <c r="B12" s="78" t="s">
        <v>4</v>
      </c>
      <c r="C12" s="79">
        <v>58830840270</v>
      </c>
      <c r="D12" s="79">
        <v>5963669754</v>
      </c>
      <c r="E12" s="79">
        <v>2519402418</v>
      </c>
      <c r="F12" s="77">
        <f aca="true" t="shared" si="0" ref="F12:F42">+E12+D12+C12</f>
        <v>67313912442</v>
      </c>
      <c r="G12" s="77"/>
      <c r="H12" s="77"/>
      <c r="I12" s="79">
        <v>0</v>
      </c>
      <c r="J12" s="79">
        <f aca="true" t="shared" si="1" ref="J12:J42">+F12+H12+I12+G12</f>
        <v>67313912442</v>
      </c>
      <c r="K12" s="145"/>
      <c r="L12" s="126"/>
      <c r="M12" s="126">
        <v>5</v>
      </c>
      <c r="N12" s="148">
        <v>58830840270</v>
      </c>
      <c r="O12" s="148">
        <v>5963669754</v>
      </c>
      <c r="P12" s="148">
        <v>2519402418</v>
      </c>
      <c r="Q12" s="125">
        <v>5</v>
      </c>
      <c r="R12" s="129">
        <f>+VLOOKUP(Q12,$T$11:$U$41,2,FALSE)</f>
        <v>0</v>
      </c>
      <c r="S12" s="129"/>
      <c r="T12" s="150">
        <v>81</v>
      </c>
      <c r="U12" s="149">
        <v>32501883</v>
      </c>
    </row>
    <row r="13" spans="1:21" s="9" customFormat="1" ht="21">
      <c r="A13" s="80">
        <v>81</v>
      </c>
      <c r="B13" s="78" t="s">
        <v>18</v>
      </c>
      <c r="C13" s="79">
        <v>7083517130</v>
      </c>
      <c r="D13" s="79">
        <v>922740378</v>
      </c>
      <c r="E13" s="79">
        <v>400868270</v>
      </c>
      <c r="F13" s="77">
        <f t="shared" si="0"/>
        <v>8407125778</v>
      </c>
      <c r="G13" s="77"/>
      <c r="H13" s="77"/>
      <c r="I13" s="79">
        <v>32501883</v>
      </c>
      <c r="J13" s="79">
        <f t="shared" si="1"/>
        <v>8439627661</v>
      </c>
      <c r="K13" s="145"/>
      <c r="L13" s="126"/>
      <c r="M13" s="126">
        <v>5045</v>
      </c>
      <c r="N13" s="148">
        <v>3430907752</v>
      </c>
      <c r="O13" s="148">
        <v>269718760</v>
      </c>
      <c r="P13" s="148">
        <v>109516430</v>
      </c>
      <c r="Q13" s="125">
        <v>5045</v>
      </c>
      <c r="R13" s="129"/>
      <c r="S13" s="129"/>
      <c r="T13" s="150">
        <v>8</v>
      </c>
      <c r="U13" s="149">
        <v>896833354</v>
      </c>
    </row>
    <row r="14" spans="1:21" s="9" customFormat="1" ht="21">
      <c r="A14" s="80">
        <v>8</v>
      </c>
      <c r="B14" s="78" t="s">
        <v>65</v>
      </c>
      <c r="C14" s="79">
        <v>11295764500</v>
      </c>
      <c r="D14" s="79">
        <v>1450641713</v>
      </c>
      <c r="E14" s="79">
        <v>635655174</v>
      </c>
      <c r="F14" s="77">
        <f t="shared" si="0"/>
        <v>13382061387</v>
      </c>
      <c r="G14" s="77"/>
      <c r="H14" s="77"/>
      <c r="I14" s="79">
        <v>896833354</v>
      </c>
      <c r="J14" s="79">
        <f t="shared" si="1"/>
        <v>14278894741</v>
      </c>
      <c r="K14" s="145"/>
      <c r="L14" s="126"/>
      <c r="M14" s="126">
        <v>81</v>
      </c>
      <c r="N14" s="148">
        <v>7083517130</v>
      </c>
      <c r="O14" s="148">
        <v>922740378</v>
      </c>
      <c r="P14" s="148">
        <v>400868270</v>
      </c>
      <c r="Q14" s="125">
        <v>81</v>
      </c>
      <c r="R14" s="129">
        <f>+VLOOKUP(Q14,$T$11:$U$41,2,FALSE)</f>
        <v>32501883</v>
      </c>
      <c r="S14" s="129"/>
      <c r="T14" s="150">
        <v>13</v>
      </c>
      <c r="U14" s="149">
        <v>810400880</v>
      </c>
    </row>
    <row r="15" spans="1:21" s="9" customFormat="1" ht="21">
      <c r="A15" s="80">
        <v>13</v>
      </c>
      <c r="B15" s="78" t="s">
        <v>99</v>
      </c>
      <c r="C15" s="79">
        <v>24546024283</v>
      </c>
      <c r="D15" s="79">
        <v>3150405375</v>
      </c>
      <c r="E15" s="79">
        <v>1372626605</v>
      </c>
      <c r="F15" s="77">
        <f t="shared" si="0"/>
        <v>29069056263</v>
      </c>
      <c r="G15" s="77"/>
      <c r="H15" s="77"/>
      <c r="I15" s="79">
        <v>810400880</v>
      </c>
      <c r="J15" s="79">
        <f t="shared" si="1"/>
        <v>29879457143</v>
      </c>
      <c r="K15" s="145"/>
      <c r="L15" s="126"/>
      <c r="M15" s="126">
        <v>63001</v>
      </c>
      <c r="N15" s="148">
        <v>5509901770</v>
      </c>
      <c r="O15" s="148">
        <v>583762094</v>
      </c>
      <c r="P15" s="148">
        <v>253054790</v>
      </c>
      <c r="Q15" s="125">
        <v>63001</v>
      </c>
      <c r="R15" s="129"/>
      <c r="S15" s="129"/>
      <c r="T15" s="150">
        <v>15</v>
      </c>
      <c r="U15" s="149">
        <v>1588371746</v>
      </c>
    </row>
    <row r="16" spans="1:21" s="9" customFormat="1" ht="21">
      <c r="A16" s="80">
        <v>15</v>
      </c>
      <c r="B16" s="178" t="s">
        <v>100</v>
      </c>
      <c r="C16" s="79">
        <v>26157820957</v>
      </c>
      <c r="D16" s="79">
        <v>2940439216</v>
      </c>
      <c r="E16" s="79">
        <v>1272681038</v>
      </c>
      <c r="F16" s="77">
        <f t="shared" si="0"/>
        <v>30370941211</v>
      </c>
      <c r="G16" s="77"/>
      <c r="H16" s="77"/>
      <c r="I16" s="79">
        <v>0</v>
      </c>
      <c r="J16" s="79">
        <f t="shared" si="1"/>
        <v>30370941211</v>
      </c>
      <c r="K16" s="145"/>
      <c r="L16" s="126"/>
      <c r="M16" s="126">
        <v>8</v>
      </c>
      <c r="N16" s="148">
        <v>11295764500</v>
      </c>
      <c r="O16" s="148">
        <v>1450641713</v>
      </c>
      <c r="P16" s="148">
        <v>635655174</v>
      </c>
      <c r="Q16" s="125">
        <v>8</v>
      </c>
      <c r="R16" s="129">
        <f>+VLOOKUP(Q16,$T$11:$U$41,2,FALSE)</f>
        <v>896833354</v>
      </c>
      <c r="S16" s="129"/>
      <c r="T16" s="150">
        <v>17</v>
      </c>
      <c r="U16" s="149">
        <v>202347637</v>
      </c>
    </row>
    <row r="17" spans="1:21" s="9" customFormat="1" ht="21">
      <c r="A17" s="80">
        <v>17</v>
      </c>
      <c r="B17" s="78" t="s">
        <v>5</v>
      </c>
      <c r="C17" s="79">
        <v>12936796739</v>
      </c>
      <c r="D17" s="79">
        <v>1680373219</v>
      </c>
      <c r="E17" s="79">
        <v>709908857</v>
      </c>
      <c r="F17" s="77">
        <f t="shared" si="0"/>
        <v>15327078815</v>
      </c>
      <c r="G17" s="77"/>
      <c r="H17" s="77"/>
      <c r="I17" s="79">
        <v>202347637</v>
      </c>
      <c r="J17" s="79">
        <f t="shared" si="1"/>
        <v>15529426452</v>
      </c>
      <c r="K17" s="145"/>
      <c r="L17" s="126"/>
      <c r="M17" s="126">
        <v>68081</v>
      </c>
      <c r="N17" s="148">
        <v>4207610627</v>
      </c>
      <c r="O17" s="148">
        <v>545840186</v>
      </c>
      <c r="P17" s="148">
        <v>235696763</v>
      </c>
      <c r="Q17" s="125">
        <v>68081</v>
      </c>
      <c r="R17" s="129"/>
      <c r="S17" s="129"/>
      <c r="T17" s="150">
        <v>85</v>
      </c>
      <c r="U17" s="149"/>
    </row>
    <row r="18" spans="1:21" s="9" customFormat="1" ht="21">
      <c r="A18" s="80">
        <v>18</v>
      </c>
      <c r="B18" s="78" t="s">
        <v>101</v>
      </c>
      <c r="C18" s="79">
        <v>7752553864</v>
      </c>
      <c r="D18" s="79">
        <v>870358725</v>
      </c>
      <c r="E18" s="79">
        <v>367204236</v>
      </c>
      <c r="F18" s="77">
        <f t="shared" si="0"/>
        <v>8990116825</v>
      </c>
      <c r="G18" s="77"/>
      <c r="H18" s="77"/>
      <c r="I18" s="79">
        <v>0</v>
      </c>
      <c r="J18" s="79">
        <f t="shared" si="1"/>
        <v>8990116825</v>
      </c>
      <c r="K18" s="145"/>
      <c r="L18" s="126"/>
      <c r="M18" s="126">
        <v>8001</v>
      </c>
      <c r="N18" s="148">
        <v>18164008137</v>
      </c>
      <c r="O18" s="148">
        <v>2514471200</v>
      </c>
      <c r="P18" s="148">
        <v>1104679471</v>
      </c>
      <c r="Q18" s="125">
        <v>8001</v>
      </c>
      <c r="R18" s="129"/>
      <c r="S18" s="129"/>
      <c r="T18" s="150">
        <v>19</v>
      </c>
      <c r="U18" s="149">
        <v>735402302</v>
      </c>
    </row>
    <row r="19" spans="1:21" s="9" customFormat="1" ht="21">
      <c r="A19" s="81">
        <v>85</v>
      </c>
      <c r="B19" s="78" t="s">
        <v>19</v>
      </c>
      <c r="C19" s="79">
        <v>6424586450</v>
      </c>
      <c r="D19" s="79">
        <v>791193470</v>
      </c>
      <c r="E19" s="79">
        <v>320708780</v>
      </c>
      <c r="F19" s="77">
        <f t="shared" si="0"/>
        <v>7536488700</v>
      </c>
      <c r="G19" s="77"/>
      <c r="H19" s="77"/>
      <c r="I19" s="79">
        <v>0</v>
      </c>
      <c r="J19" s="79">
        <f t="shared" si="1"/>
        <v>7536488700</v>
      </c>
      <c r="K19" s="145"/>
      <c r="L19" s="126"/>
      <c r="M19" s="126">
        <v>5088</v>
      </c>
      <c r="N19" s="148">
        <v>6743739753</v>
      </c>
      <c r="O19" s="148">
        <v>575982418</v>
      </c>
      <c r="P19" s="148">
        <v>247859412</v>
      </c>
      <c r="Q19" s="125">
        <v>5088</v>
      </c>
      <c r="R19" s="129"/>
      <c r="S19" s="129"/>
      <c r="T19" s="150">
        <v>20</v>
      </c>
      <c r="U19" s="149">
        <v>221582861</v>
      </c>
    </row>
    <row r="20" spans="1:21" s="9" customFormat="1" ht="21">
      <c r="A20" s="80">
        <v>19</v>
      </c>
      <c r="B20" s="78" t="s">
        <v>6</v>
      </c>
      <c r="C20" s="79">
        <v>44469853234</v>
      </c>
      <c r="D20" s="79">
        <v>3361844245</v>
      </c>
      <c r="E20" s="79">
        <v>1459508343</v>
      </c>
      <c r="F20" s="77">
        <f t="shared" si="0"/>
        <v>49291205822</v>
      </c>
      <c r="G20" s="77"/>
      <c r="H20" s="77"/>
      <c r="I20" s="79">
        <v>735402302</v>
      </c>
      <c r="J20" s="79">
        <f t="shared" si="1"/>
        <v>50026608124</v>
      </c>
      <c r="K20" s="145"/>
      <c r="L20" s="144"/>
      <c r="M20" s="126">
        <v>11001</v>
      </c>
      <c r="N20" s="148">
        <v>86921285983</v>
      </c>
      <c r="O20" s="148">
        <v>10507496407</v>
      </c>
      <c r="P20" s="148">
        <v>4978077718</v>
      </c>
      <c r="Q20" s="125">
        <v>11001</v>
      </c>
      <c r="R20" s="129">
        <f>+VLOOKUP(Q20,$T$11:$U$41,2,FALSE)</f>
        <v>3359571985</v>
      </c>
      <c r="S20" s="129"/>
      <c r="T20" s="150">
        <v>27</v>
      </c>
      <c r="U20" s="149">
        <v>505790467</v>
      </c>
    </row>
    <row r="21" spans="1:21" s="9" customFormat="1" ht="21">
      <c r="A21" s="80">
        <v>20</v>
      </c>
      <c r="B21" s="78" t="s">
        <v>7</v>
      </c>
      <c r="C21" s="79">
        <v>16400290986</v>
      </c>
      <c r="D21" s="79">
        <v>1995081042</v>
      </c>
      <c r="E21" s="79">
        <v>866948230</v>
      </c>
      <c r="F21" s="77">
        <f t="shared" si="0"/>
        <v>19262320258</v>
      </c>
      <c r="G21" s="77"/>
      <c r="H21" s="77"/>
      <c r="I21" s="79">
        <v>221582861</v>
      </c>
      <c r="J21" s="79">
        <f t="shared" si="1"/>
        <v>19483903119</v>
      </c>
      <c r="K21" s="145"/>
      <c r="L21" s="126"/>
      <c r="M21" s="126">
        <v>13</v>
      </c>
      <c r="N21" s="148">
        <v>24546024283</v>
      </c>
      <c r="O21" s="148">
        <v>3150405375</v>
      </c>
      <c r="P21" s="148">
        <v>1372626605</v>
      </c>
      <c r="Q21" s="125">
        <v>13</v>
      </c>
      <c r="R21" s="129">
        <f>+VLOOKUP(Q21,$T$11:$U$41,2,FALSE)</f>
        <v>810400880</v>
      </c>
      <c r="S21" s="129"/>
      <c r="T21" s="150">
        <v>23</v>
      </c>
      <c r="U21" s="149">
        <v>374806041</v>
      </c>
    </row>
    <row r="22" spans="1:21" s="9" customFormat="1" ht="21">
      <c r="A22" s="80">
        <v>27</v>
      </c>
      <c r="B22" s="78" t="s">
        <v>102</v>
      </c>
      <c r="C22" s="79">
        <v>10449483870</v>
      </c>
      <c r="D22" s="79">
        <v>1259387935</v>
      </c>
      <c r="E22" s="79">
        <v>538335637</v>
      </c>
      <c r="F22" s="77">
        <f t="shared" si="0"/>
        <v>12247207442</v>
      </c>
      <c r="G22" s="77"/>
      <c r="H22" s="77"/>
      <c r="I22" s="79">
        <v>505790467</v>
      </c>
      <c r="J22" s="79">
        <f t="shared" si="1"/>
        <v>12752997909</v>
      </c>
      <c r="K22" s="145"/>
      <c r="L22" s="126"/>
      <c r="M22" s="126">
        <v>15</v>
      </c>
      <c r="N22" s="148">
        <v>26157820957</v>
      </c>
      <c r="O22" s="148">
        <v>2940439216</v>
      </c>
      <c r="P22" s="148">
        <v>1272681038</v>
      </c>
      <c r="Q22" s="125">
        <v>15</v>
      </c>
      <c r="R22" s="129">
        <f>+VLOOKUP(Q22,$T$11:$U$41,2,FALSE)</f>
        <v>1588371746</v>
      </c>
      <c r="S22" s="129"/>
      <c r="T22" s="150">
        <v>25</v>
      </c>
      <c r="U22" s="149">
        <v>2902575519</v>
      </c>
    </row>
    <row r="23" spans="1:21" s="9" customFormat="1" ht="21">
      <c r="A23" s="80">
        <v>23</v>
      </c>
      <c r="B23" s="82" t="s">
        <v>106</v>
      </c>
      <c r="C23" s="79">
        <v>26075501261</v>
      </c>
      <c r="D23" s="79">
        <v>3424460346</v>
      </c>
      <c r="E23" s="79">
        <v>1471678976</v>
      </c>
      <c r="F23" s="77">
        <f t="shared" si="0"/>
        <v>30971640583</v>
      </c>
      <c r="G23" s="77"/>
      <c r="H23" s="77"/>
      <c r="I23" s="79">
        <v>374806041</v>
      </c>
      <c r="J23" s="79">
        <f t="shared" si="1"/>
        <v>31346446624</v>
      </c>
      <c r="K23" s="145"/>
      <c r="L23" s="126"/>
      <c r="M23" s="126">
        <v>68001</v>
      </c>
      <c r="N23" s="148">
        <v>8628611304</v>
      </c>
      <c r="O23" s="148">
        <v>1072810157</v>
      </c>
      <c r="P23" s="148">
        <v>465722343</v>
      </c>
      <c r="Q23" s="125">
        <v>68001</v>
      </c>
      <c r="R23" s="129"/>
      <c r="S23" s="129"/>
      <c r="T23" s="150">
        <v>94</v>
      </c>
      <c r="U23" s="149">
        <v>20803415</v>
      </c>
    </row>
    <row r="24" spans="1:21" s="9" customFormat="1" ht="21">
      <c r="A24" s="80">
        <v>25</v>
      </c>
      <c r="B24" s="78" t="s">
        <v>8</v>
      </c>
      <c r="C24" s="79">
        <v>30598545239</v>
      </c>
      <c r="D24" s="79">
        <v>3563586642</v>
      </c>
      <c r="E24" s="79">
        <v>1542075647</v>
      </c>
      <c r="F24" s="77">
        <f t="shared" si="0"/>
        <v>35704207528</v>
      </c>
      <c r="G24" s="77"/>
      <c r="H24" s="77"/>
      <c r="I24" s="79">
        <v>2902575519</v>
      </c>
      <c r="J24" s="79">
        <f t="shared" si="1"/>
        <v>38606783047</v>
      </c>
      <c r="K24" s="145"/>
      <c r="L24" s="126"/>
      <c r="M24" s="126">
        <v>76109</v>
      </c>
      <c r="N24" s="148">
        <v>7613647566</v>
      </c>
      <c r="O24" s="148">
        <v>668302451</v>
      </c>
      <c r="P24" s="148">
        <v>285772341</v>
      </c>
      <c r="Q24" s="125">
        <v>76109</v>
      </c>
      <c r="R24" s="129"/>
      <c r="S24" s="129"/>
      <c r="T24" s="150">
        <v>95</v>
      </c>
      <c r="U24" s="149">
        <v>11651796</v>
      </c>
    </row>
    <row r="25" spans="1:21" s="9" customFormat="1" ht="21">
      <c r="A25" s="80">
        <v>94</v>
      </c>
      <c r="B25" s="78" t="s">
        <v>103</v>
      </c>
      <c r="C25" s="79">
        <v>2162042131</v>
      </c>
      <c r="D25" s="79">
        <v>112717082</v>
      </c>
      <c r="E25" s="79">
        <v>48114337</v>
      </c>
      <c r="F25" s="77">
        <f t="shared" si="0"/>
        <v>2322873550</v>
      </c>
      <c r="G25" s="77"/>
      <c r="H25" s="77"/>
      <c r="I25" s="79">
        <v>20803415</v>
      </c>
      <c r="J25" s="79">
        <f t="shared" si="1"/>
        <v>2343676965</v>
      </c>
      <c r="K25" s="145"/>
      <c r="L25" s="126"/>
      <c r="M25" s="126">
        <v>76111</v>
      </c>
      <c r="N25" s="148">
        <v>2210427055</v>
      </c>
      <c r="O25" s="148">
        <v>248581869</v>
      </c>
      <c r="P25" s="148">
        <v>106139005</v>
      </c>
      <c r="Q25" s="125">
        <v>76111</v>
      </c>
      <c r="R25" s="129"/>
      <c r="S25" s="129"/>
      <c r="T25" s="150">
        <v>41</v>
      </c>
      <c r="U25" s="149">
        <v>538850933</v>
      </c>
    </row>
    <row r="26" spans="1:21" s="9" customFormat="1" ht="21">
      <c r="A26" s="80">
        <v>95</v>
      </c>
      <c r="B26" s="78" t="s">
        <v>22</v>
      </c>
      <c r="C26" s="79">
        <v>3570973894</v>
      </c>
      <c r="D26" s="79">
        <v>287593938</v>
      </c>
      <c r="E26" s="79">
        <v>122053726</v>
      </c>
      <c r="F26" s="77">
        <f t="shared" si="0"/>
        <v>3980621558</v>
      </c>
      <c r="G26" s="77"/>
      <c r="H26" s="77"/>
      <c r="I26" s="79">
        <v>11651796</v>
      </c>
      <c r="J26" s="79">
        <f t="shared" si="1"/>
        <v>3992273354</v>
      </c>
      <c r="K26" s="145"/>
      <c r="L26" s="126"/>
      <c r="M26" s="126">
        <v>17</v>
      </c>
      <c r="N26" s="148">
        <v>12936796739</v>
      </c>
      <c r="O26" s="148">
        <v>1680373219</v>
      </c>
      <c r="P26" s="148">
        <v>709908857</v>
      </c>
      <c r="Q26" s="125">
        <v>17</v>
      </c>
      <c r="R26" s="129">
        <f>+VLOOKUP(Q26,$T$11:$U$41,2,FALSE)</f>
        <v>202347637</v>
      </c>
      <c r="S26" s="129"/>
      <c r="T26" s="150">
        <v>44</v>
      </c>
      <c r="U26" s="149">
        <v>133093368</v>
      </c>
    </row>
    <row r="27" spans="1:21" s="9" customFormat="1" ht="21">
      <c r="A27" s="80">
        <v>41</v>
      </c>
      <c r="B27" s="178" t="s">
        <v>9</v>
      </c>
      <c r="C27" s="79">
        <v>15935184736</v>
      </c>
      <c r="D27" s="79">
        <v>1921675183</v>
      </c>
      <c r="E27" s="79">
        <v>834951754</v>
      </c>
      <c r="F27" s="77">
        <f t="shared" si="0"/>
        <v>18691811673</v>
      </c>
      <c r="G27" s="77"/>
      <c r="H27" s="77"/>
      <c r="I27" s="79">
        <v>0</v>
      </c>
      <c r="J27" s="79">
        <f t="shared" si="1"/>
        <v>18691811673</v>
      </c>
      <c r="K27" s="145"/>
      <c r="L27" s="144"/>
      <c r="M27" s="126">
        <v>76001</v>
      </c>
      <c r="N27" s="148">
        <v>28571059879</v>
      </c>
      <c r="O27" s="148">
        <v>2516146134</v>
      </c>
      <c r="P27" s="148">
        <v>1093844945</v>
      </c>
      <c r="Q27" s="125">
        <v>76001</v>
      </c>
      <c r="R27" s="129"/>
      <c r="S27" s="129"/>
      <c r="T27" s="150">
        <v>47</v>
      </c>
      <c r="U27" s="149">
        <v>540854514</v>
      </c>
    </row>
    <row r="28" spans="1:21" s="9" customFormat="1" ht="21">
      <c r="A28" s="80">
        <v>44</v>
      </c>
      <c r="B28" s="83" t="s">
        <v>104</v>
      </c>
      <c r="C28" s="79">
        <v>9218816632</v>
      </c>
      <c r="D28" s="79">
        <v>976672919</v>
      </c>
      <c r="E28" s="79">
        <v>426071962</v>
      </c>
      <c r="F28" s="77">
        <f t="shared" si="0"/>
        <v>10621561513</v>
      </c>
      <c r="G28" s="77"/>
      <c r="H28" s="77"/>
      <c r="I28" s="79">
        <v>133093368</v>
      </c>
      <c r="J28" s="79">
        <f t="shared" si="1"/>
        <v>10754654881</v>
      </c>
      <c r="K28" s="145"/>
      <c r="L28" s="126"/>
      <c r="M28" s="126">
        <v>18</v>
      </c>
      <c r="N28" s="148">
        <v>7752553864</v>
      </c>
      <c r="O28" s="148">
        <v>870358725</v>
      </c>
      <c r="P28" s="148">
        <v>367204236</v>
      </c>
      <c r="Q28" s="125">
        <v>18</v>
      </c>
      <c r="R28" s="129"/>
      <c r="S28" s="129"/>
      <c r="T28" s="150">
        <v>50</v>
      </c>
      <c r="U28" s="149">
        <v>234726524</v>
      </c>
    </row>
    <row r="29" spans="1:21" s="9" customFormat="1" ht="21">
      <c r="A29" s="80">
        <v>47</v>
      </c>
      <c r="B29" s="78" t="s">
        <v>10</v>
      </c>
      <c r="C29" s="79">
        <v>19223886105</v>
      </c>
      <c r="D29" s="79">
        <v>2366617975</v>
      </c>
      <c r="E29" s="79">
        <v>1028595645</v>
      </c>
      <c r="F29" s="77">
        <f t="shared" si="0"/>
        <v>22619099725</v>
      </c>
      <c r="G29" s="77"/>
      <c r="H29" s="77"/>
      <c r="I29" s="79">
        <v>540854514</v>
      </c>
      <c r="J29" s="79">
        <f t="shared" si="1"/>
        <v>23159954239</v>
      </c>
      <c r="K29" s="145"/>
      <c r="L29" s="126"/>
      <c r="M29" s="126">
        <v>13001</v>
      </c>
      <c r="N29" s="148">
        <v>17517176686</v>
      </c>
      <c r="O29" s="148">
        <v>1694147164</v>
      </c>
      <c r="P29" s="148">
        <v>740085450</v>
      </c>
      <c r="Q29" s="125">
        <v>13001</v>
      </c>
      <c r="R29" s="129"/>
      <c r="S29" s="129"/>
      <c r="T29" s="150">
        <v>52</v>
      </c>
      <c r="U29" s="149">
        <v>939857178</v>
      </c>
    </row>
    <row r="30" spans="1:21" s="9" customFormat="1" ht="21">
      <c r="A30" s="80">
        <v>50</v>
      </c>
      <c r="B30" s="78" t="s">
        <v>11</v>
      </c>
      <c r="C30" s="79">
        <v>11006716927</v>
      </c>
      <c r="D30" s="79">
        <v>1196755583</v>
      </c>
      <c r="E30" s="79">
        <v>510301532</v>
      </c>
      <c r="F30" s="77">
        <f t="shared" si="0"/>
        <v>12713774042</v>
      </c>
      <c r="G30" s="77"/>
      <c r="H30" s="77"/>
      <c r="I30" s="79">
        <v>234726524</v>
      </c>
      <c r="J30" s="79">
        <f t="shared" si="1"/>
        <v>12948500566</v>
      </c>
      <c r="K30" s="145"/>
      <c r="L30" s="126"/>
      <c r="M30" s="126">
        <v>76147</v>
      </c>
      <c r="N30" s="148">
        <v>2201008701</v>
      </c>
      <c r="O30" s="148">
        <v>272284027</v>
      </c>
      <c r="P30" s="148">
        <v>116834067</v>
      </c>
      <c r="Q30" s="125">
        <v>76147</v>
      </c>
      <c r="R30" s="129"/>
      <c r="S30" s="129"/>
      <c r="T30" s="150">
        <v>54</v>
      </c>
      <c r="U30" s="149">
        <v>1190600558</v>
      </c>
    </row>
    <row r="31" spans="1:21" s="9" customFormat="1" ht="21">
      <c r="A31" s="80">
        <v>52</v>
      </c>
      <c r="B31" s="83" t="s">
        <v>12</v>
      </c>
      <c r="C31" s="79">
        <v>24637444517</v>
      </c>
      <c r="D31" s="79">
        <v>3085278243</v>
      </c>
      <c r="E31" s="79">
        <v>1298953527</v>
      </c>
      <c r="F31" s="77">
        <f t="shared" si="0"/>
        <v>29021676287</v>
      </c>
      <c r="G31" s="77"/>
      <c r="H31" s="77"/>
      <c r="I31" s="79">
        <v>939857178</v>
      </c>
      <c r="J31" s="79">
        <f t="shared" si="1"/>
        <v>29961533465</v>
      </c>
      <c r="K31" s="145"/>
      <c r="L31" s="126"/>
      <c r="M31" s="126">
        <v>85</v>
      </c>
      <c r="N31" s="148">
        <v>6424586450</v>
      </c>
      <c r="O31" s="148">
        <v>791193470</v>
      </c>
      <c r="P31" s="148">
        <v>320708780</v>
      </c>
      <c r="Q31" s="125">
        <v>85</v>
      </c>
      <c r="R31" s="129">
        <f>+VLOOKUP(Q31,$T$11:$U$41,2,FALSE)</f>
        <v>0</v>
      </c>
      <c r="S31" s="129"/>
      <c r="T31" s="150">
        <v>86</v>
      </c>
      <c r="U31" s="149">
        <v>77887023</v>
      </c>
    </row>
    <row r="32" spans="1:21" s="9" customFormat="1" ht="21">
      <c r="A32" s="80">
        <v>54</v>
      </c>
      <c r="B32" s="179" t="s">
        <v>13</v>
      </c>
      <c r="C32" s="79">
        <v>16814665028</v>
      </c>
      <c r="D32" s="79">
        <v>2166639258</v>
      </c>
      <c r="E32" s="79">
        <v>944041996</v>
      </c>
      <c r="F32" s="77">
        <f t="shared" si="0"/>
        <v>19925346282</v>
      </c>
      <c r="G32" s="77"/>
      <c r="H32" s="77"/>
      <c r="I32" s="79">
        <v>0</v>
      </c>
      <c r="J32" s="79">
        <f t="shared" si="1"/>
        <v>19925346282</v>
      </c>
      <c r="K32" s="145"/>
      <c r="L32" s="144"/>
      <c r="M32" s="126">
        <v>19</v>
      </c>
      <c r="N32" s="148">
        <v>44469853234</v>
      </c>
      <c r="O32" s="148">
        <v>3361844245</v>
      </c>
      <c r="P32" s="148">
        <v>1459508343</v>
      </c>
      <c r="Q32" s="125">
        <v>19</v>
      </c>
      <c r="R32" s="129">
        <f>+VLOOKUP(Q32,$T$11:$U$41,2,FALSE)</f>
        <v>735402302</v>
      </c>
      <c r="S32" s="129"/>
      <c r="T32" s="150">
        <v>63</v>
      </c>
      <c r="U32" s="149">
        <v>153715660</v>
      </c>
    </row>
    <row r="33" spans="1:21" s="9" customFormat="1" ht="21">
      <c r="A33" s="80">
        <v>86</v>
      </c>
      <c r="B33" s="78" t="s">
        <v>20</v>
      </c>
      <c r="C33" s="79">
        <v>10200887396</v>
      </c>
      <c r="D33" s="79">
        <v>1247518990</v>
      </c>
      <c r="E33" s="79">
        <v>533775524</v>
      </c>
      <c r="F33" s="77">
        <f t="shared" si="0"/>
        <v>11982181910</v>
      </c>
      <c r="G33" s="77"/>
      <c r="H33" s="77"/>
      <c r="I33" s="79">
        <v>77887023</v>
      </c>
      <c r="J33" s="79">
        <f t="shared" si="1"/>
        <v>12060068933</v>
      </c>
      <c r="K33" s="145"/>
      <c r="L33" s="126"/>
      <c r="M33" s="126">
        <v>20</v>
      </c>
      <c r="N33" s="148">
        <v>16400290986</v>
      </c>
      <c r="O33" s="148">
        <v>1995081042</v>
      </c>
      <c r="P33" s="148">
        <v>866948230</v>
      </c>
      <c r="Q33" s="125">
        <v>20</v>
      </c>
      <c r="R33" s="129">
        <f>+VLOOKUP(Q33,$T$11:$U$41,2,FALSE)</f>
        <v>221582861</v>
      </c>
      <c r="S33" s="129"/>
      <c r="T33" s="150">
        <v>66</v>
      </c>
      <c r="U33" s="149">
        <v>203924907</v>
      </c>
    </row>
    <row r="34" spans="1:21" s="9" customFormat="1" ht="21">
      <c r="A34" s="80">
        <v>63</v>
      </c>
      <c r="B34" s="78" t="s">
        <v>105</v>
      </c>
      <c r="C34" s="79">
        <v>6053191292</v>
      </c>
      <c r="D34" s="79">
        <v>727633131</v>
      </c>
      <c r="E34" s="79">
        <v>318915784</v>
      </c>
      <c r="F34" s="77">
        <f t="shared" si="0"/>
        <v>7099740207</v>
      </c>
      <c r="G34" s="77"/>
      <c r="H34" s="77"/>
      <c r="I34" s="79">
        <v>153715660</v>
      </c>
      <c r="J34" s="79">
        <f t="shared" si="1"/>
        <v>7253455867</v>
      </c>
      <c r="K34" s="145"/>
      <c r="L34" s="126"/>
      <c r="M34" s="126">
        <v>25175</v>
      </c>
      <c r="N34" s="148">
        <v>1632845750</v>
      </c>
      <c r="O34" s="148">
        <v>192011052</v>
      </c>
      <c r="P34" s="148">
        <v>83665224</v>
      </c>
      <c r="Q34" s="125">
        <v>25175</v>
      </c>
      <c r="R34" s="129"/>
      <c r="S34" s="129"/>
      <c r="T34" s="150">
        <v>88</v>
      </c>
      <c r="U34" s="149">
        <v>117207412</v>
      </c>
    </row>
    <row r="35" spans="1:21" s="9" customFormat="1" ht="21">
      <c r="A35" s="80">
        <v>66</v>
      </c>
      <c r="B35" s="178" t="s">
        <v>14</v>
      </c>
      <c r="C35" s="79">
        <v>6721504199</v>
      </c>
      <c r="D35" s="79">
        <v>795119121</v>
      </c>
      <c r="E35" s="79">
        <v>342402375</v>
      </c>
      <c r="F35" s="77">
        <f t="shared" si="0"/>
        <v>7859025695</v>
      </c>
      <c r="G35" s="77"/>
      <c r="H35" s="77"/>
      <c r="I35" s="79">
        <v>0</v>
      </c>
      <c r="J35" s="79">
        <f t="shared" si="1"/>
        <v>7859025695</v>
      </c>
      <c r="K35" s="145"/>
      <c r="L35" s="126"/>
      <c r="M35" s="126">
        <v>27</v>
      </c>
      <c r="N35" s="148">
        <v>10449483870</v>
      </c>
      <c r="O35" s="148">
        <v>1259387935</v>
      </c>
      <c r="P35" s="148">
        <v>538335637</v>
      </c>
      <c r="Q35" s="125">
        <v>27</v>
      </c>
      <c r="R35" s="129">
        <f>+VLOOKUP(Q35,$T$11:$U$41,2,FALSE)</f>
        <v>505790467</v>
      </c>
      <c r="S35" s="129"/>
      <c r="T35" s="150">
        <v>68</v>
      </c>
      <c r="U35" s="149">
        <v>1336132913</v>
      </c>
    </row>
    <row r="36" spans="1:21" s="9" customFormat="1" ht="21">
      <c r="A36" s="80">
        <v>88</v>
      </c>
      <c r="B36" s="84" t="s">
        <v>98</v>
      </c>
      <c r="C36" s="79">
        <v>1477373879</v>
      </c>
      <c r="D36" s="79">
        <v>145570925</v>
      </c>
      <c r="E36" s="79">
        <v>62824528</v>
      </c>
      <c r="F36" s="77">
        <f t="shared" si="0"/>
        <v>1685769332</v>
      </c>
      <c r="G36" s="77"/>
      <c r="H36" s="77"/>
      <c r="I36" s="79">
        <v>117207412</v>
      </c>
      <c r="J36" s="79">
        <f t="shared" si="1"/>
        <v>1802976744</v>
      </c>
      <c r="K36" s="145"/>
      <c r="L36" s="126"/>
      <c r="M36" s="126">
        <v>47189</v>
      </c>
      <c r="N36" s="148">
        <v>3127931966</v>
      </c>
      <c r="O36" s="148">
        <v>375445511</v>
      </c>
      <c r="P36" s="148">
        <v>162882078</v>
      </c>
      <c r="Q36" s="125">
        <v>47189</v>
      </c>
      <c r="R36" s="129"/>
      <c r="S36" s="129"/>
      <c r="T36" s="150">
        <v>70</v>
      </c>
      <c r="U36" s="149">
        <v>224939878</v>
      </c>
    </row>
    <row r="37" spans="1:21" s="9" customFormat="1" ht="21">
      <c r="A37" s="80">
        <v>68</v>
      </c>
      <c r="B37" s="78" t="s">
        <v>15</v>
      </c>
      <c r="C37" s="79">
        <v>21738792673</v>
      </c>
      <c r="D37" s="79">
        <v>2629440127</v>
      </c>
      <c r="E37" s="79">
        <v>1136362501</v>
      </c>
      <c r="F37" s="77">
        <f t="shared" si="0"/>
        <v>25504595301</v>
      </c>
      <c r="G37" s="77"/>
      <c r="H37" s="77"/>
      <c r="I37" s="79">
        <v>1336132913</v>
      </c>
      <c r="J37" s="79">
        <f t="shared" si="1"/>
        <v>26840728214</v>
      </c>
      <c r="K37" s="145"/>
      <c r="L37" s="127"/>
      <c r="M37" s="127">
        <v>23</v>
      </c>
      <c r="N37" s="148">
        <v>26075501261</v>
      </c>
      <c r="O37" s="148">
        <v>3424460346</v>
      </c>
      <c r="P37" s="148">
        <v>1471678976</v>
      </c>
      <c r="Q37" s="125">
        <v>23</v>
      </c>
      <c r="R37" s="129">
        <f>+VLOOKUP(Q37,$T$11:$U$41,2,FALSE)</f>
        <v>374806041</v>
      </c>
      <c r="S37" s="129"/>
      <c r="T37" s="151">
        <v>73</v>
      </c>
      <c r="U37" s="153">
        <v>2129259429</v>
      </c>
    </row>
    <row r="38" spans="1:21" s="9" customFormat="1" ht="21">
      <c r="A38" s="80">
        <v>70</v>
      </c>
      <c r="B38" s="78" t="s">
        <v>16</v>
      </c>
      <c r="C38" s="79">
        <v>19017458252</v>
      </c>
      <c r="D38" s="79">
        <v>2328992343</v>
      </c>
      <c r="E38" s="79">
        <v>1023272349</v>
      </c>
      <c r="F38" s="77">
        <f t="shared" si="0"/>
        <v>22369722944</v>
      </c>
      <c r="G38" s="77"/>
      <c r="H38" s="77"/>
      <c r="I38" s="79">
        <v>224939878</v>
      </c>
      <c r="J38" s="79">
        <f t="shared" si="1"/>
        <v>22594662822</v>
      </c>
      <c r="K38" s="145"/>
      <c r="L38" s="144"/>
      <c r="M38" s="126">
        <v>54001</v>
      </c>
      <c r="N38" s="148">
        <v>11734348845</v>
      </c>
      <c r="O38" s="148">
        <v>1539071200</v>
      </c>
      <c r="P38" s="148">
        <v>670901225</v>
      </c>
      <c r="Q38" s="125">
        <v>54001</v>
      </c>
      <c r="R38" s="129"/>
      <c r="S38" s="129"/>
      <c r="T38" s="150">
        <v>76</v>
      </c>
      <c r="U38" s="149">
        <v>3229754385</v>
      </c>
    </row>
    <row r="39" spans="1:21" s="9" customFormat="1" ht="21">
      <c r="A39" s="80">
        <v>73</v>
      </c>
      <c r="B39" s="78" t="s">
        <v>17</v>
      </c>
      <c r="C39" s="79">
        <v>21711967922</v>
      </c>
      <c r="D39" s="79">
        <v>2729580283</v>
      </c>
      <c r="E39" s="79">
        <v>1186048203</v>
      </c>
      <c r="F39" s="77">
        <f t="shared" si="0"/>
        <v>25627596408</v>
      </c>
      <c r="G39" s="77"/>
      <c r="H39" s="77"/>
      <c r="I39" s="79">
        <v>2129259429</v>
      </c>
      <c r="J39" s="79">
        <f t="shared" si="1"/>
        <v>27756855837</v>
      </c>
      <c r="K39" s="145"/>
      <c r="L39" s="126"/>
      <c r="M39" s="126">
        <v>25</v>
      </c>
      <c r="N39" s="148">
        <v>30598545239</v>
      </c>
      <c r="O39" s="148">
        <v>3563586642</v>
      </c>
      <c r="P39" s="148">
        <v>1542075647</v>
      </c>
      <c r="Q39" s="125">
        <v>25</v>
      </c>
      <c r="R39" s="129">
        <f>+VLOOKUP(Q39,$T$11:$U$41,2,FALSE)</f>
        <v>2902575519</v>
      </c>
      <c r="S39" s="129"/>
      <c r="T39" s="150">
        <v>97</v>
      </c>
      <c r="U39" s="149">
        <v>6414549</v>
      </c>
    </row>
    <row r="40" spans="1:21" s="9" customFormat="1" ht="21">
      <c r="A40" s="80">
        <v>76</v>
      </c>
      <c r="B40" s="83" t="s">
        <v>48</v>
      </c>
      <c r="C40" s="79">
        <v>21392433772</v>
      </c>
      <c r="D40" s="79">
        <v>2433078113</v>
      </c>
      <c r="E40" s="79">
        <v>1057807837</v>
      </c>
      <c r="F40" s="77">
        <f t="shared" si="0"/>
        <v>24883319722</v>
      </c>
      <c r="G40" s="77"/>
      <c r="H40" s="77"/>
      <c r="I40" s="79">
        <v>3229754385</v>
      </c>
      <c r="J40" s="79">
        <f t="shared" si="1"/>
        <v>28113074107</v>
      </c>
      <c r="K40" s="145"/>
      <c r="L40" s="126"/>
      <c r="M40" s="126">
        <v>66170</v>
      </c>
      <c r="N40" s="148">
        <v>3016019036</v>
      </c>
      <c r="O40" s="148">
        <v>335687332</v>
      </c>
      <c r="P40" s="148">
        <v>145840374</v>
      </c>
      <c r="Q40" s="125">
        <v>66170</v>
      </c>
      <c r="R40" s="129"/>
      <c r="S40" s="129"/>
      <c r="T40" s="150">
        <v>99</v>
      </c>
      <c r="U40" s="149">
        <v>19661074</v>
      </c>
    </row>
    <row r="41" spans="1:21" s="9" customFormat="1" ht="21">
      <c r="A41" s="80">
        <v>97</v>
      </c>
      <c r="B41" s="78" t="s">
        <v>97</v>
      </c>
      <c r="C41" s="79">
        <v>2023035770</v>
      </c>
      <c r="D41" s="79">
        <v>103115855</v>
      </c>
      <c r="E41" s="79">
        <v>42820550</v>
      </c>
      <c r="F41" s="77">
        <f t="shared" si="0"/>
        <v>2168972175</v>
      </c>
      <c r="G41" s="77"/>
      <c r="H41" s="77"/>
      <c r="I41" s="79">
        <v>6414549</v>
      </c>
      <c r="J41" s="79">
        <f t="shared" si="1"/>
        <v>2175386724</v>
      </c>
      <c r="K41" s="145"/>
      <c r="L41" s="126"/>
      <c r="M41" s="126">
        <v>15238</v>
      </c>
      <c r="N41" s="148">
        <v>2309141463</v>
      </c>
      <c r="O41" s="148">
        <v>269366907</v>
      </c>
      <c r="P41" s="148">
        <v>117742869</v>
      </c>
      <c r="Q41" s="125">
        <v>15238</v>
      </c>
      <c r="R41" s="129"/>
      <c r="S41" s="129"/>
      <c r="T41" s="150">
        <v>11001</v>
      </c>
      <c r="U41" s="149">
        <v>3359571985</v>
      </c>
    </row>
    <row r="42" spans="1:19" s="9" customFormat="1" ht="21">
      <c r="A42" s="80">
        <v>99</v>
      </c>
      <c r="B42" s="78" t="s">
        <v>23</v>
      </c>
      <c r="C42" s="79">
        <v>3106415810</v>
      </c>
      <c r="D42" s="79">
        <v>170235360</v>
      </c>
      <c r="E42" s="79">
        <v>70915497</v>
      </c>
      <c r="F42" s="77">
        <f t="shared" si="0"/>
        <v>3347566667</v>
      </c>
      <c r="G42" s="77"/>
      <c r="H42" s="77"/>
      <c r="I42" s="79">
        <v>19661074</v>
      </c>
      <c r="J42" s="79">
        <f t="shared" si="1"/>
        <v>3367227741</v>
      </c>
      <c r="K42" s="145"/>
      <c r="L42" s="126"/>
      <c r="M42" s="126">
        <v>5266</v>
      </c>
      <c r="N42" s="148">
        <v>1842238366</v>
      </c>
      <c r="O42" s="148">
        <v>204982098</v>
      </c>
      <c r="P42" s="148">
        <v>86836211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5"/>
      <c r="L43" s="126"/>
      <c r="M43" s="126">
        <v>25269</v>
      </c>
      <c r="N43" s="148">
        <v>1962476468</v>
      </c>
      <c r="O43" s="148">
        <v>260905517</v>
      </c>
      <c r="P43" s="148">
        <v>111379557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2" ref="C44:J44">SUM(C11:C43)</f>
        <v>502757515734</v>
      </c>
      <c r="D44" s="133">
        <f t="shared" si="2"/>
        <v>57010333260</v>
      </c>
      <c r="E44" s="133">
        <f t="shared" si="2"/>
        <v>24563628984</v>
      </c>
      <c r="F44" s="133">
        <f t="shared" si="2"/>
        <v>584331477978</v>
      </c>
      <c r="G44" s="134">
        <f t="shared" si="2"/>
        <v>0</v>
      </c>
      <c r="H44" s="134">
        <f t="shared" si="2"/>
        <v>0</v>
      </c>
      <c r="I44" s="134">
        <f t="shared" si="2"/>
        <v>15858200062</v>
      </c>
      <c r="J44" s="134">
        <f t="shared" si="2"/>
        <v>600189678040</v>
      </c>
      <c r="K44" s="145"/>
      <c r="L44" s="126"/>
      <c r="M44" s="126">
        <v>18001</v>
      </c>
      <c r="N44" s="148">
        <v>3686022866</v>
      </c>
      <c r="O44" s="148">
        <v>1202225502</v>
      </c>
      <c r="P44" s="148">
        <v>221235167</v>
      </c>
      <c r="Q44" s="125">
        <v>18001</v>
      </c>
      <c r="R44" s="129"/>
      <c r="S44" s="129"/>
    </row>
    <row r="45" spans="2:19" ht="21">
      <c r="B45" s="26"/>
      <c r="K45" s="145"/>
      <c r="L45" s="126"/>
      <c r="M45" s="126">
        <v>68276</v>
      </c>
      <c r="N45" s="148">
        <v>3376899200</v>
      </c>
      <c r="O45" s="148">
        <v>427371903</v>
      </c>
      <c r="P45" s="148">
        <v>186658293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5"/>
      <c r="L46" s="126"/>
      <c r="M46" s="126">
        <v>25290</v>
      </c>
      <c r="N46" s="148">
        <v>2157022737</v>
      </c>
      <c r="O46" s="148">
        <v>262284702</v>
      </c>
      <c r="P46" s="148">
        <v>118956835</v>
      </c>
      <c r="Q46" s="125">
        <v>25290</v>
      </c>
      <c r="R46" s="129"/>
      <c r="S46" s="129"/>
    </row>
    <row r="47" spans="8:19" ht="21">
      <c r="H47" s="138"/>
      <c r="K47" s="145"/>
      <c r="L47" s="126"/>
      <c r="M47" s="126">
        <v>25307</v>
      </c>
      <c r="N47" s="148">
        <v>1521199442</v>
      </c>
      <c r="O47" s="148">
        <v>188070624</v>
      </c>
      <c r="P47" s="148">
        <v>82175028</v>
      </c>
      <c r="Q47" s="125">
        <v>25307</v>
      </c>
      <c r="R47" s="129"/>
      <c r="S47" s="129"/>
    </row>
    <row r="48" spans="11:19" ht="21">
      <c r="K48" s="145"/>
      <c r="L48" s="126"/>
      <c r="M48" s="126">
        <v>68307</v>
      </c>
      <c r="N48" s="148">
        <v>2280670448</v>
      </c>
      <c r="O48" s="148">
        <v>310336189</v>
      </c>
      <c r="P48" s="148">
        <v>133268244</v>
      </c>
      <c r="Q48" s="125">
        <v>68307</v>
      </c>
      <c r="R48" s="129"/>
      <c r="S48" s="129"/>
    </row>
    <row r="49" spans="11:19" ht="21">
      <c r="K49" s="145"/>
      <c r="L49" s="126"/>
      <c r="M49" s="126">
        <v>94</v>
      </c>
      <c r="N49" s="148">
        <v>2162042131</v>
      </c>
      <c r="O49" s="148">
        <v>112717082</v>
      </c>
      <c r="P49" s="148">
        <v>48114337</v>
      </c>
      <c r="Q49" s="125">
        <v>94</v>
      </c>
      <c r="R49" s="129">
        <f>+VLOOKUP(Q49,$T$11:$U$41,2,FALSE)</f>
        <v>20803415</v>
      </c>
      <c r="S49" s="129"/>
    </row>
    <row r="50" spans="11:19" ht="21">
      <c r="K50" s="145"/>
      <c r="L50" s="126"/>
      <c r="M50" s="126">
        <v>95</v>
      </c>
      <c r="N50" s="148">
        <v>3570973894</v>
      </c>
      <c r="O50" s="148">
        <v>287593938</v>
      </c>
      <c r="P50" s="148">
        <v>122053726</v>
      </c>
      <c r="Q50" s="125">
        <v>95</v>
      </c>
      <c r="R50" s="129">
        <f>+VLOOKUP(Q50,$T$11:$U$41,2,FALSE)</f>
        <v>11651796</v>
      </c>
      <c r="S50" s="129"/>
    </row>
    <row r="51" spans="11:19" ht="21">
      <c r="K51" s="145"/>
      <c r="L51" s="126"/>
      <c r="M51" s="126">
        <v>41</v>
      </c>
      <c r="N51" s="148">
        <v>15935184736</v>
      </c>
      <c r="O51" s="148">
        <v>1921675183</v>
      </c>
      <c r="P51" s="148">
        <v>834951754</v>
      </c>
      <c r="Q51" s="125">
        <v>41</v>
      </c>
      <c r="R51" s="129">
        <f>+VLOOKUP(Q51,$T$11:$U$41,2,FALSE)</f>
        <v>538850933</v>
      </c>
      <c r="S51" s="129"/>
    </row>
    <row r="52" spans="11:19" ht="21">
      <c r="K52" s="145"/>
      <c r="L52" s="126"/>
      <c r="M52" s="126">
        <v>73001</v>
      </c>
      <c r="N52" s="148">
        <v>9577925892</v>
      </c>
      <c r="O52" s="148">
        <v>1203243989</v>
      </c>
      <c r="P52" s="148">
        <v>523295738</v>
      </c>
      <c r="Q52" s="125">
        <v>73001</v>
      </c>
      <c r="R52" s="129"/>
      <c r="S52" s="129"/>
    </row>
    <row r="53" spans="11:19" ht="21">
      <c r="K53" s="145"/>
      <c r="L53" s="126"/>
      <c r="M53" s="126">
        <v>52356</v>
      </c>
      <c r="N53" s="148">
        <v>2684694154</v>
      </c>
      <c r="O53" s="148">
        <v>342694742</v>
      </c>
      <c r="P53" s="148">
        <v>150085206</v>
      </c>
      <c r="Q53" s="125">
        <v>52356</v>
      </c>
      <c r="R53" s="129"/>
      <c r="S53" s="129"/>
    </row>
    <row r="54" spans="11:19" ht="21">
      <c r="K54" s="145"/>
      <c r="L54" s="126"/>
      <c r="M54" s="126">
        <v>5360</v>
      </c>
      <c r="N54" s="148">
        <v>3439609053</v>
      </c>
      <c r="O54" s="148">
        <v>410042266</v>
      </c>
      <c r="P54" s="148">
        <v>176716298</v>
      </c>
      <c r="Q54" s="125">
        <v>5360</v>
      </c>
      <c r="R54" s="129"/>
      <c r="S54" s="129"/>
    </row>
    <row r="55" spans="11:19" ht="21">
      <c r="K55" s="145"/>
      <c r="L55" s="126"/>
      <c r="M55" s="126">
        <v>76364</v>
      </c>
      <c r="N55" s="148">
        <v>1989101819</v>
      </c>
      <c r="O55" s="148">
        <v>214445596</v>
      </c>
      <c r="P55" s="148">
        <v>91003885</v>
      </c>
      <c r="Q55" s="125">
        <v>76364</v>
      </c>
      <c r="R55" s="129"/>
      <c r="S55" s="129"/>
    </row>
    <row r="56" spans="11:19" ht="21">
      <c r="K56" s="145"/>
      <c r="L56" s="144"/>
      <c r="M56" s="126">
        <v>44</v>
      </c>
      <c r="N56" s="148">
        <v>9218816632</v>
      </c>
      <c r="O56" s="148">
        <v>976672919</v>
      </c>
      <c r="P56" s="148">
        <v>426071962</v>
      </c>
      <c r="Q56" s="125">
        <v>44</v>
      </c>
      <c r="R56" s="129">
        <f>+VLOOKUP(Q56,$T$11:$U$41,2,FALSE)</f>
        <v>133093368</v>
      </c>
      <c r="S56" s="129"/>
    </row>
    <row r="57" spans="11:19" ht="21">
      <c r="K57" s="145"/>
      <c r="L57" s="126"/>
      <c r="M57" s="126">
        <v>23417</v>
      </c>
      <c r="N57" s="148">
        <v>3631904363</v>
      </c>
      <c r="O57" s="148">
        <v>433141202</v>
      </c>
      <c r="P57" s="148">
        <v>186754737</v>
      </c>
      <c r="Q57" s="125">
        <v>23417</v>
      </c>
      <c r="R57" s="129"/>
      <c r="S57" s="129"/>
    </row>
    <row r="58" spans="11:19" ht="21">
      <c r="K58" s="145"/>
      <c r="L58" s="126"/>
      <c r="M58" s="126">
        <v>13430</v>
      </c>
      <c r="N58" s="148">
        <v>3041794115</v>
      </c>
      <c r="O58" s="148">
        <v>401837476</v>
      </c>
      <c r="P58" s="148">
        <v>174786334</v>
      </c>
      <c r="Q58" s="125">
        <v>13430</v>
      </c>
      <c r="R58" s="129"/>
      <c r="S58" s="129"/>
    </row>
    <row r="59" spans="11:19" ht="21">
      <c r="K59" s="145"/>
      <c r="L59" s="126"/>
      <c r="M59" s="126">
        <v>47</v>
      </c>
      <c r="N59" s="148">
        <v>19223886105</v>
      </c>
      <c r="O59" s="148">
        <v>2366617975</v>
      </c>
      <c r="P59" s="148">
        <v>1028595645</v>
      </c>
      <c r="Q59" s="125">
        <v>47</v>
      </c>
      <c r="R59" s="129">
        <f>+VLOOKUP(Q59,$T$11:$U$41,2,FALSE)</f>
        <v>540854514</v>
      </c>
      <c r="S59" s="129"/>
    </row>
    <row r="60" spans="11:19" ht="21">
      <c r="K60" s="145"/>
      <c r="L60" s="126"/>
      <c r="M60" s="126">
        <v>44430</v>
      </c>
      <c r="N60" s="148">
        <v>4377898459</v>
      </c>
      <c r="O60" s="148">
        <v>382280671</v>
      </c>
      <c r="P60" s="148">
        <v>164962403</v>
      </c>
      <c r="Q60" s="125">
        <v>44430</v>
      </c>
      <c r="R60" s="129"/>
      <c r="S60" s="129"/>
    </row>
    <row r="61" spans="11:19" ht="21">
      <c r="K61" s="145"/>
      <c r="L61" s="126"/>
      <c r="M61" s="126">
        <v>8433</v>
      </c>
      <c r="N61" s="148">
        <v>2130649773</v>
      </c>
      <c r="O61" s="148">
        <v>185140525</v>
      </c>
      <c r="P61" s="148">
        <v>81517752</v>
      </c>
      <c r="Q61" s="125">
        <v>8433</v>
      </c>
      <c r="R61" s="129"/>
      <c r="S61" s="129"/>
    </row>
    <row r="62" spans="11:19" ht="21">
      <c r="K62" s="145"/>
      <c r="L62" s="126"/>
      <c r="M62" s="126">
        <v>17001</v>
      </c>
      <c r="N62" s="148">
        <v>6885480991</v>
      </c>
      <c r="O62" s="148">
        <v>853234923</v>
      </c>
      <c r="P62" s="148">
        <v>372676725</v>
      </c>
      <c r="Q62" s="125">
        <v>17001</v>
      </c>
      <c r="R62" s="129"/>
      <c r="S62" s="129"/>
    </row>
    <row r="63" spans="11:19" ht="21">
      <c r="K63" s="145"/>
      <c r="L63" s="126"/>
      <c r="M63" s="126">
        <v>5001</v>
      </c>
      <c r="N63" s="148">
        <v>35946063697</v>
      </c>
      <c r="O63" s="148">
        <v>3859209438</v>
      </c>
      <c r="P63" s="148">
        <v>1833967265</v>
      </c>
      <c r="Q63" s="125">
        <v>5001</v>
      </c>
      <c r="R63" s="129"/>
      <c r="S63" s="129"/>
    </row>
    <row r="64" spans="11:19" ht="21">
      <c r="K64" s="145"/>
      <c r="L64" s="126"/>
      <c r="M64" s="126">
        <v>50</v>
      </c>
      <c r="N64" s="148">
        <v>11006716927</v>
      </c>
      <c r="O64" s="148">
        <v>1196755583</v>
      </c>
      <c r="P64" s="148">
        <v>510301532</v>
      </c>
      <c r="Q64" s="125">
        <v>50</v>
      </c>
      <c r="R64" s="129">
        <f>+VLOOKUP(Q64,$T$11:$U$41,2,FALSE)</f>
        <v>234726524</v>
      </c>
      <c r="S64" s="129"/>
    </row>
    <row r="65" spans="11:19" ht="21">
      <c r="K65" s="145"/>
      <c r="L65" s="126"/>
      <c r="M65" s="126">
        <v>23001</v>
      </c>
      <c r="N65" s="148">
        <v>9246268257</v>
      </c>
      <c r="O65" s="148">
        <v>1165631033</v>
      </c>
      <c r="P65" s="148">
        <v>495119218</v>
      </c>
      <c r="Q65" s="125">
        <v>23001</v>
      </c>
      <c r="R65" s="129"/>
      <c r="S65" s="129"/>
    </row>
    <row r="66" spans="11:19" ht="21">
      <c r="K66" s="145"/>
      <c r="L66" s="126"/>
      <c r="M66" s="126">
        <v>25473</v>
      </c>
      <c r="N66" s="148">
        <v>1327201569</v>
      </c>
      <c r="O66" s="148">
        <v>147517555</v>
      </c>
      <c r="P66" s="148">
        <v>64424043</v>
      </c>
      <c r="Q66" s="125">
        <v>25473</v>
      </c>
      <c r="R66" s="129"/>
      <c r="S66" s="129"/>
    </row>
    <row r="67" spans="11:19" ht="21">
      <c r="K67" s="145"/>
      <c r="L67" s="126"/>
      <c r="M67" s="126">
        <v>52</v>
      </c>
      <c r="N67" s="148">
        <v>24637444517</v>
      </c>
      <c r="O67" s="148">
        <v>3085278243</v>
      </c>
      <c r="P67" s="148">
        <v>1298953527</v>
      </c>
      <c r="Q67" s="125">
        <v>52</v>
      </c>
      <c r="R67" s="129">
        <f>+VLOOKUP(Q67,$T$11:$U$41,2,FALSE)</f>
        <v>939857178</v>
      </c>
      <c r="S67" s="129"/>
    </row>
    <row r="68" spans="11:19" ht="21">
      <c r="K68" s="145"/>
      <c r="L68" s="126"/>
      <c r="M68" s="126">
        <v>41001</v>
      </c>
      <c r="N68" s="148">
        <v>7564944541</v>
      </c>
      <c r="O68" s="148">
        <v>908978453</v>
      </c>
      <c r="P68" s="148">
        <v>399926968</v>
      </c>
      <c r="Q68" s="125">
        <v>41001</v>
      </c>
      <c r="R68" s="129"/>
      <c r="S68" s="129"/>
    </row>
    <row r="69" spans="11:19" ht="21">
      <c r="K69" s="145"/>
      <c r="L69" s="126"/>
      <c r="M69" s="126">
        <v>54</v>
      </c>
      <c r="N69" s="148">
        <v>16814665028</v>
      </c>
      <c r="O69" s="148">
        <v>2166639258</v>
      </c>
      <c r="P69" s="148">
        <v>944041996</v>
      </c>
      <c r="Q69" s="125">
        <v>54</v>
      </c>
      <c r="R69" s="129">
        <f>+VLOOKUP(Q69,$T$11:$U$41,2,FALSE)</f>
        <v>1190600558</v>
      </c>
      <c r="S69" s="129"/>
    </row>
    <row r="70" spans="11:19" ht="21">
      <c r="K70" s="145"/>
      <c r="L70" s="126"/>
      <c r="M70" s="126">
        <v>76520</v>
      </c>
      <c r="N70" s="148">
        <v>4572080487</v>
      </c>
      <c r="O70" s="148">
        <v>580071609</v>
      </c>
      <c r="P70" s="148">
        <v>248167108</v>
      </c>
      <c r="Q70" s="125">
        <v>76520</v>
      </c>
      <c r="R70" s="129"/>
      <c r="S70" s="129"/>
    </row>
    <row r="71" spans="11:19" ht="21">
      <c r="K71" s="145"/>
      <c r="L71" s="126"/>
      <c r="M71" s="126">
        <v>52001</v>
      </c>
      <c r="N71" s="148">
        <v>8672980559</v>
      </c>
      <c r="O71" s="148">
        <v>1067934098</v>
      </c>
      <c r="P71" s="148">
        <v>468947069</v>
      </c>
      <c r="Q71" s="125">
        <v>52001</v>
      </c>
      <c r="R71" s="129"/>
      <c r="S71" s="129"/>
    </row>
    <row r="72" spans="11:19" ht="21">
      <c r="K72" s="145"/>
      <c r="L72" s="126"/>
      <c r="M72" s="126">
        <v>66001</v>
      </c>
      <c r="N72" s="148">
        <v>8367475989</v>
      </c>
      <c r="O72" s="148">
        <v>1090390797</v>
      </c>
      <c r="P72" s="148">
        <v>476380517</v>
      </c>
      <c r="Q72" s="125">
        <v>66001</v>
      </c>
      <c r="R72" s="129"/>
      <c r="S72" s="129"/>
    </row>
    <row r="73" spans="11:19" ht="21">
      <c r="K73" s="145"/>
      <c r="L73" s="126"/>
      <c r="M73" s="126">
        <v>68547</v>
      </c>
      <c r="N73" s="148">
        <v>3136146136</v>
      </c>
      <c r="O73" s="148">
        <v>369803670</v>
      </c>
      <c r="P73" s="148">
        <v>160842459</v>
      </c>
      <c r="Q73" s="125">
        <v>68547</v>
      </c>
      <c r="R73" s="129"/>
      <c r="S73" s="129"/>
    </row>
    <row r="74" spans="11:19" ht="21">
      <c r="K74" s="145"/>
      <c r="L74" s="126"/>
      <c r="M74" s="126">
        <v>41551</v>
      </c>
      <c r="N74" s="148">
        <v>2999895264</v>
      </c>
      <c r="O74" s="148">
        <v>369127139</v>
      </c>
      <c r="P74" s="148">
        <v>161215155</v>
      </c>
      <c r="Q74" s="125">
        <v>41551</v>
      </c>
      <c r="R74" s="129"/>
      <c r="S74" s="129"/>
    </row>
    <row r="75" spans="11:19" ht="21">
      <c r="K75" s="145"/>
      <c r="L75" s="126"/>
      <c r="M75" s="126">
        <v>19001</v>
      </c>
      <c r="N75" s="148">
        <v>5303439377</v>
      </c>
      <c r="O75" s="148">
        <v>961921525</v>
      </c>
      <c r="P75" s="148">
        <v>417373289</v>
      </c>
      <c r="Q75" s="125">
        <v>19001</v>
      </c>
      <c r="R75" s="129"/>
      <c r="S75" s="129"/>
    </row>
    <row r="76" spans="11:19" ht="21">
      <c r="K76" s="145"/>
      <c r="L76" s="126"/>
      <c r="M76" s="126">
        <v>86</v>
      </c>
      <c r="N76" s="148">
        <v>10200887396</v>
      </c>
      <c r="O76" s="148">
        <v>1247518990</v>
      </c>
      <c r="P76" s="148">
        <v>533775524</v>
      </c>
      <c r="Q76" s="125">
        <v>86</v>
      </c>
      <c r="R76" s="129">
        <f>+VLOOKUP(Q76,$T$11:$U$41,2,FALSE)</f>
        <v>77887023</v>
      </c>
      <c r="S76" s="129"/>
    </row>
    <row r="77" spans="11:19" ht="21">
      <c r="K77" s="145"/>
      <c r="L77" s="128"/>
      <c r="M77" s="126">
        <v>27001</v>
      </c>
      <c r="N77" s="148">
        <v>4002977451</v>
      </c>
      <c r="O77" s="148">
        <v>1482079118</v>
      </c>
      <c r="P77" s="148">
        <v>274151253</v>
      </c>
      <c r="Q77" s="125">
        <v>27001</v>
      </c>
      <c r="R77" s="129"/>
      <c r="S77" s="129"/>
    </row>
    <row r="78" spans="11:19" ht="21">
      <c r="K78" s="145"/>
      <c r="L78" s="126"/>
      <c r="M78" s="126">
        <v>63</v>
      </c>
      <c r="N78" s="148">
        <v>6053191292</v>
      </c>
      <c r="O78" s="148">
        <v>727633131</v>
      </c>
      <c r="P78" s="148">
        <v>318915784</v>
      </c>
      <c r="Q78" s="125">
        <v>63</v>
      </c>
      <c r="R78" s="129">
        <f>+VLOOKUP(Q78,$T$11:$U$41,2,FALSE)</f>
        <v>153715660</v>
      </c>
      <c r="S78" s="129"/>
    </row>
    <row r="79" spans="11:19" ht="21">
      <c r="K79" s="145"/>
      <c r="L79" s="126"/>
      <c r="M79" s="126">
        <v>44001</v>
      </c>
      <c r="N79" s="148">
        <v>12185237695</v>
      </c>
      <c r="O79" s="148">
        <v>537704002</v>
      </c>
      <c r="P79" s="148">
        <v>213673407</v>
      </c>
      <c r="Q79" s="125">
        <v>44001</v>
      </c>
      <c r="R79" s="129"/>
      <c r="S79" s="129"/>
    </row>
    <row r="80" spans="11:19" ht="21">
      <c r="K80" s="145"/>
      <c r="L80" s="126"/>
      <c r="M80" s="126">
        <v>5615</v>
      </c>
      <c r="N80" s="148">
        <v>1919783144</v>
      </c>
      <c r="O80" s="148">
        <v>232404500</v>
      </c>
      <c r="P80" s="148">
        <v>100063973</v>
      </c>
      <c r="Q80" s="125">
        <v>5615</v>
      </c>
      <c r="R80" s="129"/>
      <c r="S80" s="129"/>
    </row>
    <row r="81" spans="11:19" ht="21">
      <c r="K81" s="145"/>
      <c r="L81" s="126"/>
      <c r="M81" s="126">
        <v>66</v>
      </c>
      <c r="N81" s="148">
        <v>6721504199</v>
      </c>
      <c r="O81" s="148">
        <v>795119121</v>
      </c>
      <c r="P81" s="148">
        <v>342402375</v>
      </c>
      <c r="Q81" s="125">
        <v>66</v>
      </c>
      <c r="R81" s="129">
        <f>+VLOOKUP(Q81,$T$11:$U$41,2,FALSE)</f>
        <v>203924907</v>
      </c>
      <c r="S81" s="129"/>
    </row>
    <row r="82" spans="11:19" ht="21">
      <c r="K82" s="145"/>
      <c r="L82" s="126"/>
      <c r="M82" s="126">
        <v>5631</v>
      </c>
      <c r="N82" s="148">
        <v>642465262</v>
      </c>
      <c r="O82" s="148">
        <v>94078457</v>
      </c>
      <c r="P82" s="148">
        <v>38575033</v>
      </c>
      <c r="Q82" s="125">
        <v>5631</v>
      </c>
      <c r="R82" s="129"/>
      <c r="S82" s="129"/>
    </row>
    <row r="83" spans="11:19" ht="21">
      <c r="K83" s="145"/>
      <c r="L83" s="126"/>
      <c r="M83" s="126">
        <v>23660</v>
      </c>
      <c r="N83" s="148">
        <v>2661523514</v>
      </c>
      <c r="O83" s="148">
        <v>351107082</v>
      </c>
      <c r="P83" s="148">
        <v>153607242</v>
      </c>
      <c r="Q83" s="125">
        <v>23660</v>
      </c>
      <c r="R83" s="129"/>
      <c r="S83" s="129"/>
    </row>
    <row r="84" spans="11:19" ht="21">
      <c r="K84" s="145"/>
      <c r="L84" s="126"/>
      <c r="M84" s="126">
        <v>88</v>
      </c>
      <c r="N84" s="148">
        <v>1477373879</v>
      </c>
      <c r="O84" s="148">
        <v>145570925</v>
      </c>
      <c r="P84" s="148">
        <v>62824528</v>
      </c>
      <c r="Q84" s="125">
        <v>88</v>
      </c>
      <c r="R84" s="129">
        <f>+VLOOKUP(Q84,$T$11:$U$41,2,FALSE)</f>
        <v>117207412</v>
      </c>
      <c r="S84" s="129"/>
    </row>
    <row r="85" spans="11:19" ht="21">
      <c r="K85" s="145"/>
      <c r="L85" s="126"/>
      <c r="M85" s="126">
        <v>47001</v>
      </c>
      <c r="N85" s="148">
        <v>9370169978</v>
      </c>
      <c r="O85" s="148">
        <v>1053506366</v>
      </c>
      <c r="P85" s="148">
        <v>469222225</v>
      </c>
      <c r="Q85" s="125">
        <v>47001</v>
      </c>
      <c r="R85" s="129"/>
      <c r="S85" s="129"/>
    </row>
    <row r="86" spans="11:19" ht="21">
      <c r="K86" s="145"/>
      <c r="L86" s="144"/>
      <c r="M86" s="126">
        <v>68</v>
      </c>
      <c r="N86" s="148">
        <v>21738792673</v>
      </c>
      <c r="O86" s="148">
        <v>2629440127</v>
      </c>
      <c r="P86" s="148">
        <v>1136362501</v>
      </c>
      <c r="Q86" s="125">
        <v>68</v>
      </c>
      <c r="R86" s="129">
        <f>+VLOOKUP(Q86,$T$11:$U$41,2,FALSE)</f>
        <v>1336132913</v>
      </c>
      <c r="S86" s="129"/>
    </row>
    <row r="87" spans="11:19" ht="21">
      <c r="K87" s="145"/>
      <c r="L87" s="126"/>
      <c r="M87" s="126">
        <v>70001</v>
      </c>
      <c r="N87" s="148">
        <v>6699411145</v>
      </c>
      <c r="O87" s="148">
        <v>696164747</v>
      </c>
      <c r="P87" s="148">
        <v>305107908</v>
      </c>
      <c r="Q87" s="125">
        <v>70001</v>
      </c>
      <c r="R87" s="129"/>
      <c r="S87" s="129"/>
    </row>
    <row r="88" spans="11:19" ht="21">
      <c r="K88" s="145"/>
      <c r="L88" s="126"/>
      <c r="M88" s="126">
        <v>25754</v>
      </c>
      <c r="N88" s="148">
        <v>8817969012</v>
      </c>
      <c r="O88" s="148">
        <v>593399768</v>
      </c>
      <c r="P88" s="148">
        <v>257013062</v>
      </c>
      <c r="Q88" s="125">
        <v>25754</v>
      </c>
      <c r="R88" s="129"/>
      <c r="S88" s="129"/>
    </row>
    <row r="89" spans="11:19" ht="21">
      <c r="K89" s="145"/>
      <c r="L89" s="126"/>
      <c r="M89" s="126">
        <v>15759</v>
      </c>
      <c r="N89" s="148">
        <v>2410521255</v>
      </c>
      <c r="O89" s="148">
        <v>288676781</v>
      </c>
      <c r="P89" s="148">
        <v>125927383</v>
      </c>
      <c r="Q89" s="125">
        <v>15759</v>
      </c>
      <c r="R89" s="129"/>
      <c r="S89" s="129"/>
    </row>
    <row r="90" spans="11:19" ht="21">
      <c r="K90" s="145"/>
      <c r="L90" s="126"/>
      <c r="M90" s="126">
        <v>8758</v>
      </c>
      <c r="N90" s="148">
        <v>7705418972</v>
      </c>
      <c r="O90" s="148">
        <v>543732561</v>
      </c>
      <c r="P90" s="148">
        <v>250245109</v>
      </c>
      <c r="Q90" s="125">
        <v>8758</v>
      </c>
      <c r="R90" s="129"/>
      <c r="S90" s="129"/>
    </row>
    <row r="91" spans="11:19" ht="21">
      <c r="K91" s="145"/>
      <c r="L91" s="126"/>
      <c r="M91" s="126">
        <v>70</v>
      </c>
      <c r="N91" s="148">
        <v>19017458252</v>
      </c>
      <c r="O91" s="148">
        <v>2328992343</v>
      </c>
      <c r="P91" s="148">
        <v>1023272349</v>
      </c>
      <c r="Q91" s="125">
        <v>70</v>
      </c>
      <c r="R91" s="129">
        <f>+VLOOKUP(Q91,$T$11:$U$41,2,FALSE)</f>
        <v>224939878</v>
      </c>
      <c r="S91" s="129"/>
    </row>
    <row r="92" spans="11:19" ht="21">
      <c r="K92" s="145"/>
      <c r="L92" s="126"/>
      <c r="M92" s="126">
        <v>73</v>
      </c>
      <c r="N92" s="148">
        <v>21711967922</v>
      </c>
      <c r="O92" s="148">
        <v>2729580283</v>
      </c>
      <c r="P92" s="148">
        <v>1186048203</v>
      </c>
      <c r="Q92" s="125">
        <v>73</v>
      </c>
      <c r="R92" s="129">
        <f>+VLOOKUP(Q92,$T$11:$U$41,2,FALSE)</f>
        <v>2129259429</v>
      </c>
      <c r="S92" s="129"/>
    </row>
    <row r="93" spans="11:19" ht="21">
      <c r="K93" s="145"/>
      <c r="L93" s="126"/>
      <c r="M93" s="126">
        <v>76834</v>
      </c>
      <c r="N93" s="148">
        <v>3381713398</v>
      </c>
      <c r="O93" s="148">
        <v>395796536</v>
      </c>
      <c r="P93" s="148">
        <v>171342833</v>
      </c>
      <c r="Q93" s="125">
        <v>76834</v>
      </c>
      <c r="R93" s="129"/>
      <c r="S93" s="129"/>
    </row>
    <row r="94" spans="11:19" ht="21">
      <c r="K94" s="145"/>
      <c r="L94" s="126"/>
      <c r="M94" s="126">
        <v>52835</v>
      </c>
      <c r="N94" s="148">
        <v>6417494211</v>
      </c>
      <c r="O94" s="148">
        <v>574878193</v>
      </c>
      <c r="P94" s="148">
        <v>247618704</v>
      </c>
      <c r="Q94" s="125">
        <v>52835</v>
      </c>
      <c r="R94" s="129"/>
      <c r="S94" s="129"/>
    </row>
    <row r="95" spans="11:19" ht="21">
      <c r="K95" s="145"/>
      <c r="L95" s="126"/>
      <c r="M95" s="126">
        <v>15001</v>
      </c>
      <c r="N95" s="148">
        <v>3429018979</v>
      </c>
      <c r="O95" s="148">
        <v>369818608</v>
      </c>
      <c r="P95" s="148">
        <v>162091073</v>
      </c>
      <c r="Q95" s="125">
        <v>15001</v>
      </c>
      <c r="R95" s="129"/>
      <c r="S95" s="129"/>
    </row>
    <row r="96" spans="11:19" ht="21">
      <c r="K96" s="145"/>
      <c r="L96" s="126"/>
      <c r="M96" s="126">
        <v>5837</v>
      </c>
      <c r="N96" s="148">
        <v>4220649511</v>
      </c>
      <c r="O96" s="148">
        <v>510946431</v>
      </c>
      <c r="P96" s="148">
        <v>210283625</v>
      </c>
      <c r="Q96" s="125">
        <v>5837</v>
      </c>
      <c r="R96" s="129"/>
      <c r="S96" s="129"/>
    </row>
    <row r="97" spans="11:19" ht="21">
      <c r="K97" s="145"/>
      <c r="L97" s="126"/>
      <c r="M97" s="126">
        <v>44847</v>
      </c>
      <c r="N97" s="148">
        <v>3108591872</v>
      </c>
      <c r="O97" s="148">
        <v>125991981</v>
      </c>
      <c r="P97" s="148">
        <v>53800947</v>
      </c>
      <c r="Q97" s="125">
        <v>44847</v>
      </c>
      <c r="R97" s="129"/>
      <c r="S97" s="129"/>
    </row>
    <row r="98" spans="11:19" ht="21">
      <c r="K98" s="145"/>
      <c r="L98" s="126"/>
      <c r="M98" s="126">
        <v>76</v>
      </c>
      <c r="N98" s="148">
        <v>21392433772</v>
      </c>
      <c r="O98" s="148">
        <v>2433078113</v>
      </c>
      <c r="P98" s="148">
        <v>1057807837</v>
      </c>
      <c r="Q98" s="125">
        <v>76</v>
      </c>
      <c r="R98" s="129">
        <f>+VLOOKUP(Q98,$T$11:$U$41,2,FALSE)</f>
        <v>3229754385</v>
      </c>
      <c r="S98" s="129"/>
    </row>
    <row r="99" spans="11:19" ht="21">
      <c r="K99" s="145"/>
      <c r="L99" s="126"/>
      <c r="M99" s="126">
        <v>20001</v>
      </c>
      <c r="N99" s="148">
        <v>8869503854</v>
      </c>
      <c r="O99" s="148">
        <v>952459293</v>
      </c>
      <c r="P99" s="148">
        <v>413545914</v>
      </c>
      <c r="Q99" s="125">
        <v>20001</v>
      </c>
      <c r="R99" s="129"/>
      <c r="S99" s="129"/>
    </row>
    <row r="100" spans="11:19" ht="21">
      <c r="K100" s="145"/>
      <c r="L100" s="126"/>
      <c r="M100" s="126">
        <v>97</v>
      </c>
      <c r="N100" s="148">
        <v>2023035770</v>
      </c>
      <c r="O100" s="148">
        <v>103115855</v>
      </c>
      <c r="P100" s="148">
        <v>42820550</v>
      </c>
      <c r="Q100" s="125">
        <v>97</v>
      </c>
      <c r="R100" s="129">
        <f>+VLOOKUP(Q100,$T$11:$U$41,2,FALSE)</f>
        <v>6414549</v>
      </c>
      <c r="S100" s="129"/>
    </row>
    <row r="101" spans="11:19" ht="21">
      <c r="K101" s="145"/>
      <c r="L101" s="126"/>
      <c r="M101" s="126">
        <v>99</v>
      </c>
      <c r="N101" s="148">
        <v>3106415810</v>
      </c>
      <c r="O101" s="148">
        <v>170235360</v>
      </c>
      <c r="P101" s="148">
        <v>70915497</v>
      </c>
      <c r="Q101" s="125">
        <v>99</v>
      </c>
      <c r="R101" s="129">
        <f>+VLOOKUP(Q101,$T$11:$U$41,2,FALSE)</f>
        <v>19661074</v>
      </c>
      <c r="S101" s="129"/>
    </row>
    <row r="102" spans="11:19" ht="21">
      <c r="K102" s="145"/>
      <c r="L102" s="144"/>
      <c r="M102" s="126">
        <v>50001</v>
      </c>
      <c r="N102" s="148">
        <v>8293479486</v>
      </c>
      <c r="O102" s="148">
        <v>1029681390</v>
      </c>
      <c r="P102" s="148">
        <v>451007891</v>
      </c>
      <c r="Q102" s="125">
        <v>50001</v>
      </c>
      <c r="R102" s="129"/>
      <c r="S102" s="129"/>
    </row>
    <row r="103" spans="11:19" ht="21">
      <c r="K103" s="145"/>
      <c r="L103" s="126"/>
      <c r="M103" s="126">
        <v>85001</v>
      </c>
      <c r="N103" s="148">
        <v>3449436125</v>
      </c>
      <c r="O103" s="148">
        <v>449554570</v>
      </c>
      <c r="P103" s="148">
        <v>177976191</v>
      </c>
      <c r="Q103" s="125">
        <v>85001</v>
      </c>
      <c r="R103" s="129"/>
      <c r="S103" s="129"/>
    </row>
    <row r="104" spans="11:19" ht="21">
      <c r="K104" s="145"/>
      <c r="L104" s="126"/>
      <c r="M104" s="126">
        <v>25899</v>
      </c>
      <c r="N104" s="148">
        <v>1764336379</v>
      </c>
      <c r="O104" s="148">
        <v>222886010</v>
      </c>
      <c r="P104" s="148">
        <v>96880940</v>
      </c>
      <c r="Q104" s="125">
        <v>25899</v>
      </c>
      <c r="R104" s="129"/>
      <c r="S104" s="129"/>
    </row>
    <row r="105" spans="14:18" ht="18">
      <c r="N105" s="139">
        <f>SUM(N11:N104)</f>
        <v>957368973272</v>
      </c>
      <c r="O105" s="139">
        <f>SUM(O11:O104)</f>
        <v>109499147765</v>
      </c>
      <c r="P105" s="139">
        <f>SUM(P11:P104)</f>
        <v>47242749706</v>
      </c>
      <c r="R105" s="139">
        <f>SUM(R11:R104)</f>
        <v>22739520191</v>
      </c>
    </row>
  </sheetData>
  <sheetProtection/>
  <autoFilter ref="R9:R105"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68" zoomScaleNormal="68" zoomScalePageLayoutView="0" workbookViewId="0" topLeftCell="B1">
      <pane ySplit="10" topLeftCell="A11" activePane="bottomLeft" state="frozen"/>
      <selection pane="topLeft" activeCell="A1" sqref="A1"/>
      <selection pane="bottomLeft" activeCell="I11" sqref="I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20" t="s">
        <v>64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>
      <c r="A5" s="220" t="s">
        <v>1106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12" t="s">
        <v>0</v>
      </c>
      <c r="B7" s="215" t="s">
        <v>81</v>
      </c>
      <c r="C7" s="219" t="s">
        <v>61</v>
      </c>
      <c r="D7" s="219"/>
      <c r="E7" s="219"/>
      <c r="F7" s="219"/>
      <c r="G7" s="192" t="s">
        <v>1096</v>
      </c>
      <c r="H7" s="195" t="s">
        <v>1102</v>
      </c>
      <c r="I7" s="226" t="s">
        <v>1103</v>
      </c>
      <c r="J7" s="221" t="s">
        <v>2</v>
      </c>
      <c r="K7" s="198" t="s">
        <v>1104</v>
      </c>
    </row>
    <row r="8" spans="1:11" ht="27.75" customHeight="1" thickBot="1">
      <c r="A8" s="213"/>
      <c r="B8" s="216"/>
      <c r="C8" s="113" t="s">
        <v>66</v>
      </c>
      <c r="D8" s="217" t="s">
        <v>96</v>
      </c>
      <c r="E8" s="218"/>
      <c r="F8" s="224" t="s">
        <v>67</v>
      </c>
      <c r="G8" s="193"/>
      <c r="H8" s="196"/>
      <c r="I8" s="227"/>
      <c r="J8" s="222"/>
      <c r="K8" s="199"/>
    </row>
    <row r="9" spans="1:21" ht="37.5" customHeight="1" thickBot="1">
      <c r="A9" s="214"/>
      <c r="B9" s="208"/>
      <c r="C9" s="114" t="s">
        <v>62</v>
      </c>
      <c r="D9" s="115" t="s">
        <v>88</v>
      </c>
      <c r="E9" s="115" t="s">
        <v>87</v>
      </c>
      <c r="F9" s="225"/>
      <c r="G9" s="194"/>
      <c r="H9" s="197"/>
      <c r="I9" s="228"/>
      <c r="J9" s="223"/>
      <c r="K9" s="200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86921285983</v>
      </c>
      <c r="D11" s="79">
        <v>10507496407</v>
      </c>
      <c r="E11" s="79">
        <v>4978077718</v>
      </c>
      <c r="F11" s="73">
        <f>+E11+D11+C11</f>
        <v>102406860108</v>
      </c>
      <c r="G11" s="141"/>
      <c r="H11" s="141"/>
      <c r="I11" s="79">
        <v>2622968130</v>
      </c>
      <c r="J11" s="79">
        <v>3359571985</v>
      </c>
      <c r="K11" s="79">
        <f>+F11+H11+I11+J11+G11</f>
        <v>108389400223</v>
      </c>
      <c r="N11" s="126">
        <v>91</v>
      </c>
      <c r="O11" s="129">
        <f>+Dptos!N11</f>
        <v>3723146016</v>
      </c>
      <c r="P11" s="129">
        <f>+Dptos!O11</f>
        <v>211916771</v>
      </c>
      <c r="Q11" s="129">
        <f>+Dptos!P11</f>
        <v>97797146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v>18164008137</v>
      </c>
      <c r="D12" s="79">
        <v>2514471200</v>
      </c>
      <c r="E12" s="79">
        <v>1104679471</v>
      </c>
      <c r="F12" s="73">
        <f aca="true" t="shared" si="0" ref="F12:F72">+E12+D12+C12</f>
        <v>21783158808</v>
      </c>
      <c r="G12" s="141"/>
      <c r="H12" s="141"/>
      <c r="I12" s="79">
        <v>687761857</v>
      </c>
      <c r="J12" s="79"/>
      <c r="K12" s="79">
        <f aca="true" t="shared" si="1" ref="K12:K72">+F12+H12+I12+J12+G12</f>
        <v>22470920665</v>
      </c>
      <c r="N12" s="126">
        <v>5</v>
      </c>
      <c r="O12" s="129">
        <f>+Dptos!N12</f>
        <v>58830840270</v>
      </c>
      <c r="P12" s="129">
        <f>+Dptos!O12</f>
        <v>5963669754</v>
      </c>
      <c r="Q12" s="129">
        <f>+Dptos!P12</f>
        <v>2519402418</v>
      </c>
      <c r="R12" s="125">
        <v>5</v>
      </c>
      <c r="S12" s="129">
        <f>+Dptos!R12</f>
        <v>0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v>17517176686</v>
      </c>
      <c r="D13" s="79">
        <v>1694147164</v>
      </c>
      <c r="E13" s="79">
        <v>740085450</v>
      </c>
      <c r="F13" s="73">
        <f t="shared" si="0"/>
        <v>19951409300</v>
      </c>
      <c r="G13" s="141"/>
      <c r="H13" s="141"/>
      <c r="I13" s="79">
        <v>624273188</v>
      </c>
      <c r="J13" s="79">
        <v>0</v>
      </c>
      <c r="K13" s="79">
        <f t="shared" si="1"/>
        <v>20575682488</v>
      </c>
      <c r="N13" s="126">
        <v>5045</v>
      </c>
      <c r="O13" s="129">
        <f>+Dptos!N13</f>
        <v>3430907752</v>
      </c>
      <c r="P13" s="129">
        <f>+Dptos!O13</f>
        <v>269718760</v>
      </c>
      <c r="Q13" s="129">
        <f>+Dptos!P13</f>
        <v>109516430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v>9370169978</v>
      </c>
      <c r="D14" s="79">
        <v>1053506366</v>
      </c>
      <c r="E14" s="79">
        <v>469222225</v>
      </c>
      <c r="F14" s="73">
        <f t="shared" si="0"/>
        <v>10892898569</v>
      </c>
      <c r="G14" s="141"/>
      <c r="H14" s="141"/>
      <c r="I14" s="79">
        <v>428751121</v>
      </c>
      <c r="J14" s="79">
        <v>0</v>
      </c>
      <c r="K14" s="79">
        <f t="shared" si="1"/>
        <v>11321649690</v>
      </c>
      <c r="N14" s="126">
        <v>81</v>
      </c>
      <c r="O14" s="129">
        <f>+Dptos!N14</f>
        <v>7083517130</v>
      </c>
      <c r="P14" s="129">
        <f>+Dptos!O14</f>
        <v>922740378</v>
      </c>
      <c r="Q14" s="129">
        <f>+Dptos!P14</f>
        <v>400868270</v>
      </c>
      <c r="R14" s="125">
        <v>81</v>
      </c>
      <c r="S14" s="129">
        <f>+Dptos!R14</f>
        <v>32501883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v>5509901770</v>
      </c>
      <c r="D15" s="79">
        <v>583762094</v>
      </c>
      <c r="E15" s="79">
        <v>253054790</v>
      </c>
      <c r="F15" s="73">
        <f t="shared" si="0"/>
        <v>6346718654</v>
      </c>
      <c r="G15" s="142"/>
      <c r="H15" s="141"/>
      <c r="I15" s="79">
        <v>215514207</v>
      </c>
      <c r="J15" s="79">
        <v>0</v>
      </c>
      <c r="K15" s="79">
        <f t="shared" si="1"/>
        <v>6562232861</v>
      </c>
      <c r="N15" s="126">
        <v>63001</v>
      </c>
      <c r="O15" s="129">
        <f>+Dptos!N15</f>
        <v>5509901770</v>
      </c>
      <c r="P15" s="129">
        <f>+Dptos!O15</f>
        <v>583762094</v>
      </c>
      <c r="Q15" s="129">
        <f>+Dptos!P15</f>
        <v>253054790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v>4207610627</v>
      </c>
      <c r="D16" s="79">
        <v>545840186</v>
      </c>
      <c r="E16" s="79">
        <v>235696763</v>
      </c>
      <c r="F16" s="73">
        <f t="shared" si="0"/>
        <v>4989147576</v>
      </c>
      <c r="G16" s="141"/>
      <c r="H16" s="141"/>
      <c r="I16" s="79">
        <v>186679806</v>
      </c>
      <c r="J16" s="79">
        <v>0</v>
      </c>
      <c r="K16" s="79">
        <f t="shared" si="1"/>
        <v>5175827382</v>
      </c>
      <c r="N16" s="126">
        <v>8</v>
      </c>
      <c r="O16" s="129">
        <f>+Dptos!N16</f>
        <v>11295764500</v>
      </c>
      <c r="P16" s="129">
        <f>+Dptos!O16</f>
        <v>1450641713</v>
      </c>
      <c r="Q16" s="129">
        <f>+Dptos!P16</f>
        <v>635655174</v>
      </c>
      <c r="R16" s="125">
        <v>8</v>
      </c>
      <c r="S16" s="129">
        <f>+Dptos!R16</f>
        <v>896833354</v>
      </c>
      <c r="T16" s="129"/>
      <c r="U16" s="125"/>
    </row>
    <row r="17" spans="1:21" s="44" customFormat="1" ht="21">
      <c r="A17" s="77">
        <v>5088</v>
      </c>
      <c r="B17" s="152" t="s">
        <v>26</v>
      </c>
      <c r="C17" s="79">
        <v>6743739753</v>
      </c>
      <c r="D17" s="79">
        <v>575982418</v>
      </c>
      <c r="E17" s="79">
        <v>247859412</v>
      </c>
      <c r="F17" s="73">
        <f t="shared" si="0"/>
        <v>7567581583</v>
      </c>
      <c r="G17" s="141"/>
      <c r="H17" s="141"/>
      <c r="I17" s="79">
        <v>184815553</v>
      </c>
      <c r="J17" s="79">
        <v>0</v>
      </c>
      <c r="K17" s="79">
        <f t="shared" si="1"/>
        <v>7752397136</v>
      </c>
      <c r="N17" s="126">
        <v>68081</v>
      </c>
      <c r="O17" s="129">
        <f>+Dptos!N17</f>
        <v>4207610627</v>
      </c>
      <c r="P17" s="129">
        <f>+Dptos!O17</f>
        <v>545840186</v>
      </c>
      <c r="Q17" s="129">
        <f>+Dptos!P17</f>
        <v>235696763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v>8628611304</v>
      </c>
      <c r="D18" s="79">
        <v>1072810157</v>
      </c>
      <c r="E18" s="79">
        <v>465722343</v>
      </c>
      <c r="F18" s="73">
        <f t="shared" si="0"/>
        <v>10167143804</v>
      </c>
      <c r="G18" s="141"/>
      <c r="H18" s="141"/>
      <c r="I18" s="79">
        <v>340016507</v>
      </c>
      <c r="J18" s="79">
        <v>0</v>
      </c>
      <c r="K18" s="79">
        <f t="shared" si="1"/>
        <v>10507160311</v>
      </c>
      <c r="N18" s="126">
        <v>8001</v>
      </c>
      <c r="O18" s="129">
        <f>+Dptos!N18</f>
        <v>18164008137</v>
      </c>
      <c r="P18" s="129">
        <f>+Dptos!O18</f>
        <v>2514471200</v>
      </c>
      <c r="Q18" s="129">
        <f>+Dptos!P18</f>
        <v>1104679471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v>7613647566</v>
      </c>
      <c r="D19" s="79">
        <v>668302451</v>
      </c>
      <c r="E19" s="79">
        <v>285772341</v>
      </c>
      <c r="F19" s="73">
        <f t="shared" si="0"/>
        <v>8567722358</v>
      </c>
      <c r="G19" s="141"/>
      <c r="H19" s="141"/>
      <c r="I19" s="79">
        <v>338841429</v>
      </c>
      <c r="J19" s="79">
        <v>0</v>
      </c>
      <c r="K19" s="79">
        <f t="shared" si="1"/>
        <v>8906563787</v>
      </c>
      <c r="N19" s="126">
        <v>5088</v>
      </c>
      <c r="O19" s="129">
        <f>+Dptos!N19</f>
        <v>6743739753</v>
      </c>
      <c r="P19" s="129">
        <f>+Dptos!O19</f>
        <v>575982418</v>
      </c>
      <c r="Q19" s="129">
        <f>+Dptos!P19</f>
        <v>247859412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v>2210427055</v>
      </c>
      <c r="D20" s="79">
        <v>248581869</v>
      </c>
      <c r="E20" s="79">
        <v>106139005</v>
      </c>
      <c r="F20" s="73">
        <f t="shared" si="0"/>
        <v>2565147929</v>
      </c>
      <c r="G20" s="141"/>
      <c r="H20" s="141"/>
      <c r="I20" s="79">
        <v>79922881</v>
      </c>
      <c r="J20" s="79">
        <v>0</v>
      </c>
      <c r="K20" s="79">
        <f t="shared" si="1"/>
        <v>2645070810</v>
      </c>
      <c r="N20" s="126">
        <v>11001</v>
      </c>
      <c r="O20" s="129">
        <f>+Dptos!N20</f>
        <v>86921285983</v>
      </c>
      <c r="P20" s="129">
        <f>+Dptos!O20</f>
        <v>10507496407</v>
      </c>
      <c r="Q20" s="129">
        <f>+Dptos!P20</f>
        <v>4978077718</v>
      </c>
      <c r="R20" s="125">
        <v>11001</v>
      </c>
      <c r="S20" s="129">
        <f>+Dptos!R20</f>
        <v>3359571985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v>28571059879</v>
      </c>
      <c r="D21" s="79">
        <v>2516146134</v>
      </c>
      <c r="E21" s="79">
        <v>1093844945</v>
      </c>
      <c r="F21" s="73">
        <f t="shared" si="0"/>
        <v>32181050958</v>
      </c>
      <c r="G21" s="142"/>
      <c r="H21" s="141"/>
      <c r="I21" s="79">
        <v>773162930</v>
      </c>
      <c r="J21" s="79">
        <v>0</v>
      </c>
      <c r="K21" s="79">
        <f t="shared" si="1"/>
        <v>32954213888</v>
      </c>
      <c r="N21" s="126">
        <v>13</v>
      </c>
      <c r="O21" s="129">
        <f>+Dptos!N21</f>
        <v>24546024283</v>
      </c>
      <c r="P21" s="129">
        <f>+Dptos!O21</f>
        <v>3150405375</v>
      </c>
      <c r="Q21" s="129">
        <f>+Dptos!P21</f>
        <v>1372626605</v>
      </c>
      <c r="R21" s="125">
        <v>13</v>
      </c>
      <c r="S21" s="129">
        <f>+Dptos!R21</f>
        <v>810400880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v>2201008701</v>
      </c>
      <c r="D22" s="79">
        <v>272284027</v>
      </c>
      <c r="E22" s="79">
        <v>116834067</v>
      </c>
      <c r="F22" s="73">
        <f t="shared" si="0"/>
        <v>2590126795</v>
      </c>
      <c r="G22" s="141"/>
      <c r="H22" s="141"/>
      <c r="I22" s="79">
        <v>93583080</v>
      </c>
      <c r="J22" s="79">
        <v>0</v>
      </c>
      <c r="K22" s="79">
        <f t="shared" si="1"/>
        <v>2683709875</v>
      </c>
      <c r="N22" s="126">
        <v>15</v>
      </c>
      <c r="O22" s="129">
        <f>+Dptos!N22</f>
        <v>26157820957</v>
      </c>
      <c r="P22" s="129">
        <f>+Dptos!O22</f>
        <v>2940439216</v>
      </c>
      <c r="Q22" s="129">
        <f>+Dptos!P22</f>
        <v>1272681038</v>
      </c>
      <c r="R22" s="125">
        <v>15</v>
      </c>
      <c r="S22" s="129">
        <f>+Dptos!R22</f>
        <v>1588371746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v>3127931966</v>
      </c>
      <c r="D23" s="79">
        <v>375445511</v>
      </c>
      <c r="E23" s="79">
        <v>162882078</v>
      </c>
      <c r="F23" s="73">
        <f t="shared" si="0"/>
        <v>3666259555</v>
      </c>
      <c r="G23" s="143"/>
      <c r="H23" s="141"/>
      <c r="I23" s="180">
        <v>0</v>
      </c>
      <c r="J23" s="79">
        <v>0</v>
      </c>
      <c r="K23" s="79">
        <f t="shared" si="1"/>
        <v>3666259555</v>
      </c>
      <c r="N23" s="126">
        <v>68001</v>
      </c>
      <c r="O23" s="129">
        <f>+Dptos!N23</f>
        <v>8628611304</v>
      </c>
      <c r="P23" s="129">
        <f>+Dptos!O23</f>
        <v>1072810157</v>
      </c>
      <c r="Q23" s="129">
        <f>+Dptos!P23</f>
        <v>465722343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v>11734348845</v>
      </c>
      <c r="D24" s="79">
        <v>1539071200</v>
      </c>
      <c r="E24" s="79">
        <v>670901225</v>
      </c>
      <c r="F24" s="73">
        <f t="shared" si="0"/>
        <v>13944321270</v>
      </c>
      <c r="G24" s="73"/>
      <c r="H24" s="141"/>
      <c r="I24" s="79">
        <v>515711618</v>
      </c>
      <c r="J24" s="79">
        <v>0</v>
      </c>
      <c r="K24" s="79">
        <f t="shared" si="1"/>
        <v>14460032888</v>
      </c>
      <c r="N24" s="126">
        <v>76109</v>
      </c>
      <c r="O24" s="129">
        <f>+Dptos!N24</f>
        <v>7613647566</v>
      </c>
      <c r="P24" s="129">
        <f>+Dptos!O24</f>
        <v>668302451</v>
      </c>
      <c r="Q24" s="129">
        <f>+Dptos!P24</f>
        <v>285772341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v>3016019036</v>
      </c>
      <c r="D25" s="79">
        <v>335687332</v>
      </c>
      <c r="E25" s="79">
        <v>145840374</v>
      </c>
      <c r="F25" s="73">
        <f t="shared" si="0"/>
        <v>3497546742</v>
      </c>
      <c r="G25" s="73"/>
      <c r="H25" s="141"/>
      <c r="I25" s="79">
        <v>122056508</v>
      </c>
      <c r="J25" s="79">
        <v>0</v>
      </c>
      <c r="K25" s="79">
        <f t="shared" si="1"/>
        <v>3619603250</v>
      </c>
      <c r="N25" s="126">
        <v>76111</v>
      </c>
      <c r="O25" s="129">
        <f>+Dptos!N25</f>
        <v>2210427055</v>
      </c>
      <c r="P25" s="129">
        <f>+Dptos!O25</f>
        <v>248581869</v>
      </c>
      <c r="Q25" s="129">
        <f>+Dptos!P25</f>
        <v>106139005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74" t="s">
        <v>29</v>
      </c>
      <c r="C26" s="79">
        <v>2309141463</v>
      </c>
      <c r="D26" s="79">
        <v>269366907</v>
      </c>
      <c r="E26" s="79">
        <v>117742869</v>
      </c>
      <c r="F26" s="73">
        <f t="shared" si="0"/>
        <v>2696251239</v>
      </c>
      <c r="G26" s="73"/>
      <c r="H26" s="141"/>
      <c r="I26" s="79">
        <v>73792430</v>
      </c>
      <c r="J26" s="79">
        <v>0</v>
      </c>
      <c r="K26" s="79">
        <f t="shared" si="1"/>
        <v>2770043669</v>
      </c>
      <c r="N26" s="126">
        <v>17</v>
      </c>
      <c r="O26" s="129">
        <f>+Dptos!N26</f>
        <v>12936796739</v>
      </c>
      <c r="P26" s="129">
        <f>+Dptos!O26</f>
        <v>1680373219</v>
      </c>
      <c r="Q26" s="129">
        <f>+Dptos!P26</f>
        <v>709908857</v>
      </c>
      <c r="R26" s="125">
        <v>17</v>
      </c>
      <c r="S26" s="129">
        <f>+Dptos!R26</f>
        <v>202347637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v>1842238366</v>
      </c>
      <c r="D27" s="79">
        <v>204982098</v>
      </c>
      <c r="E27" s="79">
        <v>86836211</v>
      </c>
      <c r="F27" s="73">
        <f t="shared" si="0"/>
        <v>2134056675</v>
      </c>
      <c r="G27" s="73"/>
      <c r="H27" s="141"/>
      <c r="I27" s="79">
        <v>71255573</v>
      </c>
      <c r="J27" s="79">
        <v>0</v>
      </c>
      <c r="K27" s="79">
        <f t="shared" si="1"/>
        <v>2205312248</v>
      </c>
      <c r="N27" s="126">
        <v>76001</v>
      </c>
      <c r="O27" s="129">
        <f>+Dptos!N27</f>
        <v>28571059879</v>
      </c>
      <c r="P27" s="129">
        <f>+Dptos!O27</f>
        <v>2516146134</v>
      </c>
      <c r="Q27" s="129">
        <f>+Dptos!P27</f>
        <v>1093844945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74" t="s">
        <v>32</v>
      </c>
      <c r="C28" s="79">
        <v>3686022866</v>
      </c>
      <c r="D28" s="79">
        <v>1202225502</v>
      </c>
      <c r="E28" s="79">
        <v>221235167</v>
      </c>
      <c r="F28" s="73">
        <f t="shared" si="0"/>
        <v>5109483535</v>
      </c>
      <c r="G28" s="73"/>
      <c r="H28" s="141"/>
      <c r="I28" s="79">
        <v>196242664</v>
      </c>
      <c r="J28" s="79">
        <v>0</v>
      </c>
      <c r="K28" s="79">
        <f t="shared" si="1"/>
        <v>5305726199</v>
      </c>
      <c r="N28" s="126">
        <v>18</v>
      </c>
      <c r="O28" s="129">
        <f>+Dptos!N28</f>
        <v>7752553864</v>
      </c>
      <c r="P28" s="129">
        <f>+Dptos!O28</f>
        <v>870358725</v>
      </c>
      <c r="Q28" s="129">
        <f>+Dptos!P28</f>
        <v>367204236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v>3376899200</v>
      </c>
      <c r="D29" s="79">
        <v>427371903</v>
      </c>
      <c r="E29" s="79">
        <v>186658293</v>
      </c>
      <c r="F29" s="73">
        <f t="shared" si="0"/>
        <v>3990929396</v>
      </c>
      <c r="G29" s="73"/>
      <c r="H29" s="141"/>
      <c r="I29" s="79">
        <v>137946043</v>
      </c>
      <c r="J29" s="79">
        <v>0</v>
      </c>
      <c r="K29" s="79">
        <f t="shared" si="1"/>
        <v>4128875439</v>
      </c>
      <c r="N29" s="126">
        <v>13001</v>
      </c>
      <c r="O29" s="129">
        <f>+Dptos!N29</f>
        <v>17517176686</v>
      </c>
      <c r="P29" s="129">
        <f>+Dptos!O29</f>
        <v>1694147164</v>
      </c>
      <c r="Q29" s="129">
        <f>+Dptos!P29</f>
        <v>740085450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v>2157022737</v>
      </c>
      <c r="D30" s="79">
        <v>262284702</v>
      </c>
      <c r="E30" s="79">
        <v>118956835</v>
      </c>
      <c r="F30" s="73">
        <f t="shared" si="0"/>
        <v>2538264274</v>
      </c>
      <c r="G30" s="73"/>
      <c r="H30" s="141"/>
      <c r="I30" s="79">
        <v>81871835</v>
      </c>
      <c r="J30" s="79">
        <v>0</v>
      </c>
      <c r="K30" s="79">
        <f t="shared" si="1"/>
        <v>2620136109</v>
      </c>
      <c r="N30" s="126">
        <v>76147</v>
      </c>
      <c r="O30" s="129">
        <f>+Dptos!N30</f>
        <v>2201008701</v>
      </c>
      <c r="P30" s="129">
        <f>+Dptos!O30</f>
        <v>272284027</v>
      </c>
      <c r="Q30" s="129">
        <f>+Dptos!P30</f>
        <v>116834067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v>1521199442</v>
      </c>
      <c r="D31" s="79">
        <v>188070624</v>
      </c>
      <c r="E31" s="79">
        <v>82175028</v>
      </c>
      <c r="F31" s="73">
        <f t="shared" si="0"/>
        <v>1791445094</v>
      </c>
      <c r="G31" s="73"/>
      <c r="H31" s="141"/>
      <c r="I31" s="79">
        <v>58029648</v>
      </c>
      <c r="J31" s="79">
        <v>0</v>
      </c>
      <c r="K31" s="79">
        <f t="shared" si="1"/>
        <v>1849474742</v>
      </c>
      <c r="N31" s="126">
        <v>85</v>
      </c>
      <c r="O31" s="129">
        <f>+Dptos!N31</f>
        <v>6424586450</v>
      </c>
      <c r="P31" s="129">
        <f>+Dptos!O31</f>
        <v>791193470</v>
      </c>
      <c r="Q31" s="129">
        <f>+Dptos!P31</f>
        <v>320708780</v>
      </c>
      <c r="R31" s="125">
        <v>85</v>
      </c>
      <c r="S31" s="129">
        <f>+Dptos!R31</f>
        <v>0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v>2280670448</v>
      </c>
      <c r="D32" s="79">
        <v>310336189</v>
      </c>
      <c r="E32" s="79">
        <v>133268244</v>
      </c>
      <c r="F32" s="73">
        <f t="shared" si="0"/>
        <v>2724274881</v>
      </c>
      <c r="G32" s="73"/>
      <c r="H32" s="141"/>
      <c r="I32" s="79">
        <v>86791826</v>
      </c>
      <c r="J32" s="79">
        <v>0</v>
      </c>
      <c r="K32" s="79">
        <f t="shared" si="1"/>
        <v>2811066707</v>
      </c>
      <c r="N32" s="126">
        <v>19</v>
      </c>
      <c r="O32" s="129">
        <f>+Dptos!N32</f>
        <v>44469853234</v>
      </c>
      <c r="P32" s="129">
        <f>+Dptos!O32</f>
        <v>3361844245</v>
      </c>
      <c r="Q32" s="129">
        <f>+Dptos!P32</f>
        <v>1459508343</v>
      </c>
      <c r="R32" s="125">
        <v>19</v>
      </c>
      <c r="S32" s="129">
        <f>+Dptos!R32</f>
        <v>735402302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v>9577925892</v>
      </c>
      <c r="D33" s="79">
        <v>1203243989</v>
      </c>
      <c r="E33" s="79">
        <v>523295738</v>
      </c>
      <c r="F33" s="73">
        <f t="shared" si="0"/>
        <v>11304465619</v>
      </c>
      <c r="G33" s="73"/>
      <c r="H33" s="141"/>
      <c r="I33" s="79">
        <v>360989817</v>
      </c>
      <c r="J33" s="79">
        <v>0</v>
      </c>
      <c r="K33" s="79">
        <f t="shared" si="1"/>
        <v>11665455436</v>
      </c>
      <c r="N33" s="126">
        <v>20</v>
      </c>
      <c r="O33" s="129">
        <f>+Dptos!N33</f>
        <v>16400290986</v>
      </c>
      <c r="P33" s="129">
        <f>+Dptos!O33</f>
        <v>1995081042</v>
      </c>
      <c r="Q33" s="129">
        <f>+Dptos!P33</f>
        <v>866948230</v>
      </c>
      <c r="R33" s="125">
        <v>20</v>
      </c>
      <c r="S33" s="129">
        <f>+Dptos!R33</f>
        <v>221582861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v>3439609053</v>
      </c>
      <c r="D34" s="79">
        <v>410042266</v>
      </c>
      <c r="E34" s="79">
        <v>176716298</v>
      </c>
      <c r="F34" s="73">
        <f t="shared" si="0"/>
        <v>4026367617</v>
      </c>
      <c r="G34" s="73"/>
      <c r="H34" s="141"/>
      <c r="I34" s="79">
        <v>133781999</v>
      </c>
      <c r="J34" s="79">
        <v>0</v>
      </c>
      <c r="K34" s="79">
        <f t="shared" si="1"/>
        <v>4160149616</v>
      </c>
      <c r="N34" s="126">
        <v>25175</v>
      </c>
      <c r="O34" s="129">
        <f>+Dptos!N34</f>
        <v>1632845750</v>
      </c>
      <c r="P34" s="129">
        <f>+Dptos!O34</f>
        <v>192011052</v>
      </c>
      <c r="Q34" s="129">
        <f>+Dptos!P34</f>
        <v>83665224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v>3631904363</v>
      </c>
      <c r="D35" s="79">
        <v>433141202</v>
      </c>
      <c r="E35" s="79">
        <v>186754737</v>
      </c>
      <c r="F35" s="73">
        <f t="shared" si="0"/>
        <v>4251800302</v>
      </c>
      <c r="G35" s="73"/>
      <c r="H35" s="141"/>
      <c r="I35" s="79">
        <v>217929122</v>
      </c>
      <c r="J35" s="79">
        <v>0</v>
      </c>
      <c r="K35" s="79">
        <f t="shared" si="1"/>
        <v>4469729424</v>
      </c>
      <c r="N35" s="126">
        <v>27</v>
      </c>
      <c r="O35" s="129">
        <f>+Dptos!N35</f>
        <v>10449483870</v>
      </c>
      <c r="P35" s="129">
        <f>+Dptos!O35</f>
        <v>1259387935</v>
      </c>
      <c r="Q35" s="129">
        <f>+Dptos!P35</f>
        <v>538335637</v>
      </c>
      <c r="R35" s="125">
        <v>27</v>
      </c>
      <c r="S35" s="129">
        <f>+Dptos!R35</f>
        <v>505790467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v>3041794115</v>
      </c>
      <c r="D36" s="79">
        <v>401837476</v>
      </c>
      <c r="E36" s="79">
        <v>174786334</v>
      </c>
      <c r="F36" s="73">
        <f t="shared" si="0"/>
        <v>3618417925</v>
      </c>
      <c r="G36" s="73"/>
      <c r="H36" s="141"/>
      <c r="I36" s="79">
        <v>228827599</v>
      </c>
      <c r="J36" s="79">
        <v>0</v>
      </c>
      <c r="K36" s="79">
        <f t="shared" si="1"/>
        <v>3847245524</v>
      </c>
      <c r="N36" s="126">
        <v>47189</v>
      </c>
      <c r="O36" s="129">
        <f>+Dptos!N36</f>
        <v>3127931966</v>
      </c>
      <c r="P36" s="129">
        <f>+Dptos!O36</f>
        <v>375445511</v>
      </c>
      <c r="Q36" s="129">
        <f>+Dptos!P36</f>
        <v>162882078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v>4377898459</v>
      </c>
      <c r="D37" s="79">
        <v>382280671</v>
      </c>
      <c r="E37" s="79">
        <v>164962403</v>
      </c>
      <c r="F37" s="73">
        <f t="shared" si="0"/>
        <v>4925141533</v>
      </c>
      <c r="G37" s="73"/>
      <c r="H37" s="141"/>
      <c r="I37" s="79">
        <v>403862768</v>
      </c>
      <c r="J37" s="79">
        <v>0</v>
      </c>
      <c r="K37" s="79">
        <f t="shared" si="1"/>
        <v>5329004301</v>
      </c>
      <c r="N37" s="127">
        <v>23</v>
      </c>
      <c r="O37" s="129">
        <f>+Dptos!N37</f>
        <v>26075501261</v>
      </c>
      <c r="P37" s="129">
        <f>+Dptos!O37</f>
        <v>3424460346</v>
      </c>
      <c r="Q37" s="129">
        <f>+Dptos!P37</f>
        <v>1471678976</v>
      </c>
      <c r="R37" s="125">
        <v>23</v>
      </c>
      <c r="S37" s="129">
        <f>+Dptos!R37</f>
        <v>374806041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v>6885480991</v>
      </c>
      <c r="D38" s="79">
        <v>853234923</v>
      </c>
      <c r="E38" s="79">
        <v>372676725</v>
      </c>
      <c r="F38" s="73">
        <f t="shared" si="0"/>
        <v>8111392639</v>
      </c>
      <c r="G38" s="73"/>
      <c r="H38" s="141"/>
      <c r="I38" s="79">
        <v>255856722</v>
      </c>
      <c r="J38" s="79">
        <v>0</v>
      </c>
      <c r="K38" s="79">
        <f t="shared" si="1"/>
        <v>8367249361</v>
      </c>
      <c r="N38" s="126">
        <v>54001</v>
      </c>
      <c r="O38" s="129">
        <f>+Dptos!N38</f>
        <v>11734348845</v>
      </c>
      <c r="P38" s="129">
        <f>+Dptos!O38</f>
        <v>1539071200</v>
      </c>
      <c r="Q38" s="129">
        <f>+Dptos!P38</f>
        <v>670901225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v>35946063697</v>
      </c>
      <c r="D39" s="79">
        <v>3859209438</v>
      </c>
      <c r="E39" s="79">
        <v>1833967265</v>
      </c>
      <c r="F39" s="73">
        <f t="shared" si="0"/>
        <v>41639240400</v>
      </c>
      <c r="G39" s="73"/>
      <c r="H39" s="141"/>
      <c r="I39" s="79">
        <v>1273555037</v>
      </c>
      <c r="J39" s="79">
        <v>0</v>
      </c>
      <c r="K39" s="79">
        <f t="shared" si="1"/>
        <v>42912795437</v>
      </c>
      <c r="N39" s="126">
        <v>25</v>
      </c>
      <c r="O39" s="129">
        <f>+Dptos!N39</f>
        <v>30598545239</v>
      </c>
      <c r="P39" s="129">
        <f>+Dptos!O39</f>
        <v>3563586642</v>
      </c>
      <c r="Q39" s="129">
        <f>+Dptos!P39</f>
        <v>1542075647</v>
      </c>
      <c r="R39" s="125">
        <v>25</v>
      </c>
      <c r="S39" s="129">
        <f>+Dptos!R39</f>
        <v>2902575519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v>9246268257</v>
      </c>
      <c r="D40" s="79">
        <v>1165631033</v>
      </c>
      <c r="E40" s="79">
        <v>495119218</v>
      </c>
      <c r="F40" s="73">
        <f t="shared" si="0"/>
        <v>10907018508</v>
      </c>
      <c r="G40" s="73"/>
      <c r="H40" s="141"/>
      <c r="I40" s="79">
        <v>596426799</v>
      </c>
      <c r="J40" s="79">
        <v>0</v>
      </c>
      <c r="K40" s="79">
        <f t="shared" si="1"/>
        <v>11503445307</v>
      </c>
      <c r="N40" s="126">
        <v>66170</v>
      </c>
      <c r="O40" s="129">
        <f>+Dptos!N40</f>
        <v>3016019036</v>
      </c>
      <c r="P40" s="129">
        <f>+Dptos!O40</f>
        <v>335687332</v>
      </c>
      <c r="Q40" s="129">
        <f>+Dptos!P40</f>
        <v>145840374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v>7564944541</v>
      </c>
      <c r="D41" s="79">
        <v>908978453</v>
      </c>
      <c r="E41" s="79">
        <v>399926968</v>
      </c>
      <c r="F41" s="73">
        <f t="shared" si="0"/>
        <v>8873849962</v>
      </c>
      <c r="G41" s="73"/>
      <c r="H41" s="141"/>
      <c r="I41" s="79">
        <v>263161088</v>
      </c>
      <c r="J41" s="79">
        <v>0</v>
      </c>
      <c r="K41" s="79">
        <f t="shared" si="1"/>
        <v>9137011050</v>
      </c>
      <c r="N41" s="126">
        <v>15238</v>
      </c>
      <c r="O41" s="129">
        <f>+Dptos!N41</f>
        <v>2309141463</v>
      </c>
      <c r="P41" s="129">
        <f>+Dptos!O41</f>
        <v>269366907</v>
      </c>
      <c r="Q41" s="129">
        <f>+Dptos!P41</f>
        <v>117742869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v>4572080487</v>
      </c>
      <c r="D42" s="79">
        <v>580071609</v>
      </c>
      <c r="E42" s="79">
        <v>248167108</v>
      </c>
      <c r="F42" s="73">
        <f t="shared" si="0"/>
        <v>5400319204</v>
      </c>
      <c r="G42" s="73"/>
      <c r="H42" s="141"/>
      <c r="I42" s="79">
        <v>194320016</v>
      </c>
      <c r="J42" s="79">
        <v>0</v>
      </c>
      <c r="K42" s="79">
        <f t="shared" si="1"/>
        <v>5594639220</v>
      </c>
      <c r="N42" s="126">
        <v>5266</v>
      </c>
      <c r="O42" s="129">
        <f>+Dptos!N42</f>
        <v>1842238366</v>
      </c>
      <c r="P42" s="129">
        <f>+Dptos!O42</f>
        <v>204982098</v>
      </c>
      <c r="Q42" s="129">
        <f>+Dptos!P42</f>
        <v>86836211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v>8672980559</v>
      </c>
      <c r="D43" s="79">
        <v>1067934098</v>
      </c>
      <c r="E43" s="79">
        <v>468947069</v>
      </c>
      <c r="F43" s="73">
        <f t="shared" si="0"/>
        <v>10209861726</v>
      </c>
      <c r="G43" s="73"/>
      <c r="H43" s="141"/>
      <c r="I43" s="79">
        <v>287292630</v>
      </c>
      <c r="J43" s="79">
        <v>0</v>
      </c>
      <c r="K43" s="79">
        <f t="shared" si="1"/>
        <v>10497154356</v>
      </c>
      <c r="N43" s="126">
        <v>25269</v>
      </c>
      <c r="O43" s="129">
        <f>+Dptos!N43</f>
        <v>1962476468</v>
      </c>
      <c r="P43" s="129">
        <f>+Dptos!O43</f>
        <v>260905517</v>
      </c>
      <c r="Q43" s="129">
        <f>+Dptos!P43</f>
        <v>111379557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v>8367475989</v>
      </c>
      <c r="D44" s="79">
        <v>1090390797</v>
      </c>
      <c r="E44" s="79">
        <v>476380517</v>
      </c>
      <c r="F44" s="73">
        <f t="shared" si="0"/>
        <v>9934247303</v>
      </c>
      <c r="G44" s="73"/>
      <c r="H44" s="141"/>
      <c r="I44" s="79">
        <v>348299345</v>
      </c>
      <c r="J44" s="79">
        <v>0</v>
      </c>
      <c r="K44" s="79">
        <f t="shared" si="1"/>
        <v>10282546648</v>
      </c>
      <c r="N44" s="126">
        <v>18001</v>
      </c>
      <c r="O44" s="129">
        <f>+Dptos!N44</f>
        <v>3686022866</v>
      </c>
      <c r="P44" s="129">
        <f>+Dptos!O44</f>
        <v>1202225502</v>
      </c>
      <c r="Q44" s="129">
        <f>+Dptos!P44</f>
        <v>221235167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v>5303439377</v>
      </c>
      <c r="D45" s="79">
        <v>961921525</v>
      </c>
      <c r="E45" s="79">
        <v>417373289</v>
      </c>
      <c r="F45" s="73">
        <f t="shared" si="0"/>
        <v>6682734191</v>
      </c>
      <c r="G45" s="73"/>
      <c r="H45" s="141"/>
      <c r="I45" s="79">
        <v>185504594</v>
      </c>
      <c r="J45" s="79">
        <v>0</v>
      </c>
      <c r="K45" s="79">
        <f t="shared" si="1"/>
        <v>6868238785</v>
      </c>
      <c r="N45" s="126">
        <v>68276</v>
      </c>
      <c r="O45" s="129">
        <f>+Dptos!N45</f>
        <v>3376899200</v>
      </c>
      <c r="P45" s="129">
        <f>+Dptos!O45</f>
        <v>427371903</v>
      </c>
      <c r="Q45" s="129">
        <f>+Dptos!P45</f>
        <v>186658293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v>2661523514</v>
      </c>
      <c r="D46" s="79">
        <v>351107082</v>
      </c>
      <c r="E46" s="79">
        <v>153607242</v>
      </c>
      <c r="F46" s="73">
        <f t="shared" si="0"/>
        <v>3166237838</v>
      </c>
      <c r="G46" s="73"/>
      <c r="H46" s="141"/>
      <c r="I46" s="79">
        <v>174382066</v>
      </c>
      <c r="J46" s="79">
        <v>0</v>
      </c>
      <c r="K46" s="79">
        <f t="shared" si="1"/>
        <v>3340619904</v>
      </c>
      <c r="N46" s="126">
        <v>25290</v>
      </c>
      <c r="O46" s="129">
        <f>+Dptos!N46</f>
        <v>2157022737</v>
      </c>
      <c r="P46" s="129">
        <f>+Dptos!O46</f>
        <v>262284702</v>
      </c>
      <c r="Q46" s="129">
        <f>+Dptos!P46</f>
        <v>118956835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v>6699411145</v>
      </c>
      <c r="D47" s="79">
        <v>696164747</v>
      </c>
      <c r="E47" s="79">
        <v>305107908</v>
      </c>
      <c r="F47" s="73">
        <f t="shared" si="0"/>
        <v>7700683800</v>
      </c>
      <c r="G47" s="73"/>
      <c r="H47" s="141"/>
      <c r="I47" s="79">
        <v>345866603</v>
      </c>
      <c r="J47" s="79">
        <v>0</v>
      </c>
      <c r="K47" s="79">
        <f t="shared" si="1"/>
        <v>8046550403</v>
      </c>
      <c r="N47" s="126">
        <v>25307</v>
      </c>
      <c r="O47" s="129">
        <f>+Dptos!N47</f>
        <v>1521199442</v>
      </c>
      <c r="P47" s="129">
        <f>+Dptos!O47</f>
        <v>188070624</v>
      </c>
      <c r="Q47" s="129">
        <f>+Dptos!P47</f>
        <v>82175028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v>8817969012</v>
      </c>
      <c r="D48" s="79">
        <v>593399768</v>
      </c>
      <c r="E48" s="79">
        <v>257013062</v>
      </c>
      <c r="F48" s="73">
        <f t="shared" si="0"/>
        <v>9668381842</v>
      </c>
      <c r="G48" s="73"/>
      <c r="H48" s="141"/>
      <c r="I48" s="79">
        <v>210143556</v>
      </c>
      <c r="J48" s="79">
        <v>0</v>
      </c>
      <c r="K48" s="79">
        <f t="shared" si="1"/>
        <v>9878525398</v>
      </c>
      <c r="N48" s="126">
        <v>68307</v>
      </c>
      <c r="O48" s="129">
        <f>+Dptos!N48</f>
        <v>2280670448</v>
      </c>
      <c r="P48" s="129">
        <f>+Dptos!O48</f>
        <v>310336189</v>
      </c>
      <c r="Q48" s="129">
        <f>+Dptos!P48</f>
        <v>133268244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v>2410521255</v>
      </c>
      <c r="D49" s="79">
        <v>288676781</v>
      </c>
      <c r="E49" s="79">
        <v>125927383</v>
      </c>
      <c r="F49" s="73">
        <f t="shared" si="0"/>
        <v>2825125419</v>
      </c>
      <c r="G49" s="73"/>
      <c r="H49" s="141"/>
      <c r="I49" s="79">
        <v>87781688</v>
      </c>
      <c r="J49" s="79">
        <v>0</v>
      </c>
      <c r="K49" s="79">
        <f t="shared" si="1"/>
        <v>2912907107</v>
      </c>
      <c r="N49" s="126">
        <v>94</v>
      </c>
      <c r="O49" s="129">
        <f>+Dptos!N49</f>
        <v>2162042131</v>
      </c>
      <c r="P49" s="129">
        <f>+Dptos!O49</f>
        <v>112717082</v>
      </c>
      <c r="Q49" s="129">
        <f>+Dptos!P49</f>
        <v>48114337</v>
      </c>
      <c r="R49" s="125">
        <v>94</v>
      </c>
      <c r="S49" s="129">
        <f>+Dptos!R49</f>
        <v>20803415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v>7705418972</v>
      </c>
      <c r="D50" s="79">
        <v>543732561</v>
      </c>
      <c r="E50" s="79">
        <v>250245109</v>
      </c>
      <c r="F50" s="73">
        <f t="shared" si="0"/>
        <v>8499396642</v>
      </c>
      <c r="G50" s="73"/>
      <c r="H50" s="141"/>
      <c r="I50" s="79">
        <v>205748113</v>
      </c>
      <c r="J50" s="79">
        <v>0</v>
      </c>
      <c r="K50" s="79">
        <f t="shared" si="1"/>
        <v>8705144755</v>
      </c>
      <c r="N50" s="126">
        <v>95</v>
      </c>
      <c r="O50" s="129">
        <f>+Dptos!N50</f>
        <v>3570973894</v>
      </c>
      <c r="P50" s="129">
        <f>+Dptos!O50</f>
        <v>287593938</v>
      </c>
      <c r="Q50" s="129">
        <f>+Dptos!P50</f>
        <v>122053726</v>
      </c>
      <c r="R50" s="125">
        <v>95</v>
      </c>
      <c r="S50" s="129">
        <f>+Dptos!R50</f>
        <v>11651796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v>3381713398</v>
      </c>
      <c r="D51" s="79">
        <v>395796536</v>
      </c>
      <c r="E51" s="79">
        <v>171342833</v>
      </c>
      <c r="F51" s="73">
        <f t="shared" si="0"/>
        <v>3948852767</v>
      </c>
      <c r="G51" s="73"/>
      <c r="H51" s="141"/>
      <c r="I51" s="79">
        <v>133908030</v>
      </c>
      <c r="J51" s="79">
        <v>0</v>
      </c>
      <c r="K51" s="79">
        <f t="shared" si="1"/>
        <v>4082760797</v>
      </c>
      <c r="N51" s="126">
        <v>41</v>
      </c>
      <c r="O51" s="129">
        <f>+Dptos!N51</f>
        <v>15935184736</v>
      </c>
      <c r="P51" s="129">
        <f>+Dptos!O51</f>
        <v>1921675183</v>
      </c>
      <c r="Q51" s="129">
        <f>+Dptos!P51</f>
        <v>834951754</v>
      </c>
      <c r="R51" s="125">
        <v>41</v>
      </c>
      <c r="S51" s="129">
        <f>+Dptos!R51</f>
        <v>538850933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v>6417494211</v>
      </c>
      <c r="D52" s="79">
        <v>574878193</v>
      </c>
      <c r="E52" s="79">
        <v>247618704</v>
      </c>
      <c r="F52" s="73">
        <f t="shared" si="0"/>
        <v>7239991108</v>
      </c>
      <c r="G52" s="73"/>
      <c r="H52" s="141"/>
      <c r="I52" s="79">
        <v>417087254</v>
      </c>
      <c r="J52" s="79">
        <v>0</v>
      </c>
      <c r="K52" s="79">
        <f t="shared" si="1"/>
        <v>7657078362</v>
      </c>
      <c r="N52" s="126">
        <v>73001</v>
      </c>
      <c r="O52" s="129">
        <f>+Dptos!N52</f>
        <v>9577925892</v>
      </c>
      <c r="P52" s="129">
        <f>+Dptos!O52</f>
        <v>1203243989</v>
      </c>
      <c r="Q52" s="129">
        <f>+Dptos!P52</f>
        <v>523295738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v>3429018979</v>
      </c>
      <c r="D53" s="79">
        <v>369818608</v>
      </c>
      <c r="E53" s="79">
        <v>162091073</v>
      </c>
      <c r="F53" s="73">
        <f t="shared" si="0"/>
        <v>3960928660</v>
      </c>
      <c r="G53" s="73"/>
      <c r="H53" s="141"/>
      <c r="I53" s="79">
        <v>96193544</v>
      </c>
      <c r="J53" s="79">
        <v>0</v>
      </c>
      <c r="K53" s="79">
        <f t="shared" si="1"/>
        <v>4057122204</v>
      </c>
      <c r="N53" s="126">
        <v>52356</v>
      </c>
      <c r="O53" s="129">
        <f>+Dptos!N53</f>
        <v>2684694154</v>
      </c>
      <c r="P53" s="129">
        <f>+Dptos!O53</f>
        <v>342694742</v>
      </c>
      <c r="Q53" s="129">
        <f>+Dptos!P53</f>
        <v>150085206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v>4220649511</v>
      </c>
      <c r="D54" s="79">
        <v>510946431</v>
      </c>
      <c r="E54" s="79">
        <v>210283625</v>
      </c>
      <c r="F54" s="73">
        <f t="shared" si="0"/>
        <v>4941879567</v>
      </c>
      <c r="G54" s="73"/>
      <c r="H54" s="141"/>
      <c r="I54" s="79">
        <v>370979204</v>
      </c>
      <c r="J54" s="79">
        <v>0</v>
      </c>
      <c r="K54" s="79">
        <f t="shared" si="1"/>
        <v>5312858771</v>
      </c>
      <c r="N54" s="126">
        <v>5360</v>
      </c>
      <c r="O54" s="129">
        <f>+Dptos!N54</f>
        <v>3439609053</v>
      </c>
      <c r="P54" s="129">
        <f>+Dptos!O54</f>
        <v>410042266</v>
      </c>
      <c r="Q54" s="129">
        <f>+Dptos!P54</f>
        <v>176716298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v>8869503854</v>
      </c>
      <c r="D55" s="79">
        <v>952459293</v>
      </c>
      <c r="E55" s="79">
        <v>413545914</v>
      </c>
      <c r="F55" s="73">
        <f t="shared" si="0"/>
        <v>10235509061</v>
      </c>
      <c r="G55" s="73"/>
      <c r="H55" s="141"/>
      <c r="I55" s="79">
        <v>411970924</v>
      </c>
      <c r="J55" s="79">
        <v>0</v>
      </c>
      <c r="K55" s="79">
        <f t="shared" si="1"/>
        <v>10647479985</v>
      </c>
      <c r="N55" s="126">
        <v>76364</v>
      </c>
      <c r="O55" s="129">
        <f>+Dptos!N55</f>
        <v>1989101819</v>
      </c>
      <c r="P55" s="129">
        <f>+Dptos!O55</f>
        <v>214445596</v>
      </c>
      <c r="Q55" s="129">
        <f>+Dptos!P55</f>
        <v>91003885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v>8293479486</v>
      </c>
      <c r="D56" s="79">
        <v>1029681390</v>
      </c>
      <c r="E56" s="79">
        <v>451007891</v>
      </c>
      <c r="F56" s="73">
        <f t="shared" si="0"/>
        <v>9774168767</v>
      </c>
      <c r="G56" s="73"/>
      <c r="H56" s="141"/>
      <c r="I56" s="79">
        <v>332810171</v>
      </c>
      <c r="J56" s="79">
        <v>0</v>
      </c>
      <c r="K56" s="79">
        <f t="shared" si="1"/>
        <v>10106978938</v>
      </c>
      <c r="N56" s="126">
        <v>44</v>
      </c>
      <c r="O56" s="129">
        <f>+Dptos!N56</f>
        <v>9218816632</v>
      </c>
      <c r="P56" s="129">
        <f>+Dptos!O56</f>
        <v>976672919</v>
      </c>
      <c r="Q56" s="129">
        <f>+Dptos!P56</f>
        <v>426071962</v>
      </c>
      <c r="R56" s="125">
        <v>44</v>
      </c>
      <c r="S56" s="129">
        <f>+Dptos!R56</f>
        <v>133093368</v>
      </c>
      <c r="T56" s="129"/>
      <c r="U56" s="125"/>
    </row>
    <row r="57" spans="1:21" s="44" customFormat="1" ht="21">
      <c r="A57" s="77">
        <v>27001</v>
      </c>
      <c r="B57" s="74" t="s">
        <v>118</v>
      </c>
      <c r="C57" s="79">
        <v>4002977451</v>
      </c>
      <c r="D57" s="79">
        <v>1482079118</v>
      </c>
      <c r="E57" s="79">
        <v>274151253</v>
      </c>
      <c r="F57" s="73">
        <f t="shared" si="0"/>
        <v>5759207822</v>
      </c>
      <c r="G57" s="73"/>
      <c r="H57" s="141"/>
      <c r="I57" s="79">
        <v>370614652</v>
      </c>
      <c r="J57" s="79">
        <v>0</v>
      </c>
      <c r="K57" s="79">
        <f t="shared" si="1"/>
        <v>6129822474</v>
      </c>
      <c r="N57" s="126">
        <v>23417</v>
      </c>
      <c r="O57" s="129">
        <f>+Dptos!N57</f>
        <v>3631904363</v>
      </c>
      <c r="P57" s="129">
        <f>+Dptos!O57</f>
        <v>433141202</v>
      </c>
      <c r="Q57" s="129">
        <f>+Dptos!P57</f>
        <v>186754737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v>3108591872</v>
      </c>
      <c r="D58" s="79">
        <v>125991981</v>
      </c>
      <c r="E58" s="79">
        <v>53800947</v>
      </c>
      <c r="F58" s="73">
        <f t="shared" si="0"/>
        <v>3288384800</v>
      </c>
      <c r="G58" s="73"/>
      <c r="H58" s="141"/>
      <c r="I58" s="79">
        <v>322510837</v>
      </c>
      <c r="J58" s="79">
        <v>0</v>
      </c>
      <c r="K58" s="79">
        <f t="shared" si="1"/>
        <v>3610895637</v>
      </c>
      <c r="N58" s="126">
        <v>13430</v>
      </c>
      <c r="O58" s="129">
        <f>+Dptos!N58</f>
        <v>3041794115</v>
      </c>
      <c r="P58" s="129">
        <f>+Dptos!O58</f>
        <v>401837476</v>
      </c>
      <c r="Q58" s="129">
        <f>+Dptos!P58</f>
        <v>174786334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v>3430907752</v>
      </c>
      <c r="D59" s="79">
        <v>269718760</v>
      </c>
      <c r="E59" s="79">
        <v>109516430</v>
      </c>
      <c r="F59" s="73">
        <f t="shared" si="0"/>
        <v>3810142942</v>
      </c>
      <c r="G59" s="73"/>
      <c r="H59" s="141"/>
      <c r="I59" s="79">
        <v>112656573</v>
      </c>
      <c r="J59" s="79">
        <v>0</v>
      </c>
      <c r="K59" s="79">
        <f t="shared" si="1"/>
        <v>3922799515</v>
      </c>
      <c r="N59" s="126">
        <v>47</v>
      </c>
      <c r="O59" s="129">
        <f>+Dptos!N59</f>
        <v>19223886105</v>
      </c>
      <c r="P59" s="129">
        <f>+Dptos!O59</f>
        <v>2366617975</v>
      </c>
      <c r="Q59" s="129">
        <f>+Dptos!P59</f>
        <v>1028595645</v>
      </c>
      <c r="R59" s="125">
        <v>47</v>
      </c>
      <c r="S59" s="129">
        <f>+Dptos!R59</f>
        <v>540854514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v>1962476468</v>
      </c>
      <c r="D60" s="79">
        <v>260905517</v>
      </c>
      <c r="E60" s="79">
        <v>111379557</v>
      </c>
      <c r="F60" s="73">
        <f t="shared" si="0"/>
        <v>2334761542</v>
      </c>
      <c r="G60" s="73"/>
      <c r="H60" s="141"/>
      <c r="I60" s="79">
        <v>112316755</v>
      </c>
      <c r="J60" s="79">
        <v>0</v>
      </c>
      <c r="K60" s="79">
        <f t="shared" si="1"/>
        <v>2447078297</v>
      </c>
      <c r="N60" s="126">
        <v>44430</v>
      </c>
      <c r="O60" s="129">
        <f>+Dptos!N60</f>
        <v>4377898459</v>
      </c>
      <c r="P60" s="129">
        <f>+Dptos!O60</f>
        <v>382280671</v>
      </c>
      <c r="Q60" s="129">
        <f>+Dptos!P60</f>
        <v>164962403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74" t="s">
        <v>57</v>
      </c>
      <c r="C61" s="188">
        <v>12185237695</v>
      </c>
      <c r="D61" s="79">
        <v>537704002</v>
      </c>
      <c r="E61" s="79">
        <v>213673407</v>
      </c>
      <c r="F61" s="73">
        <f t="shared" si="0"/>
        <v>12936615104</v>
      </c>
      <c r="G61" s="73"/>
      <c r="H61" s="141"/>
      <c r="I61" s="79">
        <v>345928743</v>
      </c>
      <c r="J61" s="79">
        <v>0</v>
      </c>
      <c r="K61" s="79">
        <f t="shared" si="1"/>
        <v>13282543847</v>
      </c>
      <c r="N61" s="126">
        <v>8433</v>
      </c>
      <c r="O61" s="129">
        <f>+Dptos!N61</f>
        <v>2130649773</v>
      </c>
      <c r="P61" s="129">
        <f>+Dptos!O61</f>
        <v>185140525</v>
      </c>
      <c r="Q61" s="129">
        <f>+Dptos!P61</f>
        <v>81517752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v>1919783144</v>
      </c>
      <c r="D62" s="79">
        <v>232404500</v>
      </c>
      <c r="E62" s="79">
        <v>100063973</v>
      </c>
      <c r="F62" s="73">
        <f t="shared" si="0"/>
        <v>2252251617</v>
      </c>
      <c r="G62" s="73"/>
      <c r="H62" s="141"/>
      <c r="I62" s="79">
        <v>106234254</v>
      </c>
      <c r="J62" s="79">
        <v>0</v>
      </c>
      <c r="K62" s="79">
        <f t="shared" si="1"/>
        <v>2358485871</v>
      </c>
      <c r="N62" s="126">
        <v>17001</v>
      </c>
      <c r="O62" s="129">
        <f>+Dptos!N62</f>
        <v>6885480991</v>
      </c>
      <c r="P62" s="129">
        <f>+Dptos!O62</f>
        <v>853234923</v>
      </c>
      <c r="Q62" s="129">
        <f>+Dptos!P62</f>
        <v>372676725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v>1632845750</v>
      </c>
      <c r="D63" s="79">
        <v>192011052</v>
      </c>
      <c r="E63" s="79">
        <v>83665224</v>
      </c>
      <c r="F63" s="73">
        <f t="shared" si="0"/>
        <v>1908522026</v>
      </c>
      <c r="G63" s="73"/>
      <c r="H63" s="141"/>
      <c r="I63" s="79">
        <v>78739567</v>
      </c>
      <c r="J63" s="79">
        <v>0</v>
      </c>
      <c r="K63" s="79">
        <f t="shared" si="1"/>
        <v>1987261593</v>
      </c>
      <c r="N63" s="126">
        <v>5001</v>
      </c>
      <c r="O63" s="129">
        <f>+Dptos!N63</f>
        <v>35946063697</v>
      </c>
      <c r="P63" s="129">
        <f>+Dptos!O63</f>
        <v>3859209438</v>
      </c>
      <c r="Q63" s="129">
        <f>+Dptos!P63</f>
        <v>1833967265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v>2684694154</v>
      </c>
      <c r="D64" s="79">
        <v>342694742</v>
      </c>
      <c r="E64" s="79">
        <v>150085206</v>
      </c>
      <c r="F64" s="73">
        <f t="shared" si="0"/>
        <v>3177474102</v>
      </c>
      <c r="G64" s="73"/>
      <c r="H64" s="141"/>
      <c r="I64" s="79">
        <v>142196319</v>
      </c>
      <c r="J64" s="79">
        <v>0</v>
      </c>
      <c r="K64" s="79">
        <f t="shared" si="1"/>
        <v>3319670421</v>
      </c>
      <c r="N64" s="126">
        <v>50</v>
      </c>
      <c r="O64" s="129">
        <f>+Dptos!N64</f>
        <v>11006716927</v>
      </c>
      <c r="P64" s="129">
        <f>+Dptos!O64</f>
        <v>1196755583</v>
      </c>
      <c r="Q64" s="129">
        <f>+Dptos!P64</f>
        <v>510301532</v>
      </c>
      <c r="R64" s="125">
        <v>50</v>
      </c>
      <c r="S64" s="129">
        <f>+Dptos!R64</f>
        <v>234726524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v>1989101819</v>
      </c>
      <c r="D65" s="79">
        <v>214445596</v>
      </c>
      <c r="E65" s="79">
        <v>91003885</v>
      </c>
      <c r="F65" s="73">
        <f t="shared" si="0"/>
        <v>2294551300</v>
      </c>
      <c r="G65" s="73"/>
      <c r="H65" s="141"/>
      <c r="I65" s="79">
        <v>81214244</v>
      </c>
      <c r="J65" s="79">
        <v>0</v>
      </c>
      <c r="K65" s="79">
        <f t="shared" si="1"/>
        <v>2375765544</v>
      </c>
      <c r="N65" s="126">
        <v>23001</v>
      </c>
      <c r="O65" s="129">
        <f>+Dptos!N65</f>
        <v>9246268257</v>
      </c>
      <c r="P65" s="129">
        <f>+Dptos!O65</f>
        <v>1165631033</v>
      </c>
      <c r="Q65" s="129">
        <f>+Dptos!P65</f>
        <v>495119218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v>2130649773</v>
      </c>
      <c r="D66" s="79">
        <v>185140525</v>
      </c>
      <c r="E66" s="79">
        <v>81517752</v>
      </c>
      <c r="F66" s="73">
        <f t="shared" si="0"/>
        <v>2397308050</v>
      </c>
      <c r="G66" s="73"/>
      <c r="H66" s="141"/>
      <c r="I66" s="79">
        <v>89446079</v>
      </c>
      <c r="J66" s="79">
        <v>0</v>
      </c>
      <c r="K66" s="79">
        <f t="shared" si="1"/>
        <v>2486754129</v>
      </c>
      <c r="N66" s="126">
        <v>25473</v>
      </c>
      <c r="O66" s="129">
        <f>+Dptos!N66</f>
        <v>1327201569</v>
      </c>
      <c r="P66" s="129">
        <f>+Dptos!O66</f>
        <v>147517555</v>
      </c>
      <c r="Q66" s="129">
        <f>+Dptos!P66</f>
        <v>64424043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v>1327201569</v>
      </c>
      <c r="D67" s="79">
        <v>147517555</v>
      </c>
      <c r="E67" s="79">
        <v>64424043</v>
      </c>
      <c r="F67" s="73">
        <f t="shared" si="0"/>
        <v>1539143167</v>
      </c>
      <c r="G67" s="73"/>
      <c r="H67" s="141"/>
      <c r="I67" s="79">
        <v>55711336</v>
      </c>
      <c r="J67" s="79">
        <v>0</v>
      </c>
      <c r="K67" s="79">
        <f t="shared" si="1"/>
        <v>1594854503</v>
      </c>
      <c r="N67" s="126">
        <v>52</v>
      </c>
      <c r="O67" s="129">
        <f>+Dptos!N67</f>
        <v>24637444517</v>
      </c>
      <c r="P67" s="129">
        <f>+Dptos!O67</f>
        <v>3085278243</v>
      </c>
      <c r="Q67" s="129">
        <f>+Dptos!P67</f>
        <v>1298953527</v>
      </c>
      <c r="R67" s="125">
        <v>52</v>
      </c>
      <c r="S67" s="129">
        <f>+Dptos!R67</f>
        <v>939857178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v>3136146136</v>
      </c>
      <c r="D68" s="79">
        <v>369803670</v>
      </c>
      <c r="E68" s="79">
        <v>160842459</v>
      </c>
      <c r="F68" s="73">
        <f t="shared" si="0"/>
        <v>3666792265</v>
      </c>
      <c r="G68" s="73"/>
      <c r="H68" s="141"/>
      <c r="I68" s="79">
        <v>125619802</v>
      </c>
      <c r="J68" s="79">
        <v>0</v>
      </c>
      <c r="K68" s="79">
        <f t="shared" si="1"/>
        <v>3792412067</v>
      </c>
      <c r="N68" s="126">
        <v>41001</v>
      </c>
      <c r="O68" s="129">
        <f>+Dptos!N68</f>
        <v>7564944541</v>
      </c>
      <c r="P68" s="129">
        <f>+Dptos!O68</f>
        <v>908978453</v>
      </c>
      <c r="Q68" s="129">
        <f>+Dptos!P68</f>
        <v>399926968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v>2999895264</v>
      </c>
      <c r="D69" s="79">
        <v>369127139</v>
      </c>
      <c r="E69" s="79">
        <v>161215155</v>
      </c>
      <c r="F69" s="73">
        <f t="shared" si="0"/>
        <v>3530237558</v>
      </c>
      <c r="G69" s="73"/>
      <c r="H69" s="141"/>
      <c r="I69" s="79">
        <v>193486967</v>
      </c>
      <c r="J69" s="79">
        <v>0</v>
      </c>
      <c r="K69" s="79">
        <f t="shared" si="1"/>
        <v>3723724525</v>
      </c>
      <c r="N69" s="126">
        <v>54</v>
      </c>
      <c r="O69" s="129">
        <f>+Dptos!N69</f>
        <v>16814665028</v>
      </c>
      <c r="P69" s="129">
        <f>+Dptos!O69</f>
        <v>2166639258</v>
      </c>
      <c r="Q69" s="129">
        <f>+Dptos!P69</f>
        <v>944041996</v>
      </c>
      <c r="R69" s="125">
        <v>54</v>
      </c>
      <c r="S69" s="129">
        <f>+Dptos!R69</f>
        <v>1190600558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v>642465262</v>
      </c>
      <c r="D70" s="79">
        <v>94078457</v>
      </c>
      <c r="E70" s="79">
        <v>38575033</v>
      </c>
      <c r="F70" s="73">
        <f t="shared" si="0"/>
        <v>775118752</v>
      </c>
      <c r="G70" s="73"/>
      <c r="H70" s="141"/>
      <c r="I70" s="79">
        <v>38802530</v>
      </c>
      <c r="J70" s="79">
        <v>0</v>
      </c>
      <c r="K70" s="79">
        <f t="shared" si="1"/>
        <v>813921282</v>
      </c>
      <c r="N70" s="126">
        <v>76520</v>
      </c>
      <c r="O70" s="129">
        <f>+Dptos!N70</f>
        <v>4572080487</v>
      </c>
      <c r="P70" s="129">
        <f>+Dptos!O70</f>
        <v>580071609</v>
      </c>
      <c r="Q70" s="129">
        <f>+Dptos!P70</f>
        <v>248167108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v>3449436125</v>
      </c>
      <c r="D71" s="79">
        <v>449554570</v>
      </c>
      <c r="E71" s="79">
        <v>177976191</v>
      </c>
      <c r="F71" s="73">
        <f t="shared" si="0"/>
        <v>4076966886</v>
      </c>
      <c r="G71" s="73"/>
      <c r="H71" s="141"/>
      <c r="I71" s="79">
        <v>153260620</v>
      </c>
      <c r="J71" s="79">
        <v>0</v>
      </c>
      <c r="K71" s="79">
        <f t="shared" si="1"/>
        <v>4230227506</v>
      </c>
      <c r="N71" s="126">
        <v>52001</v>
      </c>
      <c r="O71" s="129">
        <f>+Dptos!N71</f>
        <v>8672980559</v>
      </c>
      <c r="P71" s="129">
        <f>+Dptos!O71</f>
        <v>1067934098</v>
      </c>
      <c r="Q71" s="129">
        <f>+Dptos!P71</f>
        <v>468947069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v>1764336379</v>
      </c>
      <c r="D72" s="79">
        <v>222886010</v>
      </c>
      <c r="E72" s="79">
        <v>96880940</v>
      </c>
      <c r="F72" s="73">
        <f t="shared" si="0"/>
        <v>2084103329</v>
      </c>
      <c r="G72" s="73"/>
      <c r="H72" s="141"/>
      <c r="I72" s="79">
        <v>99440440</v>
      </c>
      <c r="J72" s="79">
        <v>0</v>
      </c>
      <c r="K72" s="79">
        <f t="shared" si="1"/>
        <v>2183543769</v>
      </c>
      <c r="N72" s="126">
        <v>66001</v>
      </c>
      <c r="O72" s="129">
        <f>+Dptos!N72</f>
        <v>8367475989</v>
      </c>
      <c r="P72" s="129">
        <f>+Dptos!O72</f>
        <v>1090390797</v>
      </c>
      <c r="Q72" s="129">
        <f>+Dptos!P72</f>
        <v>476380517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3136146136</v>
      </c>
      <c r="P73" s="129">
        <f>+Dptos!O73</f>
        <v>369803670</v>
      </c>
      <c r="Q73" s="129">
        <f>+Dptos!P73</f>
        <v>160842459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454611457538</v>
      </c>
      <c r="D74" s="131">
        <f aca="true" t="shared" si="2" ref="D74:K74">SUM(D11:D73)</f>
        <v>52488814505</v>
      </c>
      <c r="E74" s="131">
        <f t="shared" si="2"/>
        <v>22679120722</v>
      </c>
      <c r="F74" s="131">
        <f t="shared" si="2"/>
        <v>529779392765</v>
      </c>
      <c r="G74" s="132">
        <f t="shared" si="2"/>
        <v>0</v>
      </c>
      <c r="H74" s="132">
        <f t="shared" si="2"/>
        <v>0</v>
      </c>
      <c r="I74" s="132">
        <f t="shared" si="2"/>
        <v>17884847241</v>
      </c>
      <c r="J74" s="132">
        <f t="shared" si="2"/>
        <v>3359571985</v>
      </c>
      <c r="K74" s="132">
        <f t="shared" si="2"/>
        <v>551023811991</v>
      </c>
      <c r="N74" s="126">
        <v>41551</v>
      </c>
      <c r="O74" s="129">
        <f>+Dptos!N74</f>
        <v>2999895264</v>
      </c>
      <c r="P74" s="129">
        <f>+Dptos!O74</f>
        <v>369127139</v>
      </c>
      <c r="Q74" s="129">
        <f>+Dptos!P74</f>
        <v>161215155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5303439377</v>
      </c>
      <c r="P75" s="129">
        <f>+Dptos!O75</f>
        <v>961921525</v>
      </c>
      <c r="Q75" s="129">
        <f>+Dptos!P75</f>
        <v>417373289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7">
        <f>+C74+Dptos!C44</f>
        <v>957368973272</v>
      </c>
      <c r="D76" s="147">
        <f>+D74+Dptos!D44</f>
        <v>109499147765</v>
      </c>
      <c r="E76" s="147">
        <f>+E74+Dptos!E44</f>
        <v>47242749706</v>
      </c>
      <c r="F76" s="147">
        <f>+F74+Dptos!F44</f>
        <v>1114110870743</v>
      </c>
      <c r="G76" s="147">
        <f>+G74+Dptos!G44</f>
        <v>0</v>
      </c>
      <c r="H76" s="147">
        <f>+H74+Dptos!H44</f>
        <v>0</v>
      </c>
      <c r="I76" s="138"/>
      <c r="N76" s="126">
        <v>86</v>
      </c>
      <c r="O76" s="129">
        <f>+Dptos!N76</f>
        <v>10200887396</v>
      </c>
      <c r="P76" s="129">
        <f>+Dptos!O76</f>
        <v>1247518990</v>
      </c>
      <c r="Q76" s="129">
        <f>+Dptos!P76</f>
        <v>533775524</v>
      </c>
      <c r="R76" s="125">
        <v>86</v>
      </c>
      <c r="S76" s="129">
        <f>+Dptos!R76</f>
        <v>77887023</v>
      </c>
      <c r="T76" s="129"/>
      <c r="U76" s="125"/>
    </row>
    <row r="77" spans="1:21" ht="21">
      <c r="A77" s="23"/>
      <c r="N77" s="128">
        <v>27001</v>
      </c>
      <c r="O77" s="129">
        <f>+Dptos!N77</f>
        <v>4002977451</v>
      </c>
      <c r="P77" s="129">
        <f>+Dptos!O77</f>
        <v>1482079118</v>
      </c>
      <c r="Q77" s="129">
        <f>+Dptos!P77</f>
        <v>274151253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D78" s="168">
        <v>79302485530</v>
      </c>
      <c r="N78" s="126">
        <v>63</v>
      </c>
      <c r="O78" s="129">
        <f>+Dptos!N78</f>
        <v>6053191292</v>
      </c>
      <c r="P78" s="129">
        <f>+Dptos!O78</f>
        <v>727633131</v>
      </c>
      <c r="Q78" s="129">
        <f>+Dptos!P78</f>
        <v>318915784</v>
      </c>
      <c r="R78" s="125">
        <v>63</v>
      </c>
      <c r="S78" s="129">
        <f>+Dptos!R78</f>
        <v>153715660</v>
      </c>
      <c r="T78" s="129"/>
      <c r="U78" s="125"/>
    </row>
    <row r="79" spans="1:21" ht="21">
      <c r="A79" s="23"/>
      <c r="D79" s="168">
        <v>75401759011</v>
      </c>
      <c r="N79" s="126">
        <v>44001</v>
      </c>
      <c r="O79" s="129">
        <f>+Dptos!N79</f>
        <v>12185237695</v>
      </c>
      <c r="P79" s="129">
        <f>+Dptos!O79</f>
        <v>537704002</v>
      </c>
      <c r="Q79" s="129">
        <f>+Dptos!P79</f>
        <v>213673407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D80" s="168">
        <v>21606279353</v>
      </c>
      <c r="N80" s="126">
        <v>5615</v>
      </c>
      <c r="O80" s="129">
        <f>+Dptos!N80</f>
        <v>1919783144</v>
      </c>
      <c r="P80" s="129">
        <f>+Dptos!O80</f>
        <v>232404500</v>
      </c>
      <c r="Q80" s="129">
        <f>+Dptos!P80</f>
        <v>100063973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6721504199</v>
      </c>
      <c r="P81" s="129">
        <f>+Dptos!O81</f>
        <v>795119121</v>
      </c>
      <c r="Q81" s="129">
        <f>+Dptos!P81</f>
        <v>342402375</v>
      </c>
      <c r="R81" s="125">
        <v>66</v>
      </c>
      <c r="S81" s="129">
        <f>+Dptos!R81</f>
        <v>203924907</v>
      </c>
      <c r="T81" s="129"/>
      <c r="U81" s="125"/>
    </row>
    <row r="82" spans="1:21" ht="21">
      <c r="A82" s="23"/>
      <c r="N82" s="126">
        <v>5631</v>
      </c>
      <c r="O82" s="129">
        <f>+Dptos!N82</f>
        <v>642465262</v>
      </c>
      <c r="P82" s="129">
        <f>+Dptos!O82</f>
        <v>94078457</v>
      </c>
      <c r="Q82" s="129">
        <f>+Dptos!P82</f>
        <v>38575033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2661523514</v>
      </c>
      <c r="P83" s="129">
        <f>+Dptos!O83</f>
        <v>351107082</v>
      </c>
      <c r="Q83" s="129">
        <f>+Dptos!P83</f>
        <v>153607242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1477373879</v>
      </c>
      <c r="P84" s="129">
        <f>+Dptos!O84</f>
        <v>145570925</v>
      </c>
      <c r="Q84" s="129">
        <f>+Dptos!P84</f>
        <v>62824528</v>
      </c>
      <c r="R84" s="125">
        <v>88</v>
      </c>
      <c r="S84" s="129">
        <f>+Dptos!R84</f>
        <v>117207412</v>
      </c>
      <c r="T84" s="129"/>
      <c r="U84" s="125"/>
    </row>
    <row r="85" spans="1:21" ht="21">
      <c r="A85" s="23"/>
      <c r="N85" s="126">
        <v>47001</v>
      </c>
      <c r="O85" s="129">
        <f>+Dptos!N85</f>
        <v>9370169978</v>
      </c>
      <c r="P85" s="129">
        <f>+Dptos!O85</f>
        <v>1053506366</v>
      </c>
      <c r="Q85" s="129">
        <f>+Dptos!P85</f>
        <v>469222225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21738792673</v>
      </c>
      <c r="P86" s="129">
        <f>+Dptos!O86</f>
        <v>2629440127</v>
      </c>
      <c r="Q86" s="129">
        <f>+Dptos!P86</f>
        <v>1136362501</v>
      </c>
      <c r="R86" s="125">
        <v>68</v>
      </c>
      <c r="S86" s="129">
        <f>+Dptos!R86</f>
        <v>1336132913</v>
      </c>
      <c r="T86" s="129"/>
      <c r="U86" s="125"/>
    </row>
    <row r="87" spans="1:21" ht="21">
      <c r="A87" s="23"/>
      <c r="N87" s="126">
        <v>70001</v>
      </c>
      <c r="O87" s="129">
        <f>+Dptos!N87</f>
        <v>6699411145</v>
      </c>
      <c r="P87" s="129">
        <f>+Dptos!O87</f>
        <v>696164747</v>
      </c>
      <c r="Q87" s="129">
        <f>+Dptos!P87</f>
        <v>305107908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8817969012</v>
      </c>
      <c r="P88" s="129">
        <f>+Dptos!O88</f>
        <v>593399768</v>
      </c>
      <c r="Q88" s="129">
        <f>+Dptos!P88</f>
        <v>257013062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2410521255</v>
      </c>
      <c r="P89" s="129">
        <f>+Dptos!O89</f>
        <v>288676781</v>
      </c>
      <c r="Q89" s="129">
        <f>+Dptos!P89</f>
        <v>125927383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7705418972</v>
      </c>
      <c r="P90" s="129">
        <f>+Dptos!O90</f>
        <v>543732561</v>
      </c>
      <c r="Q90" s="129">
        <f>+Dptos!P90</f>
        <v>250245109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19017458252</v>
      </c>
      <c r="P91" s="129">
        <f>+Dptos!O91</f>
        <v>2328992343</v>
      </c>
      <c r="Q91" s="129">
        <f>+Dptos!P91</f>
        <v>1023272349</v>
      </c>
      <c r="R91" s="125">
        <v>70</v>
      </c>
      <c r="S91" s="129">
        <f>+Dptos!R91</f>
        <v>224939878</v>
      </c>
      <c r="T91" s="129"/>
      <c r="U91" s="125"/>
    </row>
    <row r="92" spans="1:21" ht="21">
      <c r="A92" s="23"/>
      <c r="N92" s="126">
        <v>73</v>
      </c>
      <c r="O92" s="129">
        <f>+Dptos!N92</f>
        <v>21711967922</v>
      </c>
      <c r="P92" s="129">
        <f>+Dptos!O92</f>
        <v>2729580283</v>
      </c>
      <c r="Q92" s="129">
        <f>+Dptos!P92</f>
        <v>1186048203</v>
      </c>
      <c r="R92" s="125">
        <v>73</v>
      </c>
      <c r="S92" s="129">
        <f>+Dptos!R92</f>
        <v>2129259429</v>
      </c>
      <c r="T92" s="129"/>
      <c r="U92" s="125"/>
    </row>
    <row r="93" spans="1:21" ht="21">
      <c r="A93" s="23"/>
      <c r="N93" s="126">
        <v>76834</v>
      </c>
      <c r="O93" s="129">
        <f>+Dptos!N93</f>
        <v>3381713398</v>
      </c>
      <c r="P93" s="129">
        <f>+Dptos!O93</f>
        <v>395796536</v>
      </c>
      <c r="Q93" s="129">
        <f>+Dptos!P93</f>
        <v>171342833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6417494211</v>
      </c>
      <c r="P94" s="129">
        <f>+Dptos!O94</f>
        <v>574878193</v>
      </c>
      <c r="Q94" s="129">
        <f>+Dptos!P94</f>
        <v>247618704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3429018979</v>
      </c>
      <c r="P95" s="129">
        <f>+Dptos!O95</f>
        <v>369818608</v>
      </c>
      <c r="Q95" s="129">
        <f>+Dptos!P95</f>
        <v>162091073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4220649511</v>
      </c>
      <c r="P96" s="129">
        <f>+Dptos!O96</f>
        <v>510946431</v>
      </c>
      <c r="Q96" s="129">
        <f>+Dptos!P96</f>
        <v>210283625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3108591872</v>
      </c>
      <c r="P97" s="129">
        <f>+Dptos!O97</f>
        <v>125991981</v>
      </c>
      <c r="Q97" s="129">
        <f>+Dptos!P97</f>
        <v>53800947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21392433772</v>
      </c>
      <c r="P98" s="129">
        <f>+Dptos!O98</f>
        <v>2433078113</v>
      </c>
      <c r="Q98" s="129">
        <f>+Dptos!P98</f>
        <v>1057807837</v>
      </c>
      <c r="R98" s="125">
        <v>76</v>
      </c>
      <c r="S98" s="129">
        <f>+Dptos!R98</f>
        <v>3229754385</v>
      </c>
      <c r="T98" s="129"/>
      <c r="U98" s="125"/>
    </row>
    <row r="99" spans="1:21" ht="21">
      <c r="A99" s="23"/>
      <c r="N99" s="126">
        <v>20001</v>
      </c>
      <c r="O99" s="129">
        <f>+Dptos!N99</f>
        <v>8869503854</v>
      </c>
      <c r="P99" s="129">
        <f>+Dptos!O99</f>
        <v>952459293</v>
      </c>
      <c r="Q99" s="129">
        <f>+Dptos!P99</f>
        <v>413545914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2023035770</v>
      </c>
      <c r="P100" s="129">
        <f>+Dptos!O100</f>
        <v>103115855</v>
      </c>
      <c r="Q100" s="129">
        <f>+Dptos!P100</f>
        <v>42820550</v>
      </c>
      <c r="R100" s="125">
        <v>97</v>
      </c>
      <c r="S100" s="129">
        <f>+Dptos!R100</f>
        <v>6414549</v>
      </c>
      <c r="T100" s="129"/>
      <c r="U100" s="125"/>
    </row>
    <row r="101" spans="1:21" ht="21">
      <c r="A101" s="23"/>
      <c r="N101" s="126">
        <v>99</v>
      </c>
      <c r="O101" s="129">
        <f>+Dptos!N101</f>
        <v>3106415810</v>
      </c>
      <c r="P101" s="129">
        <f>+Dptos!O101</f>
        <v>170235360</v>
      </c>
      <c r="Q101" s="129">
        <f>+Dptos!P101</f>
        <v>70915497</v>
      </c>
      <c r="R101" s="125">
        <v>99</v>
      </c>
      <c r="S101" s="129">
        <f>+Dptos!R101</f>
        <v>19661074</v>
      </c>
      <c r="T101" s="129"/>
      <c r="U101" s="125"/>
    </row>
    <row r="102" spans="1:21" ht="21">
      <c r="A102" s="23"/>
      <c r="N102" s="126">
        <v>50001</v>
      </c>
      <c r="O102" s="129">
        <f>+Dptos!N102</f>
        <v>8293479486</v>
      </c>
      <c r="P102" s="129">
        <f>+Dptos!O102</f>
        <v>1029681390</v>
      </c>
      <c r="Q102" s="129">
        <f>+Dptos!P102</f>
        <v>451007891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3449436125</v>
      </c>
      <c r="P103" s="129">
        <f>+Dptos!O103</f>
        <v>449554570</v>
      </c>
      <c r="Q103" s="129">
        <f>+Dptos!P103</f>
        <v>177976191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1764336379</v>
      </c>
      <c r="P104" s="129">
        <f>+Dptos!O104</f>
        <v>222886010</v>
      </c>
      <c r="Q104" s="129">
        <f>+Dptos!P104</f>
        <v>96880940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6">
        <f>SUM(S11:S104)</f>
        <v>22739520191</v>
      </c>
      <c r="U105" s="146">
        <f>SUM(U11:U104)</f>
        <v>0</v>
      </c>
    </row>
  </sheetData>
  <sheetProtection/>
  <autoFilter ref="A10:K72"/>
  <mergeCells count="12">
    <mergeCell ref="I7:I9"/>
    <mergeCell ref="G7:G9"/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64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77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69" t="s">
        <v>63</v>
      </c>
      <c r="B1" s="1"/>
      <c r="C1" s="1"/>
      <c r="D1" s="18"/>
      <c r="E1" s="46"/>
    </row>
    <row r="2" spans="1:5" ht="15.75">
      <c r="A2" s="169" t="s">
        <v>77</v>
      </c>
      <c r="B2" s="1"/>
      <c r="C2" s="1"/>
      <c r="D2" s="18"/>
      <c r="E2" s="46"/>
    </row>
    <row r="3" spans="1:5" ht="15.75">
      <c r="A3" s="170"/>
      <c r="B3" s="1"/>
      <c r="C3" s="1"/>
      <c r="D3" s="18"/>
      <c r="E3" s="46"/>
    </row>
    <row r="4" spans="1:6" ht="15.75">
      <c r="A4" s="220" t="s">
        <v>64</v>
      </c>
      <c r="B4" s="220"/>
      <c r="C4" s="220"/>
      <c r="D4" s="220"/>
      <c r="E4" s="220"/>
      <c r="F4" s="220"/>
    </row>
    <row r="5" spans="1:5" ht="15.75">
      <c r="A5" s="171" t="s">
        <v>1107</v>
      </c>
      <c r="B5" s="1"/>
      <c r="C5" s="1"/>
      <c r="D5" s="57"/>
      <c r="E5" s="48"/>
    </row>
    <row r="6" spans="1:5" ht="16.5" thickBot="1">
      <c r="A6" s="172"/>
      <c r="B6" s="16"/>
      <c r="C6" s="16"/>
      <c r="D6" s="57"/>
      <c r="E6" s="48"/>
    </row>
    <row r="7" spans="1:6" ht="49.5" customHeight="1" thickBot="1">
      <c r="A7" s="173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74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75">
        <v>5002</v>
      </c>
      <c r="B9" s="107" t="s">
        <v>4</v>
      </c>
      <c r="C9" s="107" t="s">
        <v>126</v>
      </c>
      <c r="D9" s="107">
        <v>28330414</v>
      </c>
      <c r="E9" s="108"/>
      <c r="F9" s="135">
        <v>35215311</v>
      </c>
      <c r="G9" s="93"/>
    </row>
    <row r="10" spans="1:7" ht="18">
      <c r="A10" s="175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5020971</v>
      </c>
      <c r="G10" s="93"/>
    </row>
    <row r="11" spans="1:7" ht="18">
      <c r="A11" s="175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6830493</v>
      </c>
      <c r="G11" s="93"/>
    </row>
    <row r="12" spans="1:7" ht="18">
      <c r="A12" s="175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31110621</v>
      </c>
      <c r="G12" s="93"/>
    </row>
    <row r="13" spans="1:7" ht="18">
      <c r="A13" s="175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51831060</v>
      </c>
      <c r="G13" s="93"/>
    </row>
    <row r="14" spans="1:7" ht="18">
      <c r="A14" s="175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59844244</v>
      </c>
      <c r="G14" s="93"/>
    </row>
    <row r="15" spans="1:7" ht="18">
      <c r="A15" s="175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7110147</v>
      </c>
      <c r="G15" s="93"/>
    </row>
    <row r="16" spans="1:7" ht="18">
      <c r="A16" s="175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27057459</v>
      </c>
      <c r="G16" s="93"/>
    </row>
    <row r="17" spans="1:7" ht="18">
      <c r="A17" s="175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36725192</v>
      </c>
      <c r="G17" s="93"/>
    </row>
    <row r="18" spans="1:7" ht="18">
      <c r="A18" s="175">
        <v>5042</v>
      </c>
      <c r="B18" s="107" t="s">
        <v>4</v>
      </c>
      <c r="C18" s="107" t="s">
        <v>4</v>
      </c>
      <c r="D18" s="107">
        <v>34564476</v>
      </c>
      <c r="E18" s="108"/>
      <c r="F18" s="135">
        <v>38618760</v>
      </c>
      <c r="G18" s="93"/>
    </row>
    <row r="19" spans="1:7" ht="18">
      <c r="A19" s="175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16605876</v>
      </c>
      <c r="G19" s="93"/>
    </row>
    <row r="20" spans="1:7" ht="18">
      <c r="A20" s="175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108022785</v>
      </c>
      <c r="G20" s="93"/>
    </row>
    <row r="21" spans="1:7" ht="18">
      <c r="A21" s="175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23503909</v>
      </c>
      <c r="G21" s="93"/>
    </row>
    <row r="22" spans="1:7" ht="18">
      <c r="A22" s="175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6618360</v>
      </c>
      <c r="G22" s="93"/>
    </row>
    <row r="23" spans="1:7" ht="18">
      <c r="A23" s="175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45630057</v>
      </c>
      <c r="G23" s="93"/>
    </row>
    <row r="24" spans="1:7" ht="18">
      <c r="A24" s="175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11838841</v>
      </c>
      <c r="G24" s="93"/>
    </row>
    <row r="25" spans="1:7" ht="18">
      <c r="A25" s="175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17326647</v>
      </c>
      <c r="G25" s="93"/>
    </row>
    <row r="26" spans="1:7" ht="18">
      <c r="A26" s="175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32814397</v>
      </c>
      <c r="G26" s="93"/>
    </row>
    <row r="27" spans="1:7" ht="18">
      <c r="A27" s="175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35785834</v>
      </c>
      <c r="G27" s="93"/>
    </row>
    <row r="28" spans="1:7" ht="18">
      <c r="A28" s="175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29050778</v>
      </c>
      <c r="G28" s="93"/>
    </row>
    <row r="29" spans="1:7" ht="18">
      <c r="A29" s="175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26359412</v>
      </c>
      <c r="G29" s="93"/>
    </row>
    <row r="30" spans="1:7" ht="18">
      <c r="A30" s="175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85520956</v>
      </c>
      <c r="G30" s="93"/>
    </row>
    <row r="31" spans="1:7" ht="18">
      <c r="A31" s="175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18276949</v>
      </c>
      <c r="G31" s="93"/>
    </row>
    <row r="32" spans="1:7" ht="18">
      <c r="A32" s="175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75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43118975</v>
      </c>
      <c r="G33" s="93"/>
    </row>
    <row r="34" spans="1:7" ht="18">
      <c r="A34" s="175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51122387</v>
      </c>
      <c r="G34" s="93"/>
    </row>
    <row r="35" spans="1:7" ht="18">
      <c r="A35" s="175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8066969</v>
      </c>
      <c r="G35" s="93"/>
    </row>
    <row r="36" spans="1:7" ht="18">
      <c r="A36" s="175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8233162</v>
      </c>
      <c r="G36" s="93"/>
    </row>
    <row r="37" spans="1:7" ht="18">
      <c r="A37" s="175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94462774</v>
      </c>
      <c r="G37" s="93"/>
    </row>
    <row r="38" spans="1:7" ht="18">
      <c r="A38" s="175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46091671</v>
      </c>
      <c r="G38" s="93"/>
    </row>
    <row r="39" spans="1:7" ht="18">
      <c r="A39" s="175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75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147248979</v>
      </c>
      <c r="G40" s="93"/>
    </row>
    <row r="41" spans="1:7" ht="18">
      <c r="A41" s="175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90915124</v>
      </c>
      <c r="G41" s="93"/>
    </row>
    <row r="42" spans="1:7" ht="18">
      <c r="A42" s="175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75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34801518</v>
      </c>
      <c r="G43" s="93"/>
    </row>
    <row r="44" spans="1:7" ht="18">
      <c r="A44" s="175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6678977</v>
      </c>
      <c r="G44" s="93"/>
    </row>
    <row r="45" spans="1:7" ht="18">
      <c r="A45" s="175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33133142</v>
      </c>
      <c r="G45" s="93"/>
    </row>
    <row r="46" spans="1:7" ht="18">
      <c r="A46" s="175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75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80073392</v>
      </c>
      <c r="G47" s="93"/>
    </row>
    <row r="48" spans="1:7" ht="18">
      <c r="A48" s="175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19032965</v>
      </c>
      <c r="G48" s="93"/>
    </row>
    <row r="49" spans="1:7" ht="18">
      <c r="A49" s="175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24398978</v>
      </c>
      <c r="G49" s="93"/>
    </row>
    <row r="50" spans="1:7" ht="18">
      <c r="A50" s="175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107272934</v>
      </c>
      <c r="G50" s="93"/>
    </row>
    <row r="51" spans="1:7" ht="18">
      <c r="A51" s="175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9626774</v>
      </c>
      <c r="G51" s="93"/>
    </row>
    <row r="52" spans="1:7" ht="18">
      <c r="A52" s="175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27456359</v>
      </c>
      <c r="G52" s="93"/>
    </row>
    <row r="53" spans="1:7" ht="18">
      <c r="A53" s="175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53619917</v>
      </c>
      <c r="G53" s="93"/>
    </row>
    <row r="54" spans="1:7" ht="18">
      <c r="A54" s="175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10935991</v>
      </c>
      <c r="G54" s="93"/>
    </row>
    <row r="55" spans="1:7" ht="18">
      <c r="A55" s="175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75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15913554</v>
      </c>
      <c r="G56" s="93"/>
    </row>
    <row r="57" spans="1:7" ht="18">
      <c r="A57" s="175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20379909</v>
      </c>
      <c r="G57" s="93"/>
    </row>
    <row r="58" spans="1:7" ht="18">
      <c r="A58" s="175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13717691</v>
      </c>
      <c r="G58" s="93"/>
    </row>
    <row r="59" spans="1:7" ht="18">
      <c r="A59" s="175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34878321</v>
      </c>
      <c r="G59" s="93"/>
    </row>
    <row r="60" spans="1:7" ht="18">
      <c r="A60" s="175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75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10079033</v>
      </c>
      <c r="G61" s="93"/>
    </row>
    <row r="62" spans="1:7" ht="18">
      <c r="A62" s="175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7107968</v>
      </c>
      <c r="G62" s="93"/>
    </row>
    <row r="63" spans="1:7" ht="18">
      <c r="A63" s="175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83910550</v>
      </c>
      <c r="G63" s="93"/>
    </row>
    <row r="64" spans="1:7" ht="18">
      <c r="A64" s="175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17127093</v>
      </c>
      <c r="G64" s="93"/>
    </row>
    <row r="65" spans="1:7" ht="18">
      <c r="A65" s="175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19589753</v>
      </c>
      <c r="G65" s="93"/>
    </row>
    <row r="66" spans="1:7" ht="18">
      <c r="A66" s="175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75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75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12611235</v>
      </c>
      <c r="G68" s="93"/>
    </row>
    <row r="69" spans="1:7" ht="18">
      <c r="A69" s="175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19439039</v>
      </c>
      <c r="G69" s="93"/>
    </row>
    <row r="70" spans="1:7" ht="18">
      <c r="A70" s="175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20515443</v>
      </c>
      <c r="G70" s="93"/>
    </row>
    <row r="71" spans="1:7" ht="18">
      <c r="A71" s="175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14122830</v>
      </c>
      <c r="G71" s="93"/>
    </row>
    <row r="72" spans="1:7" ht="18">
      <c r="A72" s="175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75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11759083</v>
      </c>
      <c r="G73" s="93"/>
    </row>
    <row r="74" spans="1:7" ht="18">
      <c r="A74" s="175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19743779</v>
      </c>
      <c r="G74" s="93"/>
    </row>
    <row r="75" spans="1:7" ht="18">
      <c r="A75" s="175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48263920</v>
      </c>
      <c r="G75" s="93"/>
    </row>
    <row r="76" spans="1:7" ht="18">
      <c r="A76" s="175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22446840</v>
      </c>
      <c r="G76" s="93"/>
    </row>
    <row r="77" spans="1:7" ht="18">
      <c r="A77" s="175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170773769</v>
      </c>
      <c r="G77" s="93"/>
    </row>
    <row r="78" spans="1:7" ht="18">
      <c r="A78" s="175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63620409</v>
      </c>
      <c r="G78" s="93"/>
    </row>
    <row r="79" spans="1:7" ht="18">
      <c r="A79" s="175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6668845</v>
      </c>
      <c r="G79" s="93"/>
    </row>
    <row r="80" spans="1:7" ht="18">
      <c r="A80" s="175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20026144</v>
      </c>
      <c r="G80" s="93"/>
    </row>
    <row r="81" spans="1:7" ht="18">
      <c r="A81" s="175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35551886</v>
      </c>
      <c r="G81" s="93"/>
    </row>
    <row r="82" spans="1:7" ht="18">
      <c r="A82" s="175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11000365</v>
      </c>
      <c r="G82" s="93"/>
    </row>
    <row r="83" spans="1:7" ht="18">
      <c r="A83" s="175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47926679</v>
      </c>
      <c r="G83" s="93"/>
    </row>
    <row r="84" spans="1:7" ht="18">
      <c r="A84" s="175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21145196</v>
      </c>
      <c r="G84" s="93"/>
    </row>
    <row r="85" spans="1:7" ht="18">
      <c r="A85" s="175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22769928</v>
      </c>
      <c r="G85" s="93"/>
    </row>
    <row r="86" spans="1:7" ht="18">
      <c r="A86" s="175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53657232</v>
      </c>
      <c r="G86" s="93"/>
    </row>
    <row r="87" spans="1:7" ht="18">
      <c r="A87" s="175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75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26617229</v>
      </c>
      <c r="G88" s="93"/>
    </row>
    <row r="89" spans="1:7" ht="18">
      <c r="A89" s="175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28815730</v>
      </c>
      <c r="G89" s="93"/>
    </row>
    <row r="90" spans="1:7" ht="18">
      <c r="A90" s="175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16768194</v>
      </c>
      <c r="G90" s="93"/>
    </row>
    <row r="91" spans="1:7" ht="18">
      <c r="A91" s="175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28312851</v>
      </c>
      <c r="G91" s="93"/>
    </row>
    <row r="92" spans="1:7" ht="18">
      <c r="A92" s="175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15728691</v>
      </c>
      <c r="G92" s="93"/>
    </row>
    <row r="93" spans="1:7" ht="18">
      <c r="A93" s="175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22999545</v>
      </c>
      <c r="G93" s="93"/>
    </row>
    <row r="94" spans="1:7" ht="18">
      <c r="A94" s="175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4110814</v>
      </c>
      <c r="G94" s="93"/>
    </row>
    <row r="95" spans="1:7" ht="18">
      <c r="A95" s="175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75638827</v>
      </c>
      <c r="G95" s="93"/>
    </row>
    <row r="96" spans="1:7" ht="18">
      <c r="A96" s="175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23456446</v>
      </c>
      <c r="G96" s="93"/>
    </row>
    <row r="97" spans="1:7" ht="18">
      <c r="A97" s="175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27656010</v>
      </c>
      <c r="G97" s="93"/>
    </row>
    <row r="98" spans="1:7" ht="18">
      <c r="A98" s="175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117497772</v>
      </c>
      <c r="G98" s="93"/>
    </row>
    <row r="99" spans="1:7" ht="18">
      <c r="A99" s="175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24102947</v>
      </c>
      <c r="G99" s="93"/>
    </row>
    <row r="100" spans="1:7" ht="18">
      <c r="A100" s="175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36584299</v>
      </c>
      <c r="G100" s="93"/>
    </row>
    <row r="101" spans="1:7" ht="18">
      <c r="A101" s="175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29455276</v>
      </c>
      <c r="G101" s="93"/>
    </row>
    <row r="102" spans="1:7" ht="18">
      <c r="A102" s="175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33583506</v>
      </c>
      <c r="G102" s="93"/>
    </row>
    <row r="103" spans="1:7" ht="18">
      <c r="A103" s="175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47138383</v>
      </c>
      <c r="G103" s="93"/>
    </row>
    <row r="104" spans="1:7" ht="18">
      <c r="A104" s="175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23093946</v>
      </c>
      <c r="G104" s="93"/>
    </row>
    <row r="105" spans="1:7" ht="18">
      <c r="A105" s="175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33027814</v>
      </c>
      <c r="G105" s="93"/>
    </row>
    <row r="106" spans="1:7" ht="18">
      <c r="A106" s="175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49001554</v>
      </c>
      <c r="G106" s="93"/>
    </row>
    <row r="107" spans="1:7" ht="18">
      <c r="A107" s="175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60741777</v>
      </c>
      <c r="G107" s="93"/>
    </row>
    <row r="108" spans="1:7" ht="18">
      <c r="A108" s="175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22185591</v>
      </c>
      <c r="G108" s="93"/>
    </row>
    <row r="109" spans="1:7" ht="18">
      <c r="A109" s="175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26338898</v>
      </c>
      <c r="G109" s="93"/>
    </row>
    <row r="110" spans="1:7" ht="18">
      <c r="A110" s="175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76970222</v>
      </c>
      <c r="G110" s="93"/>
    </row>
    <row r="111" spans="1:7" ht="18">
      <c r="A111" s="175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9530155</v>
      </c>
      <c r="G111" s="93"/>
    </row>
    <row r="112" spans="1:7" ht="18">
      <c r="A112" s="175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14144129</v>
      </c>
      <c r="G112" s="93"/>
    </row>
    <row r="113" spans="1:7" ht="18">
      <c r="A113" s="175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15415913</v>
      </c>
      <c r="G113" s="93"/>
    </row>
    <row r="114" spans="1:7" ht="18">
      <c r="A114" s="175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24956028</v>
      </c>
      <c r="G114" s="93"/>
    </row>
    <row r="115" spans="1:7" ht="18">
      <c r="A115" s="175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61434910</v>
      </c>
      <c r="G115" s="93"/>
    </row>
    <row r="116" spans="1:7" ht="18">
      <c r="A116" s="175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32953818</v>
      </c>
      <c r="G116" s="93"/>
    </row>
    <row r="117" spans="1:7" ht="18">
      <c r="A117" s="175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8522814</v>
      </c>
      <c r="G117" s="93"/>
    </row>
    <row r="118" spans="1:7" ht="18">
      <c r="A118" s="175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26075293</v>
      </c>
      <c r="G118" s="93"/>
    </row>
    <row r="119" spans="1:7" ht="18">
      <c r="A119" s="175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75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32260281</v>
      </c>
      <c r="G120" s="93"/>
    </row>
    <row r="121" spans="1:7" ht="18">
      <c r="A121" s="175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17060206</v>
      </c>
      <c r="G121" s="93"/>
    </row>
    <row r="122" spans="1:7" ht="18">
      <c r="A122" s="175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56821170</v>
      </c>
      <c r="G122" s="93"/>
    </row>
    <row r="123" spans="1:7" ht="18">
      <c r="A123" s="175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44239018</v>
      </c>
      <c r="G123" s="93"/>
    </row>
    <row r="124" spans="1:7" ht="18">
      <c r="A124" s="175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47772529</v>
      </c>
      <c r="G124" s="93"/>
    </row>
    <row r="125" spans="1:7" ht="18">
      <c r="A125" s="175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78396852</v>
      </c>
      <c r="G125" s="93"/>
    </row>
    <row r="126" spans="1:7" ht="18">
      <c r="A126" s="175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75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32127804</v>
      </c>
      <c r="G127" s="93"/>
    </row>
    <row r="128" spans="1:7" ht="18">
      <c r="A128" s="175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22242655</v>
      </c>
      <c r="G128" s="93"/>
    </row>
    <row r="129" spans="1:7" ht="18">
      <c r="A129" s="175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43481422</v>
      </c>
      <c r="G129" s="93"/>
    </row>
    <row r="130" spans="1:7" ht="18">
      <c r="A130" s="175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19154214</v>
      </c>
      <c r="G130" s="93"/>
    </row>
    <row r="131" spans="1:7" ht="18">
      <c r="A131" s="175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42029230</v>
      </c>
      <c r="G131" s="93"/>
    </row>
    <row r="132" spans="1:7" ht="18">
      <c r="A132" s="175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30452660</v>
      </c>
      <c r="G132" s="93"/>
    </row>
    <row r="133" spans="1:7" ht="18">
      <c r="A133" s="175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36756674</v>
      </c>
      <c r="G133" s="93"/>
    </row>
    <row r="134" spans="1:7" ht="18">
      <c r="A134" s="175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12248181</v>
      </c>
      <c r="G134" s="93"/>
    </row>
    <row r="135" spans="1:7" ht="18">
      <c r="A135" s="175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16368415</v>
      </c>
      <c r="G135" s="93"/>
    </row>
    <row r="136" spans="1:7" ht="18">
      <c r="A136" s="175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29230465</v>
      </c>
      <c r="G136" s="93"/>
    </row>
    <row r="137" spans="1:7" ht="18">
      <c r="A137" s="175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75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35147093</v>
      </c>
      <c r="G138" s="93"/>
    </row>
    <row r="139" spans="1:7" ht="18">
      <c r="A139" s="175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34992456</v>
      </c>
      <c r="G139" s="93"/>
    </row>
    <row r="140" spans="1:7" ht="18">
      <c r="A140" s="175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106938266</v>
      </c>
      <c r="G140" s="93"/>
    </row>
    <row r="141" spans="1:7" ht="18">
      <c r="A141" s="175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18699501</v>
      </c>
      <c r="G141" s="93"/>
    </row>
    <row r="142" spans="1:7" ht="18">
      <c r="A142" s="175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75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15323756</v>
      </c>
      <c r="G143" s="93"/>
    </row>
    <row r="144" spans="1:7" ht="18">
      <c r="A144" s="175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12683677</v>
      </c>
      <c r="G144" s="93"/>
    </row>
    <row r="145" spans="1:7" ht="18">
      <c r="A145" s="175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9651601</v>
      </c>
      <c r="G145" s="93"/>
    </row>
    <row r="146" spans="1:7" ht="18">
      <c r="A146" s="175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87318073</v>
      </c>
      <c r="G146" s="93"/>
    </row>
    <row r="147" spans="1:7" ht="18">
      <c r="A147" s="175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27032270</v>
      </c>
      <c r="G147" s="93"/>
    </row>
    <row r="148" spans="1:7" ht="18">
      <c r="A148" s="175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22028296</v>
      </c>
      <c r="G148" s="93"/>
    </row>
    <row r="149" spans="1:7" ht="18">
      <c r="A149" s="175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107999889</v>
      </c>
      <c r="G149" s="93"/>
    </row>
    <row r="150" spans="1:7" ht="18">
      <c r="A150" s="175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15637892</v>
      </c>
      <c r="G150" s="93"/>
    </row>
    <row r="151" spans="1:7" ht="18">
      <c r="A151" s="175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60457966</v>
      </c>
      <c r="G151" s="93"/>
    </row>
    <row r="152" spans="1:7" ht="18">
      <c r="A152" s="175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52917664</v>
      </c>
      <c r="G152" s="93"/>
    </row>
    <row r="153" spans="1:7" ht="18">
      <c r="A153" s="175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26367109</v>
      </c>
      <c r="G153" s="93"/>
    </row>
    <row r="154" spans="1:7" ht="18">
      <c r="A154" s="175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28102409</v>
      </c>
      <c r="G154" s="93"/>
    </row>
    <row r="155" spans="1:7" ht="18">
      <c r="A155" s="175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47863770</v>
      </c>
      <c r="G155" s="93"/>
    </row>
    <row r="156" spans="1:7" ht="18">
      <c r="A156" s="175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25120494</v>
      </c>
      <c r="G156" s="93"/>
    </row>
    <row r="157" spans="1:7" ht="18">
      <c r="A157" s="175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197132703</v>
      </c>
      <c r="G157" s="93"/>
    </row>
    <row r="158" spans="1:7" ht="18">
      <c r="A158" s="175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13558845</v>
      </c>
      <c r="G158" s="93"/>
    </row>
    <row r="159" spans="1:7" ht="18">
      <c r="A159" s="175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28323780</v>
      </c>
      <c r="G159" s="93"/>
    </row>
    <row r="160" spans="1:7" ht="18">
      <c r="A160" s="175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40642511</v>
      </c>
      <c r="G160" s="93"/>
    </row>
    <row r="161" spans="1:7" ht="18">
      <c r="A161" s="175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44788654</v>
      </c>
      <c r="G161" s="93"/>
    </row>
    <row r="162" spans="1:7" ht="18">
      <c r="A162" s="175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31132510</v>
      </c>
      <c r="G162" s="93"/>
    </row>
    <row r="163" spans="1:7" ht="18">
      <c r="A163" s="175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98297879</v>
      </c>
      <c r="G163" s="93"/>
    </row>
    <row r="164" spans="1:7" ht="18">
      <c r="A164" s="175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36534215</v>
      </c>
      <c r="G164" s="93"/>
    </row>
    <row r="165" spans="1:7" ht="18">
      <c r="A165" s="175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84467068</v>
      </c>
      <c r="G165" s="93"/>
    </row>
    <row r="166" spans="1:7" ht="18">
      <c r="A166" s="175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59077521</v>
      </c>
      <c r="G166" s="93"/>
    </row>
    <row r="167" spans="1:7" ht="18">
      <c r="A167" s="175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24859684</v>
      </c>
      <c r="G167" s="93"/>
    </row>
    <row r="168" spans="1:7" ht="18">
      <c r="A168" s="175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74578334</v>
      </c>
      <c r="G168" s="93"/>
    </row>
    <row r="169" spans="1:7" ht="18">
      <c r="A169" s="175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15584220</v>
      </c>
      <c r="G169" s="93"/>
    </row>
    <row r="170" spans="1:7" ht="18">
      <c r="A170" s="175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30429105</v>
      </c>
      <c r="G170" s="93"/>
    </row>
    <row r="171" spans="1:7" ht="18">
      <c r="A171" s="175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12737858</v>
      </c>
      <c r="G171" s="93"/>
    </row>
    <row r="172" spans="1:7" ht="18">
      <c r="A172" s="175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24094500</v>
      </c>
      <c r="G172" s="93"/>
    </row>
    <row r="173" spans="1:7" ht="18">
      <c r="A173" s="175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26956162</v>
      </c>
      <c r="G173" s="93"/>
    </row>
    <row r="174" spans="1:7" ht="18">
      <c r="A174" s="175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77473743</v>
      </c>
      <c r="G174" s="93"/>
    </row>
    <row r="175" spans="1:7" ht="18">
      <c r="A175" s="175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39541268</v>
      </c>
      <c r="G175" s="93"/>
    </row>
    <row r="176" spans="1:7" ht="18">
      <c r="A176" s="175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81150968</v>
      </c>
      <c r="G176" s="93"/>
    </row>
    <row r="177" spans="1:7" ht="18">
      <c r="A177" s="175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56258905</v>
      </c>
      <c r="G177" s="93"/>
    </row>
    <row r="178" spans="1:7" ht="18">
      <c r="A178" s="175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76918387</v>
      </c>
      <c r="G178" s="93"/>
    </row>
    <row r="179" spans="1:7" ht="18">
      <c r="A179" s="175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26874150</v>
      </c>
      <c r="G179" s="93"/>
    </row>
    <row r="180" spans="1:7" ht="18">
      <c r="A180" s="175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38041844</v>
      </c>
      <c r="G180" s="93"/>
    </row>
    <row r="181" spans="1:7" ht="18">
      <c r="A181" s="175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93226899</v>
      </c>
      <c r="G181" s="93"/>
    </row>
    <row r="182" spans="1:7" ht="18">
      <c r="A182" s="175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53916623</v>
      </c>
      <c r="G182" s="93"/>
    </row>
    <row r="183" spans="1:7" ht="18">
      <c r="A183" s="175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13663597</v>
      </c>
      <c r="G183" s="93"/>
    </row>
    <row r="184" spans="1:7" ht="18">
      <c r="A184" s="175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32512971</v>
      </c>
      <c r="G184" s="93"/>
    </row>
    <row r="185" spans="1:7" ht="18">
      <c r="A185" s="175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72717985</v>
      </c>
      <c r="G185" s="93"/>
    </row>
    <row r="186" spans="1:7" ht="18">
      <c r="A186" s="175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93629716</v>
      </c>
      <c r="G186" s="93"/>
    </row>
    <row r="187" spans="1:7" ht="18">
      <c r="A187" s="175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26754783</v>
      </c>
      <c r="G187" s="93"/>
    </row>
    <row r="188" spans="1:7" ht="18">
      <c r="A188" s="175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50784875</v>
      </c>
      <c r="G188" s="93"/>
    </row>
    <row r="189" spans="1:7" ht="18">
      <c r="A189" s="175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25309528</v>
      </c>
      <c r="G189" s="93"/>
    </row>
    <row r="190" spans="1:7" ht="18">
      <c r="A190" s="175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3641871</v>
      </c>
      <c r="G190" s="93"/>
    </row>
    <row r="191" spans="1:7" ht="18">
      <c r="A191" s="175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36727187</v>
      </c>
      <c r="G191" s="93"/>
    </row>
    <row r="192" spans="1:7" ht="18">
      <c r="A192" s="175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7651568</v>
      </c>
      <c r="G192" s="93"/>
    </row>
    <row r="193" spans="1:7" ht="18">
      <c r="A193" s="175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14058632</v>
      </c>
      <c r="G193" s="93"/>
    </row>
    <row r="194" spans="1:7" ht="18">
      <c r="A194" s="175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4373493</v>
      </c>
      <c r="G194" s="93"/>
    </row>
    <row r="195" spans="1:7" ht="18">
      <c r="A195" s="175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5980229</v>
      </c>
      <c r="G195" s="93"/>
    </row>
    <row r="196" spans="1:7" ht="18">
      <c r="A196" s="175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18887540</v>
      </c>
      <c r="G196" s="93"/>
    </row>
    <row r="197" spans="1:7" ht="18">
      <c r="A197" s="175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9646681</v>
      </c>
      <c r="G197" s="93"/>
    </row>
    <row r="198" spans="1:7" ht="18">
      <c r="A198" s="175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7319864</v>
      </c>
      <c r="G198" s="93"/>
    </row>
    <row r="199" spans="1:7" ht="18">
      <c r="A199" s="175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15524806</v>
      </c>
      <c r="G199" s="93"/>
    </row>
    <row r="200" spans="1:7" ht="18">
      <c r="A200" s="175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1356483</v>
      </c>
      <c r="G200" s="93"/>
    </row>
    <row r="201" spans="1:7" ht="18">
      <c r="A201" s="175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7403065</v>
      </c>
      <c r="G201" s="93"/>
    </row>
    <row r="202" spans="1:7" ht="18">
      <c r="A202" s="175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12361901</v>
      </c>
      <c r="G202" s="93"/>
    </row>
    <row r="203" spans="1:7" ht="18">
      <c r="A203" s="175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6455939</v>
      </c>
      <c r="G203" s="93"/>
    </row>
    <row r="204" spans="1:7" ht="18">
      <c r="A204" s="175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7613452</v>
      </c>
      <c r="G204" s="93"/>
    </row>
    <row r="205" spans="1:7" ht="18">
      <c r="A205" s="175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75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18874878</v>
      </c>
      <c r="G206" s="93"/>
    </row>
    <row r="207" spans="1:7" ht="18">
      <c r="A207" s="175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40453191</v>
      </c>
      <c r="G207" s="93"/>
    </row>
    <row r="208" spans="1:7" ht="18">
      <c r="A208" s="175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12470365</v>
      </c>
      <c r="G208" s="93"/>
    </row>
    <row r="209" spans="1:7" ht="18">
      <c r="A209" s="175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5669970</v>
      </c>
      <c r="G209" s="93"/>
    </row>
    <row r="210" spans="1:7" ht="18">
      <c r="A210" s="175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7124405</v>
      </c>
      <c r="G210" s="93"/>
    </row>
    <row r="211" spans="1:7" ht="18">
      <c r="A211" s="175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15541646</v>
      </c>
      <c r="G211" s="93"/>
    </row>
    <row r="212" spans="1:7" ht="18">
      <c r="A212" s="175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11918410</v>
      </c>
      <c r="G212" s="93"/>
    </row>
    <row r="213" spans="1:7" ht="18">
      <c r="A213" s="175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3278418</v>
      </c>
      <c r="G213" s="93"/>
    </row>
    <row r="214" spans="1:7" ht="18">
      <c r="A214" s="175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13541449</v>
      </c>
      <c r="G214" s="93"/>
    </row>
    <row r="215" spans="1:7" ht="18">
      <c r="A215" s="175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15915908</v>
      </c>
      <c r="G215" s="93"/>
    </row>
    <row r="216" spans="1:7" ht="18">
      <c r="A216" s="175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8027471</v>
      </c>
      <c r="G216" s="93"/>
    </row>
    <row r="217" spans="1:7" ht="18">
      <c r="A217" s="175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4052239</v>
      </c>
      <c r="G217" s="93"/>
    </row>
    <row r="218" spans="1:7" ht="18">
      <c r="A218" s="175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11840144</v>
      </c>
      <c r="G218" s="93"/>
    </row>
    <row r="219" spans="1:7" ht="18">
      <c r="A219" s="175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4954644</v>
      </c>
      <c r="G219" s="93"/>
    </row>
    <row r="220" spans="1:7" ht="18">
      <c r="A220" s="175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14456839</v>
      </c>
      <c r="G220" s="93"/>
    </row>
    <row r="221" spans="1:7" ht="18">
      <c r="A221" s="175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8489092</v>
      </c>
      <c r="G221" s="93"/>
    </row>
    <row r="222" spans="1:7" ht="18">
      <c r="A222" s="175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7966355</v>
      </c>
      <c r="G222" s="93"/>
    </row>
    <row r="223" spans="1:7" ht="18">
      <c r="A223" s="175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9939555</v>
      </c>
      <c r="G223" s="93"/>
    </row>
    <row r="224" spans="1:7" ht="18">
      <c r="A224" s="175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10555056</v>
      </c>
      <c r="G224" s="93"/>
    </row>
    <row r="225" spans="1:7" ht="18">
      <c r="A225" s="175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8543522</v>
      </c>
      <c r="G225" s="93"/>
    </row>
    <row r="226" spans="1:7" ht="18">
      <c r="A226" s="175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75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6387533</v>
      </c>
      <c r="G227" s="93"/>
    </row>
    <row r="228" spans="1:7" ht="18">
      <c r="A228" s="175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75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10096299</v>
      </c>
      <c r="G229" s="93"/>
    </row>
    <row r="230" spans="1:7" ht="18">
      <c r="A230" s="175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16702305</v>
      </c>
      <c r="G230" s="93"/>
    </row>
    <row r="231" spans="1:7" ht="18">
      <c r="A231" s="175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3183500</v>
      </c>
      <c r="G231" s="93"/>
    </row>
    <row r="232" spans="1:7" ht="18">
      <c r="A232" s="175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13002151</v>
      </c>
      <c r="G232" s="93"/>
    </row>
    <row r="233" spans="1:7" ht="18">
      <c r="A233" s="175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13937758</v>
      </c>
      <c r="G233" s="93"/>
    </row>
    <row r="234" spans="1:7" ht="18">
      <c r="A234" s="175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13340370</v>
      </c>
      <c r="G234" s="93"/>
    </row>
    <row r="235" spans="1:7" ht="18">
      <c r="A235" s="175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4315746</v>
      </c>
      <c r="G235" s="93"/>
    </row>
    <row r="236" spans="1:7" ht="18">
      <c r="A236" s="175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4236177</v>
      </c>
      <c r="G236" s="93"/>
    </row>
    <row r="237" spans="1:7" ht="18">
      <c r="A237" s="175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8112325</v>
      </c>
      <c r="G237" s="93"/>
    </row>
    <row r="238" spans="1:7" ht="18">
      <c r="A238" s="175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17013047</v>
      </c>
      <c r="G238" s="93"/>
    </row>
    <row r="239" spans="1:7" ht="18">
      <c r="A239" s="175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8728863</v>
      </c>
      <c r="G239" s="93"/>
    </row>
    <row r="240" spans="1:7" ht="18">
      <c r="A240" s="175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20031799</v>
      </c>
      <c r="G240" s="93"/>
    </row>
    <row r="241" spans="1:7" ht="18">
      <c r="A241" s="175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12810318</v>
      </c>
      <c r="G241" s="93"/>
    </row>
    <row r="242" spans="1:7" ht="18">
      <c r="A242" s="175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12273069</v>
      </c>
      <c r="G242" s="93"/>
    </row>
    <row r="243" spans="1:7" ht="18">
      <c r="A243" s="175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8268814</v>
      </c>
      <c r="G243" s="93"/>
    </row>
    <row r="244" spans="1:7" ht="18">
      <c r="A244" s="175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32316165</v>
      </c>
      <c r="G244" s="93"/>
    </row>
    <row r="245" spans="1:7" ht="18">
      <c r="A245" s="175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10727857</v>
      </c>
      <c r="G245" s="93"/>
    </row>
    <row r="246" spans="1:7" ht="18">
      <c r="A246" s="175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20436952</v>
      </c>
      <c r="G246" s="93"/>
    </row>
    <row r="247" spans="1:7" ht="18">
      <c r="A247" s="175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75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8208299</v>
      </c>
      <c r="G248" s="93"/>
    </row>
    <row r="249" spans="1:7" ht="18">
      <c r="A249" s="175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5606174</v>
      </c>
      <c r="G249" s="93"/>
    </row>
    <row r="250" spans="1:7" ht="18">
      <c r="A250" s="175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25666279</v>
      </c>
      <c r="G250" s="93"/>
    </row>
    <row r="251" spans="1:7" ht="18">
      <c r="A251" s="175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5220222</v>
      </c>
      <c r="G251" s="93"/>
    </row>
    <row r="252" spans="1:7" ht="18">
      <c r="A252" s="175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9442072</v>
      </c>
      <c r="G252" s="93"/>
    </row>
    <row r="253" spans="1:7" ht="18">
      <c r="A253" s="175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75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5385915</v>
      </c>
      <c r="G254" s="93"/>
    </row>
    <row r="255" spans="1:7" ht="18">
      <c r="A255" s="175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5703197</v>
      </c>
      <c r="G255" s="93"/>
    </row>
    <row r="256" spans="1:7" ht="18">
      <c r="A256" s="175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29962806</v>
      </c>
      <c r="G256" s="93"/>
    </row>
    <row r="257" spans="1:7" ht="18">
      <c r="A257" s="175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12917116</v>
      </c>
      <c r="G257" s="93"/>
    </row>
    <row r="258" spans="1:7" ht="18">
      <c r="A258" s="175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7617773</v>
      </c>
      <c r="G258" s="93"/>
    </row>
    <row r="259" spans="1:7" ht="18">
      <c r="A259" s="175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18998105</v>
      </c>
      <c r="G259" s="93"/>
    </row>
    <row r="260" spans="1:7" ht="18">
      <c r="A260" s="175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9701190</v>
      </c>
      <c r="G260" s="93"/>
    </row>
    <row r="261" spans="1:7" ht="18">
      <c r="A261" s="175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85194248</v>
      </c>
      <c r="G261" s="93"/>
    </row>
    <row r="262" spans="1:7" ht="18">
      <c r="A262" s="175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17843224</v>
      </c>
      <c r="G262" s="93"/>
    </row>
    <row r="263" spans="1:7" ht="18">
      <c r="A263" s="175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18980520</v>
      </c>
      <c r="G263" s="93"/>
    </row>
    <row r="264" spans="1:7" ht="18">
      <c r="A264" s="175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17491187</v>
      </c>
      <c r="G264" s="93"/>
    </row>
    <row r="265" spans="1:7" ht="18">
      <c r="A265" s="175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8038153</v>
      </c>
      <c r="G265" s="93"/>
    </row>
    <row r="266" spans="1:7" ht="18">
      <c r="A266" s="175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33987759</v>
      </c>
      <c r="G266" s="93"/>
    </row>
    <row r="267" spans="1:7" ht="18">
      <c r="A267" s="175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7319650</v>
      </c>
      <c r="G267" s="93"/>
    </row>
    <row r="268" spans="1:7" ht="18">
      <c r="A268" s="175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29224875</v>
      </c>
      <c r="G268" s="93"/>
    </row>
    <row r="269" spans="1:7" ht="18">
      <c r="A269" s="175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3803631</v>
      </c>
      <c r="G269" s="93"/>
    </row>
    <row r="270" spans="1:7" ht="18">
      <c r="A270" s="175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9167218</v>
      </c>
      <c r="G270" s="93"/>
    </row>
    <row r="271" spans="1:7" ht="18">
      <c r="A271" s="175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15470715</v>
      </c>
      <c r="G271" s="93"/>
    </row>
    <row r="272" spans="1:7" ht="18">
      <c r="A272" s="175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14577533</v>
      </c>
      <c r="G272" s="93"/>
    </row>
    <row r="273" spans="1:7" ht="18">
      <c r="A273" s="175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6424678</v>
      </c>
      <c r="G273" s="93"/>
    </row>
    <row r="274" spans="1:7" ht="18">
      <c r="A274" s="175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22128825</v>
      </c>
      <c r="G274" s="93"/>
    </row>
    <row r="275" spans="1:7" ht="18">
      <c r="A275" s="175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13421075</v>
      </c>
      <c r="G275" s="93"/>
    </row>
    <row r="276" spans="1:7" ht="18">
      <c r="A276" s="175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9732513</v>
      </c>
      <c r="G276" s="93"/>
    </row>
    <row r="277" spans="1:7" ht="18">
      <c r="A277" s="175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75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6087660</v>
      </c>
      <c r="G278" s="93"/>
    </row>
    <row r="279" spans="1:7" ht="18">
      <c r="A279" s="175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8616096</v>
      </c>
      <c r="G279" s="93"/>
    </row>
    <row r="280" spans="1:7" ht="18">
      <c r="A280" s="175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3601139</v>
      </c>
      <c r="G280" s="93"/>
    </row>
    <row r="281" spans="1:7" ht="18">
      <c r="A281" s="175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18258040</v>
      </c>
      <c r="G281" s="93"/>
    </row>
    <row r="282" spans="1:7" ht="18">
      <c r="A282" s="175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15843660</v>
      </c>
      <c r="G282" s="93"/>
    </row>
    <row r="283" spans="1:7" ht="18">
      <c r="A283" s="175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32723684</v>
      </c>
      <c r="G283" s="93"/>
    </row>
    <row r="284" spans="1:7" ht="18">
      <c r="A284" s="175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14465888</v>
      </c>
      <c r="G284" s="93"/>
    </row>
    <row r="285" spans="1:7" ht="18">
      <c r="A285" s="175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6211606</v>
      </c>
      <c r="G285" s="93"/>
    </row>
    <row r="286" spans="1:7" ht="18">
      <c r="A286" s="175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7333068</v>
      </c>
      <c r="G286" s="93"/>
    </row>
    <row r="287" spans="1:7" ht="18">
      <c r="A287" s="175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15180115</v>
      </c>
      <c r="G287" s="93"/>
    </row>
    <row r="288" spans="1:7" ht="18">
      <c r="A288" s="175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15834798</v>
      </c>
      <c r="G288" s="93"/>
    </row>
    <row r="289" spans="1:7" ht="18">
      <c r="A289" s="175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8437768</v>
      </c>
      <c r="G289" s="93"/>
    </row>
    <row r="290" spans="1:7" ht="18">
      <c r="A290" s="175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9747913</v>
      </c>
      <c r="G290" s="93"/>
    </row>
    <row r="291" spans="1:7" ht="18">
      <c r="A291" s="175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8058490</v>
      </c>
      <c r="G291" s="93"/>
    </row>
    <row r="292" spans="1:7" ht="18">
      <c r="A292" s="175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12163359</v>
      </c>
      <c r="G292" s="93"/>
    </row>
    <row r="293" spans="1:7" ht="18">
      <c r="A293" s="175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6791709</v>
      </c>
      <c r="G293" s="93"/>
    </row>
    <row r="294" spans="1:7" ht="18">
      <c r="A294" s="175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17146072</v>
      </c>
      <c r="G294" s="93"/>
    </row>
    <row r="295" spans="1:7" ht="18">
      <c r="A295" s="175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75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7790194</v>
      </c>
      <c r="G296" s="93"/>
    </row>
    <row r="297" spans="1:7" ht="18">
      <c r="A297" s="175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9114432</v>
      </c>
      <c r="G297" s="93"/>
    </row>
    <row r="298" spans="1:7" ht="18">
      <c r="A298" s="175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16265045</v>
      </c>
      <c r="G298" s="93"/>
    </row>
    <row r="299" spans="1:7" ht="18">
      <c r="A299" s="175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10272065</v>
      </c>
      <c r="G299" s="93"/>
    </row>
    <row r="300" spans="1:7" ht="18">
      <c r="A300" s="175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5521772</v>
      </c>
      <c r="G300" s="93"/>
    </row>
    <row r="301" spans="1:7" ht="18">
      <c r="A301" s="175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17125181</v>
      </c>
      <c r="G301" s="93"/>
    </row>
    <row r="302" spans="1:7" ht="18">
      <c r="A302" s="175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3292999</v>
      </c>
      <c r="G302" s="93"/>
    </row>
    <row r="303" spans="1:7" ht="18">
      <c r="A303" s="175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13694258</v>
      </c>
      <c r="G303" s="93"/>
    </row>
    <row r="304" spans="1:7" ht="18">
      <c r="A304" s="175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17635414</v>
      </c>
      <c r="G304" s="93"/>
    </row>
    <row r="305" spans="1:7" ht="18">
      <c r="A305" s="175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6302410</v>
      </c>
      <c r="G305" s="93"/>
    </row>
    <row r="306" spans="1:7" ht="18">
      <c r="A306" s="175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18298258</v>
      </c>
      <c r="G306" s="93"/>
    </row>
    <row r="307" spans="1:7" ht="18">
      <c r="A307" s="175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23651584</v>
      </c>
      <c r="G307" s="93"/>
    </row>
    <row r="308" spans="1:7" ht="18">
      <c r="A308" s="175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6264902</v>
      </c>
      <c r="G308" s="93"/>
    </row>
    <row r="309" spans="1:7" ht="18">
      <c r="A309" s="175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10842162</v>
      </c>
      <c r="G309" s="93"/>
    </row>
    <row r="310" spans="1:7" ht="18">
      <c r="A310" s="175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33165741</v>
      </c>
      <c r="G310" s="93"/>
    </row>
    <row r="311" spans="1:7" ht="18">
      <c r="A311" s="175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75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16724162</v>
      </c>
      <c r="G312" s="93"/>
    </row>
    <row r="313" spans="1:7" ht="18">
      <c r="A313" s="175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16138454</v>
      </c>
      <c r="G313" s="93"/>
    </row>
    <row r="314" spans="1:7" ht="18">
      <c r="A314" s="175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75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15985565</v>
      </c>
      <c r="G315" s="93"/>
    </row>
    <row r="316" spans="1:7" ht="18">
      <c r="A316" s="175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75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75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26979399</v>
      </c>
      <c r="G318" s="93"/>
    </row>
    <row r="319" spans="1:7" ht="18">
      <c r="A319" s="175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13340681</v>
      </c>
      <c r="G319" s="93"/>
    </row>
    <row r="320" spans="1:7" ht="18">
      <c r="A320" s="175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24749238</v>
      </c>
      <c r="G320" s="93"/>
    </row>
    <row r="321" spans="1:7" ht="18">
      <c r="A321" s="175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4179744</v>
      </c>
      <c r="G321" s="93"/>
    </row>
    <row r="322" spans="1:7" ht="18">
      <c r="A322" s="175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29656510</v>
      </c>
      <c r="G322" s="93"/>
    </row>
    <row r="323" spans="1:7" ht="18">
      <c r="A323" s="175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13427665</v>
      </c>
      <c r="G323" s="93"/>
    </row>
    <row r="324" spans="1:7" ht="18">
      <c r="A324" s="175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19589900</v>
      </c>
      <c r="G324" s="93"/>
    </row>
    <row r="325" spans="1:7" ht="18">
      <c r="A325" s="175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75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37691184</v>
      </c>
      <c r="G326" s="93"/>
    </row>
    <row r="327" spans="1:7" ht="18">
      <c r="A327" s="175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75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16125535</v>
      </c>
      <c r="G328" s="93"/>
    </row>
    <row r="329" spans="1:7" ht="18">
      <c r="A329" s="175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23843391</v>
      </c>
      <c r="G329" s="93"/>
    </row>
    <row r="330" spans="1:7" ht="18">
      <c r="A330" s="175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42953120</v>
      </c>
      <c r="G330" s="93"/>
    </row>
    <row r="331" spans="1:7" ht="18">
      <c r="A331" s="175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7868423</v>
      </c>
      <c r="G331" s="93"/>
    </row>
    <row r="332" spans="1:7" ht="18">
      <c r="A332" s="175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33333623</v>
      </c>
      <c r="G332" s="93"/>
    </row>
    <row r="333" spans="1:7" ht="18">
      <c r="A333" s="175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14306401</v>
      </c>
      <c r="G333" s="93"/>
    </row>
    <row r="334" spans="1:7" ht="18">
      <c r="A334" s="175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75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75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13269588</v>
      </c>
      <c r="G336" s="93"/>
    </row>
    <row r="337" spans="1:7" ht="18">
      <c r="A337" s="175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30963769</v>
      </c>
      <c r="G337" s="93"/>
    </row>
    <row r="338" spans="1:7" ht="18">
      <c r="A338" s="175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102130970</v>
      </c>
      <c r="G338" s="93"/>
    </row>
    <row r="339" spans="1:7" ht="18">
      <c r="A339" s="175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27361820</v>
      </c>
      <c r="G339" s="93"/>
    </row>
    <row r="340" spans="1:7" ht="18">
      <c r="A340" s="175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45775641</v>
      </c>
      <c r="G340" s="93"/>
    </row>
    <row r="341" spans="1:7" ht="18">
      <c r="A341" s="175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40640547</v>
      </c>
      <c r="G341" s="93"/>
    </row>
    <row r="342" spans="1:7" ht="18">
      <c r="A342" s="175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72460415</v>
      </c>
      <c r="G342" s="93"/>
    </row>
    <row r="343" spans="1:7" ht="18">
      <c r="A343" s="175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40260908</v>
      </c>
      <c r="G343" s="93"/>
    </row>
    <row r="344" spans="1:7" ht="18">
      <c r="A344" s="175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9115258</v>
      </c>
      <c r="G344" s="93"/>
    </row>
    <row r="345" spans="1:7" ht="18">
      <c r="A345" s="175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103855278</v>
      </c>
      <c r="G345" s="93"/>
    </row>
    <row r="346" spans="1:7" ht="18">
      <c r="A346" s="175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44015385</v>
      </c>
      <c r="G346" s="93"/>
    </row>
    <row r="347" spans="1:7" ht="18">
      <c r="A347" s="175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174111765</v>
      </c>
      <c r="G347" s="93"/>
    </row>
    <row r="348" spans="1:7" ht="18">
      <c r="A348" s="175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71661442</v>
      </c>
      <c r="G348" s="93"/>
    </row>
    <row r="349" spans="1:7" ht="18">
      <c r="A349" s="175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27317352</v>
      </c>
      <c r="G349" s="93"/>
    </row>
    <row r="350" spans="1:7" ht="18">
      <c r="A350" s="175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28611395</v>
      </c>
      <c r="G350" s="93"/>
    </row>
    <row r="351" spans="1:7" ht="18">
      <c r="A351" s="175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63627026</v>
      </c>
      <c r="G351" s="93"/>
    </row>
    <row r="352" spans="1:7" ht="18">
      <c r="A352" s="175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105184405</v>
      </c>
      <c r="G352" s="93"/>
    </row>
    <row r="353" spans="1:7" ht="18">
      <c r="A353" s="175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61751993</v>
      </c>
      <c r="G353" s="93"/>
    </row>
    <row r="354" spans="1:7" ht="18">
      <c r="A354" s="175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115861819</v>
      </c>
      <c r="G354" s="93"/>
    </row>
    <row r="355" spans="1:7" ht="18">
      <c r="A355" s="175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66517062</v>
      </c>
      <c r="G355" s="93"/>
    </row>
    <row r="356" spans="1:7" ht="18">
      <c r="A356" s="175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96883203</v>
      </c>
      <c r="G356" s="93"/>
    </row>
    <row r="357" spans="1:7" ht="18">
      <c r="A357" s="175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112763394</v>
      </c>
      <c r="G357" s="93"/>
    </row>
    <row r="358" spans="1:7" ht="18">
      <c r="A358" s="175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52398361</v>
      </c>
      <c r="G358" s="93"/>
    </row>
    <row r="359" spans="1:7" ht="18">
      <c r="A359" s="175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56445331</v>
      </c>
      <c r="G359" s="93"/>
    </row>
    <row r="360" spans="1:7" ht="18">
      <c r="A360" s="175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122118369</v>
      </c>
      <c r="G360" s="93"/>
    </row>
    <row r="361" spans="1:7" ht="18">
      <c r="A361" s="175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11612776</v>
      </c>
      <c r="G361" s="93"/>
    </row>
    <row r="362" spans="1:7" ht="18">
      <c r="A362" s="175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75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124230537</v>
      </c>
      <c r="G363" s="93"/>
    </row>
    <row r="364" spans="1:7" ht="18">
      <c r="A364" s="175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82284897</v>
      </c>
      <c r="G364" s="93"/>
    </row>
    <row r="365" spans="1:7" ht="18">
      <c r="A365" s="175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47307762</v>
      </c>
      <c r="G365" s="93"/>
    </row>
    <row r="366" spans="1:7" ht="18">
      <c r="A366" s="175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30346661</v>
      </c>
      <c r="G366" s="93"/>
    </row>
    <row r="367" spans="1:7" ht="18">
      <c r="A367" s="175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66014845</v>
      </c>
      <c r="G367" s="93"/>
    </row>
    <row r="368" spans="1:7" ht="18">
      <c r="A368" s="175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53038709</v>
      </c>
      <c r="G368" s="93"/>
    </row>
    <row r="369" spans="1:7" ht="18">
      <c r="A369" s="175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52175729</v>
      </c>
      <c r="G369" s="93"/>
    </row>
    <row r="370" spans="1:7" ht="18">
      <c r="A370" s="175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49403045</v>
      </c>
      <c r="G370" s="93"/>
    </row>
    <row r="371" spans="1:7" ht="18">
      <c r="A371" s="175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74025071</v>
      </c>
      <c r="G371" s="93"/>
    </row>
    <row r="372" spans="1:7" ht="18">
      <c r="A372" s="175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12840923</v>
      </c>
      <c r="G372" s="93"/>
    </row>
    <row r="373" spans="1:7" ht="18">
      <c r="A373" s="175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113055458</v>
      </c>
      <c r="G373" s="93"/>
    </row>
    <row r="374" spans="1:7" ht="18">
      <c r="A374" s="175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64047119</v>
      </c>
      <c r="G374" s="93"/>
    </row>
    <row r="375" spans="1:7" ht="18">
      <c r="A375" s="175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54771173</v>
      </c>
      <c r="G375" s="93"/>
    </row>
    <row r="376" spans="1:7" ht="18">
      <c r="A376" s="175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62446604</v>
      </c>
      <c r="G376" s="93"/>
    </row>
    <row r="377" spans="1:7" ht="18">
      <c r="A377" s="175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75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32895686</v>
      </c>
      <c r="G378" s="93"/>
    </row>
    <row r="379" spans="1:7" ht="18">
      <c r="A379" s="175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30772246</v>
      </c>
      <c r="G379" s="93"/>
    </row>
    <row r="380" spans="1:7" ht="18">
      <c r="A380" s="175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31433650</v>
      </c>
      <c r="G380" s="93"/>
    </row>
    <row r="381" spans="1:7" ht="18">
      <c r="A381" s="175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134828655</v>
      </c>
      <c r="G381" s="93"/>
    </row>
    <row r="382" spans="1:7" ht="18">
      <c r="A382" s="175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27870851</v>
      </c>
      <c r="G382" s="93"/>
    </row>
    <row r="383" spans="1:7" ht="18">
      <c r="A383" s="175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71204902</v>
      </c>
      <c r="G383" s="93"/>
    </row>
    <row r="384" spans="1:7" ht="18">
      <c r="A384" s="175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26226542</v>
      </c>
      <c r="G384" s="93"/>
    </row>
    <row r="385" spans="1:7" ht="18">
      <c r="A385" s="175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54445125</v>
      </c>
      <c r="G385" s="93"/>
    </row>
    <row r="386" spans="1:7" ht="18">
      <c r="A386" s="175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24192088</v>
      </c>
      <c r="G386" s="93"/>
    </row>
    <row r="387" spans="1:7" ht="18">
      <c r="A387" s="175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46740808</v>
      </c>
      <c r="G387" s="93"/>
    </row>
    <row r="388" spans="1:7" ht="18">
      <c r="A388" s="175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89909297</v>
      </c>
      <c r="G388" s="93"/>
    </row>
    <row r="389" spans="1:7" ht="18">
      <c r="A389" s="175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74377581</v>
      </c>
      <c r="G389" s="93"/>
    </row>
    <row r="390" spans="1:7" ht="18">
      <c r="A390" s="175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48431097</v>
      </c>
      <c r="G390" s="93"/>
    </row>
    <row r="391" spans="1:7" ht="18">
      <c r="A391" s="175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18483184</v>
      </c>
      <c r="G391" s="93"/>
    </row>
    <row r="392" spans="1:7" ht="18">
      <c r="A392" s="175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154292230</v>
      </c>
      <c r="G392" s="93"/>
    </row>
    <row r="393" spans="1:7" ht="18">
      <c r="A393" s="175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143516120</v>
      </c>
      <c r="G393" s="93"/>
    </row>
    <row r="394" spans="1:7" ht="18">
      <c r="A394" s="175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65312747</v>
      </c>
      <c r="G394" s="93"/>
    </row>
    <row r="395" spans="1:7" ht="18">
      <c r="A395" s="175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59635296</v>
      </c>
      <c r="G395" s="93"/>
    </row>
    <row r="396" spans="1:7" ht="18">
      <c r="A396" s="175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71746367</v>
      </c>
      <c r="G396" s="93"/>
    </row>
    <row r="397" spans="1:7" ht="18">
      <c r="A397" s="175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124957795</v>
      </c>
      <c r="G397" s="93"/>
    </row>
    <row r="398" spans="1:7" ht="18">
      <c r="A398" s="175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56763507</v>
      </c>
      <c r="G398" s="93"/>
    </row>
    <row r="399" spans="1:7" ht="18">
      <c r="A399" s="175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72806972</v>
      </c>
      <c r="G399" s="93"/>
    </row>
    <row r="400" spans="1:7" ht="18">
      <c r="A400" s="175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81314382</v>
      </c>
      <c r="G400" s="93"/>
    </row>
    <row r="401" spans="1:7" ht="18">
      <c r="A401" s="175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84302848</v>
      </c>
      <c r="G401" s="93"/>
    </row>
    <row r="402" spans="1:7" ht="18">
      <c r="A402" s="175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23644736</v>
      </c>
      <c r="G402" s="93"/>
    </row>
    <row r="403" spans="1:7" ht="18">
      <c r="A403" s="175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16733454</v>
      </c>
      <c r="G403" s="93"/>
    </row>
    <row r="404" spans="1:7" ht="18">
      <c r="A404" s="175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37267700</v>
      </c>
      <c r="G404" s="93"/>
    </row>
    <row r="405" spans="1:7" ht="18">
      <c r="A405" s="175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61578051</v>
      </c>
      <c r="G405" s="93"/>
    </row>
    <row r="406" spans="1:7" ht="18">
      <c r="A406" s="175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24481458</v>
      </c>
      <c r="G406" s="93"/>
    </row>
    <row r="407" spans="1:7" ht="18">
      <c r="A407" s="175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38434846</v>
      </c>
      <c r="G407" s="93"/>
    </row>
    <row r="408" spans="1:7" ht="18">
      <c r="A408" s="175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40173495</v>
      </c>
      <c r="G408" s="93"/>
    </row>
    <row r="409" spans="1:7" ht="18">
      <c r="A409" s="175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89538182</v>
      </c>
      <c r="G409" s="93"/>
    </row>
    <row r="410" spans="1:7" ht="18">
      <c r="A410" s="175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41891740</v>
      </c>
      <c r="G410" s="93"/>
    </row>
    <row r="411" spans="1:7" ht="18">
      <c r="A411" s="175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59709944</v>
      </c>
      <c r="G411" s="93"/>
    </row>
    <row r="412" spans="1:7" ht="18">
      <c r="A412" s="175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36222306</v>
      </c>
      <c r="G412" s="93"/>
    </row>
    <row r="413" spans="1:7" ht="18">
      <c r="A413" s="175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29889497</v>
      </c>
      <c r="G413" s="93"/>
    </row>
    <row r="414" spans="1:7" ht="18">
      <c r="A414" s="175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46382454</v>
      </c>
      <c r="G414" s="93"/>
    </row>
    <row r="415" spans="1:7" ht="18">
      <c r="A415" s="175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49101766</v>
      </c>
      <c r="G415" s="93"/>
    </row>
    <row r="416" spans="1:7" ht="18">
      <c r="A416" s="175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130544609</v>
      </c>
      <c r="G416" s="93"/>
    </row>
    <row r="417" spans="1:7" ht="18">
      <c r="A417" s="175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57798863</v>
      </c>
      <c r="G417" s="93"/>
    </row>
    <row r="418" spans="1:7" ht="18">
      <c r="A418" s="175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67354971</v>
      </c>
      <c r="G418" s="93"/>
    </row>
    <row r="419" spans="1:7" ht="18">
      <c r="A419" s="175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143007933</v>
      </c>
      <c r="G419" s="93"/>
    </row>
    <row r="420" spans="1:7" ht="18">
      <c r="A420" s="175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32617962</v>
      </c>
      <c r="G420" s="93"/>
    </row>
    <row r="421" spans="1:7" ht="18">
      <c r="A421" s="175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94661215</v>
      </c>
      <c r="G421" s="93"/>
    </row>
    <row r="422" spans="1:7" ht="18">
      <c r="A422" s="175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133606502</v>
      </c>
      <c r="G422" s="93"/>
    </row>
    <row r="423" spans="1:7" ht="18">
      <c r="A423" s="175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36697377</v>
      </c>
      <c r="G423" s="93"/>
    </row>
    <row r="424" spans="1:7" ht="18">
      <c r="A424" s="175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24338021</v>
      </c>
      <c r="G424" s="93"/>
    </row>
    <row r="425" spans="1:7" ht="18">
      <c r="A425" s="175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65387463</v>
      </c>
      <c r="G425" s="93"/>
    </row>
    <row r="426" spans="1:7" ht="18">
      <c r="A426" s="175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38300080</v>
      </c>
      <c r="G426" s="93"/>
    </row>
    <row r="427" spans="1:7" ht="18">
      <c r="A427" s="175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137343259</v>
      </c>
      <c r="G427" s="93"/>
    </row>
    <row r="428" spans="1:7" ht="18">
      <c r="A428" s="175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90098096</v>
      </c>
      <c r="G428" s="93"/>
    </row>
    <row r="429" spans="1:7" ht="18">
      <c r="A429" s="175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163234757</v>
      </c>
      <c r="G429" s="93"/>
    </row>
    <row r="430" spans="1:7" ht="18">
      <c r="A430" s="175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86948004</v>
      </c>
      <c r="G430" s="93"/>
    </row>
    <row r="431" spans="1:7" ht="18">
      <c r="A431" s="175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88883753</v>
      </c>
      <c r="G431" s="93"/>
    </row>
    <row r="432" spans="1:7" ht="18">
      <c r="A432" s="175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114034582</v>
      </c>
      <c r="G432" s="93"/>
    </row>
    <row r="433" spans="1:7" ht="18">
      <c r="A433" s="175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40941013</v>
      </c>
      <c r="G433" s="93"/>
    </row>
    <row r="434" spans="1:8" s="39" customFormat="1" ht="18">
      <c r="A434" s="175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110059702</v>
      </c>
      <c r="G434" s="93"/>
      <c r="H434"/>
    </row>
    <row r="435" spans="1:7" ht="18">
      <c r="A435" s="175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66567028</v>
      </c>
      <c r="G435" s="93"/>
    </row>
    <row r="436" spans="1:7" ht="18">
      <c r="A436" s="175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89171598</v>
      </c>
      <c r="G436" s="93"/>
    </row>
    <row r="437" spans="1:7" ht="18">
      <c r="A437" s="175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71564298</v>
      </c>
      <c r="G437" s="93"/>
    </row>
    <row r="438" spans="1:8" s="39" customFormat="1" ht="18">
      <c r="A438" s="175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40701410</v>
      </c>
      <c r="G438" s="93"/>
      <c r="H438"/>
    </row>
    <row r="439" spans="1:7" ht="18">
      <c r="A439" s="175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99087736</v>
      </c>
      <c r="G439" s="93"/>
    </row>
    <row r="440" spans="1:8" s="39" customFormat="1" ht="18">
      <c r="A440" s="175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298128761</v>
      </c>
      <c r="G440" s="93"/>
      <c r="H440"/>
    </row>
    <row r="441" spans="1:7" ht="18">
      <c r="A441" s="175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114928584</v>
      </c>
      <c r="G441" s="93"/>
    </row>
    <row r="442" spans="1:7" ht="18">
      <c r="A442" s="175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115421998</v>
      </c>
      <c r="G442" s="93"/>
    </row>
    <row r="443" spans="1:7" ht="18">
      <c r="A443" s="175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75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7392802</v>
      </c>
      <c r="G444" s="93"/>
    </row>
    <row r="445" spans="1:7" ht="18">
      <c r="A445" s="175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16152367</v>
      </c>
      <c r="G445" s="93"/>
    </row>
    <row r="446" spans="1:7" ht="18">
      <c r="A446" s="175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21497813</v>
      </c>
      <c r="G446" s="93"/>
    </row>
    <row r="447" spans="1:7" ht="18">
      <c r="A447" s="175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16899275</v>
      </c>
      <c r="G447" s="93"/>
    </row>
    <row r="448" spans="1:7" ht="18">
      <c r="A448" s="175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4727833</v>
      </c>
      <c r="G448" s="93"/>
    </row>
    <row r="449" spans="1:7" ht="18">
      <c r="A449" s="175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5400471</v>
      </c>
      <c r="G449" s="93"/>
    </row>
    <row r="450" spans="1:7" ht="18">
      <c r="A450" s="175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9995633</v>
      </c>
      <c r="G450" s="93"/>
    </row>
    <row r="451" spans="1:7" ht="18">
      <c r="A451" s="175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10651244</v>
      </c>
      <c r="G451" s="93"/>
    </row>
    <row r="452" spans="1:7" ht="18">
      <c r="A452" s="175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9908937</v>
      </c>
      <c r="G452" s="93"/>
    </row>
    <row r="453" spans="1:7" ht="18">
      <c r="A453" s="175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75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43235979</v>
      </c>
      <c r="G454" s="93"/>
    </row>
    <row r="455" spans="1:7" ht="18">
      <c r="A455" s="175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26527258</v>
      </c>
      <c r="G455" s="93"/>
    </row>
    <row r="456" spans="1:7" ht="18">
      <c r="A456" s="175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16026298</v>
      </c>
      <c r="G456" s="93"/>
    </row>
    <row r="457" spans="1:7" ht="18">
      <c r="A457" s="175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7843582</v>
      </c>
      <c r="G457" s="93"/>
    </row>
    <row r="458" spans="1:7" ht="18">
      <c r="A458" s="175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10199417</v>
      </c>
      <c r="G458" s="93"/>
    </row>
    <row r="459" spans="1:7" ht="18">
      <c r="A459" s="175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16336145</v>
      </c>
      <c r="G459" s="93"/>
    </row>
    <row r="460" spans="1:7" ht="18">
      <c r="A460" s="175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33653002</v>
      </c>
      <c r="G460" s="93"/>
    </row>
    <row r="461" spans="1:7" ht="18">
      <c r="A461" s="175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75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75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14778681</v>
      </c>
      <c r="G463" s="93"/>
    </row>
    <row r="464" spans="1:7" ht="18">
      <c r="A464" s="175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28139068</v>
      </c>
      <c r="G464" s="93"/>
    </row>
    <row r="465" spans="1:7" ht="18">
      <c r="A465" s="175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14390722</v>
      </c>
      <c r="G465" s="93"/>
    </row>
    <row r="466" spans="1:7" ht="18">
      <c r="A466" s="175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14261382</v>
      </c>
      <c r="G466" s="93"/>
    </row>
    <row r="467" spans="1:7" ht="18">
      <c r="A467" s="175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20001558</v>
      </c>
      <c r="G467" s="93"/>
    </row>
    <row r="468" spans="1:7" ht="18">
      <c r="A468" s="175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15748006</v>
      </c>
      <c r="G468" s="93"/>
    </row>
    <row r="469" spans="1:7" ht="18">
      <c r="A469" s="175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75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8790020</v>
      </c>
      <c r="G470" s="93"/>
    </row>
    <row r="471" spans="1:7" ht="18">
      <c r="A471" s="175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13123356</v>
      </c>
      <c r="G471" s="93"/>
    </row>
    <row r="472" spans="1:7" ht="18">
      <c r="A472" s="175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12316191</v>
      </c>
      <c r="G472" s="93"/>
    </row>
    <row r="473" spans="1:7" ht="18">
      <c r="A473" s="175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19431433</v>
      </c>
      <c r="G473" s="93"/>
    </row>
    <row r="474" spans="1:7" ht="18">
      <c r="A474" s="175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5584087</v>
      </c>
      <c r="G474" s="93"/>
    </row>
    <row r="475" spans="1:7" ht="18">
      <c r="A475" s="175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8747765</v>
      </c>
      <c r="G475" s="93"/>
    </row>
    <row r="476" spans="1:7" ht="18">
      <c r="A476" s="175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21059459</v>
      </c>
      <c r="G476" s="93"/>
    </row>
    <row r="477" spans="1:7" ht="18">
      <c r="A477" s="175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40184457</v>
      </c>
      <c r="G477" s="93"/>
    </row>
    <row r="478" spans="1:7" ht="18">
      <c r="A478" s="175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75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4929968</v>
      </c>
      <c r="G479" s="93"/>
    </row>
    <row r="480" spans="1:7" ht="18">
      <c r="A480" s="175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8392010</v>
      </c>
      <c r="G480" s="93"/>
    </row>
    <row r="481" spans="1:7" ht="18">
      <c r="A481" s="175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6608566</v>
      </c>
      <c r="G481" s="93"/>
    </row>
    <row r="482" spans="1:7" ht="18">
      <c r="A482" s="175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12008135</v>
      </c>
      <c r="G482" s="93"/>
    </row>
    <row r="483" spans="1:7" ht="18">
      <c r="A483" s="175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12472378</v>
      </c>
      <c r="G483" s="93"/>
    </row>
    <row r="484" spans="1:7" ht="18">
      <c r="A484" s="175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6783503</v>
      </c>
      <c r="G484" s="93"/>
    </row>
    <row r="485" spans="1:7" ht="18">
      <c r="A485" s="175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14210256</v>
      </c>
      <c r="G485" s="93"/>
    </row>
    <row r="486" spans="1:7" ht="18">
      <c r="A486" s="175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75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30753367</v>
      </c>
      <c r="G487" s="93"/>
    </row>
    <row r="488" spans="1:7" ht="18">
      <c r="A488" s="175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22689328</v>
      </c>
      <c r="G488" s="93"/>
    </row>
    <row r="489" spans="1:7" ht="18">
      <c r="A489" s="175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19027374</v>
      </c>
      <c r="G489" s="93"/>
    </row>
    <row r="490" spans="1:7" ht="18">
      <c r="A490" s="175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22404467</v>
      </c>
      <c r="G490" s="93"/>
    </row>
    <row r="491" spans="1:7" ht="18">
      <c r="A491" s="175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18281097</v>
      </c>
      <c r="G491" s="93"/>
    </row>
    <row r="492" spans="1:7" ht="18">
      <c r="A492" s="175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15996790</v>
      </c>
      <c r="G492" s="93"/>
    </row>
    <row r="493" spans="1:7" ht="18">
      <c r="A493" s="175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75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7623482</v>
      </c>
      <c r="G494" s="93"/>
    </row>
    <row r="495" spans="1:7" ht="18">
      <c r="A495" s="175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25268874</v>
      </c>
      <c r="G495" s="93"/>
    </row>
    <row r="496" spans="1:7" ht="18">
      <c r="A496" s="175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4260629</v>
      </c>
      <c r="G496" s="93"/>
    </row>
    <row r="497" spans="1:7" ht="18">
      <c r="A497" s="175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75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10368612</v>
      </c>
      <c r="G498" s="93"/>
    </row>
    <row r="499" spans="1:7" ht="18">
      <c r="A499" s="175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6046964</v>
      </c>
      <c r="G499" s="93"/>
    </row>
    <row r="500" spans="1:7" ht="18">
      <c r="A500" s="175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10361202</v>
      </c>
      <c r="G500" s="93"/>
    </row>
    <row r="501" spans="1:7" ht="18">
      <c r="A501" s="175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7762939</v>
      </c>
      <c r="G501" s="93"/>
    </row>
    <row r="502" spans="1:7" ht="18">
      <c r="A502" s="175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37470673</v>
      </c>
      <c r="G502" s="93"/>
    </row>
    <row r="503" spans="1:7" ht="18">
      <c r="A503" s="175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22550997</v>
      </c>
      <c r="G503" s="93"/>
    </row>
    <row r="504" spans="1:7" ht="18">
      <c r="A504" s="175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7039188</v>
      </c>
      <c r="G504" s="93"/>
    </row>
    <row r="505" spans="1:7" ht="18">
      <c r="A505" s="175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19688733</v>
      </c>
      <c r="G505" s="93"/>
    </row>
    <row r="506" spans="1:7" ht="18">
      <c r="A506" s="175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19799977</v>
      </c>
      <c r="G506" s="93"/>
    </row>
    <row r="507" spans="1:7" ht="18">
      <c r="A507" s="175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19967294</v>
      </c>
      <c r="G507" s="93"/>
    </row>
    <row r="508" spans="1:7" ht="18">
      <c r="A508" s="175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8369967</v>
      </c>
      <c r="G508" s="93"/>
    </row>
    <row r="509" spans="1:7" ht="18">
      <c r="A509" s="175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9389457</v>
      </c>
      <c r="G509" s="93"/>
    </row>
    <row r="510" spans="1:7" ht="18">
      <c r="A510" s="175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15706361</v>
      </c>
      <c r="G510" s="93"/>
    </row>
    <row r="511" spans="1:7" ht="18">
      <c r="A511" s="175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16200765</v>
      </c>
      <c r="G511" s="93"/>
    </row>
    <row r="512" spans="1:7" ht="18">
      <c r="A512" s="175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11184031</v>
      </c>
      <c r="G512" s="93"/>
    </row>
    <row r="513" spans="1:7" ht="18">
      <c r="A513" s="175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13943343</v>
      </c>
      <c r="G513" s="93"/>
    </row>
    <row r="514" spans="1:7" ht="18">
      <c r="A514" s="175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16155433</v>
      </c>
      <c r="G514" s="93"/>
    </row>
    <row r="515" spans="1:7" ht="18">
      <c r="A515" s="175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17848390</v>
      </c>
      <c r="G515" s="93"/>
    </row>
    <row r="516" spans="1:7" ht="18">
      <c r="A516" s="175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12614649</v>
      </c>
      <c r="G516" s="93"/>
    </row>
    <row r="517" spans="1:7" ht="18">
      <c r="A517" s="175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10484797</v>
      </c>
      <c r="G517" s="93"/>
    </row>
    <row r="518" spans="1:7" ht="18">
      <c r="A518" s="175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19386418</v>
      </c>
      <c r="G518" s="93"/>
    </row>
    <row r="519" spans="1:7" ht="18">
      <c r="A519" s="175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15286296</v>
      </c>
      <c r="G519" s="93"/>
    </row>
    <row r="520" spans="1:7" ht="18">
      <c r="A520" s="175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12002801</v>
      </c>
      <c r="G520" s="93"/>
    </row>
    <row r="521" spans="1:7" ht="18">
      <c r="A521" s="175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75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26322369</v>
      </c>
      <c r="G522" s="93"/>
    </row>
    <row r="523" spans="1:7" ht="18">
      <c r="A523" s="175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75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75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75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17431526</v>
      </c>
      <c r="G526" s="93"/>
    </row>
    <row r="527" spans="1:7" ht="18">
      <c r="A527" s="175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11043315</v>
      </c>
      <c r="G527" s="93"/>
    </row>
    <row r="528" spans="1:7" ht="18">
      <c r="A528" s="175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11341970</v>
      </c>
      <c r="G528" s="93"/>
    </row>
    <row r="529" spans="1:7" ht="18">
      <c r="A529" s="175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9189110</v>
      </c>
      <c r="G529" s="93"/>
    </row>
    <row r="530" spans="1:7" ht="18">
      <c r="A530" s="175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75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12797450</v>
      </c>
      <c r="G531" s="93"/>
    </row>
    <row r="532" spans="1:7" ht="18">
      <c r="A532" s="175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75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16774008</v>
      </c>
      <c r="G533" s="93"/>
    </row>
    <row r="534" spans="1:7" ht="18">
      <c r="A534" s="175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11857530</v>
      </c>
      <c r="G534" s="93"/>
    </row>
    <row r="535" spans="1:7" ht="18">
      <c r="A535" s="175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5649192</v>
      </c>
      <c r="G535" s="93"/>
    </row>
    <row r="536" spans="1:7" ht="18">
      <c r="A536" s="175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20795424</v>
      </c>
      <c r="G536" s="93"/>
    </row>
    <row r="537" spans="1:7" ht="18">
      <c r="A537" s="175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31435634</v>
      </c>
      <c r="G537" s="93"/>
    </row>
    <row r="538" spans="1:7" ht="18">
      <c r="A538" s="175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16623380</v>
      </c>
      <c r="G538" s="93"/>
    </row>
    <row r="539" spans="1:7" ht="18">
      <c r="A539" s="175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31435707</v>
      </c>
      <c r="G539" s="93"/>
    </row>
    <row r="540" spans="1:7" ht="18">
      <c r="A540" s="175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11125358</v>
      </c>
      <c r="G540" s="93"/>
    </row>
    <row r="541" spans="1:7" ht="18">
      <c r="A541" s="175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39563829</v>
      </c>
      <c r="G541" s="93"/>
    </row>
    <row r="542" spans="1:7" ht="18">
      <c r="A542" s="175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9837879</v>
      </c>
      <c r="G542" s="93"/>
    </row>
    <row r="543" spans="1:7" ht="18">
      <c r="A543" s="175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7685526</v>
      </c>
      <c r="G543" s="93"/>
    </row>
    <row r="544" spans="1:7" ht="18">
      <c r="A544" s="175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17557925</v>
      </c>
      <c r="G544" s="93"/>
    </row>
    <row r="545" spans="1:7" ht="18">
      <c r="A545" s="175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6827947</v>
      </c>
      <c r="G545" s="93"/>
    </row>
    <row r="546" spans="1:7" ht="18">
      <c r="A546" s="175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6060974</v>
      </c>
      <c r="G546" s="93"/>
    </row>
    <row r="547" spans="1:7" ht="18">
      <c r="A547" s="175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27040530</v>
      </c>
      <c r="G547" s="93"/>
    </row>
    <row r="548" spans="1:7" ht="18">
      <c r="A548" s="175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30661631</v>
      </c>
      <c r="G548" s="93"/>
    </row>
    <row r="549" spans="1:7" ht="18">
      <c r="A549" s="175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31287538</v>
      </c>
      <c r="G549" s="93"/>
    </row>
    <row r="550" spans="1:7" ht="18">
      <c r="A550" s="175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64426838</v>
      </c>
      <c r="G550" s="93"/>
    </row>
    <row r="551" spans="1:7" ht="18">
      <c r="A551" s="175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7987158</v>
      </c>
      <c r="G551" s="93"/>
    </row>
    <row r="552" spans="1:7" ht="18">
      <c r="A552" s="175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29587512</v>
      </c>
      <c r="G552" s="93"/>
    </row>
    <row r="553" spans="1:7" ht="18">
      <c r="A553" s="175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114041205</v>
      </c>
      <c r="G553" s="93"/>
    </row>
    <row r="554" spans="1:7" ht="18">
      <c r="A554" s="175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20631392</v>
      </c>
      <c r="G554" s="93"/>
    </row>
    <row r="555" spans="1:7" ht="18">
      <c r="A555" s="175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53417178</v>
      </c>
      <c r="G555" s="93"/>
    </row>
    <row r="556" spans="1:7" ht="18">
      <c r="A556" s="175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19598388</v>
      </c>
      <c r="G556" s="93"/>
    </row>
    <row r="557" spans="1:7" ht="18">
      <c r="A557" s="175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73015559</v>
      </c>
      <c r="G557" s="93"/>
    </row>
    <row r="558" spans="1:7" ht="18">
      <c r="A558" s="175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58383218</v>
      </c>
      <c r="G558" s="93"/>
    </row>
    <row r="559" spans="1:7" ht="18">
      <c r="A559" s="175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13836775</v>
      </c>
      <c r="G559" s="93"/>
    </row>
    <row r="560" spans="1:7" ht="18">
      <c r="A560" s="175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42621768</v>
      </c>
      <c r="G560" s="93"/>
    </row>
    <row r="561" spans="1:7" ht="18">
      <c r="A561" s="175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17477593</v>
      </c>
      <c r="G561" s="93"/>
    </row>
    <row r="562" spans="1:7" ht="18">
      <c r="A562" s="175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37371707</v>
      </c>
      <c r="G562" s="93"/>
    </row>
    <row r="563" spans="1:7" ht="18">
      <c r="A563" s="175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18692615</v>
      </c>
      <c r="G563" s="93"/>
    </row>
    <row r="564" spans="1:7" ht="18">
      <c r="A564" s="175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56820506</v>
      </c>
      <c r="G564" s="93"/>
    </row>
    <row r="565" spans="1:7" ht="18">
      <c r="A565" s="175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110884382</v>
      </c>
      <c r="G565" s="93"/>
    </row>
    <row r="566" spans="1:7" ht="18">
      <c r="A566" s="175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18835366</v>
      </c>
      <c r="G566" s="93"/>
    </row>
    <row r="567" spans="1:7" ht="18">
      <c r="A567" s="175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40528821</v>
      </c>
      <c r="G567" s="93"/>
    </row>
    <row r="568" spans="1:7" ht="18">
      <c r="A568" s="175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44912370</v>
      </c>
      <c r="G568" s="93"/>
    </row>
    <row r="569" spans="1:7" ht="18">
      <c r="A569" s="175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63310582</v>
      </c>
      <c r="G569" s="93"/>
    </row>
    <row r="570" spans="1:7" ht="18">
      <c r="A570" s="175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27406506</v>
      </c>
      <c r="G570" s="93"/>
    </row>
    <row r="571" spans="1:7" ht="18">
      <c r="A571" s="175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30434198</v>
      </c>
      <c r="G571" s="93"/>
    </row>
    <row r="572" spans="1:7" ht="18">
      <c r="A572" s="175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19084590</v>
      </c>
      <c r="G572" s="93"/>
    </row>
    <row r="573" spans="1:7" ht="18">
      <c r="A573" s="175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23531543</v>
      </c>
      <c r="G573" s="93"/>
    </row>
    <row r="574" spans="1:7" ht="18">
      <c r="A574" s="175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31251267</v>
      </c>
      <c r="G574" s="93"/>
    </row>
    <row r="575" spans="1:7" ht="18">
      <c r="A575" s="175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128043276</v>
      </c>
      <c r="G575" s="93"/>
    </row>
    <row r="576" spans="1:7" ht="18">
      <c r="A576" s="175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12996794</v>
      </c>
      <c r="G576" s="93"/>
    </row>
    <row r="577" spans="1:7" ht="18">
      <c r="A577" s="175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11016383</v>
      </c>
      <c r="G577" s="93"/>
    </row>
    <row r="578" spans="1:7" ht="18">
      <c r="A578" s="175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77686545</v>
      </c>
      <c r="G578" s="93"/>
    </row>
    <row r="579" spans="1:7" ht="18">
      <c r="A579" s="175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33768424</v>
      </c>
      <c r="G579" s="93"/>
    </row>
    <row r="580" spans="1:7" ht="18">
      <c r="A580" s="175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14597172</v>
      </c>
      <c r="G580" s="93"/>
    </row>
    <row r="581" spans="1:7" ht="18">
      <c r="A581" s="175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96531082</v>
      </c>
      <c r="G581" s="93"/>
    </row>
    <row r="582" spans="1:7" ht="18">
      <c r="A582" s="175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18749068</v>
      </c>
      <c r="G582" s="93"/>
    </row>
    <row r="583" spans="1:7" ht="18">
      <c r="A583" s="175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30909239</v>
      </c>
      <c r="G583" s="93"/>
    </row>
    <row r="584" spans="1:7" ht="18">
      <c r="A584" s="175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54129728</v>
      </c>
      <c r="G584" s="93"/>
    </row>
    <row r="585" spans="1:7" ht="18">
      <c r="A585" s="175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5710889</v>
      </c>
      <c r="G585" s="93"/>
    </row>
    <row r="586" spans="1:7" ht="18">
      <c r="A586" s="175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32463910</v>
      </c>
      <c r="G586" s="93"/>
    </row>
    <row r="587" spans="1:7" ht="18">
      <c r="A587" s="175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41661152</v>
      </c>
      <c r="G587" s="93"/>
    </row>
    <row r="588" spans="1:7" ht="18">
      <c r="A588" s="175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32774407</v>
      </c>
      <c r="G588" s="93"/>
    </row>
    <row r="589" spans="1:7" ht="18">
      <c r="A589" s="175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7884923</v>
      </c>
      <c r="G589" s="93"/>
    </row>
    <row r="590" spans="1:7" ht="18">
      <c r="A590" s="175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101111674</v>
      </c>
      <c r="G590" s="93"/>
    </row>
    <row r="591" spans="1:7" ht="18">
      <c r="A591" s="175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43876287</v>
      </c>
      <c r="G591" s="93"/>
    </row>
    <row r="592" spans="1:7" ht="18">
      <c r="A592" s="175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36585870</v>
      </c>
      <c r="G592" s="93"/>
    </row>
    <row r="593" spans="1:7" ht="18">
      <c r="A593" s="175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9547422</v>
      </c>
      <c r="G593" s="93"/>
    </row>
    <row r="594" spans="1:7" ht="18">
      <c r="A594" s="175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24938893</v>
      </c>
      <c r="G594" s="93"/>
    </row>
    <row r="595" spans="1:7" ht="18">
      <c r="A595" s="175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60629278</v>
      </c>
      <c r="G595" s="93"/>
    </row>
    <row r="596" spans="1:7" ht="18">
      <c r="A596" s="175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33963775</v>
      </c>
      <c r="G596" s="93"/>
    </row>
    <row r="597" spans="1:7" ht="18">
      <c r="A597" s="175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133689570</v>
      </c>
      <c r="G597" s="93"/>
    </row>
    <row r="598" spans="1:7" ht="18">
      <c r="A598" s="175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16818188</v>
      </c>
      <c r="G598" s="93"/>
    </row>
    <row r="599" spans="1:7" ht="18">
      <c r="A599" s="175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30761828</v>
      </c>
      <c r="G599" s="93"/>
    </row>
    <row r="600" spans="1:7" ht="18">
      <c r="A600" s="175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13663789</v>
      </c>
      <c r="G600" s="93"/>
    </row>
    <row r="601" spans="1:7" ht="18">
      <c r="A601" s="175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44176123</v>
      </c>
      <c r="G601" s="93"/>
    </row>
    <row r="602" spans="1:7" ht="18">
      <c r="A602" s="175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30377356</v>
      </c>
      <c r="G602" s="93"/>
    </row>
    <row r="603" spans="1:7" ht="18">
      <c r="A603" s="175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31182593</v>
      </c>
      <c r="G603" s="93"/>
    </row>
    <row r="604" spans="1:7" ht="18">
      <c r="A604" s="175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31455207</v>
      </c>
      <c r="G604" s="93"/>
    </row>
    <row r="605" spans="1:7" ht="18">
      <c r="A605" s="175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31741728</v>
      </c>
      <c r="G605" s="93"/>
    </row>
    <row r="606" spans="1:7" ht="18">
      <c r="A606" s="175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69171038</v>
      </c>
      <c r="G606" s="93"/>
    </row>
    <row r="607" spans="1:7" ht="18">
      <c r="A607" s="175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26869816</v>
      </c>
      <c r="G607" s="93"/>
    </row>
    <row r="608" spans="1:7" ht="18">
      <c r="A608" s="175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44992798</v>
      </c>
      <c r="G608" s="93"/>
    </row>
    <row r="609" spans="1:7" ht="18">
      <c r="A609" s="175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45093889</v>
      </c>
      <c r="G609" s="93"/>
    </row>
    <row r="610" spans="1:7" ht="18">
      <c r="A610" s="175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17345222</v>
      </c>
      <c r="G610" s="93"/>
    </row>
    <row r="611" spans="1:7" ht="18">
      <c r="A611" s="175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33024971</v>
      </c>
      <c r="G611" s="93"/>
    </row>
    <row r="612" spans="1:7" ht="18">
      <c r="A612" s="175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16841745</v>
      </c>
      <c r="G612" s="93"/>
    </row>
    <row r="613" spans="1:7" ht="18">
      <c r="A613" s="175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35252956</v>
      </c>
      <c r="G613" s="93"/>
    </row>
    <row r="614" spans="1:7" ht="18">
      <c r="A614" s="175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10916674</v>
      </c>
      <c r="G614" s="93"/>
    </row>
    <row r="615" spans="1:7" ht="18">
      <c r="A615" s="175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75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46337780</v>
      </c>
      <c r="G616" s="93"/>
    </row>
    <row r="617" spans="1:7" ht="18">
      <c r="A617" s="175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57224037</v>
      </c>
      <c r="G617" s="93"/>
    </row>
    <row r="618" spans="1:7" ht="18">
      <c r="A618" s="175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65946686</v>
      </c>
      <c r="G618" s="93"/>
    </row>
    <row r="619" spans="1:7" ht="18">
      <c r="A619" s="175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17592372</v>
      </c>
      <c r="G619" s="93"/>
    </row>
    <row r="620" spans="1:7" ht="18">
      <c r="A620" s="175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8490176</v>
      </c>
      <c r="G620" s="93"/>
    </row>
    <row r="621" spans="1:7" ht="18">
      <c r="A621" s="175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55360229</v>
      </c>
      <c r="G621" s="93"/>
    </row>
    <row r="622" spans="1:7" ht="18">
      <c r="A622" s="175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29860924</v>
      </c>
      <c r="G622" s="93"/>
    </row>
    <row r="623" spans="1:7" ht="18">
      <c r="A623" s="175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5805713</v>
      </c>
      <c r="G623" s="93"/>
    </row>
    <row r="624" spans="1:7" ht="18">
      <c r="A624" s="175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191512176</v>
      </c>
      <c r="G624" s="93"/>
    </row>
    <row r="625" spans="1:7" ht="18">
      <c r="A625" s="175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60789445</v>
      </c>
      <c r="G625" s="93"/>
    </row>
    <row r="626" spans="1:7" ht="18">
      <c r="A626" s="175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17174244</v>
      </c>
      <c r="G626" s="93"/>
    </row>
    <row r="627" spans="1:7" ht="18">
      <c r="A627" s="175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31891019</v>
      </c>
      <c r="G627" s="93"/>
    </row>
    <row r="628" spans="1:7" ht="18">
      <c r="A628" s="175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35579622</v>
      </c>
      <c r="G628" s="93"/>
    </row>
    <row r="629" spans="1:7" ht="18">
      <c r="A629" s="175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88409262</v>
      </c>
      <c r="G629" s="93"/>
    </row>
    <row r="630" spans="1:7" ht="18">
      <c r="A630" s="175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61255812</v>
      </c>
      <c r="G630" s="93"/>
    </row>
    <row r="631" spans="1:7" ht="18">
      <c r="A631" s="175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16605135</v>
      </c>
      <c r="G631" s="93"/>
    </row>
    <row r="632" spans="1:7" ht="18">
      <c r="A632" s="175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42379973</v>
      </c>
      <c r="G632" s="93"/>
    </row>
    <row r="633" spans="1:7" ht="18">
      <c r="A633" s="175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26654294</v>
      </c>
      <c r="G633" s="93"/>
    </row>
    <row r="634" spans="1:7" ht="18">
      <c r="A634" s="175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146630543</v>
      </c>
      <c r="G634" s="93"/>
    </row>
    <row r="635" spans="1:7" ht="18">
      <c r="A635" s="175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35639987</v>
      </c>
      <c r="G635" s="93"/>
    </row>
    <row r="636" spans="1:7" ht="18">
      <c r="A636" s="175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45328823</v>
      </c>
      <c r="G636" s="93"/>
    </row>
    <row r="637" spans="1:7" ht="18">
      <c r="A637" s="175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109573052</v>
      </c>
      <c r="G637" s="93"/>
    </row>
    <row r="638" spans="1:7" ht="18">
      <c r="A638" s="175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71503286</v>
      </c>
      <c r="G638" s="93"/>
    </row>
    <row r="639" spans="1:7" ht="18">
      <c r="A639" s="175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63411082</v>
      </c>
      <c r="G639" s="93"/>
    </row>
    <row r="640" spans="1:7" ht="18">
      <c r="A640" s="175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22252925</v>
      </c>
      <c r="G640" s="93"/>
    </row>
    <row r="641" spans="1:7" ht="18">
      <c r="A641" s="175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49181733</v>
      </c>
      <c r="G641" s="93"/>
    </row>
    <row r="642" spans="1:7" ht="18">
      <c r="A642" s="175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69661243</v>
      </c>
      <c r="G642" s="93"/>
    </row>
    <row r="643" spans="1:7" ht="18">
      <c r="A643" s="175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121402739</v>
      </c>
      <c r="G643" s="93"/>
    </row>
    <row r="644" spans="1:7" ht="18">
      <c r="A644" s="175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46053940</v>
      </c>
      <c r="G644" s="93"/>
    </row>
    <row r="645" spans="1:7" ht="18">
      <c r="A645" s="175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16612864</v>
      </c>
      <c r="G645" s="93"/>
    </row>
    <row r="646" spans="1:7" ht="18">
      <c r="A646" s="175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44225558</v>
      </c>
      <c r="G646" s="93"/>
    </row>
    <row r="647" spans="1:7" ht="18">
      <c r="A647" s="175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75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54834087</v>
      </c>
      <c r="G648" s="93"/>
    </row>
    <row r="649" spans="1:7" ht="18">
      <c r="A649" s="175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30217725</v>
      </c>
      <c r="G649" s="93"/>
    </row>
    <row r="650" spans="1:7" ht="18">
      <c r="A650" s="175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65597391</v>
      </c>
      <c r="G650" s="93"/>
    </row>
    <row r="651" spans="1:7" ht="18">
      <c r="A651" s="175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33464137</v>
      </c>
      <c r="G651" s="93"/>
    </row>
    <row r="652" spans="1:7" ht="18">
      <c r="A652" s="175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54817542</v>
      </c>
      <c r="G652" s="93"/>
    </row>
    <row r="653" spans="1:7" ht="18">
      <c r="A653" s="175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39028789</v>
      </c>
      <c r="G653" s="93"/>
    </row>
    <row r="654" spans="1:7" ht="18">
      <c r="A654" s="175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22113887</v>
      </c>
      <c r="G654" s="93"/>
    </row>
    <row r="655" spans="1:7" ht="18">
      <c r="A655" s="175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115714842</v>
      </c>
      <c r="G655" s="93"/>
    </row>
    <row r="656" spans="1:7" ht="18">
      <c r="A656" s="175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80676191</v>
      </c>
      <c r="G656" s="93"/>
    </row>
    <row r="657" spans="1:7" ht="18">
      <c r="A657" s="175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11313882</v>
      </c>
      <c r="G657" s="93"/>
    </row>
    <row r="658" spans="1:7" ht="18">
      <c r="A658" s="175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10917217</v>
      </c>
      <c r="G658" s="93"/>
    </row>
    <row r="659" spans="1:7" ht="18">
      <c r="A659" s="175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13269732</v>
      </c>
      <c r="G659" s="93"/>
    </row>
    <row r="660" spans="1:7" ht="18">
      <c r="A660" s="175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9788944</v>
      </c>
      <c r="G660" s="93"/>
    </row>
    <row r="661" spans="1:7" ht="18">
      <c r="A661" s="175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26065062</v>
      </c>
      <c r="G661" s="93"/>
    </row>
    <row r="662" spans="1:7" ht="18">
      <c r="A662" s="175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5002462</v>
      </c>
      <c r="G662" s="93"/>
    </row>
    <row r="663" spans="1:7" ht="18">
      <c r="A663" s="175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19313538</v>
      </c>
      <c r="G663" s="93"/>
    </row>
    <row r="664" spans="1:7" ht="18">
      <c r="A664" s="175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8058483</v>
      </c>
      <c r="G664" s="93"/>
    </row>
    <row r="665" spans="1:7" ht="18">
      <c r="A665" s="175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28430594</v>
      </c>
      <c r="G665" s="93"/>
    </row>
    <row r="666" spans="1:7" ht="18">
      <c r="A666" s="175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83466992</v>
      </c>
      <c r="G666" s="93"/>
    </row>
    <row r="667" spans="1:7" ht="18">
      <c r="A667" s="175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13213096</v>
      </c>
      <c r="G667" s="93"/>
    </row>
    <row r="668" spans="1:7" ht="18">
      <c r="A668" s="175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38249249</v>
      </c>
      <c r="G668" s="93"/>
    </row>
    <row r="669" spans="1:7" ht="18">
      <c r="A669" s="175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60214850</v>
      </c>
      <c r="G669" s="93"/>
    </row>
    <row r="670" spans="1:7" ht="18">
      <c r="A670" s="175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101356301</v>
      </c>
      <c r="G670" s="93"/>
    </row>
    <row r="671" spans="1:7" ht="18">
      <c r="A671" s="175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30501856</v>
      </c>
      <c r="G671" s="93"/>
    </row>
    <row r="672" spans="1:7" ht="18">
      <c r="A672" s="175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21048508</v>
      </c>
      <c r="G672" s="93"/>
    </row>
    <row r="673" spans="1:7" ht="18">
      <c r="A673" s="175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40723176</v>
      </c>
      <c r="G673" s="93"/>
    </row>
    <row r="674" spans="1:7" ht="18">
      <c r="A674" s="175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102255106</v>
      </c>
      <c r="G674" s="93"/>
    </row>
    <row r="675" spans="1:7" ht="18">
      <c r="A675" s="175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49618886</v>
      </c>
      <c r="G675" s="93"/>
    </row>
    <row r="676" spans="1:7" ht="18">
      <c r="A676" s="175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25580347</v>
      </c>
      <c r="G676" s="93"/>
    </row>
    <row r="677" spans="1:7" ht="18">
      <c r="A677" s="175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54123551</v>
      </c>
      <c r="G677" s="93"/>
    </row>
    <row r="678" spans="1:7" ht="18">
      <c r="A678" s="175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18202951</v>
      </c>
      <c r="G678" s="93"/>
    </row>
    <row r="679" spans="1:7" ht="18">
      <c r="A679" s="175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19276582</v>
      </c>
      <c r="G679" s="93"/>
    </row>
    <row r="680" spans="1:7" ht="18">
      <c r="A680" s="175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18762847</v>
      </c>
      <c r="G680" s="93"/>
    </row>
    <row r="681" spans="1:7" ht="18">
      <c r="A681" s="175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4196096</v>
      </c>
      <c r="G681" s="93"/>
    </row>
    <row r="682" spans="1:7" ht="18">
      <c r="A682" s="175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29792648</v>
      </c>
      <c r="G682" s="93"/>
    </row>
    <row r="683" spans="1:7" ht="18">
      <c r="A683" s="175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54809386</v>
      </c>
      <c r="G683" s="93"/>
    </row>
    <row r="684" spans="1:7" ht="18">
      <c r="A684" s="175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15276765</v>
      </c>
      <c r="G684" s="93"/>
    </row>
    <row r="685" spans="1:7" ht="18">
      <c r="A685" s="175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12717072</v>
      </c>
      <c r="G685" s="93"/>
    </row>
    <row r="686" spans="1:7" ht="18">
      <c r="A686" s="175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17726555</v>
      </c>
      <c r="G686" s="93"/>
    </row>
    <row r="687" spans="1:7" ht="18">
      <c r="A687" s="175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27477811</v>
      </c>
      <c r="G687" s="93"/>
    </row>
    <row r="688" spans="1:7" ht="18">
      <c r="A688" s="175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178173457</v>
      </c>
      <c r="G688" s="93"/>
    </row>
    <row r="689" spans="1:7" ht="18">
      <c r="A689" s="175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10195090</v>
      </c>
      <c r="G689" s="93"/>
    </row>
    <row r="690" spans="1:7" ht="18">
      <c r="A690" s="175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60047205</v>
      </c>
      <c r="G690" s="93"/>
    </row>
    <row r="691" spans="1:7" ht="18">
      <c r="A691" s="175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22533642</v>
      </c>
      <c r="G691" s="93"/>
    </row>
    <row r="692" spans="1:7" ht="18">
      <c r="A692" s="175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21243457</v>
      </c>
      <c r="G692" s="93"/>
    </row>
    <row r="693" spans="1:7" ht="18">
      <c r="A693" s="175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15834569</v>
      </c>
      <c r="G693" s="93"/>
    </row>
    <row r="694" spans="1:7" ht="18">
      <c r="A694" s="175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38937874</v>
      </c>
      <c r="G694" s="93"/>
    </row>
    <row r="695" spans="1:7" ht="18">
      <c r="A695" s="175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16497808</v>
      </c>
      <c r="G695" s="93"/>
    </row>
    <row r="696" spans="1:7" ht="18">
      <c r="A696" s="175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56904175</v>
      </c>
      <c r="G696" s="93"/>
    </row>
    <row r="697" spans="1:7" ht="18">
      <c r="A697" s="175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47119585</v>
      </c>
      <c r="G697" s="93"/>
    </row>
    <row r="698" spans="1:7" ht="18">
      <c r="A698" s="175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22872412</v>
      </c>
      <c r="G698" s="93"/>
    </row>
    <row r="699" spans="1:7" ht="18">
      <c r="A699" s="175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120846522</v>
      </c>
      <c r="G699" s="93"/>
    </row>
    <row r="700" spans="1:7" ht="18">
      <c r="A700" s="175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12256798</v>
      </c>
      <c r="G700" s="93"/>
    </row>
    <row r="701" spans="1:7" ht="18">
      <c r="A701" s="175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26091603</v>
      </c>
      <c r="G701" s="93"/>
    </row>
    <row r="702" spans="1:7" ht="18">
      <c r="A702" s="175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34924266</v>
      </c>
      <c r="G702" s="93"/>
    </row>
    <row r="703" spans="1:7" ht="18">
      <c r="A703" s="175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28387393</v>
      </c>
      <c r="G703" s="93"/>
    </row>
    <row r="704" spans="1:7" ht="18">
      <c r="A704" s="175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18967512</v>
      </c>
      <c r="G704" s="93"/>
    </row>
    <row r="705" spans="1:7" ht="18">
      <c r="A705" s="175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26391609</v>
      </c>
      <c r="G705" s="93"/>
    </row>
    <row r="706" spans="1:7" ht="18">
      <c r="A706" s="175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25342420</v>
      </c>
      <c r="G706" s="93"/>
    </row>
    <row r="707" spans="1:7" ht="18">
      <c r="A707" s="175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12282892</v>
      </c>
      <c r="G707" s="93"/>
    </row>
    <row r="708" spans="1:7" ht="18">
      <c r="A708" s="175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21881088</v>
      </c>
      <c r="G708" s="93"/>
    </row>
    <row r="709" spans="1:7" ht="18">
      <c r="A709" s="175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17142404</v>
      </c>
      <c r="G709" s="93"/>
    </row>
    <row r="710" spans="1:7" ht="18">
      <c r="A710" s="175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49096212</v>
      </c>
      <c r="G710" s="93"/>
    </row>
    <row r="711" spans="1:7" ht="18">
      <c r="A711" s="175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21904942</v>
      </c>
      <c r="G711" s="93"/>
    </row>
    <row r="712" spans="1:7" ht="18">
      <c r="A712" s="175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8404352</v>
      </c>
      <c r="G712" s="93"/>
    </row>
    <row r="713" spans="1:7" ht="18">
      <c r="A713" s="175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29796092</v>
      </c>
      <c r="G713" s="93"/>
    </row>
    <row r="714" spans="1:7" ht="18">
      <c r="A714" s="175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46210940</v>
      </c>
      <c r="G714" s="93"/>
    </row>
    <row r="715" spans="1:7" ht="18">
      <c r="A715" s="175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34020486</v>
      </c>
      <c r="G715" s="93"/>
    </row>
    <row r="716" spans="1:7" ht="18">
      <c r="A716" s="175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25741835</v>
      </c>
      <c r="G716" s="93"/>
    </row>
    <row r="717" spans="1:7" ht="18">
      <c r="A717" s="175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33410336</v>
      </c>
      <c r="G717" s="93"/>
    </row>
    <row r="718" spans="1:7" ht="18">
      <c r="A718" s="175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53006026</v>
      </c>
      <c r="G718" s="93"/>
    </row>
    <row r="719" spans="1:7" ht="18">
      <c r="A719" s="175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16834951</v>
      </c>
      <c r="G719" s="93"/>
    </row>
    <row r="720" spans="1:7" ht="18">
      <c r="A720" s="175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43263167</v>
      </c>
      <c r="G720" s="93"/>
    </row>
    <row r="721" spans="1:7" ht="18">
      <c r="A721" s="175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4491522</v>
      </c>
      <c r="G721" s="93"/>
    </row>
    <row r="722" spans="1:7" ht="18">
      <c r="A722" s="175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83178977</v>
      </c>
      <c r="G722" s="93"/>
    </row>
    <row r="723" spans="1:7" ht="18">
      <c r="A723" s="175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16600392</v>
      </c>
      <c r="G723" s="93"/>
    </row>
    <row r="724" spans="1:7" ht="18">
      <c r="A724" s="175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25787648</v>
      </c>
      <c r="G724" s="93"/>
    </row>
    <row r="725" spans="1:7" ht="18">
      <c r="A725" s="175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37985728</v>
      </c>
      <c r="G725" s="93"/>
    </row>
    <row r="726" spans="1:7" ht="18">
      <c r="A726" s="175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22615480</v>
      </c>
      <c r="G726" s="93"/>
    </row>
    <row r="727" spans="1:7" ht="18">
      <c r="A727" s="175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12331556</v>
      </c>
      <c r="G727" s="93"/>
    </row>
    <row r="728" spans="1:7" ht="18">
      <c r="A728" s="175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17019423</v>
      </c>
      <c r="G728" s="93"/>
    </row>
    <row r="729" spans="1:7" ht="18">
      <c r="A729" s="175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31171475</v>
      </c>
      <c r="G729" s="93"/>
    </row>
    <row r="730" spans="1:7" ht="18">
      <c r="A730" s="175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62681406</v>
      </c>
      <c r="G730" s="93"/>
    </row>
    <row r="731" spans="1:7" ht="18">
      <c r="A731" s="175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72447307</v>
      </c>
      <c r="G731" s="93"/>
    </row>
    <row r="732" spans="1:7" ht="18">
      <c r="A732" s="175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70484452</v>
      </c>
      <c r="G732" s="93"/>
    </row>
    <row r="733" spans="1:7" ht="18">
      <c r="A733" s="175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29358291</v>
      </c>
      <c r="G733" s="93"/>
    </row>
    <row r="734" spans="1:7" ht="18">
      <c r="A734" s="175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17669544</v>
      </c>
      <c r="G734" s="93"/>
    </row>
    <row r="735" spans="1:7" ht="18">
      <c r="A735" s="175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48366607</v>
      </c>
      <c r="G735" s="93"/>
    </row>
    <row r="736" spans="1:7" ht="18">
      <c r="A736" s="175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24191664</v>
      </c>
      <c r="G736" s="93"/>
    </row>
    <row r="737" spans="1:7" ht="18">
      <c r="A737" s="175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15746838</v>
      </c>
      <c r="G737" s="93"/>
    </row>
    <row r="738" spans="1:7" ht="18">
      <c r="A738" s="175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79672748</v>
      </c>
      <c r="G738" s="93"/>
    </row>
    <row r="739" spans="1:7" ht="18">
      <c r="A739" s="175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30389930</v>
      </c>
      <c r="G739" s="93"/>
    </row>
    <row r="740" spans="1:7" ht="18">
      <c r="A740" s="175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10466993</v>
      </c>
      <c r="G740" s="93"/>
    </row>
    <row r="741" spans="1:7" ht="18">
      <c r="A741" s="175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44078877</v>
      </c>
      <c r="G741" s="93"/>
    </row>
    <row r="742" spans="1:7" ht="18">
      <c r="A742" s="175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26561679</v>
      </c>
      <c r="G742" s="93"/>
    </row>
    <row r="743" spans="1:7" ht="18">
      <c r="A743" s="175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72452519</v>
      </c>
      <c r="G743" s="93"/>
    </row>
    <row r="744" spans="1:7" ht="18">
      <c r="A744" s="175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26312969</v>
      </c>
      <c r="G744" s="93"/>
    </row>
    <row r="745" spans="1:7" ht="18">
      <c r="A745" s="175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84311096</v>
      </c>
      <c r="G745" s="93"/>
    </row>
    <row r="746" spans="1:7" ht="18">
      <c r="A746" s="175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26468739</v>
      </c>
      <c r="G746" s="93"/>
    </row>
    <row r="747" spans="1:7" ht="18">
      <c r="A747" s="175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11954812</v>
      </c>
      <c r="G747" s="93"/>
    </row>
    <row r="748" spans="1:7" ht="18">
      <c r="A748" s="175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21084783</v>
      </c>
      <c r="G748" s="93"/>
    </row>
    <row r="749" spans="1:7" ht="18">
      <c r="A749" s="175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8474936</v>
      </c>
      <c r="G749" s="93"/>
    </row>
    <row r="750" spans="1:7" ht="18">
      <c r="A750" s="175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34577801</v>
      </c>
      <c r="G750" s="93"/>
    </row>
    <row r="751" spans="1:7" ht="18">
      <c r="A751" s="175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20320922</v>
      </c>
      <c r="G751" s="93"/>
    </row>
    <row r="752" spans="1:7" ht="18">
      <c r="A752" s="175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28215958</v>
      </c>
      <c r="G752" s="93"/>
    </row>
    <row r="753" spans="1:7" ht="18">
      <c r="A753" s="175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54743693</v>
      </c>
      <c r="G753" s="93"/>
    </row>
    <row r="754" spans="1:7" ht="18">
      <c r="A754" s="175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29962287</v>
      </c>
      <c r="G754" s="93"/>
    </row>
    <row r="755" spans="1:7" ht="18">
      <c r="A755" s="175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8485784</v>
      </c>
      <c r="G755" s="93"/>
    </row>
    <row r="756" spans="1:7" ht="18">
      <c r="A756" s="175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59763994</v>
      </c>
      <c r="G756" s="93"/>
    </row>
    <row r="757" spans="1:7" ht="18">
      <c r="A757" s="175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66683013</v>
      </c>
      <c r="G757" s="93"/>
    </row>
    <row r="758" spans="1:7" ht="18">
      <c r="A758" s="175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42179661</v>
      </c>
      <c r="G758" s="93"/>
    </row>
    <row r="759" spans="1:7" ht="18">
      <c r="A759" s="175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12453515</v>
      </c>
      <c r="G759" s="93"/>
    </row>
    <row r="760" spans="1:7" ht="18">
      <c r="A760" s="175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46078192</v>
      </c>
      <c r="G760" s="93"/>
    </row>
    <row r="761" spans="1:7" ht="18">
      <c r="A761" s="175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5620158</v>
      </c>
      <c r="G761" s="93"/>
    </row>
    <row r="762" spans="1:7" ht="18">
      <c r="A762" s="175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16356477</v>
      </c>
      <c r="G762" s="93"/>
    </row>
    <row r="763" spans="1:7" ht="18">
      <c r="A763" s="175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48022874</v>
      </c>
      <c r="G763" s="93"/>
    </row>
    <row r="764" spans="1:7" ht="18">
      <c r="A764" s="175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26319213</v>
      </c>
      <c r="G764" s="93"/>
    </row>
    <row r="765" spans="1:7" ht="18">
      <c r="A765" s="175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75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8535368</v>
      </c>
      <c r="G766" s="93"/>
    </row>
    <row r="767" spans="1:7" ht="18">
      <c r="A767" s="175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8792122</v>
      </c>
      <c r="G767" s="93"/>
    </row>
    <row r="768" spans="1:7" ht="18">
      <c r="A768" s="175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120520730</v>
      </c>
      <c r="G768" s="93"/>
    </row>
    <row r="769" spans="1:7" ht="18">
      <c r="A769" s="175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75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13136204</v>
      </c>
      <c r="G770" s="93"/>
    </row>
    <row r="771" spans="1:7" ht="18">
      <c r="A771" s="175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12729959</v>
      </c>
      <c r="G771" s="93"/>
    </row>
    <row r="772" spans="1:7" ht="18">
      <c r="A772" s="175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9078562</v>
      </c>
      <c r="G772" s="93"/>
    </row>
    <row r="773" spans="1:7" ht="18">
      <c r="A773" s="175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25689238</v>
      </c>
      <c r="G773" s="93"/>
    </row>
    <row r="774" spans="1:7" ht="18">
      <c r="A774" s="175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52372748</v>
      </c>
      <c r="G774" s="93"/>
    </row>
    <row r="775" spans="1:7" ht="18">
      <c r="A775" s="175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8071559</v>
      </c>
      <c r="G775" s="93"/>
    </row>
    <row r="776" spans="1:7" ht="18">
      <c r="A776" s="175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6575920</v>
      </c>
      <c r="G776" s="93"/>
    </row>
    <row r="777" spans="1:7" ht="18">
      <c r="A777" s="175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77756495</v>
      </c>
      <c r="G777" s="93"/>
    </row>
    <row r="778" spans="1:7" ht="18">
      <c r="A778" s="175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11421400</v>
      </c>
      <c r="G778" s="93"/>
    </row>
    <row r="779" spans="1:7" ht="18">
      <c r="A779" s="175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57040958</v>
      </c>
      <c r="G779" s="93"/>
    </row>
    <row r="780" spans="1:7" ht="18">
      <c r="A780" s="175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127981928</v>
      </c>
      <c r="G780" s="93"/>
    </row>
    <row r="781" spans="1:7" ht="18">
      <c r="A781" s="175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49886596</v>
      </c>
      <c r="G781" s="93"/>
    </row>
    <row r="782" spans="1:7" ht="18">
      <c r="A782" s="175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20051922</v>
      </c>
      <c r="G782" s="93"/>
    </row>
    <row r="783" spans="1:7" ht="18">
      <c r="A783" s="175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75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5206553</v>
      </c>
      <c r="G784" s="93"/>
    </row>
    <row r="785" spans="1:7" ht="18">
      <c r="A785" s="175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75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75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8497685</v>
      </c>
      <c r="G787" s="93"/>
    </row>
    <row r="788" spans="1:7" ht="18">
      <c r="A788" s="175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16796173</v>
      </c>
      <c r="G788" s="93"/>
    </row>
    <row r="789" spans="1:7" ht="18">
      <c r="A789" s="175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13914650</v>
      </c>
      <c r="G789" s="93"/>
    </row>
    <row r="790" spans="1:7" ht="18">
      <c r="A790" s="175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75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75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75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75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75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19572474</v>
      </c>
      <c r="G795" s="93"/>
    </row>
    <row r="796" spans="1:7" ht="18">
      <c r="A796" s="175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11139398</v>
      </c>
      <c r="G796" s="93"/>
    </row>
    <row r="797" spans="1:7" ht="18">
      <c r="A797" s="175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34226705</v>
      </c>
      <c r="G797" s="93"/>
    </row>
    <row r="798" spans="1:7" ht="18">
      <c r="A798" s="175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19219494</v>
      </c>
      <c r="G798" s="93"/>
    </row>
    <row r="799" spans="1:7" ht="18">
      <c r="A799" s="175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13810792</v>
      </c>
      <c r="G799" s="93"/>
    </row>
    <row r="800" spans="1:7" ht="18">
      <c r="A800" s="175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40931230</v>
      </c>
      <c r="G800" s="93"/>
    </row>
    <row r="801" spans="1:7" ht="18">
      <c r="A801" s="175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27485785</v>
      </c>
      <c r="G801" s="93"/>
    </row>
    <row r="802" spans="1:7" ht="18">
      <c r="A802" s="175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37807913</v>
      </c>
      <c r="G802" s="93"/>
    </row>
    <row r="803" spans="1:7" ht="18">
      <c r="A803" s="175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51822559</v>
      </c>
      <c r="G803" s="93"/>
    </row>
    <row r="804" spans="1:7" ht="18">
      <c r="A804" s="175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56239033</v>
      </c>
      <c r="G804" s="93"/>
    </row>
    <row r="805" spans="1:7" ht="18">
      <c r="A805" s="175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75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19810915</v>
      </c>
      <c r="G806" s="93"/>
    </row>
    <row r="807" spans="1:7" ht="18">
      <c r="A807" s="175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4449040</v>
      </c>
      <c r="G807" s="93"/>
    </row>
    <row r="808" spans="1:7" ht="18">
      <c r="A808" s="175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11829819</v>
      </c>
      <c r="G808" s="93"/>
    </row>
    <row r="809" spans="1:7" ht="18">
      <c r="A809" s="175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19180457</v>
      </c>
      <c r="G809" s="93"/>
    </row>
    <row r="810" spans="1:7" ht="18">
      <c r="A810" s="175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75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11941921</v>
      </c>
      <c r="G811" s="93"/>
    </row>
    <row r="812" spans="1:7" ht="18">
      <c r="A812" s="175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15250678</v>
      </c>
      <c r="G812" s="93"/>
    </row>
    <row r="813" spans="1:7" ht="18">
      <c r="A813" s="175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41978957</v>
      </c>
      <c r="G813" s="93"/>
    </row>
    <row r="814" spans="1:7" ht="18">
      <c r="A814" s="175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4150592</v>
      </c>
      <c r="G814" s="93"/>
    </row>
    <row r="815" spans="1:7" ht="18">
      <c r="A815" s="175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2761007</v>
      </c>
      <c r="G815" s="93"/>
    </row>
    <row r="816" spans="1:7" ht="18">
      <c r="A816" s="175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12817887</v>
      </c>
      <c r="G816" s="93"/>
    </row>
    <row r="817" spans="1:7" ht="18">
      <c r="A817" s="175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19042286</v>
      </c>
      <c r="G817" s="93"/>
    </row>
    <row r="818" spans="1:7" ht="18">
      <c r="A818" s="175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6650310</v>
      </c>
      <c r="G818" s="93"/>
    </row>
    <row r="819" spans="1:7" ht="18">
      <c r="A819" s="175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17146459</v>
      </c>
      <c r="G819" s="93"/>
    </row>
    <row r="820" spans="1:7" ht="18">
      <c r="A820" s="175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21096068</v>
      </c>
      <c r="G820" s="93"/>
    </row>
    <row r="821" spans="1:7" ht="18">
      <c r="A821" s="175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6234283</v>
      </c>
      <c r="G821" s="93"/>
    </row>
    <row r="822" spans="1:7" ht="18">
      <c r="A822" s="175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7425530</v>
      </c>
      <c r="G822" s="93"/>
    </row>
    <row r="823" spans="1:7" ht="18">
      <c r="A823" s="175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9158050</v>
      </c>
      <c r="G823" s="93"/>
    </row>
    <row r="824" spans="1:7" ht="18">
      <c r="A824" s="175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75976704</v>
      </c>
      <c r="G824" s="93"/>
    </row>
    <row r="825" spans="1:7" ht="18">
      <c r="A825" s="175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13730941</v>
      </c>
      <c r="G825" s="93"/>
    </row>
    <row r="826" spans="1:7" ht="18">
      <c r="A826" s="175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4100691</v>
      </c>
      <c r="G826" s="93"/>
    </row>
    <row r="827" spans="1:7" ht="18">
      <c r="A827" s="175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6597192</v>
      </c>
      <c r="G827" s="93"/>
    </row>
    <row r="828" spans="1:7" ht="18">
      <c r="A828" s="175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14933357</v>
      </c>
      <c r="G828" s="93"/>
    </row>
    <row r="829" spans="1:7" ht="18">
      <c r="A829" s="175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20589896</v>
      </c>
      <c r="G829" s="93"/>
    </row>
    <row r="830" spans="1:7" ht="18">
      <c r="A830" s="175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47896346</v>
      </c>
      <c r="G830" s="93"/>
    </row>
    <row r="831" spans="1:7" ht="18">
      <c r="A831" s="175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5865492</v>
      </c>
      <c r="G831" s="93"/>
    </row>
    <row r="832" spans="1:7" ht="18">
      <c r="A832" s="175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22496399</v>
      </c>
      <c r="G832" s="93"/>
    </row>
    <row r="833" spans="1:7" ht="18">
      <c r="A833" s="175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30573809</v>
      </c>
      <c r="G833" s="93"/>
    </row>
    <row r="834" spans="1:7" ht="18">
      <c r="A834" s="175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6045267</v>
      </c>
      <c r="G834" s="93"/>
    </row>
    <row r="835" spans="1:7" ht="18">
      <c r="A835" s="175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10229134</v>
      </c>
      <c r="G835" s="93"/>
    </row>
    <row r="836" spans="1:7" ht="18">
      <c r="A836" s="175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18924593</v>
      </c>
      <c r="G836" s="93"/>
    </row>
    <row r="837" spans="1:7" ht="18">
      <c r="A837" s="175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8539540</v>
      </c>
      <c r="G837" s="93"/>
    </row>
    <row r="838" spans="1:7" ht="18">
      <c r="A838" s="175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12279084</v>
      </c>
      <c r="G838" s="93"/>
    </row>
    <row r="839" spans="1:7" ht="18">
      <c r="A839" s="175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18211965</v>
      </c>
      <c r="G839" s="93"/>
    </row>
    <row r="840" spans="1:7" ht="18">
      <c r="A840" s="175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12085377</v>
      </c>
      <c r="G840" s="93"/>
    </row>
    <row r="841" spans="1:7" ht="18">
      <c r="A841" s="175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3331296</v>
      </c>
      <c r="G841" s="93"/>
    </row>
    <row r="842" spans="1:7" ht="18">
      <c r="A842" s="175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7937831</v>
      </c>
      <c r="G842" s="93"/>
    </row>
    <row r="843" spans="1:7" ht="18">
      <c r="A843" s="175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7056344</v>
      </c>
      <c r="G843" s="93"/>
    </row>
    <row r="844" spans="1:7" ht="18">
      <c r="A844" s="175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6361417</v>
      </c>
      <c r="G844" s="93"/>
    </row>
    <row r="845" spans="1:7" ht="18">
      <c r="A845" s="175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7832778</v>
      </c>
      <c r="G845" s="93"/>
    </row>
    <row r="846" spans="1:7" ht="18">
      <c r="A846" s="175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5139452</v>
      </c>
      <c r="G846" s="93"/>
    </row>
    <row r="847" spans="1:7" ht="18">
      <c r="A847" s="175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15076474</v>
      </c>
      <c r="G847" s="93"/>
    </row>
    <row r="848" spans="1:7" ht="18">
      <c r="A848" s="175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38479442</v>
      </c>
      <c r="G848" s="93"/>
    </row>
    <row r="849" spans="1:7" ht="18">
      <c r="A849" s="175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11555210</v>
      </c>
      <c r="G849" s="93"/>
    </row>
    <row r="850" spans="1:7" ht="18">
      <c r="A850" s="175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47324547</v>
      </c>
      <c r="G850" s="93"/>
    </row>
    <row r="851" spans="1:7" ht="18">
      <c r="A851" s="175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22852469</v>
      </c>
      <c r="G851" s="93"/>
    </row>
    <row r="852" spans="1:7" ht="18">
      <c r="A852" s="175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9434947</v>
      </c>
      <c r="G852" s="93"/>
    </row>
    <row r="853" spans="1:7" ht="18">
      <c r="A853" s="175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75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12472486</v>
      </c>
      <c r="G854" s="93"/>
    </row>
    <row r="855" spans="1:7" ht="18">
      <c r="A855" s="175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30951865</v>
      </c>
      <c r="G855" s="93"/>
    </row>
    <row r="856" spans="1:7" ht="18">
      <c r="A856" s="175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13905215</v>
      </c>
      <c r="G856" s="93"/>
    </row>
    <row r="857" spans="1:7" ht="18">
      <c r="A857" s="175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8545275</v>
      </c>
      <c r="G857" s="93"/>
    </row>
    <row r="858" spans="1:7" ht="18">
      <c r="A858" s="175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20446204</v>
      </c>
      <c r="G858" s="93"/>
    </row>
    <row r="859" spans="1:7" ht="18">
      <c r="A859" s="175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17136299</v>
      </c>
      <c r="G859" s="93"/>
    </row>
    <row r="860" spans="1:7" ht="18">
      <c r="A860" s="175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2698689</v>
      </c>
      <c r="G860" s="93"/>
    </row>
    <row r="861" spans="1:7" ht="18">
      <c r="A861" s="175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4520309</v>
      </c>
      <c r="G861" s="93"/>
    </row>
    <row r="862" spans="1:7" ht="18">
      <c r="A862" s="175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5914028</v>
      </c>
      <c r="G862" s="93"/>
    </row>
    <row r="863" spans="1:7" ht="18">
      <c r="A863" s="175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5447372</v>
      </c>
      <c r="G863" s="93"/>
    </row>
    <row r="864" spans="1:7" ht="18">
      <c r="A864" s="175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33771534</v>
      </c>
      <c r="G864" s="93"/>
    </row>
    <row r="865" spans="1:7" ht="18">
      <c r="A865" s="175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15369121</v>
      </c>
      <c r="G865" s="93"/>
    </row>
    <row r="866" spans="1:7" ht="18">
      <c r="A866" s="175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68045236</v>
      </c>
      <c r="G866" s="93"/>
    </row>
    <row r="867" spans="1:7" ht="18">
      <c r="A867" s="175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60481305</v>
      </c>
      <c r="G867" s="93"/>
    </row>
    <row r="868" spans="1:7" ht="18">
      <c r="A868" s="175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45751961</v>
      </c>
      <c r="G868" s="93"/>
    </row>
    <row r="869" spans="1:7" ht="18">
      <c r="A869" s="175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24151297</v>
      </c>
      <c r="G869" s="93"/>
    </row>
    <row r="870" spans="1:7" ht="18">
      <c r="A870" s="175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6524340</v>
      </c>
      <c r="G870" s="93"/>
    </row>
    <row r="871" spans="1:7" ht="18">
      <c r="A871" s="175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75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8210054</v>
      </c>
      <c r="G872" s="93"/>
    </row>
    <row r="873" spans="1:7" ht="18">
      <c r="A873" s="175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11937010</v>
      </c>
      <c r="G873" s="93"/>
    </row>
    <row r="874" spans="1:7" ht="18">
      <c r="A874" s="175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9584105</v>
      </c>
      <c r="G874" s="93"/>
    </row>
    <row r="875" spans="1:7" ht="18">
      <c r="A875" s="175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58409611</v>
      </c>
      <c r="G875" s="93"/>
    </row>
    <row r="876" spans="1:7" ht="18">
      <c r="A876" s="175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5758802</v>
      </c>
      <c r="G876" s="93"/>
    </row>
    <row r="877" spans="1:7" ht="18">
      <c r="A877" s="175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15945581</v>
      </c>
      <c r="G877" s="93"/>
    </row>
    <row r="878" spans="1:7" ht="18">
      <c r="A878" s="175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26693188</v>
      </c>
      <c r="G878" s="93"/>
    </row>
    <row r="879" spans="1:7" ht="18">
      <c r="A879" s="175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75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17661141</v>
      </c>
      <c r="G880" s="93"/>
    </row>
    <row r="881" spans="1:7" ht="18">
      <c r="A881" s="175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26885488</v>
      </c>
      <c r="G881" s="93"/>
    </row>
    <row r="882" spans="1:7" ht="18">
      <c r="A882" s="175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12673634</v>
      </c>
      <c r="G882" s="93"/>
    </row>
    <row r="883" spans="1:7" ht="18">
      <c r="A883" s="175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11926697</v>
      </c>
      <c r="G883" s="93"/>
    </row>
    <row r="884" spans="1:7" ht="18">
      <c r="A884" s="175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8557020</v>
      </c>
      <c r="G884" s="93"/>
    </row>
    <row r="885" spans="1:7" ht="18">
      <c r="A885" s="175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32813249</v>
      </c>
      <c r="G885" s="93"/>
    </row>
    <row r="886" spans="1:7" ht="18">
      <c r="A886" s="175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2537467</v>
      </c>
      <c r="G886" s="93"/>
    </row>
    <row r="887" spans="1:7" ht="18">
      <c r="A887" s="175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10806865</v>
      </c>
      <c r="G887" s="93"/>
    </row>
    <row r="888" spans="1:7" ht="18">
      <c r="A888" s="175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10972656</v>
      </c>
      <c r="G888" s="93"/>
    </row>
    <row r="889" spans="1:7" ht="18">
      <c r="A889" s="175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22823773</v>
      </c>
      <c r="G889" s="93"/>
    </row>
    <row r="890" spans="1:7" ht="18">
      <c r="A890" s="175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38568461</v>
      </c>
      <c r="G890" s="93"/>
    </row>
    <row r="891" spans="1:7" ht="18">
      <c r="A891" s="175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22168069</v>
      </c>
      <c r="G891" s="93"/>
    </row>
    <row r="892" spans="1:7" ht="18">
      <c r="A892" s="175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116334085</v>
      </c>
      <c r="G892" s="93"/>
    </row>
    <row r="893" spans="1:7" ht="18">
      <c r="A893" s="175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34261039</v>
      </c>
      <c r="G893" s="93"/>
    </row>
    <row r="894" spans="1:7" ht="18">
      <c r="A894" s="175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13890570</v>
      </c>
      <c r="G894" s="93"/>
    </row>
    <row r="895" spans="1:7" ht="18">
      <c r="A895" s="175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29201112</v>
      </c>
      <c r="G895" s="93"/>
    </row>
    <row r="896" spans="1:7" ht="18">
      <c r="A896" s="175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49776340</v>
      </c>
      <c r="G896" s="93"/>
    </row>
    <row r="897" spans="1:7" ht="18">
      <c r="A897" s="175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60073137</v>
      </c>
      <c r="G897" s="93"/>
    </row>
    <row r="898" spans="1:7" ht="18">
      <c r="A898" s="175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35121064</v>
      </c>
      <c r="G898" s="93"/>
    </row>
    <row r="899" spans="1:7" ht="18">
      <c r="A899" s="175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45079750</v>
      </c>
      <c r="G899" s="93"/>
    </row>
    <row r="900" spans="1:7" ht="18">
      <c r="A900" s="175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133142432</v>
      </c>
      <c r="G900" s="93"/>
    </row>
    <row r="901" spans="1:7" ht="18">
      <c r="A901" s="175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35394436</v>
      </c>
      <c r="G901" s="93"/>
    </row>
    <row r="902" spans="1:7" ht="18">
      <c r="A902" s="175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52419965</v>
      </c>
      <c r="G902" s="93"/>
    </row>
    <row r="903" spans="1:7" ht="18">
      <c r="A903" s="175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42388333</v>
      </c>
      <c r="G903" s="93"/>
    </row>
    <row r="904" spans="1:7" ht="18">
      <c r="A904" s="175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109289778</v>
      </c>
      <c r="G904" s="93"/>
    </row>
    <row r="905" spans="1:7" ht="18">
      <c r="A905" s="175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75614891</v>
      </c>
      <c r="G905" s="93"/>
    </row>
    <row r="906" spans="1:7" ht="18">
      <c r="A906" s="175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28401824</v>
      </c>
      <c r="G906" s="93"/>
    </row>
    <row r="907" spans="1:7" ht="18">
      <c r="A907" s="175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123744705</v>
      </c>
      <c r="G907" s="93"/>
    </row>
    <row r="908" spans="1:7" ht="18">
      <c r="A908" s="175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137617922</v>
      </c>
      <c r="G908" s="93"/>
    </row>
    <row r="909" spans="1:7" ht="18">
      <c r="A909" s="175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44705329</v>
      </c>
      <c r="G909" s="93"/>
    </row>
    <row r="910" spans="1:7" ht="18">
      <c r="A910" s="175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56041767</v>
      </c>
      <c r="G910" s="93"/>
    </row>
    <row r="911" spans="1:7" ht="18">
      <c r="A911" s="175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93093831</v>
      </c>
      <c r="G911" s="93"/>
    </row>
    <row r="912" spans="1:7" ht="18">
      <c r="A912" s="175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55067467</v>
      </c>
      <c r="G912" s="93"/>
    </row>
    <row r="913" spans="1:7" ht="18">
      <c r="A913" s="175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48624987</v>
      </c>
      <c r="G913" s="93"/>
    </row>
    <row r="914" spans="1:7" ht="18">
      <c r="A914" s="175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11305435</v>
      </c>
      <c r="G914" s="93"/>
    </row>
    <row r="915" spans="1:7" ht="18">
      <c r="A915" s="175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23079930</v>
      </c>
      <c r="G915" s="93"/>
    </row>
    <row r="916" spans="1:7" ht="18">
      <c r="A916" s="175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75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53902697</v>
      </c>
      <c r="G917" s="93"/>
    </row>
    <row r="918" spans="1:7" ht="18">
      <c r="A918" s="175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22171283</v>
      </c>
      <c r="G918" s="93"/>
    </row>
    <row r="919" spans="1:7" ht="18">
      <c r="A919" s="175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85406721</v>
      </c>
      <c r="G919" s="93"/>
    </row>
    <row r="920" spans="1:7" ht="18">
      <c r="A920" s="175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32768146</v>
      </c>
      <c r="G920" s="93"/>
    </row>
    <row r="921" spans="1:7" ht="18">
      <c r="A921" s="175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12699370</v>
      </c>
      <c r="G921" s="93"/>
    </row>
    <row r="922" spans="1:7" ht="18">
      <c r="A922" s="175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15590695</v>
      </c>
      <c r="G922" s="93"/>
    </row>
    <row r="923" spans="1:7" ht="18">
      <c r="A923" s="175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144468750</v>
      </c>
      <c r="G923" s="93"/>
    </row>
    <row r="924" spans="1:7" ht="18">
      <c r="A924" s="175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16465588</v>
      </c>
      <c r="G924" s="93"/>
    </row>
    <row r="925" spans="1:7" ht="18">
      <c r="A925" s="175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80448360</v>
      </c>
      <c r="G925" s="93"/>
    </row>
    <row r="926" spans="1:7" ht="18">
      <c r="A926" s="175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25456366</v>
      </c>
      <c r="G926" s="93"/>
    </row>
    <row r="927" spans="1:7" ht="18">
      <c r="A927" s="175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22077222</v>
      </c>
      <c r="G927" s="93"/>
    </row>
    <row r="928" spans="1:7" ht="18">
      <c r="A928" s="175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75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20668322</v>
      </c>
      <c r="G929" s="93"/>
    </row>
    <row r="930" spans="1:7" ht="18">
      <c r="A930" s="175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75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57249968</v>
      </c>
      <c r="G931" s="93"/>
    </row>
    <row r="932" spans="1:7" ht="18">
      <c r="A932" s="175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51468263</v>
      </c>
      <c r="G932" s="93"/>
    </row>
    <row r="933" spans="1:7" ht="18">
      <c r="A933" s="175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15686744</v>
      </c>
      <c r="G933" s="93"/>
    </row>
    <row r="934" spans="1:7" ht="18">
      <c r="A934" s="175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75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27344440</v>
      </c>
      <c r="G935" s="93"/>
    </row>
    <row r="936" spans="1:7" ht="18">
      <c r="A936" s="175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75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69339540</v>
      </c>
      <c r="G937" s="93"/>
    </row>
    <row r="938" spans="1:7" ht="18">
      <c r="A938" s="175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44818519</v>
      </c>
      <c r="G938" s="93"/>
    </row>
    <row r="939" spans="1:7" ht="18">
      <c r="A939" s="175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75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12679345</v>
      </c>
      <c r="G940" s="93"/>
    </row>
    <row r="941" spans="1:7" ht="18">
      <c r="A941" s="175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35776576</v>
      </c>
      <c r="G941" s="93"/>
    </row>
    <row r="942" spans="1:7" ht="18">
      <c r="A942" s="175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106620775</v>
      </c>
      <c r="G942" s="93"/>
    </row>
    <row r="943" spans="1:7" ht="18">
      <c r="A943" s="175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17674357</v>
      </c>
      <c r="G943" s="93"/>
    </row>
    <row r="944" spans="1:7" ht="18">
      <c r="A944" s="175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11859141</v>
      </c>
      <c r="G944" s="93"/>
    </row>
    <row r="945" spans="1:7" ht="18">
      <c r="A945" s="175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107402492</v>
      </c>
      <c r="G945" s="93"/>
    </row>
    <row r="946" spans="1:7" ht="18">
      <c r="A946" s="175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22970378</v>
      </c>
      <c r="G946" s="93"/>
    </row>
    <row r="947" spans="1:7" ht="18">
      <c r="A947" s="175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36856923</v>
      </c>
      <c r="G947" s="93"/>
    </row>
    <row r="948" spans="1:7" ht="18">
      <c r="A948" s="175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89880772</v>
      </c>
      <c r="G948" s="93"/>
    </row>
    <row r="949" spans="1:7" ht="18">
      <c r="A949" s="175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16236407</v>
      </c>
      <c r="G949" s="93"/>
    </row>
    <row r="950" spans="1:7" ht="18">
      <c r="A950" s="175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81446735</v>
      </c>
      <c r="G950" s="93"/>
    </row>
    <row r="951" spans="1:7" ht="18">
      <c r="A951" s="175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22015885</v>
      </c>
      <c r="G951" s="93"/>
    </row>
    <row r="952" spans="1:7" ht="18">
      <c r="A952" s="175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58341122</v>
      </c>
      <c r="G952" s="93"/>
    </row>
    <row r="953" spans="1:7" ht="18">
      <c r="A953" s="175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36281554</v>
      </c>
      <c r="G953" s="93"/>
    </row>
    <row r="954" spans="1:7" ht="18">
      <c r="A954" s="175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16961111</v>
      </c>
      <c r="G954" s="93"/>
    </row>
    <row r="955" spans="1:7" ht="18">
      <c r="A955" s="175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10954035</v>
      </c>
      <c r="G955" s="93"/>
    </row>
    <row r="956" spans="1:7" ht="18">
      <c r="A956" s="175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14351499</v>
      </c>
      <c r="G956" s="93"/>
    </row>
    <row r="957" spans="1:7" ht="18">
      <c r="A957" s="175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24211805</v>
      </c>
      <c r="G957" s="93"/>
    </row>
    <row r="958" spans="1:7" ht="18">
      <c r="A958" s="175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19910622</v>
      </c>
      <c r="G958" s="93"/>
    </row>
    <row r="959" spans="1:7" ht="18">
      <c r="A959" s="175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15948906</v>
      </c>
      <c r="G959" s="93"/>
    </row>
    <row r="960" spans="1:7" ht="18">
      <c r="A960" s="175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75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75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26842494</v>
      </c>
      <c r="G962" s="93"/>
    </row>
    <row r="963" spans="1:7" ht="18">
      <c r="A963" s="175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10870751</v>
      </c>
      <c r="G963" s="93"/>
    </row>
    <row r="964" spans="1:7" ht="18">
      <c r="A964" s="175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27121284</v>
      </c>
      <c r="G964" s="93"/>
    </row>
    <row r="965" spans="1:7" ht="18">
      <c r="A965" s="175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23731211</v>
      </c>
      <c r="G965" s="93"/>
    </row>
    <row r="966" spans="1:7" ht="18">
      <c r="A966" s="175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75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75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75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49375919</v>
      </c>
      <c r="G969" s="93"/>
    </row>
    <row r="970" spans="1:7" ht="18">
      <c r="A970" s="175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18067280</v>
      </c>
      <c r="G970" s="93"/>
    </row>
    <row r="971" spans="1:7" ht="18">
      <c r="A971" s="175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16242857</v>
      </c>
      <c r="G971" s="93"/>
    </row>
    <row r="972" spans="1:7" ht="18">
      <c r="A972" s="175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75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75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64561070</v>
      </c>
      <c r="G974" s="93"/>
    </row>
    <row r="975" spans="1:7" ht="18">
      <c r="A975" s="175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20795226</v>
      </c>
      <c r="G975" s="93"/>
    </row>
    <row r="976" spans="1:7" ht="18">
      <c r="A976" s="175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75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16844661</v>
      </c>
      <c r="G977" s="93"/>
    </row>
    <row r="978" spans="1:7" ht="18">
      <c r="A978" s="175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38143075</v>
      </c>
      <c r="G978" s="93"/>
    </row>
    <row r="979" spans="1:7" ht="18">
      <c r="A979" s="175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75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17509539</v>
      </c>
      <c r="G980" s="93"/>
    </row>
    <row r="981" spans="1:7" ht="18">
      <c r="A981" s="175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75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23591054</v>
      </c>
      <c r="G982" s="93"/>
    </row>
    <row r="983" spans="1:7" ht="18">
      <c r="A983" s="175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22994453</v>
      </c>
      <c r="G983" s="93"/>
    </row>
    <row r="984" spans="1:7" ht="18">
      <c r="A984" s="175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75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75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75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22184781</v>
      </c>
      <c r="G987" s="93"/>
    </row>
    <row r="988" spans="1:7" ht="18">
      <c r="A988" s="175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23612459</v>
      </c>
      <c r="G988" s="93"/>
    </row>
    <row r="989" spans="1:7" ht="18">
      <c r="A989" s="175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7090133</v>
      </c>
      <c r="G989" s="93"/>
    </row>
    <row r="990" spans="1:7" ht="18">
      <c r="A990" s="175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10094531</v>
      </c>
      <c r="G990" s="93"/>
    </row>
    <row r="991" spans="1:7" ht="18">
      <c r="A991" s="175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12864811</v>
      </c>
      <c r="G991" s="93"/>
    </row>
    <row r="992" spans="1:7" ht="18">
      <c r="A992" s="175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22118322</v>
      </c>
      <c r="G992" s="93"/>
    </row>
    <row r="993" spans="1:7" ht="18">
      <c r="A993" s="175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75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75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110867703</v>
      </c>
      <c r="G995" s="93"/>
    </row>
    <row r="996" spans="1:7" ht="18">
      <c r="A996" s="175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81415361</v>
      </c>
      <c r="G996" s="93"/>
    </row>
    <row r="997" spans="1:7" ht="18">
      <c r="A997" s="175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10469958</v>
      </c>
      <c r="G997" s="93"/>
    </row>
    <row r="998" spans="1:7" ht="18">
      <c r="A998" s="175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86474329</v>
      </c>
      <c r="G998" s="93"/>
    </row>
    <row r="999" spans="1:7" ht="18">
      <c r="A999" s="175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7596592</v>
      </c>
      <c r="G999" s="93"/>
    </row>
    <row r="1000" spans="1:7" ht="18">
      <c r="A1000" s="175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84159431</v>
      </c>
      <c r="G1000" s="93"/>
    </row>
    <row r="1001" spans="1:7" ht="18">
      <c r="A1001" s="175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218937515</v>
      </c>
      <c r="G1001" s="93"/>
    </row>
    <row r="1002" spans="1:7" ht="18">
      <c r="A1002" s="175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50199072</v>
      </c>
      <c r="G1002" s="93"/>
    </row>
    <row r="1003" spans="1:7" ht="18">
      <c r="A1003" s="175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5699041</v>
      </c>
      <c r="G1003" s="93"/>
    </row>
    <row r="1004" spans="1:7" ht="18">
      <c r="A1004" s="175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48122840</v>
      </c>
      <c r="G1004" s="93"/>
    </row>
    <row r="1005" spans="1:7" ht="18">
      <c r="A1005" s="175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5228471</v>
      </c>
      <c r="G1005" s="93"/>
    </row>
    <row r="1006" spans="1:7" ht="18">
      <c r="A1006" s="175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24765174</v>
      </c>
      <c r="G1006" s="93"/>
    </row>
    <row r="1007" spans="1:7" ht="18">
      <c r="A1007" s="175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24286724</v>
      </c>
      <c r="G1007" s="93"/>
    </row>
    <row r="1008" spans="1:7" ht="18">
      <c r="A1008" s="175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34398612</v>
      </c>
      <c r="G1008" s="93"/>
    </row>
    <row r="1009" spans="1:7" ht="18">
      <c r="A1009" s="175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31705208</v>
      </c>
      <c r="G1009" s="93"/>
    </row>
    <row r="1010" spans="1:7" ht="18">
      <c r="A1010" s="175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78612723</v>
      </c>
      <c r="G1010" s="93"/>
    </row>
    <row r="1011" spans="1:7" ht="18">
      <c r="A1011" s="175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25370103</v>
      </c>
      <c r="G1011" s="93"/>
    </row>
    <row r="1012" spans="1:7" ht="18">
      <c r="A1012" s="175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5365734</v>
      </c>
      <c r="G1012" s="93"/>
    </row>
    <row r="1013" spans="1:7" ht="18">
      <c r="A1013" s="175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7383111</v>
      </c>
      <c r="G1013" s="93"/>
    </row>
    <row r="1014" spans="1:7" ht="18">
      <c r="A1014" s="175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3302575</v>
      </c>
      <c r="G1014" s="93"/>
    </row>
    <row r="1015" spans="1:7" ht="18">
      <c r="A1015" s="175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22694336</v>
      </c>
      <c r="G1015" s="93"/>
    </row>
    <row r="1016" spans="1:7" ht="18">
      <c r="A1016" s="175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34855471</v>
      </c>
      <c r="G1016" s="93"/>
    </row>
    <row r="1017" spans="1:7" ht="18">
      <c r="A1017" s="175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32883297</v>
      </c>
      <c r="G1017" s="93"/>
    </row>
    <row r="1018" spans="1:7" ht="18">
      <c r="A1018" s="175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38496741</v>
      </c>
      <c r="G1018" s="93"/>
    </row>
    <row r="1019" spans="1:7" ht="18">
      <c r="A1019" s="175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39852730</v>
      </c>
      <c r="G1019" s="93"/>
    </row>
    <row r="1020" spans="1:7" ht="18">
      <c r="A1020" s="175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64836188</v>
      </c>
      <c r="G1020" s="93"/>
    </row>
    <row r="1021" spans="1:7" ht="18">
      <c r="A1021" s="175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6738123</v>
      </c>
      <c r="G1021" s="93"/>
    </row>
    <row r="1022" spans="1:7" ht="18">
      <c r="A1022" s="175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103297317</v>
      </c>
      <c r="G1022" s="93"/>
    </row>
    <row r="1023" spans="1:7" ht="18">
      <c r="A1023" s="175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112892646</v>
      </c>
      <c r="G1023" s="93"/>
    </row>
    <row r="1024" spans="1:7" ht="18">
      <c r="A1024" s="175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33369909</v>
      </c>
      <c r="G1024" s="93"/>
    </row>
    <row r="1025" spans="1:7" ht="18">
      <c r="A1025" s="175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152231836</v>
      </c>
      <c r="G1025" s="93"/>
    </row>
    <row r="1026" spans="1:7" ht="18">
      <c r="A1026" s="175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57776044</v>
      </c>
      <c r="G1026" s="93"/>
    </row>
    <row r="1027" spans="1:7" ht="18">
      <c r="A1027" s="175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21611659</v>
      </c>
      <c r="G1027" s="93"/>
    </row>
    <row r="1028" spans="1:7" ht="18">
      <c r="A1028" s="175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8357703</v>
      </c>
      <c r="G1028" s="93"/>
    </row>
    <row r="1029" spans="1:7" ht="18">
      <c r="A1029" s="175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39100592</v>
      </c>
      <c r="G1029" s="93"/>
    </row>
    <row r="1030" spans="1:7" ht="18">
      <c r="A1030" s="175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12764779</v>
      </c>
      <c r="G1030" s="93"/>
    </row>
    <row r="1031" spans="1:7" ht="18">
      <c r="A1031" s="175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67177596</v>
      </c>
      <c r="G1031" s="93"/>
    </row>
    <row r="1032" spans="1:7" ht="18">
      <c r="A1032" s="175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45278437</v>
      </c>
      <c r="G1032" s="93"/>
    </row>
    <row r="1033" spans="1:7" ht="18">
      <c r="A1033" s="175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59400002</v>
      </c>
      <c r="G1033" s="93"/>
    </row>
    <row r="1034" spans="1:7" ht="18">
      <c r="A1034" s="175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75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71550368</v>
      </c>
      <c r="G1035" s="93"/>
    </row>
    <row r="1036" spans="1:7" ht="18">
      <c r="A1036" s="175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20705968</v>
      </c>
      <c r="G1036" s="93"/>
    </row>
    <row r="1037" spans="1:7" ht="18">
      <c r="A1037" s="175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59471164</v>
      </c>
      <c r="G1037" s="93"/>
    </row>
    <row r="1038" spans="1:7" ht="18">
      <c r="A1038" s="175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110952022</v>
      </c>
      <c r="G1038" s="93"/>
    </row>
    <row r="1039" spans="1:7" ht="18">
      <c r="A1039" s="175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13895809</v>
      </c>
      <c r="G1039" s="93"/>
    </row>
    <row r="1040" spans="1:7" ht="18">
      <c r="A1040" s="175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65584912</v>
      </c>
      <c r="G1040" s="93"/>
    </row>
    <row r="1041" spans="1:7" ht="18">
      <c r="A1041" s="175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13533674</v>
      </c>
      <c r="G1041" s="93"/>
    </row>
    <row r="1042" spans="1:7" ht="18">
      <c r="A1042" s="175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72005271</v>
      </c>
      <c r="G1042" s="93"/>
    </row>
    <row r="1043" spans="1:7" ht="18">
      <c r="A1043" s="175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11776663</v>
      </c>
      <c r="G1043" s="93"/>
    </row>
    <row r="1044" spans="1:7" ht="18">
      <c r="A1044" s="175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8008765</v>
      </c>
      <c r="G1044" s="93"/>
    </row>
    <row r="1045" spans="1:7" ht="18">
      <c r="A1045" s="175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29610241</v>
      </c>
      <c r="G1045" s="93"/>
    </row>
    <row r="1046" spans="1:7" ht="18">
      <c r="A1046" s="175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34177867</v>
      </c>
      <c r="G1046" s="93"/>
    </row>
    <row r="1047" spans="1:7" ht="18">
      <c r="A1047" s="175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9759440</v>
      </c>
      <c r="G1047" s="93"/>
    </row>
    <row r="1048" spans="1:7" ht="18">
      <c r="A1048" s="175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140022837</v>
      </c>
      <c r="G1048" s="93"/>
    </row>
    <row r="1049" spans="1:7" ht="18">
      <c r="A1049" s="175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51847228</v>
      </c>
      <c r="G1049" s="93"/>
    </row>
    <row r="1050" spans="1:7" ht="18">
      <c r="A1050" s="175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70869324</v>
      </c>
      <c r="G1050" s="93"/>
    </row>
    <row r="1051" spans="1:7" ht="18.75" thickBot="1">
      <c r="A1051" s="175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22085582</v>
      </c>
      <c r="G1051" s="93"/>
    </row>
    <row r="1052" spans="1:7" ht="26.25" customHeight="1" thickBot="1">
      <c r="A1052" s="176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37427195307</v>
      </c>
      <c r="G1052" s="87"/>
    </row>
    <row r="1053" spans="1:5" ht="12.75">
      <c r="A1053" s="172"/>
      <c r="B1053" s="8"/>
      <c r="C1053" s="8"/>
      <c r="D1053" s="26"/>
      <c r="E1053" s="41"/>
    </row>
    <row r="1054" spans="1:5" ht="12.75">
      <c r="A1054" s="172"/>
      <c r="B1054" s="8"/>
      <c r="C1054" s="8"/>
      <c r="D1054" s="26"/>
      <c r="E1054" s="41"/>
    </row>
    <row r="1055" spans="1:5" ht="12.75">
      <c r="A1055" s="172"/>
      <c r="B1055" s="8"/>
      <c r="C1055" s="8"/>
      <c r="D1055" s="26"/>
      <c r="E1055" s="41"/>
    </row>
    <row r="1056" spans="1:5" ht="12.75">
      <c r="A1056" s="172"/>
      <c r="B1056" s="8"/>
      <c r="C1056" s="8"/>
      <c r="D1056" s="26"/>
      <c r="E1056" s="41"/>
    </row>
    <row r="1057" spans="1:5" ht="12.75">
      <c r="A1057" s="172"/>
      <c r="B1057" s="8"/>
      <c r="C1057" s="8"/>
      <c r="D1057" s="26"/>
      <c r="E1057" s="41"/>
    </row>
    <row r="1058" spans="1:5" ht="12.75">
      <c r="A1058" s="172"/>
      <c r="B1058" s="8"/>
      <c r="C1058" s="8"/>
      <c r="D1058" s="26"/>
      <c r="E1058" s="41"/>
    </row>
    <row r="1059" spans="1:5" ht="12.75">
      <c r="A1059" s="172"/>
      <c r="B1059" s="8"/>
      <c r="C1059" s="8"/>
      <c r="D1059" s="26"/>
      <c r="E1059" s="41"/>
    </row>
    <row r="1060" spans="1:5" ht="12.75">
      <c r="A1060" s="172"/>
      <c r="B1060" s="8"/>
      <c r="C1060" s="8"/>
      <c r="D1060" s="26"/>
      <c r="E1060" s="41"/>
    </row>
    <row r="1061" spans="1:5" ht="12.75">
      <c r="A1061" s="172"/>
      <c r="B1061" s="8"/>
      <c r="C1061" s="8"/>
      <c r="D1061" s="26"/>
      <c r="E1061" s="41"/>
    </row>
    <row r="1062" spans="1:5" ht="12.75">
      <c r="A1062" s="172"/>
      <c r="B1062" s="8"/>
      <c r="C1062" s="8"/>
      <c r="D1062" s="26"/>
      <c r="E1062" s="41"/>
    </row>
    <row r="1063" spans="1:5" ht="12.75">
      <c r="A1063" s="172"/>
      <c r="B1063" s="8"/>
      <c r="C1063" s="8"/>
      <c r="D1063" s="26"/>
      <c r="E1063" s="41"/>
    </row>
    <row r="1064" spans="1:5" ht="12.75">
      <c r="A1064" s="172"/>
      <c r="B1064" s="8"/>
      <c r="C1064" s="8"/>
      <c r="D1064" s="26"/>
      <c r="E1064" s="41"/>
    </row>
    <row r="1065" spans="1:5" ht="12.75">
      <c r="A1065" s="172"/>
      <c r="B1065" s="8"/>
      <c r="C1065" s="8"/>
      <c r="D1065" s="26"/>
      <c r="E1065" s="41"/>
    </row>
    <row r="1066" spans="1:5" ht="12.75">
      <c r="A1066" s="172"/>
      <c r="B1066" s="8"/>
      <c r="C1066" s="8"/>
      <c r="D1066" s="26"/>
      <c r="E1066" s="41"/>
    </row>
    <row r="1067" spans="1:5" ht="12.75">
      <c r="A1067" s="172"/>
      <c r="B1067" s="8"/>
      <c r="C1067" s="8"/>
      <c r="D1067" s="26"/>
      <c r="E1067" s="41"/>
    </row>
    <row r="1068" spans="1:5" ht="12.75">
      <c r="A1068" s="172"/>
      <c r="B1068" s="8"/>
      <c r="C1068" s="8"/>
      <c r="D1068" s="26"/>
      <c r="E1068" s="41"/>
    </row>
    <row r="1069" spans="1:5" ht="12.75">
      <c r="A1069" s="172"/>
      <c r="B1069" s="8"/>
      <c r="C1069" s="8"/>
      <c r="D1069" s="26"/>
      <c r="E1069" s="41"/>
    </row>
    <row r="1070" spans="1:5" ht="12.75">
      <c r="A1070" s="172"/>
      <c r="B1070" s="8"/>
      <c r="C1070" s="8"/>
      <c r="D1070" s="26"/>
      <c r="E1070" s="41"/>
    </row>
    <row r="1071" spans="1:5" ht="12.75">
      <c r="A1071" s="172"/>
      <c r="B1071" s="8"/>
      <c r="C1071" s="8"/>
      <c r="D1071" s="26"/>
      <c r="E1071" s="41"/>
    </row>
    <row r="1072" spans="1:5" ht="12.75">
      <c r="A1072" s="172"/>
      <c r="B1072" s="8"/>
      <c r="C1072" s="8"/>
      <c r="D1072" s="26"/>
      <c r="E1072" s="41"/>
    </row>
    <row r="1073" spans="1:5" ht="12.75">
      <c r="A1073" s="172"/>
      <c r="B1073" s="8"/>
      <c r="C1073" s="8"/>
      <c r="D1073" s="26"/>
      <c r="E1073" s="41"/>
    </row>
    <row r="1074" spans="1:5" ht="12.75">
      <c r="A1074" s="172"/>
      <c r="B1074" s="8"/>
      <c r="C1074" s="8"/>
      <c r="D1074" s="26"/>
      <c r="E1074" s="41"/>
    </row>
    <row r="1075" spans="1:5" ht="12.75">
      <c r="A1075" s="172"/>
      <c r="B1075" s="8"/>
      <c r="C1075" s="8"/>
      <c r="D1075" s="26"/>
      <c r="E1075" s="41"/>
    </row>
    <row r="1076" spans="1:5" ht="12.75">
      <c r="A1076" s="172"/>
      <c r="B1076" s="8"/>
      <c r="C1076" s="8"/>
      <c r="D1076" s="26"/>
      <c r="E1076" s="41"/>
    </row>
    <row r="1077" spans="1:5" ht="12.75">
      <c r="A1077" s="172"/>
      <c r="B1077" s="8"/>
      <c r="C1077" s="8"/>
      <c r="D1077" s="26"/>
      <c r="E1077" s="41"/>
    </row>
    <row r="1078" spans="1:5" ht="12.75">
      <c r="A1078" s="172"/>
      <c r="B1078" s="8"/>
      <c r="C1078" s="8"/>
      <c r="D1078" s="26"/>
      <c r="E1078" s="41"/>
    </row>
    <row r="1079" spans="1:5" ht="12.75">
      <c r="A1079" s="172"/>
      <c r="B1079" s="8"/>
      <c r="C1079" s="8"/>
      <c r="D1079" s="26"/>
      <c r="E1079" s="41"/>
    </row>
    <row r="1080" spans="1:5" ht="12.75">
      <c r="A1080" s="172"/>
      <c r="B1080" s="8"/>
      <c r="C1080" s="8"/>
      <c r="D1080" s="26"/>
      <c r="E1080" s="41"/>
    </row>
    <row r="1081" spans="1:5" ht="12.75">
      <c r="A1081" s="172"/>
      <c r="B1081" s="8"/>
      <c r="C1081" s="8"/>
      <c r="D1081" s="26"/>
      <c r="E1081" s="41"/>
    </row>
    <row r="1082" spans="1:5" ht="12.75">
      <c r="A1082" s="172"/>
      <c r="B1082" s="8"/>
      <c r="C1082" s="8"/>
      <c r="D1082" s="26"/>
      <c r="E1082" s="41"/>
    </row>
    <row r="1083" spans="1:5" ht="12.75">
      <c r="A1083" s="172"/>
      <c r="B1083" s="8"/>
      <c r="C1083" s="8"/>
      <c r="D1083" s="26"/>
      <c r="E1083" s="41"/>
    </row>
    <row r="1084" spans="1:5" ht="12.75">
      <c r="A1084" s="172"/>
      <c r="B1084" s="8"/>
      <c r="C1084" s="8"/>
      <c r="D1084" s="26"/>
      <c r="E1084" s="41"/>
    </row>
    <row r="1085" spans="1:5" ht="12.75">
      <c r="A1085" s="172"/>
      <c r="B1085" s="8"/>
      <c r="C1085" s="8"/>
      <c r="D1085" s="26"/>
      <c r="E1085" s="41"/>
    </row>
    <row r="1086" spans="1:5" ht="12.75">
      <c r="A1086" s="172"/>
      <c r="B1086" s="8"/>
      <c r="C1086" s="8"/>
      <c r="D1086" s="26"/>
      <c r="E1086" s="41"/>
    </row>
    <row r="1087" spans="1:5" ht="12.75">
      <c r="A1087" s="172"/>
      <c r="B1087" s="8"/>
      <c r="C1087" s="8"/>
      <c r="D1087" s="26"/>
      <c r="E1087" s="41"/>
    </row>
    <row r="1088" spans="1:5" ht="12.75">
      <c r="A1088" s="172"/>
      <c r="B1088" s="8"/>
      <c r="C1088" s="8"/>
      <c r="D1088" s="26"/>
      <c r="E1088" s="41"/>
    </row>
    <row r="1089" spans="1:5" ht="12.75">
      <c r="A1089" s="172"/>
      <c r="B1089" s="8"/>
      <c r="C1089" s="8"/>
      <c r="D1089" s="26"/>
      <c r="E1089" s="41"/>
    </row>
    <row r="1090" spans="1:5" ht="12.75">
      <c r="A1090" s="172"/>
      <c r="B1090" s="8"/>
      <c r="C1090" s="8"/>
      <c r="D1090" s="26"/>
      <c r="E1090" s="41"/>
    </row>
    <row r="1091" spans="1:5" ht="12.75">
      <c r="A1091" s="172"/>
      <c r="B1091" s="8"/>
      <c r="C1091" s="8"/>
      <c r="D1091" s="26"/>
      <c r="E1091" s="41"/>
    </row>
    <row r="1092" spans="1:5" ht="12.75">
      <c r="A1092" s="172"/>
      <c r="B1092" s="8"/>
      <c r="C1092" s="8"/>
      <c r="D1092" s="26"/>
      <c r="E1092" s="41"/>
    </row>
    <row r="1093" spans="1:5" ht="12.75">
      <c r="A1093" s="172"/>
      <c r="B1093" s="8"/>
      <c r="C1093" s="8"/>
      <c r="D1093" s="26"/>
      <c r="E1093" s="41"/>
    </row>
    <row r="1094" spans="1:5" ht="12.75">
      <c r="A1094" s="172"/>
      <c r="B1094" s="8"/>
      <c r="C1094" s="8"/>
      <c r="D1094" s="26"/>
      <c r="E1094" s="41"/>
    </row>
    <row r="1095" spans="1:5" ht="12.75">
      <c r="A1095" s="172"/>
      <c r="B1095" s="8"/>
      <c r="C1095" s="8"/>
      <c r="D1095" s="26"/>
      <c r="E1095" s="41"/>
    </row>
    <row r="1096" spans="1:5" ht="12.75">
      <c r="A1096" s="172"/>
      <c r="B1096" s="8"/>
      <c r="C1096" s="8"/>
      <c r="D1096" s="26"/>
      <c r="E1096" s="41"/>
    </row>
    <row r="1097" spans="1:5" ht="12.75">
      <c r="A1097" s="172"/>
      <c r="B1097" s="8"/>
      <c r="C1097" s="8"/>
      <c r="D1097" s="26"/>
      <c r="E1097" s="41"/>
    </row>
    <row r="1098" spans="1:5" ht="12.75">
      <c r="A1098" s="172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B19" sqref="B19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20" t="s">
        <v>64</v>
      </c>
      <c r="B4" s="220"/>
      <c r="C4" s="220"/>
      <c r="D4" s="220"/>
      <c r="E4" s="220"/>
      <c r="F4" s="16"/>
      <c r="G4" s="1"/>
    </row>
    <row r="5" spans="1:7" ht="15.75">
      <c r="A5" s="229" t="s">
        <v>1108</v>
      </c>
      <c r="B5" s="229"/>
      <c r="C5" s="229"/>
      <c r="D5" s="229"/>
      <c r="E5" s="22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584331477978</v>
      </c>
      <c r="C10" s="88">
        <f>SUM(C11:C13)</f>
        <v>529779392765</v>
      </c>
      <c r="D10" s="88">
        <f>SUM(D11:D13)</f>
        <v>0</v>
      </c>
      <c r="E10" s="88">
        <f>SUM(E11:E13)</f>
        <v>1114110870743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502757515734</v>
      </c>
      <c r="C11" s="89">
        <f>+Distymuniccertf!C74</f>
        <v>454611457538</v>
      </c>
      <c r="D11" s="89"/>
      <c r="E11" s="89">
        <f>+B11+C11</f>
        <v>957368973272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57010333260</v>
      </c>
      <c r="C12" s="110">
        <f>+Distymuniccertf!D74</f>
        <v>52488814505</v>
      </c>
      <c r="D12" s="110"/>
      <c r="E12" s="110">
        <f>SUM(B12:D12)</f>
        <v>109499147765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24563628984</v>
      </c>
      <c r="C13" s="110">
        <f>+Distymuniccertf!E74</f>
        <v>22679120722</v>
      </c>
      <c r="D13" s="110"/>
      <c r="E13" s="110">
        <f>SUM(B13:D13)</f>
        <v>47242749706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15858200062</v>
      </c>
      <c r="C15" s="90">
        <f>+Distymuniccertf!J74</f>
        <v>3359571985</v>
      </c>
      <c r="D15" s="90"/>
      <c r="E15" s="90">
        <f>SUM(B15:D15)</f>
        <v>19217772047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17884847241</v>
      </c>
      <c r="D16" s="90">
        <f>+'Munc no certf'!F1052</f>
        <v>37427195307</v>
      </c>
      <c r="E16" s="90">
        <f>SUM(B16:D16)</f>
        <v>55312042548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600189678040</v>
      </c>
      <c r="C17" s="92">
        <f>+C10+SUM(C15:C16)</f>
        <v>551023811991</v>
      </c>
      <c r="D17" s="92">
        <f>+D10+SUM(D15:D16)</f>
        <v>37427195307</v>
      </c>
      <c r="E17" s="92">
        <f>+E10+E15+E16+E14</f>
        <v>1188640685338</v>
      </c>
      <c r="F17" s="50" t="s">
        <v>1088</v>
      </c>
      <c r="G17" s="5"/>
      <c r="H17" s="5"/>
      <c r="I17" s="5"/>
      <c r="J17" s="5"/>
    </row>
    <row r="18" spans="1:10" ht="21" customHeight="1">
      <c r="A18" s="162"/>
      <c r="B18" s="163"/>
      <c r="C18" s="163"/>
      <c r="D18" s="163"/>
      <c r="E18" s="163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1"/>
      <c r="G19" s="5"/>
    </row>
    <row r="20" spans="1:5" ht="45">
      <c r="A20" s="154" t="s">
        <v>76</v>
      </c>
      <c r="B20" s="155" t="s">
        <v>82</v>
      </c>
      <c r="C20" s="155" t="s">
        <v>83</v>
      </c>
      <c r="D20" s="155" t="s">
        <v>75</v>
      </c>
      <c r="E20" s="156" t="s">
        <v>3</v>
      </c>
    </row>
    <row r="21" spans="1:7" ht="15">
      <c r="A21" s="157" t="s">
        <v>72</v>
      </c>
      <c r="B21" s="164">
        <f aca="true" t="shared" si="0" ref="B21:E28">+B10*(1+7%)</f>
        <v>625234681436.4601</v>
      </c>
      <c r="C21" s="164">
        <f t="shared" si="0"/>
        <v>566863950258.55</v>
      </c>
      <c r="D21" s="164">
        <f t="shared" si="0"/>
        <v>0</v>
      </c>
      <c r="E21" s="165">
        <f t="shared" si="0"/>
        <v>1192098631695.01</v>
      </c>
      <c r="F21" s="43"/>
      <c r="G21" s="43"/>
    </row>
    <row r="22" spans="1:7" ht="12.75">
      <c r="A22" s="158" t="s">
        <v>73</v>
      </c>
      <c r="B22" s="164">
        <f t="shared" si="0"/>
        <v>537950541835.38</v>
      </c>
      <c r="C22" s="164">
        <f t="shared" si="0"/>
        <v>486434259565.66003</v>
      </c>
      <c r="D22" s="164">
        <f t="shared" si="0"/>
        <v>0</v>
      </c>
      <c r="E22" s="165">
        <f t="shared" si="0"/>
        <v>1024384801401.04</v>
      </c>
      <c r="F22" s="43"/>
      <c r="G22" s="43"/>
    </row>
    <row r="23" spans="1:7" ht="12.75">
      <c r="A23" s="159" t="s">
        <v>74</v>
      </c>
      <c r="B23" s="164">
        <f t="shared" si="0"/>
        <v>61001056588.200005</v>
      </c>
      <c r="C23" s="164">
        <f t="shared" si="0"/>
        <v>56163031520.350006</v>
      </c>
      <c r="D23" s="164">
        <f t="shared" si="0"/>
        <v>0</v>
      </c>
      <c r="E23" s="165">
        <f t="shared" si="0"/>
        <v>117164088108.55</v>
      </c>
      <c r="F23" s="43"/>
      <c r="G23" s="43"/>
    </row>
    <row r="24" spans="1:7" ht="12.75">
      <c r="A24" s="159" t="s">
        <v>80</v>
      </c>
      <c r="B24" s="164">
        <f t="shared" si="0"/>
        <v>26283083012.88</v>
      </c>
      <c r="C24" s="164">
        <f t="shared" si="0"/>
        <v>24266659172.54</v>
      </c>
      <c r="D24" s="164">
        <f t="shared" si="0"/>
        <v>0</v>
      </c>
      <c r="E24" s="165">
        <f t="shared" si="0"/>
        <v>50549742185.420006</v>
      </c>
      <c r="F24" s="43"/>
      <c r="G24" s="43"/>
    </row>
    <row r="25" spans="1:7" ht="15">
      <c r="A25" s="160" t="s">
        <v>1087</v>
      </c>
      <c r="B25" s="164">
        <f t="shared" si="0"/>
        <v>0</v>
      </c>
      <c r="C25" s="164">
        <f t="shared" si="0"/>
        <v>0</v>
      </c>
      <c r="D25" s="164">
        <f t="shared" si="0"/>
        <v>0</v>
      </c>
      <c r="E25" s="165">
        <f t="shared" si="0"/>
        <v>0</v>
      </c>
      <c r="F25" s="43"/>
      <c r="G25" s="43"/>
    </row>
    <row r="26" spans="1:7" ht="15">
      <c r="A26" s="160" t="s">
        <v>2</v>
      </c>
      <c r="B26" s="164">
        <f t="shared" si="0"/>
        <v>16968274066.34</v>
      </c>
      <c r="C26" s="164">
        <f t="shared" si="0"/>
        <v>3594742023.9500003</v>
      </c>
      <c r="D26" s="164">
        <f t="shared" si="0"/>
        <v>0</v>
      </c>
      <c r="E26" s="165">
        <f t="shared" si="0"/>
        <v>20563016090.29</v>
      </c>
      <c r="F26" s="43"/>
      <c r="G26" s="43"/>
    </row>
    <row r="27" spans="1:7" ht="15">
      <c r="A27" s="160" t="s">
        <v>25</v>
      </c>
      <c r="B27" s="164">
        <f t="shared" si="0"/>
        <v>0</v>
      </c>
      <c r="C27" s="164">
        <f t="shared" si="0"/>
        <v>19136786547.870003</v>
      </c>
      <c r="D27" s="164">
        <f t="shared" si="0"/>
        <v>40047098978.490005</v>
      </c>
      <c r="E27" s="165">
        <f t="shared" si="0"/>
        <v>59183885526.36</v>
      </c>
      <c r="F27" s="43"/>
      <c r="G27" s="43"/>
    </row>
    <row r="28" spans="1:7" ht="15.75" thickBot="1">
      <c r="A28" s="161" t="s">
        <v>3</v>
      </c>
      <c r="B28" s="166">
        <f t="shared" si="0"/>
        <v>642202955502.8</v>
      </c>
      <c r="C28" s="166">
        <f t="shared" si="0"/>
        <v>589595478830.37</v>
      </c>
      <c r="D28" s="166">
        <f t="shared" si="0"/>
        <v>40047098978.490005</v>
      </c>
      <c r="E28" s="167">
        <f t="shared" si="0"/>
        <v>1271845533311.6602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E87" sqref="E87"/>
    </sheetView>
  </sheetViews>
  <sheetFormatPr defaultColWidth="11.421875" defaultRowHeight="12.75"/>
  <cols>
    <col min="1" max="1" width="15.421875" style="186" customWidth="1"/>
    <col min="2" max="2" width="19.140625" style="181" bestFit="1" customWidth="1"/>
    <col min="4" max="4" width="20.140625" style="181" bestFit="1" customWidth="1"/>
    <col min="5" max="5" width="20.7109375" style="0" customWidth="1"/>
  </cols>
  <sheetData>
    <row r="1" ht="12.75">
      <c r="D1" s="181">
        <v>205000000000</v>
      </c>
    </row>
    <row r="2" spans="1:5" ht="12.75">
      <c r="A2" s="182" t="s">
        <v>21</v>
      </c>
      <c r="B2" s="181">
        <v>3820781702</v>
      </c>
      <c r="C2">
        <f>+B2/$B$98</f>
        <v>0.0038449315204849084</v>
      </c>
      <c r="D2" s="181">
        <v>788210961</v>
      </c>
      <c r="E2" s="187">
        <v>4608992663</v>
      </c>
    </row>
    <row r="3" spans="1:5" ht="12.75">
      <c r="A3" s="182" t="s">
        <v>4</v>
      </c>
      <c r="B3" s="181">
        <v>64890952321</v>
      </c>
      <c r="C3">
        <f aca="true" t="shared" si="0" ref="C3:C66">+B3/$B$98</f>
        <v>0.06530110522741826</v>
      </c>
      <c r="D3" s="181">
        <v>13386726571</v>
      </c>
      <c r="E3" s="187">
        <v>78277678892</v>
      </c>
    </row>
    <row r="4" spans="1:5" ht="12.75">
      <c r="A4" s="182" t="s">
        <v>18</v>
      </c>
      <c r="B4" s="181">
        <v>7620323555</v>
      </c>
      <c r="C4">
        <f t="shared" si="0"/>
        <v>0.007668488942348142</v>
      </c>
      <c r="D4" s="181">
        <v>1572040233</v>
      </c>
      <c r="E4" s="187">
        <v>9192363788</v>
      </c>
    </row>
    <row r="5" spans="1:5" ht="12.75">
      <c r="A5" s="182" t="s">
        <v>65</v>
      </c>
      <c r="B5" s="181">
        <v>12192247919</v>
      </c>
      <c r="C5">
        <f t="shared" si="0"/>
        <v>0.012269310833641977</v>
      </c>
      <c r="D5" s="181">
        <v>2515208721</v>
      </c>
      <c r="E5" s="187">
        <v>14707456640</v>
      </c>
    </row>
    <row r="6" spans="1:5" ht="12.75">
      <c r="A6" s="182" t="s">
        <v>99</v>
      </c>
      <c r="B6" s="181">
        <v>25645176443</v>
      </c>
      <c r="C6">
        <f t="shared" si="0"/>
        <v>0.025807270591374852</v>
      </c>
      <c r="D6" s="181">
        <v>5290490471</v>
      </c>
      <c r="E6" s="187">
        <v>30935666914</v>
      </c>
    </row>
    <row r="7" spans="1:5" ht="12.75">
      <c r="A7" s="182" t="s">
        <v>100</v>
      </c>
      <c r="B7" s="181">
        <v>26462103242</v>
      </c>
      <c r="C7">
        <f t="shared" si="0"/>
        <v>0.02662936089759668</v>
      </c>
      <c r="D7" s="181">
        <v>5459018984</v>
      </c>
      <c r="E7" s="187">
        <v>31921122226</v>
      </c>
    </row>
    <row r="8" spans="1:5" ht="12.75">
      <c r="A8" s="182" t="s">
        <v>5</v>
      </c>
      <c r="B8" s="181">
        <v>13482870018</v>
      </c>
      <c r="C8">
        <f t="shared" si="0"/>
        <v>0.013568090501394766</v>
      </c>
      <c r="D8" s="181">
        <v>2781458553</v>
      </c>
      <c r="E8" s="187">
        <v>16264328571</v>
      </c>
    </row>
    <row r="9" spans="1:5" ht="12.75">
      <c r="A9" s="182" t="s">
        <v>101</v>
      </c>
      <c r="B9" s="181">
        <v>8089138181</v>
      </c>
      <c r="C9">
        <f t="shared" si="0"/>
        <v>0.008140266780853856</v>
      </c>
      <c r="D9" s="181">
        <v>1668754690</v>
      </c>
      <c r="E9" s="187">
        <v>9757892871</v>
      </c>
    </row>
    <row r="10" spans="1:5" ht="12.75">
      <c r="A10" s="182" t="s">
        <v>19</v>
      </c>
      <c r="B10" s="181">
        <v>6780751336</v>
      </c>
      <c r="C10">
        <f t="shared" si="0"/>
        <v>0.006823610082384276</v>
      </c>
      <c r="D10" s="181">
        <v>1398840067</v>
      </c>
      <c r="E10" s="187">
        <v>8179591403</v>
      </c>
    </row>
    <row r="11" spans="1:5" ht="12.75">
      <c r="A11" s="182" t="s">
        <v>6</v>
      </c>
      <c r="B11" s="181">
        <v>29675919263</v>
      </c>
      <c r="C11">
        <f t="shared" si="0"/>
        <v>0.029863490320304612</v>
      </c>
      <c r="D11" s="181">
        <v>6122015516</v>
      </c>
      <c r="E11" s="187">
        <v>35797934779</v>
      </c>
    </row>
    <row r="12" spans="1:5" ht="12.75">
      <c r="A12" s="182" t="s">
        <v>7</v>
      </c>
      <c r="B12" s="181">
        <v>18839018838</v>
      </c>
      <c r="C12">
        <f t="shared" si="0"/>
        <v>0.018958093655892194</v>
      </c>
      <c r="D12" s="181">
        <v>3886409199</v>
      </c>
      <c r="E12" s="187">
        <v>22725428037</v>
      </c>
    </row>
    <row r="13" spans="1:5" ht="12.75">
      <c r="A13" s="182" t="s">
        <v>102</v>
      </c>
      <c r="B13" s="181">
        <v>11244724251</v>
      </c>
      <c r="C13">
        <f t="shared" si="0"/>
        <v>0.01131579820150399</v>
      </c>
      <c r="D13" s="181">
        <v>2319738631</v>
      </c>
      <c r="E13" s="187">
        <v>13564462882</v>
      </c>
    </row>
    <row r="14" spans="1:5" ht="12.75">
      <c r="A14" s="183" t="s">
        <v>106</v>
      </c>
      <c r="B14" s="181">
        <v>30064960298</v>
      </c>
      <c r="C14">
        <f t="shared" si="0"/>
        <v>0.030254990346974694</v>
      </c>
      <c r="D14" s="181">
        <v>6202273021</v>
      </c>
      <c r="E14" s="187">
        <v>36267233319</v>
      </c>
    </row>
    <row r="15" spans="1:5" ht="12.75">
      <c r="A15" s="182" t="s">
        <v>8</v>
      </c>
      <c r="B15" s="181">
        <v>30590726363</v>
      </c>
      <c r="C15">
        <f t="shared" si="0"/>
        <v>0.030784079594513136</v>
      </c>
      <c r="D15" s="181">
        <v>6310736317</v>
      </c>
      <c r="E15" s="187">
        <v>36901462680</v>
      </c>
    </row>
    <row r="16" spans="1:5" ht="12.75">
      <c r="A16" s="182" t="s">
        <v>103</v>
      </c>
      <c r="B16" s="181">
        <v>2412029896</v>
      </c>
      <c r="C16">
        <f t="shared" si="0"/>
        <v>0.0024272754893659024</v>
      </c>
      <c r="D16" s="181">
        <v>497591475</v>
      </c>
      <c r="E16" s="187">
        <v>2909621371</v>
      </c>
    </row>
    <row r="17" spans="1:5" ht="12.75">
      <c r="A17" s="182" t="s">
        <v>22</v>
      </c>
      <c r="B17" s="181">
        <v>3658583957</v>
      </c>
      <c r="C17">
        <f t="shared" si="0"/>
        <v>0.003681708580536356</v>
      </c>
      <c r="D17" s="181">
        <v>754750259</v>
      </c>
      <c r="E17" s="187">
        <v>4413334216</v>
      </c>
    </row>
    <row r="18" spans="1:5" ht="12.75">
      <c r="A18" s="182" t="s">
        <v>9</v>
      </c>
      <c r="B18" s="181">
        <v>16730277204</v>
      </c>
      <c r="C18">
        <f t="shared" si="0"/>
        <v>0.016836023407052456</v>
      </c>
      <c r="D18" s="181">
        <v>3451384798</v>
      </c>
      <c r="E18" s="187">
        <v>20181662002</v>
      </c>
    </row>
    <row r="19" spans="1:5" ht="12.75">
      <c r="A19" s="184" t="s">
        <v>104</v>
      </c>
      <c r="B19" s="181">
        <v>9162108662</v>
      </c>
      <c r="C19">
        <f t="shared" si="0"/>
        <v>0.009220019131213796</v>
      </c>
      <c r="D19" s="181">
        <v>1890103922</v>
      </c>
      <c r="E19" s="187">
        <v>11052212584</v>
      </c>
    </row>
    <row r="20" spans="1:5" ht="12.75">
      <c r="A20" s="182" t="s">
        <v>10</v>
      </c>
      <c r="B20" s="181">
        <v>23549040338</v>
      </c>
      <c r="C20">
        <f t="shared" si="0"/>
        <v>0.02369788554665424</v>
      </c>
      <c r="D20" s="181">
        <v>4858066537</v>
      </c>
      <c r="E20" s="187">
        <v>28407106875</v>
      </c>
    </row>
    <row r="21" spans="1:5" ht="12.75">
      <c r="A21" s="182" t="s">
        <v>11</v>
      </c>
      <c r="B21" s="181">
        <v>12287859401</v>
      </c>
      <c r="C21">
        <f t="shared" si="0"/>
        <v>0.012365526642221056</v>
      </c>
      <c r="D21" s="181">
        <v>2534932962</v>
      </c>
      <c r="E21" s="187">
        <v>14822792363</v>
      </c>
    </row>
    <row r="22" spans="1:5" ht="12.75">
      <c r="A22" s="184" t="s">
        <v>12</v>
      </c>
      <c r="B22" s="181">
        <v>26301371168</v>
      </c>
      <c r="C22">
        <f t="shared" si="0"/>
        <v>0.02646761289263947</v>
      </c>
      <c r="D22" s="181">
        <v>5425860643</v>
      </c>
      <c r="E22" s="187">
        <v>31727231811</v>
      </c>
    </row>
    <row r="23" spans="1:5" ht="12.75">
      <c r="A23" s="184" t="s">
        <v>13</v>
      </c>
      <c r="B23" s="181">
        <v>17996284477</v>
      </c>
      <c r="C23">
        <f t="shared" si="0"/>
        <v>0.01811003266713995</v>
      </c>
      <c r="D23" s="181">
        <v>3712556697</v>
      </c>
      <c r="E23" s="187">
        <v>21708841174</v>
      </c>
    </row>
    <row r="24" spans="1:5" ht="12.75">
      <c r="A24" s="182" t="s">
        <v>20</v>
      </c>
      <c r="B24" s="181">
        <v>10995913694</v>
      </c>
      <c r="C24">
        <f t="shared" si="0"/>
        <v>0.011065415000407225</v>
      </c>
      <c r="D24" s="181">
        <v>2268410075</v>
      </c>
      <c r="E24" s="187">
        <v>13264323769</v>
      </c>
    </row>
    <row r="25" spans="1:5" ht="12.75">
      <c r="A25" s="182" t="s">
        <v>105</v>
      </c>
      <c r="B25" s="181">
        <v>6620582604</v>
      </c>
      <c r="C25">
        <f t="shared" si="0"/>
        <v>0.006662428980113886</v>
      </c>
      <c r="D25" s="181">
        <v>1365797941</v>
      </c>
      <c r="E25" s="187">
        <v>7986380545</v>
      </c>
    </row>
    <row r="26" spans="1:5" ht="12.75">
      <c r="A26" s="182" t="s">
        <v>14</v>
      </c>
      <c r="B26" s="181">
        <v>7103303883</v>
      </c>
      <c r="C26">
        <f t="shared" si="0"/>
        <v>0.007148201370686303</v>
      </c>
      <c r="D26" s="181">
        <v>1465381281</v>
      </c>
      <c r="E26" s="187">
        <v>8568685164</v>
      </c>
    </row>
    <row r="27" spans="1:5" ht="12.75">
      <c r="A27" s="185" t="s">
        <v>98</v>
      </c>
      <c r="B27" s="181">
        <v>1463193192</v>
      </c>
      <c r="C27">
        <f t="shared" si="0"/>
        <v>0.001472441521988771</v>
      </c>
      <c r="D27" s="181">
        <v>301850512</v>
      </c>
      <c r="E27" s="187">
        <v>1765043704</v>
      </c>
    </row>
    <row r="28" spans="1:5" ht="12.75">
      <c r="A28" s="182" t="s">
        <v>15</v>
      </c>
      <c r="B28" s="181">
        <v>23517576962</v>
      </c>
      <c r="C28">
        <f t="shared" si="0"/>
        <v>0.023666223301711028</v>
      </c>
      <c r="D28" s="181">
        <v>4851575777</v>
      </c>
      <c r="E28" s="187">
        <v>28369152739</v>
      </c>
    </row>
    <row r="29" spans="1:5" ht="12.75">
      <c r="A29" s="182" t="s">
        <v>16</v>
      </c>
      <c r="B29" s="181">
        <v>20293584812</v>
      </c>
      <c r="C29">
        <f t="shared" si="0"/>
        <v>0.02042185343026766</v>
      </c>
      <c r="D29" s="181">
        <v>4186479953</v>
      </c>
      <c r="E29" s="187">
        <v>24480064765</v>
      </c>
    </row>
    <row r="30" spans="1:5" ht="12.75">
      <c r="A30" s="182" t="s">
        <v>17</v>
      </c>
      <c r="B30" s="181">
        <v>23418854347</v>
      </c>
      <c r="C30">
        <f t="shared" si="0"/>
        <v>0.02356687669575353</v>
      </c>
      <c r="D30" s="181">
        <v>4831209723</v>
      </c>
      <c r="E30" s="187">
        <v>28250064070</v>
      </c>
    </row>
    <row r="31" spans="1:5" ht="12.75">
      <c r="A31" s="184" t="s">
        <v>48</v>
      </c>
      <c r="B31" s="181">
        <v>22551327713</v>
      </c>
      <c r="C31">
        <f t="shared" si="0"/>
        <v>0.02269386673075586</v>
      </c>
      <c r="D31" s="181">
        <v>4652242680</v>
      </c>
      <c r="E31" s="187">
        <v>27203570393</v>
      </c>
    </row>
    <row r="32" spans="1:5" ht="12.75">
      <c r="A32" s="182" t="s">
        <v>97</v>
      </c>
      <c r="B32" s="181">
        <v>2115809480</v>
      </c>
      <c r="C32">
        <f t="shared" si="0"/>
        <v>0.0021291827682106044</v>
      </c>
      <c r="D32" s="181">
        <v>436482467</v>
      </c>
      <c r="E32" s="187">
        <v>2552291947</v>
      </c>
    </row>
    <row r="33" spans="1:5" ht="12.75">
      <c r="A33" s="182" t="s">
        <v>23</v>
      </c>
      <c r="B33" s="181">
        <v>3771400324</v>
      </c>
      <c r="C33">
        <f t="shared" si="0"/>
        <v>0.003795238020147584</v>
      </c>
      <c r="D33" s="181">
        <v>778023794</v>
      </c>
      <c r="E33" s="187">
        <v>4549424118</v>
      </c>
    </row>
    <row r="34" ht="12.75"/>
    <row r="35" spans="1:5" ht="12.75">
      <c r="A35" s="186" t="s">
        <v>93</v>
      </c>
      <c r="B35" s="181">
        <v>88089704423</v>
      </c>
      <c r="C35">
        <f t="shared" si="0"/>
        <v>0.08864648848922685</v>
      </c>
      <c r="D35" s="181">
        <v>18172530140</v>
      </c>
      <c r="E35" s="187">
        <v>106262234563</v>
      </c>
    </row>
    <row r="36" spans="1:5" ht="12.75">
      <c r="A36" s="186" t="s">
        <v>90</v>
      </c>
      <c r="B36" s="181">
        <v>18723934543</v>
      </c>
      <c r="C36">
        <f t="shared" si="0"/>
        <v>0.018842281953505045</v>
      </c>
      <c r="D36" s="181">
        <v>3862667800</v>
      </c>
      <c r="E36" s="187">
        <v>22586602343</v>
      </c>
    </row>
    <row r="37" spans="1:5" ht="12.75">
      <c r="A37" s="186" t="s">
        <v>91</v>
      </c>
      <c r="B37" s="181">
        <v>18314871095</v>
      </c>
      <c r="C37">
        <f t="shared" si="0"/>
        <v>0.018430632959198424</v>
      </c>
      <c r="D37" s="181">
        <v>3778279757</v>
      </c>
      <c r="E37" s="187">
        <v>22093150852</v>
      </c>
    </row>
    <row r="38" spans="1:5" ht="12.75">
      <c r="A38" s="186" t="s">
        <v>92</v>
      </c>
      <c r="B38" s="181">
        <v>10184925850</v>
      </c>
      <c r="C38">
        <f t="shared" si="0"/>
        <v>0.010249301187232955</v>
      </c>
      <c r="D38" s="181">
        <v>2101106743</v>
      </c>
      <c r="E38" s="187">
        <v>12286032593</v>
      </c>
    </row>
    <row r="39" spans="1:5" ht="12.75">
      <c r="A39" s="186" t="s">
        <v>42</v>
      </c>
      <c r="B39" s="181">
        <v>6050598190</v>
      </c>
      <c r="C39">
        <f t="shared" si="0"/>
        <v>0.006088841894930101</v>
      </c>
      <c r="D39" s="181">
        <v>1248212588</v>
      </c>
      <c r="E39" s="187">
        <v>7298810778</v>
      </c>
    </row>
    <row r="40" spans="1:5" ht="12.75">
      <c r="A40" s="186" t="s">
        <v>89</v>
      </c>
      <c r="B40" s="181">
        <v>4570301395</v>
      </c>
      <c r="C40">
        <f t="shared" si="0"/>
        <v>0.004599188664077111</v>
      </c>
      <c r="D40" s="181">
        <v>942833676</v>
      </c>
      <c r="E40" s="187">
        <v>5513135071</v>
      </c>
    </row>
    <row r="41" spans="1:5" ht="12.75">
      <c r="A41" s="186" t="s">
        <v>26</v>
      </c>
      <c r="B41" s="181">
        <v>7025104145</v>
      </c>
      <c r="C41">
        <f t="shared" si="0"/>
        <v>0.007069507359622422</v>
      </c>
      <c r="D41" s="181">
        <v>1449249009</v>
      </c>
      <c r="E41" s="187">
        <v>8474353154</v>
      </c>
    </row>
    <row r="42" spans="1:5" ht="12.75">
      <c r="A42" s="186" t="s">
        <v>45</v>
      </c>
      <c r="B42" s="181">
        <v>8894532001</v>
      </c>
      <c r="C42">
        <f t="shared" si="0"/>
        <v>0.008950751212168208</v>
      </c>
      <c r="D42" s="181">
        <v>1834903998</v>
      </c>
      <c r="E42" s="187">
        <v>10729435999</v>
      </c>
    </row>
    <row r="43" spans="1:5" ht="12.75">
      <c r="A43" s="186" t="s">
        <v>49</v>
      </c>
      <c r="B43" s="181">
        <v>9737745540</v>
      </c>
      <c r="C43">
        <f t="shared" si="0"/>
        <v>0.009799294407636204</v>
      </c>
      <c r="D43" s="181">
        <v>2008855354</v>
      </c>
      <c r="E43" s="187">
        <v>11746600894</v>
      </c>
    </row>
    <row r="44" spans="1:5" ht="12.75">
      <c r="A44" s="186" t="s">
        <v>50</v>
      </c>
      <c r="B44" s="181">
        <v>2241430177</v>
      </c>
      <c r="C44">
        <f t="shared" si="0"/>
        <v>0.0022555974694922175</v>
      </c>
      <c r="D44" s="181">
        <v>462397481</v>
      </c>
      <c r="E44" s="187">
        <v>2703827658</v>
      </c>
    </row>
    <row r="45" spans="1:5" ht="12.75">
      <c r="A45" s="186" t="s">
        <v>78</v>
      </c>
      <c r="B45" s="181">
        <v>29663991145</v>
      </c>
      <c r="C45">
        <f t="shared" si="0"/>
        <v>0.02985148680886237</v>
      </c>
      <c r="D45" s="181">
        <v>6119554796</v>
      </c>
      <c r="E45" s="187">
        <v>35783545941</v>
      </c>
    </row>
    <row r="46" spans="1:5" ht="12.75">
      <c r="A46" s="186" t="s">
        <v>51</v>
      </c>
      <c r="B46" s="181">
        <v>2379590106</v>
      </c>
      <c r="C46">
        <f t="shared" si="0"/>
        <v>0.002394630658852916</v>
      </c>
      <c r="D46" s="181">
        <v>490899285</v>
      </c>
      <c r="E46" s="187">
        <v>2870489391</v>
      </c>
    </row>
    <row r="47" spans="1:5" ht="12.75">
      <c r="A47" s="186" t="s">
        <v>108</v>
      </c>
      <c r="B47" s="181">
        <v>3462025232</v>
      </c>
      <c r="C47">
        <f t="shared" si="0"/>
        <v>0.003483907476907949</v>
      </c>
      <c r="D47" s="181">
        <v>714201033</v>
      </c>
      <c r="E47" s="187">
        <v>4176226265</v>
      </c>
    </row>
    <row r="48" spans="1:5" ht="12.75">
      <c r="A48" s="186" t="s">
        <v>107</v>
      </c>
      <c r="B48" s="181">
        <v>12422218935</v>
      </c>
      <c r="C48">
        <f t="shared" si="0"/>
        <v>0.012500735415620448</v>
      </c>
      <c r="D48" s="181">
        <v>2562650760</v>
      </c>
      <c r="E48" s="187">
        <v>14984869695</v>
      </c>
    </row>
    <row r="49" spans="1:5" ht="12.75">
      <c r="A49" s="186" t="s">
        <v>44</v>
      </c>
      <c r="B49" s="181">
        <v>3096298762</v>
      </c>
      <c r="C49">
        <f t="shared" si="0"/>
        <v>0.003115869378410303</v>
      </c>
      <c r="D49" s="181">
        <v>638753223</v>
      </c>
      <c r="E49" s="187">
        <v>3735051985</v>
      </c>
    </row>
    <row r="50" spans="1:5" ht="12.75">
      <c r="A50" s="186" t="s">
        <v>29</v>
      </c>
      <c r="B50" s="181">
        <v>2380253012</v>
      </c>
      <c r="C50">
        <f t="shared" si="0"/>
        <v>0.0023952977548487913</v>
      </c>
      <c r="D50" s="181">
        <v>491036040</v>
      </c>
      <c r="E50" s="187">
        <v>2871289052</v>
      </c>
    </row>
    <row r="51" spans="1:5" ht="12.75">
      <c r="A51" s="186" t="s">
        <v>27</v>
      </c>
      <c r="B51" s="181">
        <v>1871059329</v>
      </c>
      <c r="C51">
        <f t="shared" si="0"/>
        <v>0.0018828856375133055</v>
      </c>
      <c r="D51" s="181">
        <v>385991556</v>
      </c>
      <c r="E51" s="187">
        <v>2257050885</v>
      </c>
    </row>
    <row r="52" spans="1:5" ht="12.75">
      <c r="A52" s="186" t="s">
        <v>32</v>
      </c>
      <c r="B52" s="181">
        <v>4405651049</v>
      </c>
      <c r="C52">
        <f t="shared" si="0"/>
        <v>0.004433497621099501</v>
      </c>
      <c r="D52" s="181">
        <v>908867012</v>
      </c>
      <c r="E52" s="187">
        <v>5314518061</v>
      </c>
    </row>
    <row r="53" spans="1:5" ht="12.75">
      <c r="A53" s="186" t="s">
        <v>46</v>
      </c>
      <c r="B53" s="181">
        <v>3420643260</v>
      </c>
      <c r="C53">
        <f t="shared" si="0"/>
        <v>0.0034422639440048947</v>
      </c>
      <c r="D53" s="181">
        <v>705664109</v>
      </c>
      <c r="E53" s="187">
        <v>4126307369</v>
      </c>
    </row>
    <row r="54" spans="1:5" ht="12.75">
      <c r="A54" s="186" t="s">
        <v>109</v>
      </c>
      <c r="B54" s="181">
        <v>2211259566</v>
      </c>
      <c r="C54">
        <f t="shared" si="0"/>
        <v>0.002225236160662282</v>
      </c>
      <c r="D54" s="181">
        <v>456173413</v>
      </c>
      <c r="E54" s="187">
        <v>2667432979</v>
      </c>
    </row>
    <row r="55" spans="1:5" ht="12.75">
      <c r="A55" s="186" t="s">
        <v>35</v>
      </c>
      <c r="B55" s="181">
        <v>1647165103</v>
      </c>
      <c r="C55">
        <f t="shared" si="0"/>
        <v>0.0016575762547889922</v>
      </c>
      <c r="D55" s="181">
        <v>339803132</v>
      </c>
      <c r="E55" s="187">
        <v>1986968235</v>
      </c>
    </row>
    <row r="56" spans="1:5" ht="12.75">
      <c r="A56" s="186" t="s">
        <v>110</v>
      </c>
      <c r="B56" s="181">
        <v>2459560478</v>
      </c>
      <c r="C56">
        <f t="shared" si="0"/>
        <v>0.0024751064954720956</v>
      </c>
      <c r="D56" s="181">
        <v>507396832</v>
      </c>
      <c r="E56" s="187">
        <v>2966957310</v>
      </c>
    </row>
    <row r="57" spans="1:5" ht="12.75">
      <c r="A57" s="186" t="s">
        <v>111</v>
      </c>
      <c r="B57" s="181">
        <v>10398418245</v>
      </c>
      <c r="C57">
        <f t="shared" si="0"/>
        <v>0.010464142992638804</v>
      </c>
      <c r="D57" s="181">
        <v>2145149313</v>
      </c>
      <c r="E57" s="187">
        <v>12543567558</v>
      </c>
    </row>
    <row r="58" spans="1:5" ht="12.75">
      <c r="A58" s="186" t="s">
        <v>124</v>
      </c>
      <c r="B58" s="181">
        <v>3635332328</v>
      </c>
      <c r="C58">
        <f t="shared" si="0"/>
        <v>0.003658309986160257</v>
      </c>
      <c r="D58" s="181">
        <v>749953547</v>
      </c>
      <c r="E58" s="187">
        <v>4385285875</v>
      </c>
    </row>
    <row r="59" spans="1:5" ht="12.75">
      <c r="A59" s="186" t="s">
        <v>34</v>
      </c>
      <c r="B59" s="181">
        <v>3884556657</v>
      </c>
      <c r="C59">
        <f t="shared" si="0"/>
        <v>0.003909109574564432</v>
      </c>
      <c r="D59" s="181">
        <v>801367463</v>
      </c>
      <c r="E59" s="187">
        <v>4685924120</v>
      </c>
    </row>
    <row r="60" spans="1:5" ht="12.75">
      <c r="A60" s="186" t="s">
        <v>112</v>
      </c>
      <c r="B60" s="181">
        <v>3300323244</v>
      </c>
      <c r="C60">
        <f t="shared" si="0"/>
        <v>0.0033211834274651806</v>
      </c>
      <c r="D60" s="181">
        <v>680842603</v>
      </c>
      <c r="E60" s="187">
        <v>3981165847</v>
      </c>
    </row>
    <row r="61" spans="1:5" ht="12.75">
      <c r="A61" s="186" t="s">
        <v>38</v>
      </c>
      <c r="B61" s="181">
        <v>4948199394</v>
      </c>
      <c r="C61">
        <f t="shared" si="0"/>
        <v>0.004979475223532392</v>
      </c>
      <c r="D61" s="181">
        <v>1020792421</v>
      </c>
      <c r="E61" s="187">
        <v>5968991815</v>
      </c>
    </row>
    <row r="62" spans="1:5" ht="12.75">
      <c r="A62" s="186" t="s">
        <v>31</v>
      </c>
      <c r="B62" s="181">
        <v>7301536454</v>
      </c>
      <c r="C62">
        <f t="shared" si="0"/>
        <v>0.007347686900107073</v>
      </c>
      <c r="D62" s="181">
        <v>1506275815</v>
      </c>
      <c r="E62" s="187">
        <v>8807812269</v>
      </c>
    </row>
    <row r="63" spans="1:5" ht="12.75">
      <c r="A63" s="186" t="s">
        <v>113</v>
      </c>
      <c r="B63" s="181">
        <v>36751011806</v>
      </c>
      <c r="C63">
        <f t="shared" si="0"/>
        <v>0.03698330203702446</v>
      </c>
      <c r="D63" s="181">
        <v>7581576918</v>
      </c>
      <c r="E63" s="187">
        <v>44332588724</v>
      </c>
    </row>
    <row r="64" spans="1:5" ht="12.75">
      <c r="A64" s="186" t="s">
        <v>114</v>
      </c>
      <c r="B64" s="181">
        <v>9943353615</v>
      </c>
      <c r="C64">
        <f t="shared" si="0"/>
        <v>0.010006202059025948</v>
      </c>
      <c r="D64" s="181">
        <v>2051271422</v>
      </c>
      <c r="E64" s="187">
        <v>11994625037</v>
      </c>
    </row>
    <row r="65" spans="1:5" ht="12.75">
      <c r="A65" s="186" t="s">
        <v>37</v>
      </c>
      <c r="B65" s="181">
        <v>7864456998</v>
      </c>
      <c r="C65">
        <f t="shared" si="0"/>
        <v>0.007914165467050888</v>
      </c>
      <c r="D65" s="181">
        <v>1622403921</v>
      </c>
      <c r="E65" s="187">
        <v>9486860919</v>
      </c>
    </row>
    <row r="66" spans="1:5" ht="12.75">
      <c r="A66" s="186" t="s">
        <v>52</v>
      </c>
      <c r="B66" s="181">
        <v>4891594651</v>
      </c>
      <c r="C66">
        <f t="shared" si="0"/>
        <v>0.0049225127018432515</v>
      </c>
      <c r="D66" s="181">
        <v>1009115104</v>
      </c>
      <c r="E66" s="187">
        <v>5900709755</v>
      </c>
    </row>
    <row r="67" spans="1:5" ht="12.75">
      <c r="A67" s="186" t="s">
        <v>40</v>
      </c>
      <c r="B67" s="181">
        <v>9073265748</v>
      </c>
      <c r="C67">
        <f aca="true" t="shared" si="1" ref="C67:C96">+B67/$B$98</f>
        <v>0.009130614672374518</v>
      </c>
      <c r="D67" s="181">
        <v>1871776008</v>
      </c>
      <c r="E67" s="187">
        <v>10945041756</v>
      </c>
    </row>
    <row r="68" spans="1:5" ht="12.75">
      <c r="A68" s="186" t="s">
        <v>43</v>
      </c>
      <c r="B68" s="181">
        <v>8805760161</v>
      </c>
      <c r="C68">
        <f t="shared" si="1"/>
        <v>0.008861418276562706</v>
      </c>
      <c r="D68" s="181">
        <v>1816590747</v>
      </c>
      <c r="E68" s="187">
        <v>10622350908</v>
      </c>
    </row>
    <row r="69" spans="1:5" ht="12.75">
      <c r="A69" s="186" t="s">
        <v>115</v>
      </c>
      <c r="B69" s="181">
        <v>5808263822</v>
      </c>
      <c r="C69">
        <f t="shared" si="1"/>
        <v>0.005844975816548219</v>
      </c>
      <c r="D69" s="181">
        <v>1198220042</v>
      </c>
      <c r="E69" s="187">
        <v>7006483864</v>
      </c>
    </row>
    <row r="70" spans="1:5" ht="12.75">
      <c r="A70" s="186" t="s">
        <v>116</v>
      </c>
      <c r="B70" s="181">
        <v>2713184192</v>
      </c>
      <c r="C70">
        <f t="shared" si="1"/>
        <v>0.0027303332758428756</v>
      </c>
      <c r="D70" s="181">
        <v>559718322</v>
      </c>
      <c r="E70" s="187">
        <v>3272902514</v>
      </c>
    </row>
    <row r="71" spans="1:5" ht="12.75">
      <c r="A71" s="186" t="s">
        <v>47</v>
      </c>
      <c r="B71" s="181">
        <v>6599676054</v>
      </c>
      <c r="C71">
        <f t="shared" si="1"/>
        <v>0.006641390287158065</v>
      </c>
      <c r="D71" s="181">
        <v>1361485009</v>
      </c>
      <c r="E71" s="187">
        <v>7961161063</v>
      </c>
    </row>
    <row r="72" spans="1:5" ht="12.75">
      <c r="A72" s="186" t="s">
        <v>36</v>
      </c>
      <c r="B72" s="181">
        <v>8885709435</v>
      </c>
      <c r="C72">
        <f t="shared" si="1"/>
        <v>0.008941872881828843</v>
      </c>
      <c r="D72" s="181">
        <v>1833083941</v>
      </c>
      <c r="E72" s="187">
        <v>10718793376</v>
      </c>
    </row>
    <row r="73" spans="1:5" ht="12.75">
      <c r="A73" s="186" t="s">
        <v>30</v>
      </c>
      <c r="B73" s="181">
        <v>2424985593</v>
      </c>
      <c r="C73">
        <f t="shared" si="1"/>
        <v>0.002440313074773903</v>
      </c>
      <c r="D73" s="181">
        <v>500264180</v>
      </c>
      <c r="E73" s="187">
        <v>2925249773</v>
      </c>
    </row>
    <row r="74" spans="1:5" ht="12.75">
      <c r="A74" s="186" t="s">
        <v>28</v>
      </c>
      <c r="B74" s="181">
        <v>7592836525</v>
      </c>
      <c r="C74">
        <f t="shared" si="1"/>
        <v>0.007640828176490676</v>
      </c>
      <c r="D74" s="181">
        <v>1566369776</v>
      </c>
      <c r="E74" s="187">
        <v>9159206301</v>
      </c>
    </row>
    <row r="75" spans="1:5" ht="12.75">
      <c r="A75" s="186" t="s">
        <v>117</v>
      </c>
      <c r="B75" s="181">
        <v>3446567672</v>
      </c>
      <c r="C75">
        <f t="shared" si="1"/>
        <v>0.0034683522151031</v>
      </c>
      <c r="D75" s="181">
        <v>711012204</v>
      </c>
      <c r="E75" s="187">
        <v>4157579876</v>
      </c>
    </row>
    <row r="76" spans="1:5" ht="12.75">
      <c r="A76" s="186" t="s">
        <v>41</v>
      </c>
      <c r="B76" s="181">
        <v>6649565374</v>
      </c>
      <c r="C76">
        <f t="shared" si="1"/>
        <v>0.006691594940018277</v>
      </c>
      <c r="D76" s="181">
        <v>1371776963</v>
      </c>
      <c r="E76" s="187">
        <v>8021342337</v>
      </c>
    </row>
    <row r="77" spans="1:5" ht="12.75">
      <c r="A77" s="186" t="s">
        <v>85</v>
      </c>
      <c r="B77" s="181">
        <v>3386416324</v>
      </c>
      <c r="C77">
        <f t="shared" si="1"/>
        <v>0.0034078206715700593</v>
      </c>
      <c r="D77" s="181">
        <v>698603238</v>
      </c>
      <c r="E77" s="187">
        <v>4085019562</v>
      </c>
    </row>
    <row r="78" spans="1:5" ht="12.75">
      <c r="A78" s="186" t="s">
        <v>84</v>
      </c>
      <c r="B78" s="181">
        <v>5052588694</v>
      </c>
      <c r="C78">
        <f t="shared" si="1"/>
        <v>0.005084524331614452</v>
      </c>
      <c r="D78" s="181">
        <v>1042327488</v>
      </c>
      <c r="E78" s="187">
        <v>6094916182</v>
      </c>
    </row>
    <row r="79" spans="1:5" ht="12.75">
      <c r="A79" s="186" t="s">
        <v>33</v>
      </c>
      <c r="B79" s="181">
        <v>9796176272</v>
      </c>
      <c r="C79">
        <f t="shared" si="1"/>
        <v>0.009858094459760146</v>
      </c>
      <c r="D79" s="181">
        <v>2020909364</v>
      </c>
      <c r="E79" s="187">
        <v>11817085636</v>
      </c>
    </row>
    <row r="80" spans="1:5" ht="12.75">
      <c r="A80" s="186" t="s">
        <v>39</v>
      </c>
      <c r="B80" s="181">
        <v>8831521271</v>
      </c>
      <c r="C80">
        <f t="shared" si="1"/>
        <v>0.008887342213486355</v>
      </c>
      <c r="D80" s="181">
        <v>1821905154</v>
      </c>
      <c r="E80" s="187">
        <v>10653426425</v>
      </c>
    </row>
    <row r="81" spans="1:5" ht="12.75">
      <c r="A81" s="186" t="s">
        <v>118</v>
      </c>
      <c r="B81" s="181">
        <v>5269106679</v>
      </c>
      <c r="C81">
        <f t="shared" si="1"/>
        <v>0.005302410850711475</v>
      </c>
      <c r="D81" s="181">
        <v>1086994224</v>
      </c>
      <c r="E81" s="187">
        <v>6356100903</v>
      </c>
    </row>
    <row r="82" spans="1:5" ht="12.75">
      <c r="A82" s="186" t="s">
        <v>123</v>
      </c>
      <c r="B82" s="181">
        <v>3719132512</v>
      </c>
      <c r="C82">
        <f t="shared" si="1"/>
        <v>0.003742639841675262</v>
      </c>
      <c r="D82" s="181">
        <v>767241168</v>
      </c>
      <c r="E82" s="187">
        <v>4486373680</v>
      </c>
    </row>
    <row r="83" spans="1:5" ht="12.75">
      <c r="A83" s="186" t="s">
        <v>119</v>
      </c>
      <c r="B83" s="181">
        <v>3662977563</v>
      </c>
      <c r="C83">
        <f t="shared" si="1"/>
        <v>0.0036861299569759336</v>
      </c>
      <c r="D83" s="181">
        <v>755656641</v>
      </c>
      <c r="E83" s="187">
        <v>4418634204</v>
      </c>
    </row>
    <row r="84" spans="1:5" ht="12.75">
      <c r="A84" s="186" t="s">
        <v>120</v>
      </c>
      <c r="B84" s="181">
        <v>2101124983</v>
      </c>
      <c r="C84">
        <f t="shared" si="1"/>
        <v>0.0021144054556653177</v>
      </c>
      <c r="D84" s="181">
        <v>433453118</v>
      </c>
      <c r="E84" s="187">
        <v>2534578101</v>
      </c>
    </row>
    <row r="85" spans="1:5" ht="12.75">
      <c r="A85" s="186" t="s">
        <v>57</v>
      </c>
      <c r="B85" s="181">
        <v>5192916930</v>
      </c>
      <c r="C85">
        <f t="shared" si="1"/>
        <v>0.005225739533081737</v>
      </c>
      <c r="D85" s="181">
        <v>1071276604</v>
      </c>
      <c r="E85" s="187">
        <v>6264193534</v>
      </c>
    </row>
    <row r="86" spans="1:5" ht="12.75">
      <c r="A86" s="186" t="s">
        <v>53</v>
      </c>
      <c r="B86" s="181">
        <v>1970301320</v>
      </c>
      <c r="C86">
        <f t="shared" si="1"/>
        <v>0.0019827549022639825</v>
      </c>
      <c r="D86" s="181">
        <v>406464755</v>
      </c>
      <c r="E86" s="187">
        <v>2376766075</v>
      </c>
    </row>
    <row r="87" spans="1:5" ht="12.75">
      <c r="A87" s="186" t="s">
        <v>94</v>
      </c>
      <c r="B87" s="181">
        <v>1575224516</v>
      </c>
      <c r="C87">
        <f t="shared" si="1"/>
        <v>0.0015851809566190663</v>
      </c>
      <c r="D87" s="181">
        <v>324962096</v>
      </c>
      <c r="E87" s="187">
        <v>1900186612</v>
      </c>
    </row>
    <row r="88" spans="1:5" ht="12.75">
      <c r="A88" s="186" t="s">
        <v>58</v>
      </c>
      <c r="B88" s="181">
        <v>2865364098</v>
      </c>
      <c r="C88">
        <f t="shared" si="1"/>
        <v>0.0028834750575514583</v>
      </c>
      <c r="D88" s="181">
        <v>591112387</v>
      </c>
      <c r="E88" s="187">
        <v>3456476485</v>
      </c>
    </row>
    <row r="89" spans="1:5" ht="12.75">
      <c r="A89" s="186" t="s">
        <v>122</v>
      </c>
      <c r="B89" s="181">
        <v>2408748069</v>
      </c>
      <c r="C89">
        <f t="shared" si="1"/>
        <v>0.002423972919090696</v>
      </c>
      <c r="D89" s="181">
        <v>496914448</v>
      </c>
      <c r="E89" s="187">
        <v>2905662517</v>
      </c>
    </row>
    <row r="90" spans="1:5" ht="12.75">
      <c r="A90" s="186" t="s">
        <v>54</v>
      </c>
      <c r="B90" s="181">
        <v>2195981538</v>
      </c>
      <c r="C90">
        <f t="shared" si="1"/>
        <v>0.002209861565616116</v>
      </c>
      <c r="D90" s="181">
        <v>453021621</v>
      </c>
      <c r="E90" s="187">
        <v>2649003159</v>
      </c>
    </row>
    <row r="91" spans="1:5" ht="12.75">
      <c r="A91" s="186" t="s">
        <v>55</v>
      </c>
      <c r="B91" s="181">
        <v>1456238777</v>
      </c>
      <c r="C91">
        <f t="shared" si="1"/>
        <v>0.0014654431505753934</v>
      </c>
      <c r="D91" s="181">
        <v>300415846</v>
      </c>
      <c r="E91" s="187">
        <v>1756654623</v>
      </c>
    </row>
    <row r="92" spans="1:5" ht="12.75">
      <c r="A92" s="186" t="s">
        <v>59</v>
      </c>
      <c r="B92" s="181">
        <v>3385419263</v>
      </c>
      <c r="C92">
        <f t="shared" si="1"/>
        <v>0.003406817308497854</v>
      </c>
      <c r="D92" s="181">
        <v>698397548</v>
      </c>
      <c r="E92" s="187">
        <v>4083816811</v>
      </c>
    </row>
    <row r="93" spans="1:5" ht="12.75">
      <c r="A93" s="186" t="s">
        <v>56</v>
      </c>
      <c r="B93" s="181">
        <v>3033500281</v>
      </c>
      <c r="C93">
        <f t="shared" si="1"/>
        <v>0.0030526739702797937</v>
      </c>
      <c r="D93" s="181">
        <v>625798164</v>
      </c>
      <c r="E93" s="187">
        <v>3659298445</v>
      </c>
    </row>
    <row r="94" spans="1:5" ht="12.75">
      <c r="A94" s="186" t="s">
        <v>121</v>
      </c>
      <c r="B94" s="181">
        <v>701254368</v>
      </c>
      <c r="C94">
        <f t="shared" si="1"/>
        <v>0.0007056867504337005</v>
      </c>
      <c r="D94" s="181">
        <v>144665784</v>
      </c>
      <c r="E94" s="187">
        <v>845920152</v>
      </c>
    </row>
    <row r="95" spans="1:5" ht="12.75">
      <c r="A95" s="186" t="s">
        <v>60</v>
      </c>
      <c r="B95" s="181">
        <v>3783850467</v>
      </c>
      <c r="C95">
        <f t="shared" si="1"/>
        <v>0.0038077668561264065</v>
      </c>
      <c r="D95" s="181">
        <v>780592206</v>
      </c>
      <c r="E95" s="187">
        <v>4564442673</v>
      </c>
    </row>
    <row r="96" spans="1:5" ht="12.75">
      <c r="A96" s="186" t="s">
        <v>95</v>
      </c>
      <c r="B96" s="181">
        <v>1810950006</v>
      </c>
      <c r="C96">
        <f t="shared" si="1"/>
        <v>0.0018223963846055223</v>
      </c>
      <c r="D96" s="181">
        <v>373591259</v>
      </c>
      <c r="E96" s="187">
        <v>2184541265</v>
      </c>
    </row>
    <row r="98" spans="2:5" ht="12.75">
      <c r="B98" s="181">
        <f>+SUM(B2:B96)</f>
        <v>993719051079</v>
      </c>
      <c r="D98" s="181">
        <f>+SUM(D2:D96)</f>
        <v>205000000000</v>
      </c>
      <c r="E98" s="181">
        <v>1198719051079</v>
      </c>
    </row>
    <row r="99" ht="12.75">
      <c r="E99" s="187">
        <v>1198719051079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2010-12-30T21:24:45Z</cp:lastPrinted>
  <dcterms:created xsi:type="dcterms:W3CDTF">2004-01-24T23:46:15Z</dcterms:created>
  <dcterms:modified xsi:type="dcterms:W3CDTF">2014-07-29T15:28:00Z</dcterms:modified>
  <cp:category/>
  <cp:version/>
  <cp:contentType/>
  <cp:contentStatus/>
</cp:coreProperties>
</file>