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on general" sheetId="1" r:id="rId1"/>
    <sheet name="Estudio de Mercado" sheetId="2" r:id="rId2"/>
    <sheet name="Costos de Producción" sheetId="3" r:id="rId3"/>
    <sheet name="Gastos" sheetId="4" r:id="rId4"/>
    <sheet name="Proyección de compras" sheetId="5" r:id="rId5"/>
    <sheet name="Proyección de ventas" sheetId="6" r:id="rId6"/>
    <sheet name="Inversiones" sheetId="7" r:id="rId7"/>
    <sheet name="Presupuesto" sheetId="8" r:id="rId8"/>
    <sheet name="Justificación Presupuesto" sheetId="9" r:id="rId9"/>
    <sheet name="Estados Financieros" sheetId="10" r:id="rId10"/>
    <sheet name="Plan operativo" sheetId="11" r:id="rId11"/>
  </sheets>
  <definedNames>
    <definedName name="_xlnm.Print_Area" localSheetId="2">'Costos de Producción'!$A$1:$L$171</definedName>
    <definedName name="_xlnm.Print_Area" localSheetId="9">'Estados Financieros'!$A$1:$H$77</definedName>
    <definedName name="_xlnm.Print_Area" localSheetId="1">'Estudio de Mercado'!$B$1:$G$70</definedName>
    <definedName name="_xlnm.Print_Area" localSheetId="3">'Gastos'!$A$1:$L$49</definedName>
    <definedName name="_xlnm.Print_Area" localSheetId="0">'Informacion general'!$B$1:$I$41</definedName>
    <definedName name="_xlnm.Print_Area" localSheetId="6">'Inversiones'!$B$1:$R$51</definedName>
    <definedName name="_xlnm.Print_Area" localSheetId="8">'Justificación Presupuesto'!$A$1:$F$54</definedName>
    <definedName name="_xlnm.Print_Area" localSheetId="10">'Plan operativo'!$A$1:$N$37</definedName>
    <definedName name="_xlnm.Print_Area" localSheetId="7">'Presupuesto'!$A$1:$F$42</definedName>
    <definedName name="_xlnm.Print_Area" localSheetId="4">'Proyección de compras'!$A$1:$G$137</definedName>
    <definedName name="_xlnm.Print_Area" localSheetId="5">'Proyección de ventas'!$A$1:$G$145</definedName>
    <definedName name="_xlnm.Print_Titles" localSheetId="2">'Costos de Producción'!$1:$6</definedName>
    <definedName name="_xlnm.Print_Titles" localSheetId="9">'Estados Financieros'!$1:$6</definedName>
    <definedName name="_xlnm.Print_Titles" localSheetId="1">'Estudio de Mercado'!$1:$8</definedName>
    <definedName name="_xlnm.Print_Titles" localSheetId="0">'Informacion general'!$1:$8</definedName>
    <definedName name="_xlnm.Print_Titles" localSheetId="6">'Inversiones'!$1:$8</definedName>
    <definedName name="_xlnm.Print_Titles" localSheetId="8">'Justificación Presupuesto'!$1:$13</definedName>
    <definedName name="_xlnm.Print_Titles" localSheetId="10">'Plan operativo'!$1:$8</definedName>
    <definedName name="_xlnm.Print_Titles" localSheetId="7">'Presupuesto'!$1:$7</definedName>
    <definedName name="_xlnm.Print_Titles" localSheetId="4">'Proyección de compras'!$1:$11</definedName>
    <definedName name="_xlnm.Print_Titles" localSheetId="5">'Proyección de ventas'!$1:$9</definedName>
  </definedNames>
  <calcPr fullCalcOnLoad="1"/>
</workbook>
</file>

<file path=xl/comments1.xml><?xml version="1.0" encoding="utf-8"?>
<comments xmlns="http://schemas.openxmlformats.org/spreadsheetml/2006/main">
  <authors>
    <author>jfmendez</author>
  </authors>
  <commentList>
    <comment ref="B17" authorId="0">
      <text>
        <r>
          <rPr>
            <sz val="8"/>
            <rFont val="Tahoma"/>
            <family val="2"/>
          </rPr>
          <t>Escriba el nombre o posible nombre de su proyecto productivo</t>
        </r>
      </text>
    </comment>
    <comment ref="B37" authorId="0">
      <text>
        <r>
          <rPr>
            <sz val="8"/>
            <rFont val="Tahoma"/>
            <family val="2"/>
          </rPr>
          <t xml:space="preserve">Recuerde que el Análisis DOFA, busca relacionar las variables entre sí.
</t>
        </r>
      </text>
    </comment>
  </commentList>
</comments>
</file>

<file path=xl/comments10.xml><?xml version="1.0" encoding="utf-8"?>
<comments xmlns="http://schemas.openxmlformats.org/spreadsheetml/2006/main">
  <authors>
    <author>Deisy Astrid Morales corba</author>
  </authors>
  <commentList>
    <comment ref="B8" authorId="0">
      <text>
        <r>
          <rPr>
            <b/>
            <sz val="10"/>
            <rFont val="Tahoma"/>
            <family val="2"/>
          </rPr>
          <t>La información a ingresar corresponde al año inmediatamente anterior a la convocatoria.</t>
        </r>
      </text>
    </comment>
    <comment ref="B41" authorId="0">
      <text>
        <r>
          <rPr>
            <b/>
            <sz val="10"/>
            <rFont val="Tahoma"/>
            <family val="2"/>
          </rPr>
          <t>La información a ingresar corresponde al año inmediatamente anterior a la convocatoria.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jfmendez</author>
  </authors>
  <commentList>
    <comment ref="B30" authorId="0">
      <text>
        <r>
          <rPr>
            <sz val="8"/>
            <rFont val="Tahoma"/>
            <family val="2"/>
          </rPr>
          <t>Si aplica</t>
        </r>
      </text>
    </comment>
    <comment ref="B57" authorId="0">
      <text>
        <r>
          <rPr>
            <sz val="8"/>
            <rFont val="Tahoma"/>
            <family val="2"/>
          </rPr>
          <t>Acorde a la competencia y al perfil del cliente</t>
        </r>
      </text>
    </comment>
    <comment ref="B64" authorId="0">
      <text>
        <r>
          <rPr>
            <sz val="8"/>
            <rFont val="Tahoma"/>
            <family val="2"/>
          </rPr>
          <t xml:space="preserve">Acorde al perfil del cliente </t>
        </r>
      </text>
    </comment>
    <comment ref="G19" authorId="0">
      <text>
        <r>
          <rPr>
            <sz val="8"/>
            <rFont val="Tahoma"/>
            <family val="2"/>
          </rPr>
          <t>Escriba si es diario, semanal, mensual, anual etc.</t>
        </r>
      </text>
    </comment>
    <comment ref="G31" authorId="0">
      <text>
        <r>
          <rPr>
            <sz val="8"/>
            <rFont val="Tahoma"/>
            <family val="2"/>
          </rPr>
          <t>Escriba acá la frecuencia con número y unidad de medida. Ejemplo: 5 toneladas  mensuales, 10 libras diarias, etc.</t>
        </r>
      </text>
    </comment>
    <comment ref="F19" authorId="0">
      <text>
        <r>
          <rPr>
            <sz val="8"/>
            <rFont val="Tahoma"/>
            <family val="2"/>
          </rPr>
          <t>Unidad de medida y número; Ejemplo 10 kilos, 20 libras, 3 toneladas, etc.</t>
        </r>
      </text>
    </comment>
    <comment ref="E11" authorId="0">
      <text>
        <r>
          <rPr>
            <sz val="8"/>
            <rFont val="Tahoma"/>
            <family val="2"/>
          </rPr>
          <t xml:space="preserve">Acorde a la unidad de medida, escriba ÚNICAMENTE en números. </t>
        </r>
      </text>
    </comment>
    <comment ref="D11" authorId="0">
      <text>
        <r>
          <rPr>
            <sz val="8"/>
            <rFont val="Tahoma"/>
            <family val="2"/>
          </rPr>
          <t>Ejemplo: kilo, Litros, libra, etc.</t>
        </r>
      </text>
    </comment>
  </commentList>
</comments>
</file>

<file path=xl/comments3.xml><?xml version="1.0" encoding="utf-8"?>
<comments xmlns="http://schemas.openxmlformats.org/spreadsheetml/2006/main">
  <authors>
    <author>jfmendez</author>
    <author>Asistente</author>
  </authors>
  <commentList>
    <comment ref="A12" authorId="0">
      <text>
        <r>
          <rPr>
            <sz val="8"/>
            <rFont val="Tahoma"/>
            <family val="2"/>
          </rPr>
          <t>En caso de tratarse de  más de un producto debe diligenciar los cuadros siguientes, según el número de productos o servicios a ofrecer</t>
        </r>
      </text>
    </comment>
    <comment ref="B13" authorId="0">
      <text>
        <r>
          <rPr>
            <sz val="8"/>
            <rFont val="Tahoma"/>
            <family val="2"/>
          </rPr>
          <t>Ejemplo; Kilo, toneladas, litros, libras, etc.</t>
        </r>
      </text>
    </comment>
    <comment ref="B37" authorId="0">
      <text>
        <r>
          <rPr>
            <sz val="8"/>
            <rFont val="Tahoma"/>
            <family val="2"/>
          </rPr>
          <t>Ejemplo; Kilo, toneladas, litros, libras, etc.</t>
        </r>
      </text>
    </comment>
    <comment ref="B61" authorId="0">
      <text>
        <r>
          <rPr>
            <sz val="8"/>
            <rFont val="Tahoma"/>
            <family val="2"/>
          </rPr>
          <t>Ejemplo; Kilo, toneladas, litros, libras, etc.</t>
        </r>
      </text>
    </comment>
    <comment ref="B85" authorId="0">
      <text>
        <r>
          <rPr>
            <sz val="8"/>
            <rFont val="Tahoma"/>
            <family val="2"/>
          </rPr>
          <t>Ejemplo; Kilo, toneladas, litros, libras, etc.</t>
        </r>
      </text>
    </comment>
    <comment ref="B109" authorId="0">
      <text>
        <r>
          <rPr>
            <sz val="8"/>
            <rFont val="Tahoma"/>
            <family val="2"/>
          </rPr>
          <t>Ejemplo; Kilo, toneladas, litros, libras, etc.</t>
        </r>
      </text>
    </comment>
    <comment ref="F8" authorId="0">
      <text>
        <r>
          <rPr>
            <sz val="8"/>
            <rFont val="Tahoma"/>
            <family val="2"/>
          </rPr>
          <t>Proyección del IPP de acuerdo con cálculos elaborados por el Grupo de Investigaciones Económicas de Bancolombia</t>
        </r>
      </text>
    </comment>
    <comment ref="F146" authorId="1">
      <text>
        <r>
          <rPr>
            <b/>
            <sz val="8"/>
            <rFont val="Tahoma"/>
            <family val="2"/>
          </rPr>
          <t>Asistente:</t>
        </r>
        <r>
          <rPr>
            <sz val="8"/>
            <rFont val="Tahoma"/>
            <family val="2"/>
          </rPr>
          <t xml:space="preserve">
ES IMPORTANTE SABER CUAL ES EL NIVEL DE RIESGO POR LA ACTIVIDAD QUE REALICE EL TRABAJADOR </t>
        </r>
      </text>
    </comment>
  </commentList>
</comments>
</file>

<file path=xl/comments4.xml><?xml version="1.0" encoding="utf-8"?>
<comments xmlns="http://schemas.openxmlformats.org/spreadsheetml/2006/main">
  <authors>
    <author>Asistente</author>
  </authors>
  <commentList>
    <comment ref="F11" authorId="0">
      <text>
        <r>
          <rPr>
            <b/>
            <sz val="8"/>
            <rFont val="Tahoma"/>
            <family val="2"/>
          </rPr>
          <t>Asistente:</t>
        </r>
        <r>
          <rPr>
            <sz val="8"/>
            <rFont val="Tahoma"/>
            <family val="2"/>
          </rPr>
          <t xml:space="preserve">
ES IMPORTANTE SABER CUAL ES EL NIVEL DE RIESGO POR LA ACTIVIDAD QUE REALICE EL TRABAJADOR </t>
        </r>
      </text>
    </comment>
  </commentList>
</comments>
</file>

<file path=xl/comments5.xml><?xml version="1.0" encoding="utf-8"?>
<comments xmlns="http://schemas.openxmlformats.org/spreadsheetml/2006/main">
  <authors>
    <author>jfmendez</author>
    <author>Deisy Astrid Morales corba</author>
  </authors>
  <commentList>
    <comment ref="A14" authorId="0">
      <text>
        <r>
          <rPr>
            <sz val="8"/>
            <rFont val="Tahoma"/>
            <family val="2"/>
          </rPr>
          <t>Ingrese únicamente las cantidades múmericas acorde  a la unidad de medida (sin escribirla) ejemplo 10 (kilos) sin escribir kilos.</t>
        </r>
      </text>
    </comment>
    <comment ref="B8" authorId="1">
      <text>
        <r>
          <rPr>
            <b/>
            <sz val="8"/>
            <rFont val="Tahoma"/>
            <family val="2"/>
          </rPr>
          <t>Proyección del IPC de acuerdo con cálculos elaborados por el Grupo de Investigaciones Económicas de Bancolombia</t>
        </r>
      </text>
    </comment>
    <comment ref="A34" authorId="0">
      <text>
        <r>
          <rPr>
            <sz val="8"/>
            <rFont val="Tahoma"/>
            <family val="2"/>
          </rPr>
          <t>Ingrese únicamente las cantidades múmericas acorde  a la unidad de medida (sin escribirla) ejemplo 10 (kilos) sin escribir kilos.</t>
        </r>
      </text>
    </comment>
    <comment ref="A54" authorId="0">
      <text>
        <r>
          <rPr>
            <sz val="8"/>
            <rFont val="Tahoma"/>
            <family val="2"/>
          </rPr>
          <t>Ingrese únicamente las cantidades múmericas acorde  a la unidad de medida (sin escribirla) ejemplo 10 (kilos) sin escribir kilos.</t>
        </r>
      </text>
    </comment>
    <comment ref="A74" authorId="0">
      <text>
        <r>
          <rPr>
            <sz val="8"/>
            <rFont val="Tahoma"/>
            <family val="2"/>
          </rPr>
          <t>Ingrese únicamente las cantidades múmericas acorde  a la unidad de medida (sin escribirla) ejemplo 10 (kilos) sin escribir kilos.</t>
        </r>
      </text>
    </comment>
    <comment ref="A95" authorId="0">
      <text>
        <r>
          <rPr>
            <sz val="8"/>
            <rFont val="Tahoma"/>
            <family val="2"/>
          </rPr>
          <t>Ingrese únicamente las cantidades múmericas acorde  a la unidad de medida (sin escribirla) ejemplo 10 (kilos) sin escribir kilos.</t>
        </r>
      </text>
    </comment>
  </commentList>
</comments>
</file>

<file path=xl/comments6.xml><?xml version="1.0" encoding="utf-8"?>
<comments xmlns="http://schemas.openxmlformats.org/spreadsheetml/2006/main">
  <authors>
    <author>jfmendez</author>
  </authors>
  <commentList>
    <comment ref="B15" authorId="0">
      <text>
        <r>
          <rPr>
            <sz val="8"/>
            <rFont val="Tahoma"/>
            <family val="2"/>
          </rPr>
          <t xml:space="preserve">El año cero (0) se refiere al estado actual de las ventas, los años siguientes se refieren a la proyección
</t>
        </r>
      </text>
    </comment>
    <comment ref="A14" authorId="0">
      <text>
        <r>
          <rPr>
            <sz val="8"/>
            <rFont val="Tahoma"/>
            <family val="2"/>
          </rPr>
          <t xml:space="preserve">Por favor escriba la cantidad de ventas y proyecciones por unidad de medida (solo con números) ejemplo: 100 (toneladas) - no escriba toneladas, solo el 100.
</t>
        </r>
      </text>
    </comment>
    <comment ref="A36" authorId="0">
      <text>
        <r>
          <rPr>
            <sz val="8"/>
            <rFont val="Tahoma"/>
            <family val="2"/>
          </rPr>
          <t>Por favor escriba la cantidad de ventas y proyecciones por unidad de medida (solo con números) ejemplo: 100 (toneladas) - no escriba toneladas, solo el 100.</t>
        </r>
      </text>
    </comment>
    <comment ref="A58" authorId="0">
      <text>
        <r>
          <rPr>
            <sz val="8"/>
            <rFont val="Tahoma"/>
            <family val="2"/>
          </rPr>
          <t>Por favor escriba la cantidad de ventas y proyecciones por unidad de medida (solo con números) ejemplo: 100 (toneladas) - no escriba toneladas, solo el 100.</t>
        </r>
      </text>
    </comment>
    <comment ref="A80" authorId="0">
      <text>
        <r>
          <rPr>
            <sz val="8"/>
            <rFont val="Tahoma"/>
            <family val="2"/>
          </rPr>
          <t>Por favor escriba la cantidad de ventas y proyecciones por unidad de medida (solo con números) ejemplo: 100 (toneladas) - no escriba toneladas, solo el 100.</t>
        </r>
      </text>
    </comment>
    <comment ref="A102" authorId="0">
      <text>
        <r>
          <rPr>
            <sz val="8"/>
            <rFont val="Tahoma"/>
            <family val="2"/>
          </rPr>
          <t>Por favor escriba la cantidad de ventas y proyecciones por unidad de medida (solo con números) ejemplo: 100 (toneladas) - no escriba toneladas, solo el 100.</t>
        </r>
      </text>
    </comment>
    <comment ref="B7" authorId="0">
      <text>
        <r>
          <rPr>
            <sz val="8"/>
            <rFont val="Tahoma"/>
            <family val="2"/>
          </rPr>
          <t>Proyección del IPC de acuerdo con cálculos elaborados por el Grupo de Investigaciones Económicas de Bancolombia</t>
        </r>
      </text>
    </comment>
    <comment ref="B37" authorId="0">
      <text>
        <r>
          <rPr>
            <sz val="8"/>
            <rFont val="Tahoma"/>
            <family val="2"/>
          </rPr>
          <t xml:space="preserve">El año cero (0) se refiere al estado actual de las ventas, los años siguientes se refieren a la proyección
</t>
        </r>
      </text>
    </comment>
    <comment ref="B59" authorId="0">
      <text>
        <r>
          <rPr>
            <sz val="8"/>
            <rFont val="Tahoma"/>
            <family val="2"/>
          </rPr>
          <t xml:space="preserve">El año cero (0) se refiere al estado actual de las ventas, los años siguientes se refieren a la proyección
</t>
        </r>
      </text>
    </comment>
    <comment ref="B81" authorId="0">
      <text>
        <r>
          <rPr>
            <sz val="8"/>
            <rFont val="Tahoma"/>
            <family val="2"/>
          </rPr>
          <t xml:space="preserve">El año cero (0) se refiere al estado actual de las ventas, los años siguientes se refieren a la proyección
</t>
        </r>
      </text>
    </comment>
    <comment ref="B103" authorId="0">
      <text>
        <r>
          <rPr>
            <sz val="8"/>
            <rFont val="Tahoma"/>
            <family val="2"/>
          </rPr>
          <t xml:space="preserve">El año cero (0) se refiere al estado actual de las ventas, los años siguientes se refieren a la proyección
</t>
        </r>
      </text>
    </comment>
  </commentList>
</comments>
</file>

<file path=xl/comments7.xml><?xml version="1.0" encoding="utf-8"?>
<comments xmlns="http://schemas.openxmlformats.org/spreadsheetml/2006/main">
  <authors>
    <author>jfmendez</author>
    <author>Juan Carlos Cruz Bernal</author>
  </authors>
  <commentList>
    <comment ref="N12" authorId="0">
      <text>
        <r>
          <rPr>
            <sz val="8"/>
            <rFont val="Tahoma"/>
            <family val="2"/>
          </rPr>
          <t>Únicamente que confrme el proceso de dotación ténica y que sea indispensable para el desarrollo del Proyecto</t>
        </r>
      </text>
    </comment>
    <comment ref="H31" authorId="0">
      <text>
        <r>
          <rPr>
            <sz val="8"/>
            <rFont val="Tahoma"/>
            <family val="2"/>
          </rPr>
          <t>Que no sean "compra de edificaciones, terrenos, vehículos y mejoras locativas"</t>
        </r>
      </text>
    </comment>
    <comment ref="B13" authorId="0">
      <text>
        <r>
          <rPr>
            <sz val="8"/>
            <rFont val="Tahoma"/>
            <family val="2"/>
          </rPr>
          <t xml:space="preserve">Únicamente escriba en Números la cantidad acorde a la unidad de medida:
</t>
        </r>
      </text>
    </comment>
    <comment ref="D13" authorId="0">
      <text>
        <r>
          <rPr>
            <sz val="8"/>
            <rFont val="Tahoma"/>
            <family val="2"/>
          </rPr>
          <t xml:space="preserve">Ejemplo:  Kilos, litros, libras, unidad (para herramientas y máquinas) etc., </t>
        </r>
      </text>
    </comment>
    <comment ref="H12" authorId="0">
      <text>
        <r>
          <rPr>
            <b/>
            <sz val="8"/>
            <rFont val="Tahoma"/>
            <family val="2"/>
          </rPr>
          <t>TENGA EN CUENTA QUE ESTO NO ES FINANCIADO POR EL MADR</t>
        </r>
        <r>
          <rPr>
            <sz val="8"/>
            <rFont val="Tahoma"/>
            <family val="2"/>
          </rPr>
          <t xml:space="preserve">
</t>
        </r>
      </text>
    </comment>
    <comment ref="N31" authorId="1">
      <text>
        <r>
          <rPr>
            <b/>
            <sz val="8"/>
            <rFont val="Tahoma"/>
            <family val="2"/>
          </rPr>
          <t>TENGA EN CUENTA QUE ESTO NO ES FINANCIADO POR EL MADR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jfmendez</author>
    <author>Deisy Astrid Morales corba</author>
  </authors>
  <commentList>
    <comment ref="A10" authorId="0">
      <text>
        <r>
          <rPr>
            <sz val="8"/>
            <rFont val="Tahoma"/>
            <family val="2"/>
          </rPr>
          <t>RUBROS A FINANCIAR CON LOS RECURSOS DE LA CONVOCATORIA (RECURSOS OTORGADOS POR EL MADR Y OTROS )</t>
        </r>
      </text>
    </comment>
    <comment ref="A11" authorId="0">
      <text>
        <r>
          <rPr>
            <sz val="10"/>
            <rFont val="Arial"/>
            <family val="2"/>
          </rPr>
          <t xml:space="preserve">Escribir una breve descripción y la unidad
de medida. Ejemplo: Compra de malla (m2) </t>
        </r>
      </text>
    </comment>
    <comment ref="B11" authorId="0">
      <text>
        <r>
          <rPr>
            <sz val="8"/>
            <rFont val="Tahoma"/>
            <family val="2"/>
          </rPr>
          <t xml:space="preserve">Ingresa únicamente valor númerico acorde a la unidad de medida. Ejemplo 100 (m2) sin el m2
</t>
        </r>
      </text>
    </comment>
    <comment ref="E10" authorId="1">
      <text>
        <r>
          <rPr>
            <b/>
            <sz val="9"/>
            <rFont val="Tahoma"/>
            <family val="2"/>
          </rPr>
          <t>MARQUE CON UNA "X"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jfmendez</author>
  </authors>
  <commentList>
    <comment ref="A40" authorId="0">
      <text>
        <r>
          <rPr>
            <sz val="8"/>
            <rFont val="Tahoma"/>
            <family val="2"/>
          </rPr>
          <t>Recuerde JUSTIFICAR POR QUÉ. ( ésta información es únicamente con los recursos de la convocatoria )</t>
        </r>
      </text>
    </comment>
    <comment ref="E13" authorId="0">
      <text>
        <r>
          <rPr>
            <sz val="8"/>
            <rFont val="Tahoma"/>
            <family val="2"/>
          </rPr>
          <t xml:space="preserve">En caso de no tener soportes, puede utilizar el espacio para hacer comentarios si son necesarios
</t>
        </r>
      </text>
    </comment>
    <comment ref="A48" authorId="0">
      <text>
        <r>
          <rPr>
            <sz val="8"/>
            <rFont val="Tahoma"/>
            <family val="2"/>
          </rPr>
          <t xml:space="preserve">Complete la información manejando dos escenarios, 1) la situación actual de los mercados, que existe, dónde se vende  y 2) Dónde se pretende vender gracias a los recursos de la convocatoria
</t>
        </r>
      </text>
    </comment>
    <comment ref="B13" authorId="0">
      <text>
        <r>
          <rPr>
            <sz val="8"/>
            <rFont val="Tahoma"/>
            <family val="2"/>
          </rPr>
          <t xml:space="preserve">Indique la debilidad que piensa subsanar mediante la inversión.
</t>
        </r>
      </text>
    </comment>
    <comment ref="D13" authorId="0">
      <text>
        <r>
          <rPr>
            <sz val="8"/>
            <rFont val="Tahoma"/>
            <family val="2"/>
          </rPr>
          <t>Indique qué pretende lograr con la inversión, justificando porque sería útil y sostenible para el proyecto</t>
        </r>
      </text>
    </comment>
  </commentList>
</comments>
</file>

<file path=xl/sharedStrings.xml><?xml version="1.0" encoding="utf-8"?>
<sst xmlns="http://schemas.openxmlformats.org/spreadsheetml/2006/main" count="674" uniqueCount="305">
  <si>
    <t>Nombre y Apellidos</t>
  </si>
  <si>
    <t>No. Cedula</t>
  </si>
  <si>
    <t>Teléfono</t>
  </si>
  <si>
    <t>Semestre</t>
  </si>
  <si>
    <t>Programa TyT</t>
  </si>
  <si>
    <t>Direccion:</t>
  </si>
  <si>
    <t>Nombre del Asesor ó Gestor de Emprendimiento</t>
  </si>
  <si>
    <t>Sector productivo al que pertenece la empresa</t>
  </si>
  <si>
    <t>Municipio</t>
  </si>
  <si>
    <t>MISIÓN</t>
  </si>
  <si>
    <t>VISIÓN</t>
  </si>
  <si>
    <t>FORTALEZAS</t>
  </si>
  <si>
    <t>AMENAZAS</t>
  </si>
  <si>
    <t>DEBILIDADES</t>
  </si>
  <si>
    <t>OPORTUNIDADES</t>
  </si>
  <si>
    <t>Justificación del plan de inversiones</t>
  </si>
  <si>
    <t>CANTIDAD</t>
  </si>
  <si>
    <t>Nombre del producto</t>
  </si>
  <si>
    <t xml:space="preserve">Descripción de productos ó servicios </t>
  </si>
  <si>
    <t>Precio de venta unitario</t>
  </si>
  <si>
    <t>Nombre del cliente</t>
  </si>
  <si>
    <t>Frecuencia de compra</t>
  </si>
  <si>
    <t>Volumen de compra</t>
  </si>
  <si>
    <t xml:space="preserve">Datos de contacto </t>
  </si>
  <si>
    <t>Descripción del producto ó servicio</t>
  </si>
  <si>
    <t xml:space="preserve">Descripción </t>
  </si>
  <si>
    <t>Ubicación</t>
  </si>
  <si>
    <t>Nombre del proveedor</t>
  </si>
  <si>
    <t>Insumo que provee</t>
  </si>
  <si>
    <t>Competencia</t>
  </si>
  <si>
    <t>Empresa</t>
  </si>
  <si>
    <t>Que vende</t>
  </si>
  <si>
    <t>Donde queda</t>
  </si>
  <si>
    <t>Estrategias de publicidad</t>
  </si>
  <si>
    <t>Venta total</t>
  </si>
  <si>
    <t xml:space="preserve">MAQUINARIA, EQUIPOS Y HERRAMIENTAS </t>
  </si>
  <si>
    <t xml:space="preserve">REMODELACION Y ADECUACIONES DE INSTALACIONES </t>
  </si>
  <si>
    <t xml:space="preserve">DESCRIPCION </t>
  </si>
  <si>
    <t>UNIDAD DE MEDIDA</t>
  </si>
  <si>
    <t xml:space="preserve">PRECIO POR UNIDAD </t>
  </si>
  <si>
    <t xml:space="preserve">TOTAL </t>
  </si>
  <si>
    <t xml:space="preserve">SEMOVIENTES Y MATERIAL VEGETAL </t>
  </si>
  <si>
    <t>EQUIPO DE TRANSPORTE, CARGA Y ALMACENAMIENTO</t>
  </si>
  <si>
    <t>Inversiones</t>
  </si>
  <si>
    <t xml:space="preserve">PROYECCION DE VENTAS </t>
  </si>
  <si>
    <t>PRODUCTO O SERVICIO</t>
  </si>
  <si>
    <t xml:space="preserve">PRIODOS </t>
  </si>
  <si>
    <t xml:space="preserve">AÑO 1 </t>
  </si>
  <si>
    <t>AÑO 2</t>
  </si>
  <si>
    <t>AÑO 3</t>
  </si>
  <si>
    <t>AÑO 4</t>
  </si>
  <si>
    <t>AÑO 5</t>
  </si>
  <si>
    <t>Cant. Mes 1</t>
  </si>
  <si>
    <t>Cant. Mes 2</t>
  </si>
  <si>
    <t>Cant. Mes 3</t>
  </si>
  <si>
    <t>Cant. Mes 4</t>
  </si>
  <si>
    <t>Cant. Mes 5</t>
  </si>
  <si>
    <t>Cant. Mes 6</t>
  </si>
  <si>
    <t>Cant. Mes 7</t>
  </si>
  <si>
    <t>Cant. Mes 8</t>
  </si>
  <si>
    <t>Cant. Mes 9</t>
  </si>
  <si>
    <t>Cant. Mes 10</t>
  </si>
  <si>
    <t>Cant. Mes 11</t>
  </si>
  <si>
    <t>Cant. Mes 12</t>
  </si>
  <si>
    <t xml:space="preserve">PRECIO </t>
  </si>
  <si>
    <t>VENTAS</t>
  </si>
  <si>
    <t>TOTALES AÑO</t>
  </si>
  <si>
    <t xml:space="preserve">  </t>
  </si>
  <si>
    <t>PRECIO DE VENTA</t>
  </si>
  <si>
    <t>PROYECCION ANUAL VENTAS PRODUCTO 2</t>
  </si>
  <si>
    <t>PROYECCION ANUAL VENTAS PRODUCTO 3</t>
  </si>
  <si>
    <t>PROYECCION ANUAL VENTAS PRODUCTO 4</t>
  </si>
  <si>
    <t xml:space="preserve">APORTES PARAFISCALES </t>
  </si>
  <si>
    <t>EMPLEADOR</t>
  </si>
  <si>
    <t>SENA</t>
  </si>
  <si>
    <t>SALUD</t>
  </si>
  <si>
    <t>ICBF</t>
  </si>
  <si>
    <t xml:space="preserve">PENSION </t>
  </si>
  <si>
    <t>CCF</t>
  </si>
  <si>
    <t xml:space="preserve">VALOR HORA </t>
  </si>
  <si>
    <t>TOTAL</t>
  </si>
  <si>
    <t xml:space="preserve">PRESTACIONES SOCIALES </t>
  </si>
  <si>
    <t>ARP NIVEL DE RIESGO</t>
  </si>
  <si>
    <t>CESANTIAS</t>
  </si>
  <si>
    <t>MINIMO</t>
  </si>
  <si>
    <t>INTERESES SOBRE CESANTIAS</t>
  </si>
  <si>
    <t>BAJO</t>
  </si>
  <si>
    <t xml:space="preserve">PRIMA LEGAL </t>
  </si>
  <si>
    <t>MEDIO</t>
  </si>
  <si>
    <t xml:space="preserve">VACACIONES </t>
  </si>
  <si>
    <t>ALTO</t>
  </si>
  <si>
    <t xml:space="preserve">MAXIMO </t>
  </si>
  <si>
    <t xml:space="preserve">SUBSIDIO DE TRANSPORTE </t>
  </si>
  <si>
    <t xml:space="preserve">TOTAL SALARIO MAS PRESTACIONES SOCIALES, SEGURIDAD SOCIAL, APORTES PARAFISCALES Y ARP </t>
  </si>
  <si>
    <t>UNIDADES A COMPRAR  ANUALES POR PRODUCTO</t>
  </si>
  <si>
    <t xml:space="preserve">COSTO DE LAS MATERIAS PRIMAS </t>
  </si>
  <si>
    <t>AÑO5</t>
  </si>
  <si>
    <t>MATERIA PRIMA</t>
  </si>
  <si>
    <t>PROYECCION DE COMPRAS</t>
  </si>
  <si>
    <t>COMPRAS</t>
  </si>
  <si>
    <t>COSTO UNITARIO DE MATERIAS PRIMAS</t>
  </si>
  <si>
    <t>COSTOS MATERIAS PRIMAS POR PRODUCTO ANUALES</t>
  </si>
  <si>
    <t>MENSUAL</t>
  </si>
  <si>
    <t>CARGO</t>
  </si>
  <si>
    <t xml:space="preserve">DEDICACION </t>
  </si>
  <si>
    <t>TIPO DE CONTRATACION</t>
  </si>
  <si>
    <t>VALOR MENSUAL</t>
  </si>
  <si>
    <t xml:space="preserve">VALOR ANUAL </t>
  </si>
  <si>
    <t xml:space="preserve">GASTOS ANUALES DE ADMINISTRACION </t>
  </si>
  <si>
    <t xml:space="preserve">PAGOS POR ARRENDAMIENTO </t>
  </si>
  <si>
    <t>PUBLICIDAD</t>
  </si>
  <si>
    <t>REPARACION Y MANTENIMIENTO</t>
  </si>
  <si>
    <t>DOTACION EMPLEADOS</t>
  </si>
  <si>
    <t>SERVICIOS PUBLICOS</t>
  </si>
  <si>
    <t>SUMINISTROS DE OFICINA</t>
  </si>
  <si>
    <t>SUSCRIPCIONES Y AFILIACIONES</t>
  </si>
  <si>
    <t>TELEFONO</t>
  </si>
  <si>
    <t>AGUA</t>
  </si>
  <si>
    <t>INTERNET</t>
  </si>
  <si>
    <t xml:space="preserve">CORREO </t>
  </si>
  <si>
    <t>MES 1</t>
  </si>
  <si>
    <t>MES 2</t>
  </si>
  <si>
    <t>MES 3</t>
  </si>
  <si>
    <t>MES 4</t>
  </si>
  <si>
    <t>MES 5</t>
  </si>
  <si>
    <t>MES 6</t>
  </si>
  <si>
    <t xml:space="preserve">SALARIO </t>
  </si>
  <si>
    <t>ACTIVIDAD</t>
  </si>
  <si>
    <t>Total Emprendedor</t>
  </si>
  <si>
    <t>Información General deL Proyecto Productivo</t>
  </si>
  <si>
    <t>Nombre del Proyecto</t>
  </si>
  <si>
    <t>Número de personas involucradas en el proyecto productivo:</t>
  </si>
  <si>
    <t>Estrategias de comercialización</t>
  </si>
  <si>
    <t>Estado Actual del Mercado</t>
  </si>
  <si>
    <t>OBJETIVOS</t>
  </si>
  <si>
    <t xml:space="preserve">Valor día </t>
  </si>
  <si>
    <t>Valor hora</t>
  </si>
  <si>
    <t>TOTAL INGRESO PROYECTADO</t>
  </si>
  <si>
    <t>MADR</t>
  </si>
  <si>
    <t>Total MADR</t>
  </si>
  <si>
    <t>Celular</t>
  </si>
  <si>
    <t>Antigüedad (si aplica)</t>
  </si>
  <si>
    <t>Departamento</t>
  </si>
  <si>
    <t>Descripción de la actividad productiva del proyecto</t>
  </si>
  <si>
    <t>Analisis extratégico interno y externo del proyecto</t>
  </si>
  <si>
    <t>Direccionamiento estratégico  del proyecto</t>
  </si>
  <si>
    <t>A continuación llene los cuadros con la información ACTUAL de su proyecto</t>
  </si>
  <si>
    <t>Posibles Clientes o clientes actuales</t>
  </si>
  <si>
    <t>Proveedores o posibles proveedores</t>
  </si>
  <si>
    <t>Describa a continuación la forma en que comercializa o piensa comercializar sus productos:</t>
  </si>
  <si>
    <t>Describa a continuación la forma en que publicita o piensa publicitar sus productos:</t>
  </si>
  <si>
    <t xml:space="preserve"> COSTOS DE PRODUCCIÓN DE SU PROYECTO O POSIBLES COSTOS DEL PROYECTO</t>
  </si>
  <si>
    <t>PROYECCION ANUAL VENTAS PRODUCTO5</t>
  </si>
  <si>
    <t xml:space="preserve">PERIODOS </t>
  </si>
  <si>
    <t>INFLACIÓN</t>
  </si>
  <si>
    <t>PLANTA E INSTALACIONES</t>
  </si>
  <si>
    <t xml:space="preserve">CUADROS RESUMENES </t>
  </si>
  <si>
    <t>PRECIO DE COMPRA</t>
  </si>
  <si>
    <t>COSTO DE LAS COMPRAS</t>
  </si>
  <si>
    <t>VALOR UNITARIO ($)</t>
  </si>
  <si>
    <t>PRESUPUESTO</t>
  </si>
  <si>
    <t>QUIÉN PONE EL RECURSO</t>
  </si>
  <si>
    <t>AREA PRODUCTIVA</t>
  </si>
  <si>
    <t>AREA COMERCIAL</t>
  </si>
  <si>
    <t>MAQUINARIA, EQUIPO E INSUMOS</t>
  </si>
  <si>
    <t>RUBROS A FINANCIAR CON LOS RECURSOS DE LA CONVOCATORIA (RECURSOS OTORGADOS POR EL MADR Y OTROS )</t>
  </si>
  <si>
    <t>Unidad de Medida</t>
  </si>
  <si>
    <t xml:space="preserve">Cantidades vendidas al mes </t>
  </si>
  <si>
    <t>Datos de los estudiantes participantes</t>
  </si>
  <si>
    <t>Institución de Educación Superior - CERES</t>
  </si>
  <si>
    <t>AÑO 1</t>
  </si>
  <si>
    <t>MAQUINARIA E INSUMOS</t>
  </si>
  <si>
    <t>DESCRIPCIÓN DE LOS SOLICITADO</t>
  </si>
  <si>
    <t>¿Cuantos pretende generar con los recursos de la convocatoria?</t>
  </si>
  <si>
    <t>¿Cuántos ingresos obtiene en la actualidad su proyecto?</t>
  </si>
  <si>
    <t>¿Cuantos empleos directos e indirectos genera su proyecto actualmente?</t>
  </si>
  <si>
    <t>¿Cuantos pretende obtener con los recursos de la convocatoria?</t>
  </si>
  <si>
    <t>Acorde a la información suministrada (y principalmente al presupuesto) haga una breve justificación y descripción de las necesidades y potencialidades acorde a lo solicitado</t>
  </si>
  <si>
    <t>QUÉ PRETENDE GENERAR CON ESA INVERSIÓN</t>
  </si>
  <si>
    <t>POR QUÉ ES NECESARIA LA INVERSIÓN</t>
  </si>
  <si>
    <t>¿EXISTEN SOPORTES QUE JUSTIFIQUEN DICHA INVERSIÓN? (INVESTIGACIÓN, ESTUDIO DE MERCADO, CLIENTES FIJOS, ETC)</t>
  </si>
  <si>
    <t>¿Cuánto produce en la actualidad su proyecto?</t>
  </si>
  <si>
    <t>¿Cuanto pretende producir con los recursos de la convocatoria?</t>
  </si>
  <si>
    <t>Mercados locales actuales</t>
  </si>
  <si>
    <t>Mercados locales proyectados</t>
  </si>
  <si>
    <t>Mercados regionales actuales</t>
  </si>
  <si>
    <t>Mercados regionales proyectados</t>
  </si>
  <si>
    <t>Mercados nacionales actuales</t>
  </si>
  <si>
    <t>Mercados nacionales proyectados</t>
  </si>
  <si>
    <t>FAVOR COMPLETE LOS SIGUIENTES CUADROS</t>
  </si>
  <si>
    <t>MERCADOS DE SU PROYECTO</t>
  </si>
  <si>
    <t>Competencia de sus productos</t>
  </si>
  <si>
    <t>Justifique las características propias de sus productos que lo diferencian de sus competidores (acorde a la competencia), el perfil del cliente y la estrategia para competir o surgir</t>
  </si>
  <si>
    <t>INFORMACIÓN GENERAL DEL PROYECTO PRODUCTIVO</t>
  </si>
  <si>
    <t>GASTOS DEL PROYECTO PRODUCTIVO</t>
  </si>
  <si>
    <t xml:space="preserve">MUEBLES Y ENSERES </t>
  </si>
  <si>
    <t>NOMBRE PRODUCTO O SERVICIO 1</t>
  </si>
  <si>
    <t>NOMBRE PRODUCTO O SERVICIO 3</t>
  </si>
  <si>
    <t>NOMBRE PRODUCTO O SERVICIO 4</t>
  </si>
  <si>
    <t>NOMBRE PRODUCTO O SERVICIO 5</t>
  </si>
  <si>
    <t>TOTAL COSTOS ANUALES</t>
  </si>
  <si>
    <t>PROYECCION ANUAL VENTAS PRODUCTO 1</t>
  </si>
  <si>
    <t>IPP</t>
  </si>
  <si>
    <t>INFLACIÓN (IPC)</t>
  </si>
  <si>
    <t>NOMBRE PRODUCTO O SERVICIO 2</t>
  </si>
  <si>
    <t>Año 1</t>
  </si>
  <si>
    <t>FLUJO DE CAJA DEL PROYECTO</t>
  </si>
  <si>
    <t>Detalle</t>
  </si>
  <si>
    <t>Año 0</t>
  </si>
  <si>
    <t>Año 2</t>
  </si>
  <si>
    <t>Año 3</t>
  </si>
  <si>
    <t>Año 4</t>
  </si>
  <si>
    <t>Año 5</t>
  </si>
  <si>
    <t>INGRESOS</t>
  </si>
  <si>
    <t>Ingresos Operacionales</t>
  </si>
  <si>
    <t>Total Ingresos</t>
  </si>
  <si>
    <t>EGRESOS</t>
  </si>
  <si>
    <t>Costos de materia prima</t>
  </si>
  <si>
    <t>Costos de mano de obra directa</t>
  </si>
  <si>
    <t>Total costos</t>
  </si>
  <si>
    <t>Total Gastos</t>
  </si>
  <si>
    <t>Total Egresos</t>
  </si>
  <si>
    <t>Flujo neto del proyecto</t>
  </si>
  <si>
    <t>TIR</t>
  </si>
  <si>
    <t>VAN</t>
  </si>
  <si>
    <t>BALANCE GENERAL</t>
  </si>
  <si>
    <t>ACTIVOS CORRIENTES</t>
  </si>
  <si>
    <t>Caja</t>
  </si>
  <si>
    <t>Bancos</t>
  </si>
  <si>
    <t>Cuentas por cobrar</t>
  </si>
  <si>
    <t>Inventarios Materia prima</t>
  </si>
  <si>
    <t>Inventario de producción en proceso</t>
  </si>
  <si>
    <t>Inventario de producción terminada</t>
  </si>
  <si>
    <t>ACTIVOS FIJOS</t>
  </si>
  <si>
    <t>Maquinaria y equipo</t>
  </si>
  <si>
    <t>Vehículos</t>
  </si>
  <si>
    <t>Muebles y enseres</t>
  </si>
  <si>
    <t>Construcciones</t>
  </si>
  <si>
    <t>Terrenos</t>
  </si>
  <si>
    <t>OTROS ACTIVOS</t>
  </si>
  <si>
    <t>TOTAL ACTIVOS</t>
  </si>
  <si>
    <t>PASIVOS</t>
  </si>
  <si>
    <t>PASIVOS CORRIENTES</t>
  </si>
  <si>
    <t>Obligaciones bancarias</t>
  </si>
  <si>
    <t>Cuentas por pagar a proveedores</t>
  </si>
  <si>
    <t>Obligaciones laborales</t>
  </si>
  <si>
    <t>TOTAL PASIVO</t>
  </si>
  <si>
    <t>PATRIMONIO</t>
  </si>
  <si>
    <t>Aportes sociales (capital)</t>
  </si>
  <si>
    <t>TOTAL PATRIMONIO</t>
  </si>
  <si>
    <t>TOTAL PASIVO + PATRIMONIO</t>
  </si>
  <si>
    <t>SUMAS IGUALES</t>
  </si>
  <si>
    <t>ESTADO DE PÉRDIDAS Y GANANCIAS</t>
  </si>
  <si>
    <t>(-) Devoluciones y descuentos</t>
  </si>
  <si>
    <t>INGRESOS OPERACIONALES</t>
  </si>
  <si>
    <t>(-) Costos de ventas</t>
  </si>
  <si>
    <t>UTILIDAD BRUTA OPERACIONAL</t>
  </si>
  <si>
    <t>(-) Gastos operacionales de ventas</t>
  </si>
  <si>
    <t>(-) Gastos operacionales de administración</t>
  </si>
  <si>
    <t>UTILIDAD OPERACIONAL</t>
  </si>
  <si>
    <t>(+) Ingresos no operacionales</t>
  </si>
  <si>
    <t>(-) Gastos no operacionales</t>
  </si>
  <si>
    <t>UTILIDAD ANTES DE IMPUESTOS</t>
  </si>
  <si>
    <t>(-) Impuestos de renta y complementarios</t>
  </si>
  <si>
    <t>UTILIDAD NETA</t>
  </si>
  <si>
    <t>GASTOS DE PERSONAL ADMINISTRATIVO</t>
  </si>
  <si>
    <t>COSTOS DE MANO DE OBRA DIRECTA</t>
  </si>
  <si>
    <t>En la casilla naranja ingrese el valor que proyecta pagar a los diferentes empleados de su proyecto; en la casilla azul obtendrá el total a pagar sumando las prestaciones y demás. Con el valor arrojado en la casilla Azul complete el cuadro de costos de mano de obra directa.</t>
  </si>
  <si>
    <t>En la casilla naranja ingrese el valor que proyecta pagar a los diferentes empleados adminstrativos de su proyecto; en la casilla azul obtendrá el total a pagar sumando las prestaciones y demás. Con el valor arrojado en la casilla Azul complete el cuadro de gastos de personal administrativo.</t>
  </si>
  <si>
    <t>COSTOS DE PERSONAL OPERATIVO</t>
  </si>
  <si>
    <t>TOTAL COSTOS DE MANO DE OBRA ANUAL</t>
  </si>
  <si>
    <t>TOTAL GASTOS DE PERSONAL ADMINITRATIVO</t>
  </si>
  <si>
    <t>OTROS</t>
  </si>
  <si>
    <t>TOTAL INVERSIONES AÑO UNO</t>
  </si>
  <si>
    <t>AÑO 0</t>
  </si>
  <si>
    <t>CANTIDADES VENDIDAS</t>
  </si>
  <si>
    <t>Total inversiones</t>
  </si>
  <si>
    <t>Gastos de Administración</t>
  </si>
  <si>
    <t>Gastos de personal administrativo</t>
  </si>
  <si>
    <t>CRONOGRAMA ACTIVIDADES</t>
  </si>
  <si>
    <t>ESTADOS FINANCIEROS</t>
  </si>
  <si>
    <t>NOMBRE PRODUCTO O SERVICIO 1: ________________________________</t>
  </si>
  <si>
    <t>NOMBRE PRODUCTO O SERVCIO 2: _________________________________</t>
  </si>
  <si>
    <t>NOMBRE PRODUCTO O SERVICIO 3:___________________________________</t>
  </si>
  <si>
    <t>NOMBRE PRODUCTO O SERVICIO 4:______________________________________</t>
  </si>
  <si>
    <t>NOMBRE PRODUCTO O SERVICIO 5:____________________________________</t>
  </si>
  <si>
    <t>TOTAL AÑO 0</t>
  </si>
  <si>
    <t>NOMBRE DEL PRODUCTO O SERVICIO 1</t>
  </si>
  <si>
    <t>CANTIDAD ANUAL</t>
  </si>
  <si>
    <t>NOMBRE DEL PRODUCTO O SERVICIO 2</t>
  </si>
  <si>
    <t>PROYECCION ANUAL DE COMPRAS PRODUCTO 1</t>
  </si>
  <si>
    <t>PROYECCION ANUAL DE COMPRAS PRODUCTO 2</t>
  </si>
  <si>
    <t>PROYECCION ANUAL DE COMPRAS PRODUCTO 3</t>
  </si>
  <si>
    <t>PROYECCION ANUAL DE COMPRAS PRODUCTO 4</t>
  </si>
  <si>
    <t>PROYECCION ANUAL DE COMPRAS PRODUCTO 5</t>
  </si>
  <si>
    <t>NOMBRE DEL PRODUCTO O SERVICIO 3</t>
  </si>
  <si>
    <t>NOMBRE DEL PRODUCTO O SERVICIO 4</t>
  </si>
  <si>
    <t>NOMBRE DEL PRODUCTO O SERVICIO 5</t>
  </si>
  <si>
    <t>ESTUDIANTE(S)</t>
  </si>
  <si>
    <r>
      <t xml:space="preserve">A continuación complete la información de los siguientes cuadros acorde a su proyecto.
</t>
    </r>
    <r>
      <rPr>
        <b/>
        <sz val="12"/>
        <color indexed="8"/>
        <rFont val="Calibri"/>
        <family val="2"/>
      </rPr>
      <t>(Recuerde que todas las hojas deben ser diligenciadas y que no se debe modificar los formatos establecidos, de lo contrario puede ser causal de rechazo de su propuesta)</t>
    </r>
  </si>
  <si>
    <t>PRECIO DE VENTAS</t>
  </si>
  <si>
    <t>UNIDADES A VENDER ANUALES POR PRODUCTO</t>
  </si>
  <si>
    <t>VENTAS ANUALES POR PRODUCTO</t>
  </si>
  <si>
    <t>CARGOS POR SERVICIOS BANCARIOS</t>
  </si>
  <si>
    <t>No.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</si>
</sst>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_-;\-* #,##0_-;_-* &quot;-&quot;??_-;_-@_-"/>
    <numFmt numFmtId="171" formatCode="_-&quot;$&quot;* #,##0_-;\-&quot;$&quot;* #,##0_-;_-&quot;$&quot;* &quot;-&quot;??_-;_-@_-"/>
    <numFmt numFmtId="172" formatCode="_-* #,##0.000_-;\-* #,##0.000_-;_-* &quot;-&quot;??_-;_-@_-"/>
    <numFmt numFmtId="173" formatCode="&quot;Año &quot;#,##0"/>
    <numFmt numFmtId="174" formatCode="0.0%"/>
    <numFmt numFmtId="175" formatCode="0.000%"/>
    <numFmt numFmtId="176" formatCode="_-* #,##0.0000_-;\-* #,##0.0000_-;_-* &quot;-&quot;??_-;_-@_-"/>
    <numFmt numFmtId="177" formatCode="#,##0.0000"/>
    <numFmt numFmtId="178" formatCode="0.0000"/>
    <numFmt numFmtId="179" formatCode="0.000000"/>
    <numFmt numFmtId="180" formatCode="[$$-240A]\ #,##0"/>
    <numFmt numFmtId="181" formatCode="[$$-240A]\ #,##0.00_ ;\-[$$-240A]\ #,##0.00\ "/>
    <numFmt numFmtId="182" formatCode="_(&quot;$&quot;\ * #,##0_);_(&quot;$&quot;\ * \(#,##0\);_(&quot;$&quot;\ * &quot;-&quot;??_);_(@_)"/>
    <numFmt numFmtId="183" formatCode="&quot;$&quot;\ #,##0.00;[Red]&quot;$&quot;\ \-#,##0.00"/>
    <numFmt numFmtId="184" formatCode="_([$$-240A]\ * #,##0.00_);_([$$-240A]\ * \(#,##0.00\);_([$$-240A]\ * &quot;-&quot;??_);_(@_)"/>
    <numFmt numFmtId="185" formatCode="_([$$-240A]\ * #,##0_);_([$$-240A]\ * \(#,##0\);_([$$-240A]\ * &quot;-&quot;??_);_(@_)"/>
    <numFmt numFmtId="186" formatCode="&quot;$&quot;\ 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.5"/>
      <color indexed="63"/>
      <name val="Verdana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8"/>
      <color indexed="63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b/>
      <sz val="8.5"/>
      <color indexed="63"/>
      <name val="Verdana"/>
      <family val="2"/>
    </font>
    <font>
      <b/>
      <sz val="8.5"/>
      <name val="Verdana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65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/>
      <protection/>
    </xf>
    <xf numFmtId="179" fontId="12" fillId="0" borderId="12" xfId="60" applyNumberFormat="1" applyFont="1" applyBorder="1" applyProtection="1">
      <alignment/>
      <protection locked="0"/>
    </xf>
    <xf numFmtId="179" fontId="12" fillId="0" borderId="12" xfId="60" applyNumberFormat="1" applyFont="1" applyBorder="1" applyAlignment="1" applyProtection="1">
      <alignment horizontal="center"/>
      <protection locked="0"/>
    </xf>
    <xf numFmtId="1" fontId="4" fillId="0" borderId="10" xfId="60" applyNumberFormat="1" applyBorder="1" applyProtection="1">
      <alignment/>
      <protection locked="0"/>
    </xf>
    <xf numFmtId="1" fontId="4" fillId="0" borderId="13" xfId="48" applyNumberFormat="1" applyFont="1" applyBorder="1" applyAlignment="1" applyProtection="1">
      <alignment/>
      <protection locked="0"/>
    </xf>
    <xf numFmtId="0" fontId="12" fillId="0" borderId="13" xfId="60" applyFont="1" applyBorder="1" applyProtection="1">
      <alignment/>
      <protection locked="0"/>
    </xf>
    <xf numFmtId="0" fontId="12" fillId="0" borderId="13" xfId="60" applyFont="1" applyBorder="1" applyAlignment="1" applyProtection="1">
      <alignment horizontal="center"/>
      <protection locked="0"/>
    </xf>
    <xf numFmtId="177" fontId="4" fillId="0" borderId="10" xfId="60" applyNumberFormat="1" applyBorder="1" applyProtection="1">
      <alignment/>
      <protection locked="0"/>
    </xf>
    <xf numFmtId="176" fontId="4" fillId="0" borderId="13" xfId="48" applyNumberFormat="1" applyFont="1" applyBorder="1" applyAlignment="1" applyProtection="1">
      <alignment/>
      <protection locked="0"/>
    </xf>
    <xf numFmtId="3" fontId="4" fillId="0" borderId="10" xfId="60" applyNumberFormat="1" applyBorder="1" applyProtection="1">
      <alignment/>
      <protection locked="0"/>
    </xf>
    <xf numFmtId="0" fontId="4" fillId="0" borderId="13" xfId="60" applyBorder="1" applyAlignment="1" applyProtection="1">
      <alignment wrapText="1"/>
      <protection locked="0"/>
    </xf>
    <xf numFmtId="3" fontId="68" fillId="0" borderId="13" xfId="55" applyNumberFormat="1" applyFont="1" applyFill="1" applyBorder="1" applyAlignment="1" applyProtection="1">
      <alignment/>
      <protection locked="0"/>
    </xf>
    <xf numFmtId="4" fontId="4" fillId="0" borderId="10" xfId="60" applyNumberFormat="1" applyBorder="1" applyProtection="1">
      <alignment/>
      <protection locked="0"/>
    </xf>
    <xf numFmtId="176" fontId="4" fillId="0" borderId="13" xfId="48" applyNumberFormat="1" applyFont="1" applyBorder="1" applyAlignment="1" applyProtection="1">
      <alignment/>
      <protection locked="0"/>
    </xf>
    <xf numFmtId="0" fontId="12" fillId="0" borderId="13" xfId="60" applyFont="1" applyBorder="1" applyAlignment="1" applyProtection="1">
      <alignment wrapText="1"/>
      <protection locked="0"/>
    </xf>
    <xf numFmtId="0" fontId="12" fillId="0" borderId="13" xfId="60" applyFont="1" applyFill="1" applyBorder="1" applyAlignment="1" applyProtection="1">
      <alignment horizontal="center"/>
      <protection locked="0"/>
    </xf>
    <xf numFmtId="0" fontId="4" fillId="0" borderId="13" xfId="60" applyBorder="1" applyProtection="1">
      <alignment/>
      <protection locked="0"/>
    </xf>
    <xf numFmtId="0" fontId="4" fillId="0" borderId="10" xfId="60" applyBorder="1" applyProtection="1">
      <alignment/>
      <protection locked="0"/>
    </xf>
    <xf numFmtId="170" fontId="0" fillId="13" borderId="13" xfId="48" applyNumberFormat="1" applyFont="1" applyFill="1" applyBorder="1" applyAlignment="1" applyProtection="1">
      <alignment/>
      <protection locked="0"/>
    </xf>
    <xf numFmtId="170" fontId="4" fillId="0" borderId="13" xfId="48" applyNumberFormat="1" applyFont="1" applyFill="1" applyBorder="1" applyAlignment="1" applyProtection="1">
      <alignment/>
      <protection locked="0"/>
    </xf>
    <xf numFmtId="170" fontId="4" fillId="0" borderId="13" xfId="48" applyNumberFormat="1" applyFont="1" applyFill="1" applyBorder="1" applyAlignment="1" applyProtection="1">
      <alignment vertical="center"/>
      <protection locked="0"/>
    </xf>
    <xf numFmtId="170" fontId="0" fillId="0" borderId="13" xfId="48" applyNumberFormat="1" applyFont="1" applyFill="1" applyBorder="1" applyAlignment="1" applyProtection="1">
      <alignment vertical="center"/>
      <protection locked="0"/>
    </xf>
    <xf numFmtId="170" fontId="4" fillId="0" borderId="14" xfId="48" applyNumberFormat="1" applyFont="1" applyFill="1" applyBorder="1" applyAlignment="1" applyProtection="1">
      <alignment vertical="center"/>
      <protection locked="0"/>
    </xf>
    <xf numFmtId="173" fontId="16" fillId="36" borderId="15" xfId="62" applyNumberFormat="1" applyFont="1" applyFill="1" applyBorder="1" applyAlignment="1" applyProtection="1">
      <alignment horizontal="center"/>
      <protection hidden="1"/>
    </xf>
    <xf numFmtId="173" fontId="16" fillId="36" borderId="16" xfId="62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 wrapText="1"/>
      <protection locked="0"/>
    </xf>
    <xf numFmtId="173" fontId="16" fillId="36" borderId="12" xfId="62" applyNumberFormat="1" applyFont="1" applyFill="1" applyBorder="1" applyAlignment="1" applyProtection="1">
      <alignment horizontal="center"/>
      <protection hidden="1"/>
    </xf>
    <xf numFmtId="10" fontId="15" fillId="0" borderId="0" xfId="62" applyNumberFormat="1" applyFont="1" applyFill="1" applyBorder="1" applyAlignment="1" applyProtection="1">
      <alignment horizontal="center"/>
      <protection locked="0"/>
    </xf>
    <xf numFmtId="173" fontId="16" fillId="36" borderId="15" xfId="0" applyNumberFormat="1" applyFont="1" applyFill="1" applyBorder="1" applyAlignment="1" applyProtection="1">
      <alignment horizontal="center"/>
      <protection hidden="1"/>
    </xf>
    <xf numFmtId="0" fontId="1" fillId="37" borderId="13" xfId="58" applyFont="1" applyFill="1" applyBorder="1" applyAlignment="1" applyProtection="1">
      <alignment wrapText="1"/>
      <protection/>
    </xf>
    <xf numFmtId="0" fontId="1" fillId="37" borderId="10" xfId="58" applyFont="1" applyFill="1" applyBorder="1" applyAlignment="1" applyProtection="1">
      <alignment wrapText="1"/>
      <protection/>
    </xf>
    <xf numFmtId="0" fontId="1" fillId="37" borderId="17" xfId="58" applyFont="1" applyFill="1" applyBorder="1" applyAlignment="1" applyProtection="1">
      <alignment wrapText="1"/>
      <protection/>
    </xf>
    <xf numFmtId="0" fontId="1" fillId="37" borderId="11" xfId="58" applyFont="1" applyFill="1" applyBorder="1" applyAlignment="1" applyProtection="1">
      <alignment wrapText="1"/>
      <protection/>
    </xf>
    <xf numFmtId="0" fontId="1" fillId="37" borderId="18" xfId="58" applyFont="1" applyFill="1" applyBorder="1" applyAlignment="1" applyProtection="1">
      <alignment wrapText="1"/>
      <protection/>
    </xf>
    <xf numFmtId="0" fontId="2" fillId="37" borderId="10" xfId="58" applyFont="1" applyFill="1" applyBorder="1" applyAlignment="1" applyProtection="1">
      <alignment wrapText="1"/>
      <protection/>
    </xf>
    <xf numFmtId="0" fontId="28" fillId="37" borderId="10" xfId="58" applyFont="1" applyFill="1" applyBorder="1" applyAlignment="1" applyProtection="1">
      <alignment wrapText="1"/>
      <protection/>
    </xf>
    <xf numFmtId="0" fontId="26" fillId="37" borderId="11" xfId="58" applyFont="1" applyFill="1" applyBorder="1" applyAlignment="1" applyProtection="1">
      <alignment wrapText="1"/>
      <protection/>
    </xf>
    <xf numFmtId="0" fontId="1" fillId="37" borderId="14" xfId="58" applyFont="1" applyFill="1" applyBorder="1" applyAlignment="1" applyProtection="1">
      <alignment wrapText="1"/>
      <protection/>
    </xf>
    <xf numFmtId="0" fontId="2" fillId="37" borderId="19" xfId="58" applyFont="1" applyFill="1" applyBorder="1" applyAlignment="1" applyProtection="1">
      <alignment wrapText="1"/>
      <protection/>
    </xf>
    <xf numFmtId="0" fontId="1" fillId="37" borderId="20" xfId="58" applyFont="1" applyFill="1" applyBorder="1" applyAlignment="1" applyProtection="1">
      <alignment wrapText="1"/>
      <protection/>
    </xf>
    <xf numFmtId="0" fontId="1" fillId="37" borderId="21" xfId="58" applyFont="1" applyFill="1" applyBorder="1" applyAlignment="1" applyProtection="1">
      <alignment wrapText="1"/>
      <protection/>
    </xf>
    <xf numFmtId="0" fontId="28" fillId="37" borderId="22" xfId="58" applyFont="1" applyFill="1" applyBorder="1" applyAlignment="1" applyProtection="1">
      <alignment wrapText="1"/>
      <protection/>
    </xf>
    <xf numFmtId="0" fontId="1" fillId="37" borderId="19" xfId="58" applyFont="1" applyFill="1" applyBorder="1" applyAlignment="1" applyProtection="1">
      <alignment wrapText="1"/>
      <protection/>
    </xf>
    <xf numFmtId="0" fontId="30" fillId="37" borderId="13" xfId="58" applyFont="1" applyFill="1" applyBorder="1" applyAlignment="1" applyProtection="1">
      <alignment wrapText="1"/>
      <protection/>
    </xf>
    <xf numFmtId="0" fontId="31" fillId="37" borderId="13" xfId="58" applyFont="1" applyFill="1" applyBorder="1" applyAlignment="1" applyProtection="1">
      <alignment wrapText="1"/>
      <protection/>
    </xf>
    <xf numFmtId="170" fontId="0" fillId="0" borderId="14" xfId="48" applyNumberFormat="1" applyFont="1" applyFill="1" applyBorder="1" applyAlignment="1" applyProtection="1">
      <alignment vertical="center"/>
      <protection locked="0"/>
    </xf>
    <xf numFmtId="173" fontId="16" fillId="0" borderId="0" xfId="62" applyNumberFormat="1" applyFont="1" applyFill="1" applyBorder="1" applyAlignment="1" applyProtection="1">
      <alignment horizontal="center"/>
      <protection hidden="1"/>
    </xf>
    <xf numFmtId="173" fontId="16" fillId="36" borderId="23" xfId="62" applyNumberFormat="1" applyFont="1" applyFill="1" applyBorder="1" applyAlignment="1" applyProtection="1">
      <alignment horizontal="center"/>
      <protection hidden="1"/>
    </xf>
    <xf numFmtId="173" fontId="16" fillId="36" borderId="24" xfId="62" applyNumberFormat="1" applyFont="1" applyFill="1" applyBorder="1" applyAlignment="1" applyProtection="1">
      <alignment horizontal="center"/>
      <protection hidden="1"/>
    </xf>
    <xf numFmtId="10" fontId="15" fillId="38" borderId="2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5" borderId="26" xfId="63" applyFont="1" applyFill="1" applyBorder="1" applyAlignment="1" applyProtection="1">
      <alignment horizontal="center"/>
      <protection/>
    </xf>
    <xf numFmtId="0" fontId="5" fillId="35" borderId="27" xfId="63" applyFont="1" applyFill="1" applyBorder="1" applyAlignment="1" applyProtection="1">
      <alignment horizontal="center"/>
      <protection/>
    </xf>
    <xf numFmtId="0" fontId="5" fillId="35" borderId="28" xfId="63" applyFont="1" applyFill="1" applyBorder="1" applyAlignment="1" applyProtection="1">
      <alignment horizontal="center"/>
      <protection/>
    </xf>
    <xf numFmtId="0" fontId="4" fillId="35" borderId="10" xfId="63" applyFont="1" applyFill="1" applyBorder="1" applyProtection="1">
      <alignment/>
      <protection/>
    </xf>
    <xf numFmtId="0" fontId="24" fillId="35" borderId="11" xfId="63" applyFont="1" applyFill="1" applyBorder="1" applyProtection="1">
      <alignment/>
      <protection/>
    </xf>
    <xf numFmtId="0" fontId="5" fillId="35" borderId="29" xfId="63" applyFont="1" applyFill="1" applyBorder="1" applyAlignment="1" applyProtection="1">
      <alignment horizontal="left"/>
      <protection/>
    </xf>
    <xf numFmtId="0" fontId="5" fillId="35" borderId="10" xfId="63" applyFont="1" applyFill="1" applyBorder="1" applyProtection="1">
      <alignment/>
      <protection/>
    </xf>
    <xf numFmtId="0" fontId="24" fillId="35" borderId="10" xfId="63" applyFont="1" applyFill="1" applyBorder="1" applyProtection="1">
      <alignment/>
      <protection/>
    </xf>
    <xf numFmtId="0" fontId="25" fillId="35" borderId="11" xfId="63" applyFont="1" applyFill="1" applyBorder="1" applyProtection="1">
      <alignment/>
      <protection/>
    </xf>
    <xf numFmtId="0" fontId="5" fillId="35" borderId="30" xfId="63" applyFont="1" applyFill="1" applyBorder="1" applyProtection="1">
      <alignment/>
      <protection/>
    </xf>
    <xf numFmtId="0" fontId="5" fillId="35" borderId="11" xfId="63" applyFont="1" applyFill="1" applyBorder="1" applyProtection="1">
      <alignment/>
      <protection/>
    </xf>
    <xf numFmtId="0" fontId="30" fillId="37" borderId="13" xfId="58" applyFont="1" applyFill="1" applyBorder="1" applyAlignment="1" applyProtection="1">
      <alignment wrapText="1"/>
      <protection locked="0"/>
    </xf>
    <xf numFmtId="173" fontId="16" fillId="36" borderId="31" xfId="62" applyNumberFormat="1" applyFont="1" applyFill="1" applyBorder="1" applyAlignment="1" applyProtection="1">
      <alignment horizontal="center"/>
      <protection hidden="1"/>
    </xf>
    <xf numFmtId="173" fontId="16" fillId="36" borderId="32" xfId="0" applyNumberFormat="1" applyFont="1" applyFill="1" applyBorder="1" applyAlignment="1" applyProtection="1">
      <alignment horizontal="center"/>
      <protection hidden="1"/>
    </xf>
    <xf numFmtId="173" fontId="16" fillId="36" borderId="33" xfId="0" applyNumberFormat="1" applyFont="1" applyFill="1" applyBorder="1" applyAlignment="1" applyProtection="1">
      <alignment horizontal="center"/>
      <protection hidden="1"/>
    </xf>
    <xf numFmtId="170" fontId="0" fillId="0" borderId="34" xfId="48" applyNumberFormat="1" applyFont="1" applyBorder="1" applyAlignment="1" applyProtection="1">
      <alignment horizontal="center"/>
      <protection locked="0"/>
    </xf>
    <xf numFmtId="170" fontId="0" fillId="0" borderId="35" xfId="48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62" applyFill="1" applyProtection="1">
      <alignment/>
      <protection locked="0"/>
    </xf>
    <xf numFmtId="0" fontId="7" fillId="0" borderId="12" xfId="62" applyFont="1" applyFill="1" applyBorder="1" applyAlignment="1" applyProtection="1">
      <alignment horizontal="center" wrapText="1"/>
      <protection locked="0"/>
    </xf>
    <xf numFmtId="0" fontId="4" fillId="0" borderId="0" xfId="62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3" fontId="4" fillId="0" borderId="13" xfId="62" applyNumberFormat="1" applyFill="1" applyBorder="1" applyAlignment="1" applyProtection="1">
      <alignment horizontal="center"/>
      <protection locked="0"/>
    </xf>
    <xf numFmtId="0" fontId="4" fillId="0" borderId="13" xfId="62" applyFont="1" applyFill="1" applyBorder="1" applyProtection="1">
      <alignment/>
      <protection locked="0"/>
    </xf>
    <xf numFmtId="0" fontId="4" fillId="0" borderId="13" xfId="62" applyFont="1" applyFill="1" applyBorder="1" applyAlignment="1" applyProtection="1">
      <alignment horizontal="center"/>
      <protection locked="0"/>
    </xf>
    <xf numFmtId="0" fontId="74" fillId="0" borderId="13" xfId="62" applyFont="1" applyFill="1" applyBorder="1" applyProtection="1">
      <alignment/>
      <protection locked="0"/>
    </xf>
    <xf numFmtId="0" fontId="4" fillId="0" borderId="13" xfId="62" applyFill="1" applyBorder="1" applyAlignment="1" applyProtection="1">
      <alignment horizontal="center"/>
      <protection locked="0"/>
    </xf>
    <xf numFmtId="169" fontId="4" fillId="0" borderId="13" xfId="48" applyFont="1" applyFill="1" applyBorder="1" applyAlignment="1" applyProtection="1">
      <alignment/>
      <protection locked="0"/>
    </xf>
    <xf numFmtId="0" fontId="4" fillId="0" borderId="0" xfId="62" applyFill="1" applyBorder="1" applyProtection="1">
      <alignment/>
      <protection locked="0"/>
    </xf>
    <xf numFmtId="169" fontId="4" fillId="39" borderId="13" xfId="48" applyFont="1" applyFill="1" applyBorder="1" applyAlignment="1" applyProtection="1">
      <alignment/>
      <protection/>
    </xf>
    <xf numFmtId="169" fontId="5" fillId="39" borderId="36" xfId="48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left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4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35" borderId="0" xfId="0" applyFont="1" applyFill="1" applyBorder="1" applyAlignment="1" applyProtection="1">
      <alignment wrapText="1" readingOrder="1"/>
      <protection locked="0"/>
    </xf>
    <xf numFmtId="3" fontId="0" fillId="35" borderId="0" xfId="0" applyNumberFormat="1" applyFont="1" applyFill="1" applyBorder="1" applyAlignment="1" applyProtection="1">
      <alignment horizontal="center" wrapText="1" readingOrder="1"/>
      <protection locked="0"/>
    </xf>
    <xf numFmtId="3" fontId="0" fillId="35" borderId="0" xfId="0" applyNumberFormat="1" applyFont="1" applyFill="1" applyBorder="1" applyAlignment="1" applyProtection="1">
      <alignment horizontal="center"/>
      <protection locked="0"/>
    </xf>
    <xf numFmtId="3" fontId="0" fillId="35" borderId="0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 applyFont="1" applyBorder="1" applyAlignment="1" applyProtection="1">
      <alignment horizontal="left" wrapText="1"/>
      <protection locked="0"/>
    </xf>
    <xf numFmtId="3" fontId="0" fillId="0" borderId="0" xfId="0" applyNumberFormat="1" applyFont="1" applyBorder="1" applyAlignment="1" applyProtection="1">
      <alignment horizontal="center" wrapText="1"/>
      <protection locked="0"/>
    </xf>
    <xf numFmtId="0" fontId="73" fillId="35" borderId="0" xfId="0" applyFont="1" applyFill="1" applyBorder="1" applyAlignment="1" applyProtection="1">
      <alignment vertical="top"/>
      <protection locked="0"/>
    </xf>
    <xf numFmtId="0" fontId="0" fillId="35" borderId="0" xfId="0" applyFont="1" applyFill="1" applyBorder="1" applyAlignment="1" applyProtection="1">
      <alignment vertical="top"/>
      <protection locked="0"/>
    </xf>
    <xf numFmtId="0" fontId="75" fillId="10" borderId="30" xfId="0" applyFont="1" applyFill="1" applyBorder="1" applyAlignment="1" applyProtection="1">
      <alignment horizontal="center" vertical="center" wrapText="1"/>
      <protection/>
    </xf>
    <xf numFmtId="0" fontId="75" fillId="10" borderId="12" xfId="0" applyFont="1" applyFill="1" applyBorder="1" applyAlignment="1" applyProtection="1">
      <alignment horizontal="center" vertical="center" wrapText="1"/>
      <protection/>
    </xf>
    <xf numFmtId="0" fontId="73" fillId="10" borderId="12" xfId="0" applyFont="1" applyFill="1" applyBorder="1" applyAlignment="1" applyProtection="1">
      <alignment horizontal="center" vertical="center" wrapText="1"/>
      <protection/>
    </xf>
    <xf numFmtId="0" fontId="73" fillId="10" borderId="37" xfId="0" applyFont="1" applyFill="1" applyBorder="1" applyAlignment="1" applyProtection="1">
      <alignment horizontal="center" vertical="center" wrapText="1"/>
      <protection/>
    </xf>
    <xf numFmtId="0" fontId="73" fillId="10" borderId="31" xfId="0" applyFont="1" applyFill="1" applyBorder="1" applyAlignment="1" applyProtection="1">
      <alignment vertical="center" wrapText="1"/>
      <protection/>
    </xf>
    <xf numFmtId="0" fontId="73" fillId="35" borderId="0" xfId="0" applyFont="1" applyFill="1" applyBorder="1" applyAlignment="1" applyProtection="1">
      <alignment/>
      <protection locked="0"/>
    </xf>
    <xf numFmtId="0" fontId="76" fillId="35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77" fillId="35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73" fillId="35" borderId="0" xfId="0" applyFont="1" applyFill="1" applyBorder="1" applyAlignment="1" applyProtection="1">
      <alignment/>
      <protection/>
    </xf>
    <xf numFmtId="0" fontId="73" fillId="10" borderId="13" xfId="0" applyFont="1" applyFill="1" applyBorder="1" applyAlignment="1" applyProtection="1">
      <alignment horizontal="center" vertical="center" wrapText="1"/>
      <protection/>
    </xf>
    <xf numFmtId="0" fontId="73" fillId="10" borderId="0" xfId="0" applyFont="1" applyFill="1" applyAlignment="1" applyProtection="1">
      <alignment horizontal="center" vertical="center" wrapText="1"/>
      <protection/>
    </xf>
    <xf numFmtId="165" fontId="0" fillId="39" borderId="13" xfId="53" applyFont="1" applyFill="1" applyBorder="1" applyAlignment="1" applyProtection="1">
      <alignment/>
      <protection/>
    </xf>
    <xf numFmtId="0" fontId="73" fillId="10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8" fontId="4" fillId="0" borderId="0" xfId="60" applyNumberFormat="1" applyBorder="1" applyProtection="1">
      <alignment/>
      <protection locked="0"/>
    </xf>
    <xf numFmtId="0" fontId="5" fillId="0" borderId="0" xfId="6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0" fontId="0" fillId="0" borderId="13" xfId="48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5" borderId="38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179" fontId="5" fillId="0" borderId="0" xfId="60" applyNumberFormat="1" applyFont="1" applyBorder="1" applyAlignment="1" applyProtection="1">
      <alignment horizontal="center"/>
      <protection/>
    </xf>
    <xf numFmtId="179" fontId="5" fillId="0" borderId="39" xfId="60" applyNumberFormat="1" applyFont="1" applyBorder="1" applyAlignment="1" applyProtection="1">
      <alignment horizontal="center"/>
      <protection/>
    </xf>
    <xf numFmtId="10" fontId="15" fillId="38" borderId="13" xfId="62" applyNumberFormat="1" applyFont="1" applyFill="1" applyBorder="1" applyAlignment="1" applyProtection="1">
      <alignment horizontal="center" vertical="center"/>
      <protection/>
    </xf>
    <xf numFmtId="179" fontId="4" fillId="16" borderId="13" xfId="60" applyNumberFormat="1" applyFont="1" applyFill="1" applyBorder="1" applyAlignment="1" applyProtection="1">
      <alignment horizontal="center" vertical="center" wrapText="1"/>
      <protection/>
    </xf>
    <xf numFmtId="179" fontId="4" fillId="16" borderId="13" xfId="60" applyNumberFormat="1" applyFont="1" applyFill="1" applyBorder="1" applyAlignment="1" applyProtection="1">
      <alignment horizontal="center" vertical="center"/>
      <protection/>
    </xf>
    <xf numFmtId="179" fontId="4" fillId="16" borderId="13" xfId="48" applyNumberFormat="1" applyFont="1" applyFill="1" applyBorder="1" applyAlignment="1" applyProtection="1">
      <alignment horizontal="center" vertical="center" wrapText="1"/>
      <protection/>
    </xf>
    <xf numFmtId="179" fontId="4" fillId="16" borderId="13" xfId="48" applyNumberFormat="1" applyFont="1" applyFill="1" applyBorder="1" applyAlignment="1" applyProtection="1">
      <alignment horizontal="center" vertical="center"/>
      <protection/>
    </xf>
    <xf numFmtId="176" fontId="4" fillId="16" borderId="13" xfId="48" applyNumberFormat="1" applyFont="1" applyFill="1" applyBorder="1" applyAlignment="1" applyProtection="1">
      <alignment vertical="center"/>
      <protection/>
    </xf>
    <xf numFmtId="182" fontId="12" fillId="39" borderId="34" xfId="53" applyNumberFormat="1" applyFont="1" applyFill="1" applyBorder="1" applyAlignment="1" applyProtection="1">
      <alignment/>
      <protection/>
    </xf>
    <xf numFmtId="182" fontId="12" fillId="0" borderId="34" xfId="53" applyNumberFormat="1" applyFont="1" applyFill="1" applyBorder="1" applyAlignment="1" applyProtection="1">
      <alignment/>
      <protection/>
    </xf>
    <xf numFmtId="182" fontId="12" fillId="0" borderId="13" xfId="53" applyNumberFormat="1" applyFont="1" applyFill="1" applyBorder="1" applyAlignment="1" applyProtection="1">
      <alignment/>
      <protection/>
    </xf>
    <xf numFmtId="165" fontId="4" fillId="0" borderId="13" xfId="53" applyFont="1" applyFill="1" applyBorder="1" applyAlignment="1" applyProtection="1">
      <alignment/>
      <protection/>
    </xf>
    <xf numFmtId="165" fontId="4" fillId="39" borderId="34" xfId="53" applyFont="1" applyFill="1" applyBorder="1" applyAlignment="1" applyProtection="1">
      <alignment/>
      <protection/>
    </xf>
    <xf numFmtId="165" fontId="4" fillId="0" borderId="34" xfId="53" applyFont="1" applyFill="1" applyBorder="1" applyAlignment="1" applyProtection="1">
      <alignment/>
      <protection/>
    </xf>
    <xf numFmtId="165" fontId="4" fillId="39" borderId="13" xfId="53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9" fontId="4" fillId="0" borderId="0" xfId="60" applyNumberFormat="1" applyBorder="1" applyProtection="1">
      <alignment/>
      <protection/>
    </xf>
    <xf numFmtId="178" fontId="4" fillId="0" borderId="0" xfId="60" applyNumberFormat="1" applyBorder="1" applyProtection="1">
      <alignment/>
      <protection/>
    </xf>
    <xf numFmtId="179" fontId="4" fillId="16" borderId="12" xfId="60" applyNumberFormat="1" applyFont="1" applyFill="1" applyBorder="1" applyAlignment="1" applyProtection="1">
      <alignment horizontal="center" vertical="center" wrapText="1"/>
      <protection/>
    </xf>
    <xf numFmtId="179" fontId="4" fillId="16" borderId="12" xfId="48" applyNumberFormat="1" applyFont="1" applyFill="1" applyBorder="1" applyAlignment="1" applyProtection="1">
      <alignment horizontal="center" vertical="center" wrapText="1"/>
      <protection/>
    </xf>
    <xf numFmtId="176" fontId="4" fillId="16" borderId="12" xfId="48" applyNumberFormat="1" applyFont="1" applyFill="1" applyBorder="1" applyAlignment="1" applyProtection="1">
      <alignment vertical="center"/>
      <protection/>
    </xf>
    <xf numFmtId="176" fontId="4" fillId="16" borderId="0" xfId="48" applyNumberFormat="1" applyFont="1" applyFill="1" applyBorder="1" applyAlignment="1" applyProtection="1">
      <alignment vertical="center"/>
      <protection/>
    </xf>
    <xf numFmtId="168" fontId="73" fillId="41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13" xfId="66" applyNumberFormat="1" applyFont="1" applyBorder="1" applyAlignment="1" applyProtection="1">
      <alignment/>
      <protection/>
    </xf>
    <xf numFmtId="170" fontId="0" fillId="39" borderId="17" xfId="48" applyNumberFormat="1" applyFont="1" applyFill="1" applyBorder="1" applyAlignment="1" applyProtection="1">
      <alignment/>
      <protection/>
    </xf>
    <xf numFmtId="9" fontId="0" fillId="0" borderId="13" xfId="66" applyFont="1" applyBorder="1" applyAlignment="1" applyProtection="1">
      <alignment/>
      <protection/>
    </xf>
    <xf numFmtId="170" fontId="6" fillId="39" borderId="17" xfId="0" applyNumberFormat="1" applyFont="1" applyFill="1" applyBorder="1" applyAlignment="1" applyProtection="1">
      <alignment/>
      <protection/>
    </xf>
    <xf numFmtId="10" fontId="0" fillId="0" borderId="13" xfId="66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10" fontId="0" fillId="0" borderId="14" xfId="66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9" fontId="0" fillId="0" borderId="12" xfId="66" applyFont="1" applyBorder="1" applyAlignment="1" applyProtection="1">
      <alignment/>
      <protection/>
    </xf>
    <xf numFmtId="170" fontId="0" fillId="39" borderId="12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0" fontId="0" fillId="0" borderId="12" xfId="48" applyNumberFormat="1" applyFont="1" applyBorder="1" applyAlignment="1" applyProtection="1">
      <alignment/>
      <protection/>
    </xf>
    <xf numFmtId="170" fontId="5" fillId="39" borderId="12" xfId="48" applyNumberFormat="1" applyFont="1" applyFill="1" applyBorder="1" applyAlignment="1" applyProtection="1">
      <alignment/>
      <protection/>
    </xf>
    <xf numFmtId="0" fontId="0" fillId="16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0" fontId="0" fillId="39" borderId="13" xfId="0" applyNumberFormat="1" applyFill="1" applyBorder="1" applyAlignment="1" applyProtection="1">
      <alignment/>
      <protection/>
    </xf>
    <xf numFmtId="170" fontId="0" fillId="0" borderId="13" xfId="48" applyNumberFormat="1" applyFont="1" applyBorder="1" applyAlignment="1" applyProtection="1">
      <alignment/>
      <protection/>
    </xf>
    <xf numFmtId="170" fontId="5" fillId="39" borderId="13" xfId="48" applyNumberFormat="1" applyFont="1" applyFill="1" applyBorder="1" applyAlignment="1" applyProtection="1">
      <alignment/>
      <protection/>
    </xf>
    <xf numFmtId="0" fontId="0" fillId="16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0" fillId="0" borderId="14" xfId="66" applyFont="1" applyBorder="1" applyAlignment="1" applyProtection="1">
      <alignment/>
      <protection/>
    </xf>
    <xf numFmtId="170" fontId="0" fillId="39" borderId="14" xfId="0" applyNumberFormat="1" applyFill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170" fontId="6" fillId="39" borderId="36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175" fontId="0" fillId="0" borderId="13" xfId="66" applyNumberFormat="1" applyFont="1" applyBorder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0" fontId="5" fillId="16" borderId="42" xfId="0" applyFont="1" applyFill="1" applyBorder="1" applyAlignment="1" applyProtection="1">
      <alignment/>
      <protection/>
    </xf>
    <xf numFmtId="0" fontId="5" fillId="16" borderId="41" xfId="0" applyFont="1" applyFill="1" applyBorder="1" applyAlignment="1" applyProtection="1">
      <alignment/>
      <protection/>
    </xf>
    <xf numFmtId="0" fontId="78" fillId="0" borderId="42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70" fontId="11" fillId="0" borderId="12" xfId="48" applyNumberFormat="1" applyFont="1" applyBorder="1" applyAlignment="1" applyProtection="1">
      <alignment horizontal="center" wrapText="1"/>
      <protection/>
    </xf>
    <xf numFmtId="170" fontId="4" fillId="39" borderId="13" xfId="48" applyNumberFormat="1" applyFont="1" applyFill="1" applyBorder="1" applyAlignment="1" applyProtection="1">
      <alignment/>
      <protection/>
    </xf>
    <xf numFmtId="170" fontId="0" fillId="0" borderId="0" xfId="48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0" fontId="0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0" fontId="0" fillId="0" borderId="0" xfId="48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11" fillId="0" borderId="27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170" fontId="4" fillId="39" borderId="17" xfId="48" applyNumberFormat="1" applyFont="1" applyFill="1" applyBorder="1" applyAlignment="1" applyProtection="1">
      <alignment vertical="center"/>
      <protection/>
    </xf>
    <xf numFmtId="170" fontId="0" fillId="39" borderId="36" xfId="48" applyNumberFormat="1" applyFont="1" applyFill="1" applyBorder="1" applyAlignment="1" applyProtection="1">
      <alignment vertical="center"/>
      <protection/>
    </xf>
    <xf numFmtId="170" fontId="0" fillId="0" borderId="0" xfId="0" applyNumberFormat="1" applyAlignment="1" applyProtection="1">
      <alignment/>
      <protection/>
    </xf>
    <xf numFmtId="17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0" fontId="14" fillId="0" borderId="13" xfId="48" applyNumberFormat="1" applyFont="1" applyBorder="1" applyAlignment="1" applyProtection="1">
      <alignment vertical="top" wrapText="1"/>
      <protection locked="0"/>
    </xf>
    <xf numFmtId="10" fontId="0" fillId="0" borderId="0" xfId="66" applyNumberFormat="1" applyFont="1" applyAlignment="1" applyProtection="1">
      <alignment/>
      <protection locked="0"/>
    </xf>
    <xf numFmtId="172" fontId="0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0" fontId="13" fillId="0" borderId="0" xfId="48" applyNumberFormat="1" applyFont="1" applyAlignment="1" applyProtection="1">
      <alignment/>
      <protection/>
    </xf>
    <xf numFmtId="10" fontId="15" fillId="38" borderId="43" xfId="62" applyNumberFormat="1" applyFont="1" applyFill="1" applyBorder="1" applyAlignment="1" applyProtection="1">
      <alignment horizontal="center"/>
      <protection/>
    </xf>
    <xf numFmtId="10" fontId="15" fillId="38" borderId="44" xfId="62" applyNumberFormat="1" applyFont="1" applyFill="1" applyBorder="1" applyAlignment="1" applyProtection="1">
      <alignment horizontal="center"/>
      <protection/>
    </xf>
    <xf numFmtId="10" fontId="15" fillId="38" borderId="45" xfId="62" applyNumberFormat="1" applyFont="1" applyFill="1" applyBorder="1" applyAlignment="1" applyProtection="1">
      <alignment horizontal="center"/>
      <protection/>
    </xf>
    <xf numFmtId="10" fontId="15" fillId="38" borderId="46" xfId="62" applyNumberFormat="1" applyFont="1" applyFill="1" applyBorder="1" applyAlignment="1" applyProtection="1">
      <alignment horizontal="center"/>
      <protection/>
    </xf>
    <xf numFmtId="10" fontId="15" fillId="38" borderId="18" xfId="62" applyNumberFormat="1" applyFont="1" applyFill="1" applyBorder="1" applyAlignment="1" applyProtection="1">
      <alignment horizontal="center"/>
      <protection/>
    </xf>
    <xf numFmtId="170" fontId="5" fillId="0" borderId="13" xfId="48" applyNumberFormat="1" applyFont="1" applyBorder="1" applyAlignment="1" applyProtection="1">
      <alignment horizontal="center"/>
      <protection/>
    </xf>
    <xf numFmtId="170" fontId="14" fillId="0" borderId="13" xfId="48" applyNumberFormat="1" applyFont="1" applyBorder="1" applyAlignment="1" applyProtection="1">
      <alignment vertical="top" wrapText="1"/>
      <protection/>
    </xf>
    <xf numFmtId="170" fontId="41" fillId="16" borderId="13" xfId="48" applyNumberFormat="1" applyFont="1" applyFill="1" applyBorder="1" applyAlignment="1" applyProtection="1">
      <alignment vertical="center" wrapText="1"/>
      <protection/>
    </xf>
    <xf numFmtId="170" fontId="41" fillId="0" borderId="13" xfId="48" applyNumberFormat="1" applyFont="1" applyFill="1" applyBorder="1" applyAlignment="1" applyProtection="1">
      <alignment vertical="center" wrapText="1"/>
      <protection/>
    </xf>
    <xf numFmtId="170" fontId="8" fillId="39" borderId="13" xfId="48" applyNumberFormat="1" applyFont="1" applyFill="1" applyBorder="1" applyAlignment="1" applyProtection="1">
      <alignment/>
      <protection/>
    </xf>
    <xf numFmtId="171" fontId="5" fillId="39" borderId="13" xfId="55" applyNumberFormat="1" applyFont="1" applyFill="1" applyBorder="1" applyAlignment="1" applyProtection="1">
      <alignment/>
      <protection/>
    </xf>
    <xf numFmtId="1" fontId="8" fillId="39" borderId="13" xfId="53" applyNumberFormat="1" applyFont="1" applyFill="1" applyBorder="1" applyAlignment="1" applyProtection="1">
      <alignment/>
      <protection/>
    </xf>
    <xf numFmtId="182" fontId="7" fillId="39" borderId="13" xfId="53" applyNumberFormat="1" applyFont="1" applyFill="1" applyBorder="1" applyAlignment="1" applyProtection="1">
      <alignment/>
      <protection/>
    </xf>
    <xf numFmtId="1" fontId="4" fillId="39" borderId="13" xfId="53" applyNumberFormat="1" applyFont="1" applyFill="1" applyBorder="1" applyAlignment="1" applyProtection="1">
      <alignment/>
      <protection/>
    </xf>
    <xf numFmtId="182" fontId="5" fillId="39" borderId="13" xfId="53" applyNumberFormat="1" applyFont="1" applyFill="1" applyBorder="1" applyAlignment="1" applyProtection="1">
      <alignment/>
      <protection/>
    </xf>
    <xf numFmtId="165" fontId="5" fillId="39" borderId="13" xfId="53" applyFont="1" applyFill="1" applyBorder="1" applyAlignment="1" applyProtection="1">
      <alignment/>
      <protection/>
    </xf>
    <xf numFmtId="0" fontId="11" fillId="10" borderId="13" xfId="0" applyFont="1" applyFill="1" applyBorder="1" applyAlignment="1" applyProtection="1">
      <alignment/>
      <protection/>
    </xf>
    <xf numFmtId="170" fontId="6" fillId="0" borderId="13" xfId="48" applyNumberFormat="1" applyFont="1" applyBorder="1" applyAlignment="1" applyProtection="1">
      <alignment horizontal="center"/>
      <protection/>
    </xf>
    <xf numFmtId="170" fontId="79" fillId="39" borderId="13" xfId="48" applyNumberFormat="1" applyFont="1" applyFill="1" applyBorder="1" applyAlignment="1" applyProtection="1">
      <alignment horizontal="left" wrapText="1"/>
      <protection/>
    </xf>
    <xf numFmtId="170" fontId="0" fillId="39" borderId="13" xfId="48" applyNumberFormat="1" applyFont="1" applyFill="1" applyBorder="1" applyAlignment="1" applyProtection="1">
      <alignment horizontal="left" wrapText="1"/>
      <protection/>
    </xf>
    <xf numFmtId="170" fontId="0" fillId="39" borderId="13" xfId="48" applyNumberFormat="1" applyFont="1" applyFill="1" applyBorder="1" applyAlignment="1" applyProtection="1">
      <alignment/>
      <protection/>
    </xf>
    <xf numFmtId="170" fontId="0" fillId="39" borderId="34" xfId="48" applyNumberFormat="1" applyFont="1" applyFill="1" applyBorder="1" applyAlignment="1" applyProtection="1">
      <alignment horizontal="left" wrapText="1"/>
      <protection/>
    </xf>
    <xf numFmtId="170" fontId="0" fillId="39" borderId="34" xfId="48" applyNumberFormat="1" applyFont="1" applyFill="1" applyBorder="1" applyAlignment="1" applyProtection="1">
      <alignment/>
      <protection/>
    </xf>
    <xf numFmtId="170" fontId="0" fillId="0" borderId="34" xfId="48" applyNumberFormat="1" applyFont="1" applyBorder="1" applyAlignment="1" applyProtection="1">
      <alignment/>
      <protection/>
    </xf>
    <xf numFmtId="170" fontId="0" fillId="0" borderId="47" xfId="0" applyNumberFormat="1" applyBorder="1" applyAlignment="1" applyProtection="1">
      <alignment/>
      <protection/>
    </xf>
    <xf numFmtId="0" fontId="5" fillId="10" borderId="13" xfId="0" applyFont="1" applyFill="1" applyBorder="1" applyAlignment="1" applyProtection="1">
      <alignment/>
      <protection/>
    </xf>
    <xf numFmtId="170" fontId="5" fillId="16" borderId="48" xfId="48" applyNumberFormat="1" applyFont="1" applyFill="1" applyBorder="1" applyAlignment="1" applyProtection="1">
      <alignment horizontal="center" wrapText="1"/>
      <protection/>
    </xf>
    <xf numFmtId="171" fontId="6" fillId="10" borderId="13" xfId="55" applyNumberFormat="1" applyFont="1" applyFill="1" applyBorder="1" applyAlignment="1" applyProtection="1">
      <alignment/>
      <protection/>
    </xf>
    <xf numFmtId="170" fontId="5" fillId="10" borderId="13" xfId="48" applyNumberFormat="1" applyFont="1" applyFill="1" applyBorder="1" applyAlignment="1" applyProtection="1">
      <alignment/>
      <protection/>
    </xf>
    <xf numFmtId="171" fontId="73" fillId="39" borderId="13" xfId="55" applyNumberFormat="1" applyFont="1" applyFill="1" applyBorder="1" applyAlignment="1" applyProtection="1">
      <alignment/>
      <protection/>
    </xf>
    <xf numFmtId="170" fontId="4" fillId="35" borderId="0" xfId="48" applyNumberFormat="1" applyFont="1" applyFill="1" applyAlignment="1" applyProtection="1">
      <alignment/>
      <protection locked="0"/>
    </xf>
    <xf numFmtId="170" fontId="4" fillId="35" borderId="0" xfId="48" applyNumberFormat="1" applyFont="1" applyFill="1" applyBorder="1" applyAlignment="1" applyProtection="1">
      <alignment horizontal="left"/>
      <protection locked="0"/>
    </xf>
    <xf numFmtId="170" fontId="4" fillId="35" borderId="0" xfId="48" applyNumberFormat="1" applyFont="1" applyFill="1" applyBorder="1" applyAlignment="1" applyProtection="1">
      <alignment/>
      <protection locked="0"/>
    </xf>
    <xf numFmtId="170" fontId="4" fillId="0" borderId="13" xfId="48" applyNumberFormat="1" applyFont="1" applyBorder="1" applyAlignment="1" applyProtection="1">
      <alignment/>
      <protection locked="0"/>
    </xf>
    <xf numFmtId="0" fontId="4" fillId="35" borderId="0" xfId="62" applyFill="1" applyProtection="1">
      <alignment/>
      <protection locked="0"/>
    </xf>
    <xf numFmtId="173" fontId="16" fillId="0" borderId="0" xfId="62" applyNumberFormat="1" applyFont="1" applyFill="1" applyBorder="1" applyAlignment="1" applyProtection="1">
      <alignment horizontal="center"/>
      <protection hidden="1" locked="0"/>
    </xf>
    <xf numFmtId="10" fontId="4" fillId="35" borderId="0" xfId="66" applyNumberFormat="1" applyFont="1" applyFill="1" applyAlignment="1" applyProtection="1">
      <alignment/>
      <protection locked="0"/>
    </xf>
    <xf numFmtId="172" fontId="4" fillId="35" borderId="0" xfId="48" applyNumberFormat="1" applyFont="1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170" fontId="27" fillId="0" borderId="0" xfId="48" applyNumberFormat="1" applyFont="1" applyAlignment="1" applyProtection="1">
      <alignment horizontal="center"/>
      <protection/>
    </xf>
    <xf numFmtId="170" fontId="4" fillId="35" borderId="0" xfId="48" applyNumberFormat="1" applyFont="1" applyFill="1" applyAlignment="1" applyProtection="1">
      <alignment/>
      <protection/>
    </xf>
    <xf numFmtId="170" fontId="5" fillId="10" borderId="13" xfId="48" applyNumberFormat="1" applyFont="1" applyFill="1" applyBorder="1" applyAlignment="1" applyProtection="1">
      <alignment horizontal="left"/>
      <protection/>
    </xf>
    <xf numFmtId="170" fontId="4" fillId="35" borderId="0" xfId="48" applyNumberFormat="1" applyFont="1" applyFill="1" applyBorder="1" applyAlignment="1" applyProtection="1">
      <alignment horizontal="left"/>
      <protection/>
    </xf>
    <xf numFmtId="170" fontId="4" fillId="35" borderId="0" xfId="48" applyNumberFormat="1" applyFont="1" applyFill="1" applyBorder="1" applyAlignment="1" applyProtection="1">
      <alignment/>
      <protection/>
    </xf>
    <xf numFmtId="170" fontId="40" fillId="10" borderId="13" xfId="48" applyNumberFormat="1" applyFont="1" applyFill="1" applyBorder="1" applyAlignment="1" applyProtection="1">
      <alignment vertical="top" wrapText="1"/>
      <protection/>
    </xf>
    <xf numFmtId="170" fontId="4" fillId="0" borderId="0" xfId="48" applyNumberFormat="1" applyFont="1" applyBorder="1" applyAlignment="1" applyProtection="1">
      <alignment/>
      <protection/>
    </xf>
    <xf numFmtId="170" fontId="4" fillId="0" borderId="0" xfId="48" applyNumberFormat="1" applyFont="1" applyAlignment="1" applyProtection="1">
      <alignment/>
      <protection/>
    </xf>
    <xf numFmtId="170" fontId="5" fillId="0" borderId="12" xfId="48" applyNumberFormat="1" applyFont="1" applyBorder="1" applyAlignment="1" applyProtection="1">
      <alignment horizontal="center"/>
      <protection/>
    </xf>
    <xf numFmtId="170" fontId="5" fillId="0" borderId="0" xfId="48" applyNumberFormat="1" applyFont="1" applyBorder="1" applyAlignment="1" applyProtection="1">
      <alignment horizontal="left"/>
      <protection/>
    </xf>
    <xf numFmtId="10" fontId="15" fillId="0" borderId="0" xfId="62" applyNumberFormat="1" applyFont="1" applyFill="1" applyBorder="1" applyAlignment="1" applyProtection="1">
      <alignment horizontal="center"/>
      <protection/>
    </xf>
    <xf numFmtId="169" fontId="4" fillId="0" borderId="0" xfId="48" applyNumberFormat="1" applyFont="1" applyFill="1" applyBorder="1" applyAlignment="1" applyProtection="1">
      <alignment/>
      <protection/>
    </xf>
    <xf numFmtId="170" fontId="4" fillId="0" borderId="0" xfId="48" applyNumberFormat="1" applyFont="1" applyFill="1" applyBorder="1" applyAlignment="1" applyProtection="1">
      <alignment/>
      <protection/>
    </xf>
    <xf numFmtId="185" fontId="5" fillId="39" borderId="13" xfId="53" applyNumberFormat="1" applyFont="1" applyFill="1" applyBorder="1" applyAlignment="1" applyProtection="1">
      <alignment/>
      <protection/>
    </xf>
    <xf numFmtId="170" fontId="5" fillId="42" borderId="13" xfId="48" applyNumberFormat="1" applyFont="1" applyFill="1" applyBorder="1" applyAlignment="1" applyProtection="1">
      <alignment/>
      <protection/>
    </xf>
    <xf numFmtId="185" fontId="5" fillId="39" borderId="13" xfId="48" applyNumberFormat="1" applyFont="1" applyFill="1" applyBorder="1" applyAlignment="1" applyProtection="1">
      <alignment/>
      <protection/>
    </xf>
    <xf numFmtId="0" fontId="4" fillId="35" borderId="0" xfId="62" applyFill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174" fontId="5" fillId="0" borderId="31" xfId="66" applyNumberFormat="1" applyFont="1" applyFill="1" applyBorder="1" applyAlignment="1" applyProtection="1">
      <alignment horizontal="center"/>
      <protection/>
    </xf>
    <xf numFmtId="0" fontId="73" fillId="16" borderId="13" xfId="0" applyFont="1" applyFill="1" applyBorder="1" applyAlignment="1" applyProtection="1">
      <alignment horizontal="center" wrapText="1"/>
      <protection/>
    </xf>
    <xf numFmtId="170" fontId="5" fillId="39" borderId="14" xfId="48" applyNumberFormat="1" applyFont="1" applyFill="1" applyBorder="1" applyAlignment="1" applyProtection="1">
      <alignment/>
      <protection/>
    </xf>
    <xf numFmtId="0" fontId="73" fillId="16" borderId="1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7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76" fillId="0" borderId="0" xfId="0" applyFont="1" applyAlignment="1" applyProtection="1">
      <alignment wrapText="1"/>
      <protection/>
    </xf>
    <xf numFmtId="0" fontId="5" fillId="16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wrapText="1"/>
      <protection locked="0"/>
    </xf>
    <xf numFmtId="165" fontId="4" fillId="0" borderId="13" xfId="53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165" fontId="4" fillId="0" borderId="14" xfId="53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" fillId="37" borderId="20" xfId="58" applyFont="1" applyFill="1" applyBorder="1" applyAlignment="1" applyProtection="1">
      <alignment wrapText="1"/>
      <protection locked="0"/>
    </xf>
    <xf numFmtId="0" fontId="1" fillId="37" borderId="21" xfId="58" applyFont="1" applyFill="1" applyBorder="1" applyAlignment="1" applyProtection="1">
      <alignment wrapText="1"/>
      <protection locked="0"/>
    </xf>
    <xf numFmtId="0" fontId="1" fillId="37" borderId="17" xfId="58" applyFont="1" applyFill="1" applyBorder="1" applyAlignment="1" applyProtection="1">
      <alignment wrapText="1"/>
      <protection locked="0"/>
    </xf>
    <xf numFmtId="0" fontId="1" fillId="37" borderId="46" xfId="58" applyFont="1" applyFill="1" applyBorder="1" applyAlignment="1" applyProtection="1">
      <alignment wrapText="1"/>
      <protection locked="0"/>
    </xf>
    <xf numFmtId="0" fontId="4" fillId="35" borderId="0" xfId="63" applyFill="1" applyProtection="1">
      <alignment/>
      <protection locked="0"/>
    </xf>
    <xf numFmtId="0" fontId="1" fillId="35" borderId="0" xfId="58" applyFont="1" applyFill="1" applyProtection="1">
      <alignment/>
      <protection locked="0"/>
    </xf>
    <xf numFmtId="0" fontId="1" fillId="35" borderId="0" xfId="58" applyFont="1" applyFill="1" applyAlignment="1" applyProtection="1">
      <alignment wrapText="1"/>
      <protection locked="0"/>
    </xf>
    <xf numFmtId="0" fontId="8" fillId="35" borderId="0" xfId="58" applyFont="1" applyFill="1" applyProtection="1">
      <alignment/>
      <protection locked="0"/>
    </xf>
    <xf numFmtId="0" fontId="1" fillId="0" borderId="13" xfId="58" applyFont="1" applyFill="1" applyBorder="1" applyAlignment="1" applyProtection="1">
      <alignment wrapText="1"/>
      <protection locked="0"/>
    </xf>
    <xf numFmtId="0" fontId="1" fillId="0" borderId="17" xfId="58" applyFont="1" applyFill="1" applyBorder="1" applyAlignment="1" applyProtection="1">
      <alignment wrapText="1"/>
      <protection locked="0"/>
    </xf>
    <xf numFmtId="164" fontId="29" fillId="43" borderId="13" xfId="58" applyNumberFormat="1" applyFont="1" applyFill="1" applyBorder="1" applyAlignment="1" applyProtection="1">
      <alignment wrapText="1"/>
      <protection/>
    </xf>
    <xf numFmtId="164" fontId="29" fillId="43" borderId="17" xfId="58" applyNumberFormat="1" applyFont="1" applyFill="1" applyBorder="1" applyAlignment="1" applyProtection="1">
      <alignment wrapText="1"/>
      <protection/>
    </xf>
    <xf numFmtId="164" fontId="29" fillId="43" borderId="49" xfId="58" applyNumberFormat="1" applyFont="1" applyFill="1" applyBorder="1" applyAlignment="1" applyProtection="1">
      <alignment wrapText="1"/>
      <protection/>
    </xf>
    <xf numFmtId="164" fontId="26" fillId="43" borderId="18" xfId="58" applyNumberFormat="1" applyFont="1" applyFill="1" applyBorder="1" applyAlignment="1" applyProtection="1">
      <alignment wrapText="1"/>
      <protection/>
    </xf>
    <xf numFmtId="164" fontId="26" fillId="43" borderId="46" xfId="58" applyNumberFormat="1" applyFont="1" applyFill="1" applyBorder="1" applyAlignment="1" applyProtection="1">
      <alignment wrapText="1"/>
      <protection/>
    </xf>
    <xf numFmtId="0" fontId="4" fillId="35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48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35" borderId="0" xfId="0" applyFont="1" applyFill="1" applyAlignment="1" applyProtection="1">
      <alignment/>
      <protection/>
    </xf>
    <xf numFmtId="0" fontId="5" fillId="44" borderId="13" xfId="0" applyFont="1" applyFill="1" applyBorder="1" applyAlignment="1" applyProtection="1">
      <alignment horizontal="center"/>
      <protection/>
    </xf>
    <xf numFmtId="0" fontId="5" fillId="44" borderId="14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0" fillId="0" borderId="52" xfId="0" applyFont="1" applyBorder="1" applyAlignment="1" applyProtection="1">
      <alignment wrapText="1"/>
      <protection locked="0"/>
    </xf>
    <xf numFmtId="0" fontId="76" fillId="35" borderId="0" xfId="0" applyFont="1" applyFill="1" applyAlignment="1" applyProtection="1">
      <alignment vertical="top"/>
      <protection/>
    </xf>
    <xf numFmtId="165" fontId="0" fillId="0" borderId="13" xfId="53" applyFont="1" applyBorder="1" applyAlignment="1" applyProtection="1">
      <alignment wrapText="1"/>
      <protection locked="0"/>
    </xf>
    <xf numFmtId="0" fontId="43" fillId="0" borderId="53" xfId="0" applyFont="1" applyBorder="1" applyAlignment="1" applyProtection="1">
      <alignment vertical="center" wrapText="1"/>
      <protection locked="0"/>
    </xf>
    <xf numFmtId="0" fontId="43" fillId="35" borderId="53" xfId="0" applyFont="1" applyFill="1" applyBorder="1" applyAlignment="1" applyProtection="1">
      <alignment vertical="center" wrapText="1"/>
      <protection locked="0"/>
    </xf>
    <xf numFmtId="0" fontId="43" fillId="0" borderId="54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22" xfId="0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vertical="center" wrapText="1"/>
      <protection locked="0"/>
    </xf>
    <xf numFmtId="173" fontId="16" fillId="36" borderId="32" xfId="62" applyNumberFormat="1" applyFont="1" applyFill="1" applyBorder="1" applyAlignment="1" applyProtection="1">
      <alignment horizontal="center"/>
      <protection hidden="1"/>
    </xf>
    <xf numFmtId="170" fontId="27" fillId="0" borderId="0" xfId="48" applyNumberFormat="1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167" fontId="4" fillId="43" borderId="13" xfId="63" applyNumberFormat="1" applyFont="1" applyFill="1" applyBorder="1" applyProtection="1">
      <alignment/>
      <protection/>
    </xf>
    <xf numFmtId="167" fontId="24" fillId="43" borderId="46" xfId="63" applyNumberFormat="1" applyFont="1" applyFill="1" applyBorder="1" applyProtection="1">
      <alignment/>
      <protection/>
    </xf>
    <xf numFmtId="169" fontId="5" fillId="43" borderId="13" xfId="63" applyNumberFormat="1" applyFont="1" applyFill="1" applyBorder="1" applyAlignment="1" applyProtection="1">
      <alignment horizontal="left"/>
      <protection/>
    </xf>
    <xf numFmtId="0" fontId="5" fillId="43" borderId="13" xfId="63" applyFont="1" applyFill="1" applyBorder="1" applyAlignment="1" applyProtection="1">
      <alignment horizontal="left"/>
      <protection/>
    </xf>
    <xf numFmtId="169" fontId="4" fillId="43" borderId="13" xfId="63" applyNumberFormat="1" applyFont="1" applyFill="1" applyBorder="1" applyProtection="1">
      <alignment/>
      <protection/>
    </xf>
    <xf numFmtId="167" fontId="4" fillId="43" borderId="17" xfId="63" applyNumberFormat="1" applyFont="1" applyFill="1" applyBorder="1" applyProtection="1">
      <alignment/>
      <protection/>
    </xf>
    <xf numFmtId="167" fontId="5" fillId="43" borderId="13" xfId="63" applyNumberFormat="1" applyFont="1" applyFill="1" applyBorder="1" applyProtection="1">
      <alignment/>
      <protection/>
    </xf>
    <xf numFmtId="167" fontId="4" fillId="43" borderId="13" xfId="63" applyNumberFormat="1" applyFill="1" applyBorder="1" applyProtection="1">
      <alignment/>
      <protection/>
    </xf>
    <xf numFmtId="167" fontId="24" fillId="43" borderId="13" xfId="63" applyNumberFormat="1" applyFont="1" applyFill="1" applyBorder="1" applyProtection="1">
      <alignment/>
      <protection/>
    </xf>
    <xf numFmtId="167" fontId="4" fillId="43" borderId="46" xfId="63" applyNumberFormat="1" applyFill="1" applyBorder="1" applyProtection="1">
      <alignment/>
      <protection/>
    </xf>
    <xf numFmtId="10" fontId="5" fillId="43" borderId="12" xfId="63" applyNumberFormat="1" applyFont="1" applyFill="1" applyBorder="1" applyProtection="1">
      <alignment/>
      <protection/>
    </xf>
    <xf numFmtId="183" fontId="5" fillId="43" borderId="46" xfId="63" applyNumberFormat="1" applyFont="1" applyFill="1" applyBorder="1" applyProtection="1">
      <alignment/>
      <protection/>
    </xf>
    <xf numFmtId="0" fontId="12" fillId="44" borderId="14" xfId="0" applyFont="1" applyFill="1" applyBorder="1" applyAlignment="1" applyProtection="1">
      <alignment horizontal="center"/>
      <protection/>
    </xf>
    <xf numFmtId="186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86" fontId="5" fillId="39" borderId="13" xfId="0" applyNumberFormat="1" applyFont="1" applyFill="1" applyBorder="1" applyAlignment="1" applyProtection="1">
      <alignment horizontal="right" vertical="center" wrapText="1"/>
      <protection/>
    </xf>
    <xf numFmtId="186" fontId="4" fillId="0" borderId="13" xfId="48" applyNumberFormat="1" applyFont="1" applyBorder="1" applyAlignment="1" applyProtection="1">
      <alignment horizontal="center" vertical="center"/>
      <protection locked="0"/>
    </xf>
    <xf numFmtId="186" fontId="4" fillId="0" borderId="13" xfId="0" applyNumberFormat="1" applyFont="1" applyFill="1" applyBorder="1" applyAlignment="1" applyProtection="1">
      <alignment horizontal="center" vertical="center"/>
      <protection locked="0"/>
    </xf>
    <xf numFmtId="186" fontId="5" fillId="0" borderId="13" xfId="0" applyNumberFormat="1" applyFont="1" applyFill="1" applyBorder="1" applyAlignment="1" applyProtection="1">
      <alignment horizontal="center" vertical="center"/>
      <protection locked="0"/>
    </xf>
    <xf numFmtId="186" fontId="4" fillId="0" borderId="13" xfId="0" applyNumberFormat="1" applyFont="1" applyBorder="1" applyAlignment="1" applyProtection="1">
      <alignment vertical="center"/>
      <protection locked="0"/>
    </xf>
    <xf numFmtId="186" fontId="4" fillId="0" borderId="13" xfId="0" applyNumberFormat="1" applyFont="1" applyFill="1" applyBorder="1" applyAlignment="1" applyProtection="1">
      <alignment vertical="center"/>
      <protection locked="0"/>
    </xf>
    <xf numFmtId="186" fontId="4" fillId="35" borderId="13" xfId="48" applyNumberFormat="1" applyFont="1" applyFill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9" fillId="16" borderId="19" xfId="0" applyFont="1" applyFill="1" applyBorder="1" applyAlignment="1" applyProtection="1">
      <alignment horizontal="center" vertical="center"/>
      <protection/>
    </xf>
    <xf numFmtId="0" fontId="9" fillId="16" borderId="20" xfId="0" applyFont="1" applyFill="1" applyBorder="1" applyAlignment="1" applyProtection="1">
      <alignment horizontal="center" vertical="center"/>
      <protection/>
    </xf>
    <xf numFmtId="0" fontId="9" fillId="16" borderId="2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0" fontId="9" fillId="16" borderId="57" xfId="0" applyFont="1" applyFill="1" applyBorder="1" applyAlignment="1" applyProtection="1">
      <alignment horizontal="center" vertical="center"/>
      <protection/>
    </xf>
    <xf numFmtId="0" fontId="9" fillId="16" borderId="58" xfId="0" applyFont="1" applyFill="1" applyBorder="1" applyAlignment="1" applyProtection="1">
      <alignment horizontal="center" vertical="center"/>
      <protection/>
    </xf>
    <xf numFmtId="0" fontId="9" fillId="16" borderId="59" xfId="0" applyFont="1" applyFill="1" applyBorder="1" applyAlignment="1" applyProtection="1">
      <alignment horizontal="center" vertical="center"/>
      <protection/>
    </xf>
    <xf numFmtId="0" fontId="3" fillId="45" borderId="19" xfId="0" applyFont="1" applyFill="1" applyBorder="1" applyAlignment="1" applyProtection="1">
      <alignment horizontal="center" vertical="center"/>
      <protection/>
    </xf>
    <xf numFmtId="0" fontId="3" fillId="45" borderId="20" xfId="0" applyFont="1" applyFill="1" applyBorder="1" applyAlignment="1" applyProtection="1">
      <alignment horizontal="center" vertical="center"/>
      <protection/>
    </xf>
    <xf numFmtId="0" fontId="3" fillId="45" borderId="21" xfId="0" applyFont="1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0" fontId="0" fillId="40" borderId="17" xfId="0" applyFont="1" applyFill="1" applyBorder="1" applyAlignment="1" applyProtection="1">
      <alignment horizontal="center" vertical="center" wrapText="1"/>
      <protection locked="0"/>
    </xf>
    <xf numFmtId="0" fontId="0" fillId="40" borderId="22" xfId="0" applyFill="1" applyBorder="1" applyAlignment="1" applyProtection="1">
      <alignment horizontal="center" vertical="center" wrapText="1"/>
      <protection locked="0"/>
    </xf>
    <xf numFmtId="0" fontId="0" fillId="40" borderId="14" xfId="0" applyFont="1" applyFill="1" applyBorder="1" applyAlignment="1" applyProtection="1">
      <alignment horizontal="center" vertical="center" wrapText="1"/>
      <protection locked="0"/>
    </xf>
    <xf numFmtId="0" fontId="0" fillId="40" borderId="49" xfId="0" applyFont="1" applyFill="1" applyBorder="1" applyAlignment="1" applyProtection="1">
      <alignment horizontal="center" vertical="center" wrapText="1"/>
      <protection locked="0"/>
    </xf>
    <xf numFmtId="0" fontId="0" fillId="40" borderId="11" xfId="0" applyFont="1" applyFill="1" applyBorder="1" applyAlignment="1" applyProtection="1">
      <alignment horizontal="center" vertical="center" wrapText="1"/>
      <protection locked="0"/>
    </xf>
    <xf numFmtId="0" fontId="0" fillId="40" borderId="46" xfId="0" applyFont="1" applyFill="1" applyBorder="1" applyAlignment="1" applyProtection="1">
      <alignment horizontal="center" vertical="center" wrapText="1"/>
      <protection locked="0"/>
    </xf>
    <xf numFmtId="0" fontId="0" fillId="40" borderId="18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2" fillId="40" borderId="34" xfId="0" applyFont="1" applyFill="1" applyBorder="1" applyAlignment="1" applyProtection="1">
      <alignment horizontal="center" vertical="center" wrapText="1"/>
      <protection locked="0"/>
    </xf>
    <xf numFmtId="0" fontId="2" fillId="40" borderId="47" xfId="0" applyFont="1" applyFill="1" applyBorder="1" applyAlignment="1" applyProtection="1">
      <alignment horizontal="center" vertical="center" wrapText="1"/>
      <protection locked="0"/>
    </xf>
    <xf numFmtId="0" fontId="2" fillId="40" borderId="56" xfId="0" applyFont="1" applyFill="1" applyBorder="1" applyAlignment="1" applyProtection="1">
      <alignment horizontal="center" vertical="center" wrapText="1"/>
      <protection locked="0"/>
    </xf>
    <xf numFmtId="0" fontId="76" fillId="35" borderId="0" xfId="0" applyFont="1" applyFill="1" applyAlignment="1" applyProtection="1">
      <alignment horizontal="center" vertical="top" wrapText="1"/>
      <protection/>
    </xf>
    <xf numFmtId="0" fontId="76" fillId="35" borderId="0" xfId="0" applyFont="1" applyFill="1" applyAlignment="1" applyProtection="1">
      <alignment horizontal="center" vertical="top"/>
      <protection/>
    </xf>
    <xf numFmtId="0" fontId="0" fillId="0" borderId="49" xfId="0" applyFont="1" applyBorder="1" applyAlignment="1" applyProtection="1">
      <alignment horizontal="center" wrapText="1"/>
      <protection locked="0"/>
    </xf>
    <xf numFmtId="0" fontId="0" fillId="0" borderId="60" xfId="0" applyFont="1" applyBorder="1" applyAlignment="1" applyProtection="1">
      <alignment horizontal="center" wrapText="1"/>
      <protection locked="0"/>
    </xf>
    <xf numFmtId="0" fontId="0" fillId="0" borderId="61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3" fillId="45" borderId="62" xfId="0" applyFont="1" applyFill="1" applyBorder="1" applyAlignment="1" applyProtection="1">
      <alignment horizontal="center" vertical="center"/>
      <protection/>
    </xf>
    <xf numFmtId="0" fontId="3" fillId="45" borderId="63" xfId="0" applyFont="1" applyFill="1" applyBorder="1" applyAlignment="1" applyProtection="1">
      <alignment horizontal="center" vertical="center"/>
      <protection/>
    </xf>
    <xf numFmtId="0" fontId="3" fillId="45" borderId="64" xfId="0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 horizontal="center"/>
      <protection/>
    </xf>
    <xf numFmtId="0" fontId="73" fillId="35" borderId="0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10" borderId="13" xfId="0" applyFont="1" applyFill="1" applyBorder="1" applyAlignment="1" applyProtection="1">
      <alignment horizontal="left" wrapText="1"/>
      <protection/>
    </xf>
    <xf numFmtId="0" fontId="2" fillId="35" borderId="48" xfId="0" applyFont="1" applyFill="1" applyBorder="1" applyAlignment="1" applyProtection="1">
      <alignment horizontal="center" vertical="center"/>
      <protection locked="0"/>
    </xf>
    <xf numFmtId="0" fontId="2" fillId="35" borderId="50" xfId="0" applyFont="1" applyFill="1" applyBorder="1" applyAlignment="1" applyProtection="1">
      <alignment horizontal="center" vertical="center"/>
      <protection locked="0"/>
    </xf>
    <xf numFmtId="0" fontId="2" fillId="35" borderId="51" xfId="0" applyFont="1" applyFill="1" applyBorder="1" applyAlignment="1" applyProtection="1">
      <alignment horizontal="center" vertical="center"/>
      <protection locked="0"/>
    </xf>
    <xf numFmtId="0" fontId="2" fillId="35" borderId="38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65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39" xfId="0" applyFont="1" applyFill="1" applyBorder="1" applyAlignment="1" applyProtection="1">
      <alignment horizontal="center" vertical="center"/>
      <protection locked="0"/>
    </xf>
    <xf numFmtId="0" fontId="2" fillId="35" borderId="66" xfId="0" applyFont="1" applyFill="1" applyBorder="1" applyAlignment="1" applyProtection="1">
      <alignment horizontal="center" vertical="center"/>
      <protection locked="0"/>
    </xf>
    <xf numFmtId="0" fontId="77" fillId="16" borderId="34" xfId="0" applyFont="1" applyFill="1" applyBorder="1" applyAlignment="1" applyProtection="1">
      <alignment horizontal="center"/>
      <protection/>
    </xf>
    <xf numFmtId="0" fontId="77" fillId="16" borderId="47" xfId="0" applyFont="1" applyFill="1" applyBorder="1" applyAlignment="1" applyProtection="1">
      <alignment horizontal="center"/>
      <protection/>
    </xf>
    <xf numFmtId="0" fontId="77" fillId="16" borderId="35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2" fillId="39" borderId="34" xfId="0" applyFont="1" applyFill="1" applyBorder="1" applyAlignment="1" applyProtection="1">
      <alignment horizontal="center" vertical="center"/>
      <protection/>
    </xf>
    <xf numFmtId="0" fontId="2" fillId="39" borderId="47" xfId="0" applyFont="1" applyFill="1" applyBorder="1" applyAlignment="1" applyProtection="1">
      <alignment horizontal="center" vertical="center"/>
      <protection/>
    </xf>
    <xf numFmtId="0" fontId="2" fillId="39" borderId="35" xfId="0" applyFont="1" applyFill="1" applyBorder="1" applyAlignment="1" applyProtection="1">
      <alignment horizontal="center" vertical="center"/>
      <protection/>
    </xf>
    <xf numFmtId="0" fontId="77" fillId="16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35" borderId="47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76" fillId="10" borderId="40" xfId="0" applyFont="1" applyFill="1" applyBorder="1" applyAlignment="1" applyProtection="1">
      <alignment horizontal="center"/>
      <protection/>
    </xf>
    <xf numFmtId="0" fontId="76" fillId="10" borderId="42" xfId="0" applyFont="1" applyFill="1" applyBorder="1" applyAlignment="1" applyProtection="1">
      <alignment horizontal="center"/>
      <protection/>
    </xf>
    <xf numFmtId="0" fontId="76" fillId="10" borderId="41" xfId="0" applyFont="1" applyFill="1" applyBorder="1" applyAlignment="1" applyProtection="1">
      <alignment horizontal="center"/>
      <protection/>
    </xf>
    <xf numFmtId="0" fontId="76" fillId="35" borderId="0" xfId="0" applyFont="1" applyFill="1" applyAlignment="1" applyProtection="1">
      <alignment horizontal="center" vertical="center"/>
      <protection/>
    </xf>
    <xf numFmtId="0" fontId="2" fillId="10" borderId="13" xfId="0" applyFont="1" applyFill="1" applyBorder="1" applyAlignment="1" applyProtection="1">
      <alignment horizontal="center" vertical="center"/>
      <protection/>
    </xf>
    <xf numFmtId="0" fontId="2" fillId="10" borderId="35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16" borderId="53" xfId="0" applyFont="1" applyFill="1" applyBorder="1" applyAlignment="1" applyProtection="1">
      <alignment horizontal="center"/>
      <protection/>
    </xf>
    <xf numFmtId="0" fontId="5" fillId="16" borderId="47" xfId="0" applyFont="1" applyFill="1" applyBorder="1" applyAlignment="1" applyProtection="1">
      <alignment horizontal="center"/>
      <protection/>
    </xf>
    <xf numFmtId="0" fontId="5" fillId="16" borderId="56" xfId="0" applyFont="1" applyFill="1" applyBorder="1" applyAlignment="1" applyProtection="1">
      <alignment horizontal="center"/>
      <protection/>
    </xf>
    <xf numFmtId="0" fontId="5" fillId="16" borderId="57" xfId="0" applyFont="1" applyFill="1" applyBorder="1" applyAlignment="1" applyProtection="1">
      <alignment horizontal="center"/>
      <protection/>
    </xf>
    <xf numFmtId="0" fontId="5" fillId="16" borderId="58" xfId="0" applyFont="1" applyFill="1" applyBorder="1" applyAlignment="1" applyProtection="1">
      <alignment horizontal="center"/>
      <protection/>
    </xf>
    <xf numFmtId="0" fontId="5" fillId="16" borderId="59" xfId="0" applyFont="1" applyFill="1" applyBorder="1" applyAlignment="1" applyProtection="1">
      <alignment horizontal="center"/>
      <protection/>
    </xf>
    <xf numFmtId="0" fontId="73" fillId="35" borderId="0" xfId="0" applyFont="1" applyFill="1" applyAlignment="1" applyProtection="1">
      <alignment horizontal="left" vertical="center" wrapText="1"/>
      <protection/>
    </xf>
    <xf numFmtId="0" fontId="73" fillId="35" borderId="0" xfId="0" applyFont="1" applyFill="1" applyBorder="1" applyAlignment="1" applyProtection="1">
      <alignment horizontal="left" vertical="center" wrapText="1"/>
      <protection/>
    </xf>
    <xf numFmtId="0" fontId="73" fillId="35" borderId="67" xfId="0" applyFont="1" applyFill="1" applyBorder="1" applyAlignment="1" applyProtection="1">
      <alignment horizontal="left" vertical="center" wrapText="1"/>
      <protection/>
    </xf>
    <xf numFmtId="0" fontId="5" fillId="16" borderId="19" xfId="0" applyFont="1" applyFill="1" applyBorder="1" applyAlignment="1" applyProtection="1">
      <alignment horizontal="center"/>
      <protection locked="0"/>
    </xf>
    <xf numFmtId="0" fontId="5" fillId="16" borderId="20" xfId="0" applyFont="1" applyFill="1" applyBorder="1" applyAlignment="1" applyProtection="1">
      <alignment horizontal="center"/>
      <protection locked="0"/>
    </xf>
    <xf numFmtId="0" fontId="5" fillId="16" borderId="21" xfId="0" applyFont="1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"/>
      <protection/>
    </xf>
    <xf numFmtId="0" fontId="5" fillId="16" borderId="40" xfId="0" applyFont="1" applyFill="1" applyBorder="1" applyAlignment="1" applyProtection="1">
      <alignment horizontal="center"/>
      <protection/>
    </xf>
    <xf numFmtId="0" fontId="5" fillId="16" borderId="42" xfId="0" applyFont="1" applyFill="1" applyBorder="1" applyAlignment="1" applyProtection="1">
      <alignment horizontal="center"/>
      <protection/>
    </xf>
    <xf numFmtId="0" fontId="5" fillId="16" borderId="4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169" fontId="0" fillId="39" borderId="13" xfId="0" applyNumberFormat="1" applyFill="1" applyBorder="1" applyAlignment="1" applyProtection="1">
      <alignment horizontal="center" vertical="center"/>
      <protection/>
    </xf>
    <xf numFmtId="169" fontId="0" fillId="39" borderId="17" xfId="0" applyNumberFormat="1" applyFill="1" applyBorder="1" applyAlignment="1" applyProtection="1">
      <alignment horizontal="center" vertical="center"/>
      <protection/>
    </xf>
    <xf numFmtId="0" fontId="6" fillId="16" borderId="40" xfId="0" applyFont="1" applyFill="1" applyBorder="1" applyAlignment="1" applyProtection="1">
      <alignment horizontal="center"/>
      <protection/>
    </xf>
    <xf numFmtId="0" fontId="6" fillId="16" borderId="42" xfId="0" applyFont="1" applyFill="1" applyBorder="1" applyAlignment="1" applyProtection="1">
      <alignment horizontal="center"/>
      <protection/>
    </xf>
    <xf numFmtId="0" fontId="6" fillId="16" borderId="41" xfId="0" applyFont="1" applyFill="1" applyBorder="1" applyAlignment="1" applyProtection="1">
      <alignment horizontal="center"/>
      <protection/>
    </xf>
    <xf numFmtId="0" fontId="5" fillId="16" borderId="70" xfId="0" applyFont="1" applyFill="1" applyBorder="1" applyAlignment="1" applyProtection="1">
      <alignment horizontal="center"/>
      <protection/>
    </xf>
    <xf numFmtId="0" fontId="5" fillId="16" borderId="67" xfId="0" applyFont="1" applyFill="1" applyBorder="1" applyAlignment="1" applyProtection="1">
      <alignment horizontal="center"/>
      <protection/>
    </xf>
    <xf numFmtId="170" fontId="5" fillId="16" borderId="40" xfId="48" applyNumberFormat="1" applyFont="1" applyFill="1" applyBorder="1" applyAlignment="1" applyProtection="1">
      <alignment horizontal="center"/>
      <protection/>
    </xf>
    <xf numFmtId="170" fontId="5" fillId="16" borderId="41" xfId="48" applyNumberFormat="1" applyFont="1" applyFill="1" applyBorder="1" applyAlignment="1" applyProtection="1">
      <alignment horizontal="center"/>
      <protection/>
    </xf>
    <xf numFmtId="0" fontId="78" fillId="0" borderId="40" xfId="0" applyFont="1" applyBorder="1" applyAlignment="1" applyProtection="1">
      <alignment horizontal="center"/>
      <protection/>
    </xf>
    <xf numFmtId="0" fontId="78" fillId="0" borderId="42" xfId="0" applyFont="1" applyBorder="1" applyAlignment="1" applyProtection="1">
      <alignment horizontal="center"/>
      <protection/>
    </xf>
    <xf numFmtId="0" fontId="78" fillId="0" borderId="41" xfId="0" applyFont="1" applyBorder="1" applyAlignment="1" applyProtection="1">
      <alignment horizontal="center"/>
      <protection/>
    </xf>
    <xf numFmtId="170" fontId="6" fillId="8" borderId="40" xfId="0" applyNumberFormat="1" applyFont="1" applyFill="1" applyBorder="1" applyAlignment="1" applyProtection="1">
      <alignment horizontal="center"/>
      <protection/>
    </xf>
    <xf numFmtId="0" fontId="6" fillId="8" borderId="41" xfId="0" applyFont="1" applyFill="1" applyBorder="1" applyAlignment="1" applyProtection="1">
      <alignment horizontal="center"/>
      <protection/>
    </xf>
    <xf numFmtId="0" fontId="33" fillId="16" borderId="34" xfId="0" applyFont="1" applyFill="1" applyBorder="1" applyAlignment="1" applyProtection="1">
      <alignment horizontal="center" wrapText="1"/>
      <protection/>
    </xf>
    <xf numFmtId="0" fontId="33" fillId="16" borderId="47" xfId="0" applyFont="1" applyFill="1" applyBorder="1" applyAlignment="1" applyProtection="1">
      <alignment horizontal="center" wrapText="1"/>
      <protection/>
    </xf>
    <xf numFmtId="0" fontId="33" fillId="16" borderId="35" xfId="0" applyFont="1" applyFill="1" applyBorder="1" applyAlignment="1" applyProtection="1">
      <alignment horizontal="center" wrapText="1"/>
      <protection/>
    </xf>
    <xf numFmtId="170" fontId="0" fillId="0" borderId="34" xfId="48" applyNumberFormat="1" applyFont="1" applyBorder="1" applyAlignment="1" applyProtection="1">
      <alignment horizontal="center"/>
      <protection locked="0"/>
    </xf>
    <xf numFmtId="170" fontId="0" fillId="0" borderId="35" xfId="48" applyNumberFormat="1" applyFont="1" applyBorder="1" applyAlignment="1" applyProtection="1">
      <alignment horizontal="center"/>
      <protection locked="0"/>
    </xf>
    <xf numFmtId="0" fontId="11" fillId="0" borderId="72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169" fontId="0" fillId="39" borderId="13" xfId="0" applyNumberFormat="1" applyFill="1" applyBorder="1" applyAlignment="1" applyProtection="1">
      <alignment horizontal="center"/>
      <protection/>
    </xf>
    <xf numFmtId="169" fontId="0" fillId="39" borderId="17" xfId="0" applyNumberFormat="1" applyFill="1" applyBorder="1" applyAlignment="1" applyProtection="1">
      <alignment horizontal="center"/>
      <protection/>
    </xf>
    <xf numFmtId="169" fontId="0" fillId="39" borderId="14" xfId="0" applyNumberFormat="1" applyFill="1" applyBorder="1" applyAlignment="1" applyProtection="1">
      <alignment horizontal="center"/>
      <protection/>
    </xf>
    <xf numFmtId="169" fontId="0" fillId="39" borderId="49" xfId="0" applyNumberFormat="1" applyFill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170" fontId="6" fillId="39" borderId="63" xfId="0" applyNumberFormat="1" applyFont="1" applyFill="1" applyBorder="1" applyAlignment="1" applyProtection="1">
      <alignment horizontal="center"/>
      <protection/>
    </xf>
    <xf numFmtId="170" fontId="6" fillId="39" borderId="64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/>
    </xf>
    <xf numFmtId="0" fontId="38" fillId="0" borderId="38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170" fontId="5" fillId="10" borderId="34" xfId="48" applyNumberFormat="1" applyFont="1" applyFill="1" applyBorder="1" applyAlignment="1" applyProtection="1">
      <alignment horizontal="center"/>
      <protection/>
    </xf>
    <xf numFmtId="170" fontId="5" fillId="10" borderId="47" xfId="48" applyNumberFormat="1" applyFont="1" applyFill="1" applyBorder="1" applyAlignment="1" applyProtection="1">
      <alignment horizontal="center"/>
      <protection/>
    </xf>
    <xf numFmtId="170" fontId="5" fillId="10" borderId="35" xfId="48" applyNumberFormat="1" applyFont="1" applyFill="1" applyBorder="1" applyAlignment="1" applyProtection="1">
      <alignment horizontal="center"/>
      <protection/>
    </xf>
    <xf numFmtId="179" fontId="39" fillId="0" borderId="13" xfId="60" applyNumberFormat="1" applyFont="1" applyBorder="1" applyAlignment="1" applyProtection="1">
      <alignment horizontal="center"/>
      <protection/>
    </xf>
    <xf numFmtId="179" fontId="5" fillId="0" borderId="13" xfId="60" applyNumberFormat="1" applyFont="1" applyBorder="1" applyAlignment="1" applyProtection="1">
      <alignment horizontal="center"/>
      <protection/>
    </xf>
    <xf numFmtId="0" fontId="13" fillId="16" borderId="13" xfId="60" applyFont="1" applyFill="1" applyBorder="1" applyAlignment="1" applyProtection="1">
      <alignment horizontal="center"/>
      <protection/>
    </xf>
    <xf numFmtId="0" fontId="0" fillId="16" borderId="40" xfId="0" applyFill="1" applyBorder="1" applyAlignment="1" applyProtection="1">
      <alignment horizontal="center"/>
      <protection/>
    </xf>
    <xf numFmtId="0" fontId="0" fillId="16" borderId="42" xfId="0" applyFill="1" applyBorder="1" applyAlignment="1" applyProtection="1">
      <alignment horizontal="center"/>
      <protection/>
    </xf>
    <xf numFmtId="0" fontId="0" fillId="16" borderId="74" xfId="0" applyFill="1" applyBorder="1" applyAlignment="1" applyProtection="1">
      <alignment horizontal="center"/>
      <protection/>
    </xf>
    <xf numFmtId="0" fontId="6" fillId="16" borderId="34" xfId="60" applyFont="1" applyFill="1" applyBorder="1" applyAlignment="1" applyProtection="1">
      <alignment horizontal="center"/>
      <protection/>
    </xf>
    <xf numFmtId="0" fontId="6" fillId="16" borderId="47" xfId="60" applyFont="1" applyFill="1" applyBorder="1" applyAlignment="1" applyProtection="1">
      <alignment horizontal="center"/>
      <protection/>
    </xf>
    <xf numFmtId="0" fontId="73" fillId="42" borderId="13" xfId="0" applyFont="1" applyFill="1" applyBorder="1" applyAlignment="1" applyProtection="1">
      <alignment horizontal="center"/>
      <protection/>
    </xf>
    <xf numFmtId="0" fontId="4" fillId="0" borderId="13" xfId="60" applyFont="1" applyBorder="1" applyAlignment="1" applyProtection="1">
      <alignment horizontal="center" wrapText="1"/>
      <protection locked="0"/>
    </xf>
    <xf numFmtId="0" fontId="4" fillId="0" borderId="13" xfId="60" applyBorder="1" applyAlignment="1" applyProtection="1">
      <alignment horizontal="center" wrapText="1"/>
      <protection locked="0"/>
    </xf>
    <xf numFmtId="0" fontId="0" fillId="0" borderId="75" xfId="0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/>
      <protection/>
    </xf>
    <xf numFmtId="0" fontId="80" fillId="0" borderId="0" xfId="0" applyFont="1" applyFill="1" applyAlignment="1" applyProtection="1">
      <alignment horizontal="center"/>
      <protection/>
    </xf>
    <xf numFmtId="0" fontId="6" fillId="16" borderId="40" xfId="0" applyFont="1" applyFill="1" applyBorder="1" applyAlignment="1" applyProtection="1">
      <alignment horizontal="center" wrapText="1"/>
      <protection/>
    </xf>
    <xf numFmtId="0" fontId="6" fillId="16" borderId="42" xfId="0" applyFont="1" applyFill="1" applyBorder="1" applyAlignment="1" applyProtection="1">
      <alignment horizontal="center" wrapText="1"/>
      <protection/>
    </xf>
    <xf numFmtId="0" fontId="6" fillId="16" borderId="41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170" fontId="73" fillId="10" borderId="13" xfId="48" applyNumberFormat="1" applyFont="1" applyFill="1" applyBorder="1" applyAlignment="1" applyProtection="1">
      <alignment horizontal="center"/>
      <protection/>
    </xf>
    <xf numFmtId="170" fontId="77" fillId="0" borderId="34" xfId="48" applyNumberFormat="1" applyFont="1" applyFill="1" applyBorder="1" applyAlignment="1" applyProtection="1">
      <alignment horizontal="center"/>
      <protection locked="0"/>
    </xf>
    <xf numFmtId="170" fontId="77" fillId="0" borderId="47" xfId="48" applyNumberFormat="1" applyFont="1" applyFill="1" applyBorder="1" applyAlignment="1" applyProtection="1">
      <alignment horizontal="center"/>
      <protection locked="0"/>
    </xf>
    <xf numFmtId="170" fontId="77" fillId="0" borderId="35" xfId="48" applyNumberFormat="1" applyFont="1" applyFill="1" applyBorder="1" applyAlignment="1" applyProtection="1">
      <alignment horizontal="center"/>
      <protection locked="0"/>
    </xf>
    <xf numFmtId="0" fontId="6" fillId="16" borderId="13" xfId="0" applyFont="1" applyFill="1" applyBorder="1" applyAlignment="1" applyProtection="1">
      <alignment horizontal="center"/>
      <protection/>
    </xf>
    <xf numFmtId="170" fontId="5" fillId="16" borderId="13" xfId="48" applyNumberFormat="1" applyFont="1" applyFill="1" applyBorder="1" applyAlignment="1" applyProtection="1">
      <alignment horizontal="center"/>
      <protection/>
    </xf>
    <xf numFmtId="170" fontId="73" fillId="10" borderId="34" xfId="48" applyNumberFormat="1" applyFont="1" applyFill="1" applyBorder="1" applyAlignment="1" applyProtection="1">
      <alignment horizontal="center"/>
      <protection/>
    </xf>
    <xf numFmtId="170" fontId="73" fillId="10" borderId="47" xfId="48" applyNumberFormat="1" applyFont="1" applyFill="1" applyBorder="1" applyAlignment="1" applyProtection="1">
      <alignment horizontal="center"/>
      <protection/>
    </xf>
    <xf numFmtId="170" fontId="73" fillId="10" borderId="35" xfId="48" applyNumberFormat="1" applyFont="1" applyFill="1" applyBorder="1" applyAlignment="1" applyProtection="1">
      <alignment horizontal="center"/>
      <protection/>
    </xf>
    <xf numFmtId="184" fontId="77" fillId="0" borderId="34" xfId="53" applyNumberFormat="1" applyFont="1" applyFill="1" applyBorder="1" applyAlignment="1" applyProtection="1">
      <alignment horizontal="center" vertical="center"/>
      <protection locked="0"/>
    </xf>
    <xf numFmtId="184" fontId="77" fillId="0" borderId="47" xfId="53" applyNumberFormat="1" applyFont="1" applyFill="1" applyBorder="1" applyAlignment="1" applyProtection="1">
      <alignment horizontal="center" vertical="center"/>
      <protection locked="0"/>
    </xf>
    <xf numFmtId="184" fontId="77" fillId="0" borderId="35" xfId="53" applyNumberFormat="1" applyFont="1" applyFill="1" applyBorder="1" applyAlignment="1" applyProtection="1">
      <alignment horizontal="center" vertical="center"/>
      <protection locked="0"/>
    </xf>
    <xf numFmtId="184" fontId="77" fillId="0" borderId="34" xfId="53" applyNumberFormat="1" applyFont="1" applyFill="1" applyBorder="1" applyAlignment="1" applyProtection="1">
      <alignment vertical="center"/>
      <protection locked="0"/>
    </xf>
    <xf numFmtId="184" fontId="77" fillId="0" borderId="47" xfId="53" applyNumberFormat="1" applyFont="1" applyFill="1" applyBorder="1" applyAlignment="1" applyProtection="1">
      <alignment vertical="center"/>
      <protection locked="0"/>
    </xf>
    <xf numFmtId="184" fontId="77" fillId="0" borderId="35" xfId="53" applyNumberFormat="1" applyFont="1" applyFill="1" applyBorder="1" applyAlignment="1" applyProtection="1">
      <alignment vertical="center"/>
      <protection locked="0"/>
    </xf>
    <xf numFmtId="170" fontId="77" fillId="0" borderId="34" xfId="48" applyNumberFormat="1" applyFont="1" applyFill="1" applyBorder="1" applyAlignment="1" applyProtection="1">
      <alignment horizontal="center"/>
      <protection/>
    </xf>
    <xf numFmtId="170" fontId="77" fillId="0" borderId="47" xfId="48" applyNumberFormat="1" applyFont="1" applyFill="1" applyBorder="1" applyAlignment="1" applyProtection="1">
      <alignment horizontal="center"/>
      <protection/>
    </xf>
    <xf numFmtId="170" fontId="77" fillId="0" borderId="35" xfId="48" applyNumberFormat="1" applyFont="1" applyFill="1" applyBorder="1" applyAlignment="1" applyProtection="1">
      <alignment horizontal="center"/>
      <protection/>
    </xf>
    <xf numFmtId="184" fontId="77" fillId="0" borderId="34" xfId="53" applyNumberFormat="1" applyFont="1" applyFill="1" applyBorder="1" applyAlignment="1" applyProtection="1">
      <alignment vertical="center"/>
      <protection/>
    </xf>
    <xf numFmtId="184" fontId="77" fillId="0" borderId="47" xfId="53" applyNumberFormat="1" applyFont="1" applyFill="1" applyBorder="1" applyAlignment="1" applyProtection="1">
      <alignment vertical="center"/>
      <protection/>
    </xf>
    <xf numFmtId="184" fontId="77" fillId="0" borderId="35" xfId="53" applyNumberFormat="1" applyFont="1" applyFill="1" applyBorder="1" applyAlignment="1" applyProtection="1">
      <alignment vertical="center"/>
      <protection/>
    </xf>
    <xf numFmtId="0" fontId="77" fillId="10" borderId="13" xfId="0" applyFont="1" applyFill="1" applyBorder="1" applyAlignment="1" applyProtection="1">
      <alignment horizontal="center"/>
      <protection/>
    </xf>
    <xf numFmtId="0" fontId="39" fillId="10" borderId="34" xfId="0" applyFont="1" applyFill="1" applyBorder="1" applyAlignment="1" applyProtection="1">
      <alignment horizontal="center"/>
      <protection/>
    </xf>
    <xf numFmtId="0" fontId="39" fillId="10" borderId="35" xfId="0" applyFont="1" applyFill="1" applyBorder="1" applyAlignment="1" applyProtection="1">
      <alignment horizontal="center"/>
      <protection/>
    </xf>
    <xf numFmtId="170" fontId="13" fillId="0" borderId="0" xfId="48" applyNumberFormat="1" applyFont="1" applyAlignment="1" applyProtection="1">
      <alignment horizontal="center"/>
      <protection/>
    </xf>
    <xf numFmtId="170" fontId="5" fillId="10" borderId="68" xfId="48" applyNumberFormat="1" applyFont="1" applyFill="1" applyBorder="1" applyAlignment="1" applyProtection="1">
      <alignment horizontal="center"/>
      <protection/>
    </xf>
    <xf numFmtId="170" fontId="5" fillId="10" borderId="71" xfId="48" applyNumberFormat="1" applyFont="1" applyFill="1" applyBorder="1" applyAlignment="1" applyProtection="1">
      <alignment horizontal="center"/>
      <protection/>
    </xf>
    <xf numFmtId="170" fontId="5" fillId="10" borderId="77" xfId="48" applyNumberFormat="1" applyFont="1" applyFill="1" applyBorder="1" applyAlignment="1" applyProtection="1">
      <alignment horizontal="center"/>
      <protection/>
    </xf>
    <xf numFmtId="170" fontId="27" fillId="0" borderId="0" xfId="48" applyNumberFormat="1" applyFont="1" applyAlignment="1" applyProtection="1">
      <alignment horizontal="center"/>
      <protection/>
    </xf>
    <xf numFmtId="170" fontId="5" fillId="0" borderId="0" xfId="48" applyNumberFormat="1" applyFont="1" applyFill="1" applyBorder="1" applyAlignment="1" applyProtection="1">
      <alignment horizontal="center"/>
      <protection/>
    </xf>
    <xf numFmtId="170" fontId="11" fillId="10" borderId="13" xfId="48" applyNumberFormat="1" applyFont="1" applyFill="1" applyBorder="1" applyAlignment="1" applyProtection="1">
      <alignment horizontal="left" vertical="center"/>
      <protection/>
    </xf>
    <xf numFmtId="170" fontId="5" fillId="0" borderId="13" xfId="48" applyNumberFormat="1" applyFont="1" applyFill="1" applyBorder="1" applyAlignment="1" applyProtection="1">
      <alignment horizontal="center"/>
      <protection locked="0"/>
    </xf>
    <xf numFmtId="181" fontId="4" fillId="0" borderId="13" xfId="48" applyNumberFormat="1" applyFont="1" applyBorder="1" applyAlignment="1" applyProtection="1">
      <alignment horizontal="center" vertical="center"/>
      <protection locked="0"/>
    </xf>
    <xf numFmtId="170" fontId="5" fillId="0" borderId="0" xfId="48" applyNumberFormat="1" applyFont="1" applyBorder="1" applyAlignment="1" applyProtection="1">
      <alignment horizontal="left"/>
      <protection/>
    </xf>
    <xf numFmtId="0" fontId="80" fillId="10" borderId="34" xfId="0" applyFont="1" applyFill="1" applyBorder="1" applyAlignment="1" applyProtection="1">
      <alignment horizontal="center"/>
      <protection locked="0"/>
    </xf>
    <xf numFmtId="0" fontId="80" fillId="10" borderId="47" xfId="0" applyFont="1" applyFill="1" applyBorder="1" applyAlignment="1" applyProtection="1">
      <alignment horizontal="center"/>
      <protection locked="0"/>
    </xf>
    <xf numFmtId="0" fontId="80" fillId="10" borderId="35" xfId="0" applyFont="1" applyFill="1" applyBorder="1" applyAlignment="1" applyProtection="1">
      <alignment horizontal="center"/>
      <protection locked="0"/>
    </xf>
    <xf numFmtId="0" fontId="7" fillId="10" borderId="40" xfId="62" applyFont="1" applyFill="1" applyBorder="1" applyAlignment="1" applyProtection="1">
      <alignment horizontal="center"/>
      <protection locked="0"/>
    </xf>
    <xf numFmtId="0" fontId="7" fillId="10" borderId="42" xfId="62" applyFont="1" applyFill="1" applyBorder="1" applyAlignment="1" applyProtection="1">
      <alignment horizontal="center"/>
      <protection locked="0"/>
    </xf>
    <xf numFmtId="0" fontId="7" fillId="10" borderId="41" xfId="62" applyFont="1" applyFill="1" applyBorder="1" applyAlignment="1" applyProtection="1">
      <alignment horizontal="center"/>
      <protection locked="0"/>
    </xf>
    <xf numFmtId="0" fontId="7" fillId="0" borderId="40" xfId="62" applyFont="1" applyFill="1" applyBorder="1" applyAlignment="1" applyProtection="1">
      <alignment horizontal="left"/>
      <protection locked="0"/>
    </xf>
    <xf numFmtId="0" fontId="7" fillId="0" borderId="42" xfId="62" applyFont="1" applyFill="1" applyBorder="1" applyAlignment="1" applyProtection="1">
      <alignment horizontal="left"/>
      <protection locked="0"/>
    </xf>
    <xf numFmtId="0" fontId="7" fillId="0" borderId="41" xfId="62" applyFont="1" applyFill="1" applyBorder="1" applyAlignment="1" applyProtection="1">
      <alignment horizontal="left"/>
      <protection locked="0"/>
    </xf>
    <xf numFmtId="0" fontId="81" fillId="16" borderId="40" xfId="0" applyFont="1" applyFill="1" applyBorder="1" applyAlignment="1" applyProtection="1">
      <alignment horizontal="center"/>
      <protection locked="0"/>
    </xf>
    <xf numFmtId="0" fontId="81" fillId="16" borderId="41" xfId="0" applyFont="1" applyFill="1" applyBorder="1" applyAlignment="1" applyProtection="1">
      <alignment horizontal="center"/>
      <protection locked="0"/>
    </xf>
    <xf numFmtId="169" fontId="0" fillId="39" borderId="40" xfId="0" applyNumberFormat="1" applyFill="1" applyBorder="1" applyAlignment="1" applyProtection="1">
      <alignment horizontal="center"/>
      <protection/>
    </xf>
    <xf numFmtId="0" fontId="0" fillId="39" borderId="42" xfId="0" applyFill="1" applyBorder="1" applyAlignment="1" applyProtection="1">
      <alignment horizontal="center"/>
      <protection/>
    </xf>
    <xf numFmtId="0" fontId="0" fillId="39" borderId="41" xfId="0" applyFill="1" applyBorder="1" applyAlignment="1" applyProtection="1">
      <alignment horizontal="center"/>
      <protection/>
    </xf>
    <xf numFmtId="0" fontId="76" fillId="35" borderId="0" xfId="0" applyFont="1" applyFill="1" applyBorder="1" applyAlignment="1" applyProtection="1">
      <alignment horizontal="center" vertical="center" wrapText="1"/>
      <protection/>
    </xf>
    <xf numFmtId="0" fontId="73" fillId="16" borderId="13" xfId="0" applyFont="1" applyFill="1" applyBorder="1" applyAlignment="1" applyProtection="1">
      <alignment horizontal="center"/>
      <protection/>
    </xf>
    <xf numFmtId="170" fontId="5" fillId="39" borderId="48" xfId="48" applyNumberFormat="1" applyFont="1" applyFill="1" applyBorder="1" applyAlignment="1" applyProtection="1">
      <alignment horizontal="center" vertical="center"/>
      <protection/>
    </xf>
    <xf numFmtId="170" fontId="5" fillId="39" borderId="50" xfId="48" applyNumberFormat="1" applyFont="1" applyFill="1" applyBorder="1" applyAlignment="1" applyProtection="1">
      <alignment horizontal="center" vertical="center"/>
      <protection/>
    </xf>
    <xf numFmtId="170" fontId="5" fillId="39" borderId="51" xfId="48" applyNumberFormat="1" applyFont="1" applyFill="1" applyBorder="1" applyAlignment="1" applyProtection="1">
      <alignment horizontal="center" vertical="center"/>
      <protection/>
    </xf>
    <xf numFmtId="170" fontId="5" fillId="39" borderId="37" xfId="48" applyNumberFormat="1" applyFont="1" applyFill="1" applyBorder="1" applyAlignment="1" applyProtection="1">
      <alignment horizontal="center" vertical="center"/>
      <protection/>
    </xf>
    <xf numFmtId="170" fontId="5" fillId="39" borderId="39" xfId="48" applyNumberFormat="1" applyFont="1" applyFill="1" applyBorder="1" applyAlignment="1" applyProtection="1">
      <alignment horizontal="center" vertical="center"/>
      <protection/>
    </xf>
    <xf numFmtId="170" fontId="5" fillId="39" borderId="66" xfId="48" applyNumberFormat="1" applyFont="1" applyFill="1" applyBorder="1" applyAlignment="1" applyProtection="1">
      <alignment horizontal="center" vertical="center"/>
      <protection/>
    </xf>
    <xf numFmtId="0" fontId="73" fillId="10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73" fillId="16" borderId="13" xfId="0" applyFont="1" applyFill="1" applyBorder="1" applyAlignment="1" applyProtection="1">
      <alignment horizontal="center" vertical="center" wrapText="1"/>
      <protection/>
    </xf>
    <xf numFmtId="0" fontId="5" fillId="16" borderId="34" xfId="0" applyFont="1" applyFill="1" applyBorder="1" applyAlignment="1" applyProtection="1">
      <alignment horizontal="center" vertical="center" wrapText="1"/>
      <protection/>
    </xf>
    <xf numFmtId="0" fontId="5" fillId="16" borderId="35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center" wrapText="1"/>
      <protection locked="0"/>
    </xf>
    <xf numFmtId="170" fontId="5" fillId="35" borderId="34" xfId="48" applyNumberFormat="1" applyFont="1" applyFill="1" applyBorder="1" applyAlignment="1" applyProtection="1">
      <alignment horizontal="center" wrapText="1"/>
      <protection locked="0"/>
    </xf>
    <xf numFmtId="170" fontId="5" fillId="35" borderId="35" xfId="48" applyNumberFormat="1" applyFont="1" applyFill="1" applyBorder="1" applyAlignment="1" applyProtection="1">
      <alignment horizontal="center" wrapText="1"/>
      <protection locked="0"/>
    </xf>
    <xf numFmtId="0" fontId="80" fillId="0" borderId="0" xfId="0" applyFont="1" applyAlignment="1" applyProtection="1">
      <alignment horizontal="center" vertical="center" wrapText="1"/>
      <protection/>
    </xf>
    <xf numFmtId="170" fontId="5" fillId="39" borderId="13" xfId="48" applyNumberFormat="1" applyFont="1" applyFill="1" applyBorder="1" applyAlignment="1" applyProtection="1">
      <alignment horizontal="center" vertical="center"/>
      <protection/>
    </xf>
    <xf numFmtId="174" fontId="5" fillId="16" borderId="13" xfId="66" applyNumberFormat="1" applyFont="1" applyFill="1" applyBorder="1" applyAlignment="1" applyProtection="1">
      <alignment horizontal="center" vertical="center" wrapText="1"/>
      <protection/>
    </xf>
    <xf numFmtId="0" fontId="73" fillId="10" borderId="34" xfId="0" applyFont="1" applyFill="1" applyBorder="1" applyAlignment="1" applyProtection="1">
      <alignment horizontal="center"/>
      <protection/>
    </xf>
    <xf numFmtId="0" fontId="73" fillId="10" borderId="47" xfId="0" applyFont="1" applyFill="1" applyBorder="1" applyAlignment="1" applyProtection="1">
      <alignment horizontal="center"/>
      <protection/>
    </xf>
    <xf numFmtId="0" fontId="73" fillId="10" borderId="35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73" fillId="16" borderId="34" xfId="0" applyFont="1" applyFill="1" applyBorder="1" applyAlignment="1" applyProtection="1">
      <alignment horizontal="center" vertical="center" wrapText="1"/>
      <protection/>
    </xf>
    <xf numFmtId="0" fontId="73" fillId="16" borderId="47" xfId="0" applyFont="1" applyFill="1" applyBorder="1" applyAlignment="1" applyProtection="1">
      <alignment horizontal="center" vertical="center" wrapText="1"/>
      <protection/>
    </xf>
    <xf numFmtId="0" fontId="73" fillId="16" borderId="35" xfId="0" applyFont="1" applyFill="1" applyBorder="1" applyAlignment="1" applyProtection="1">
      <alignment horizontal="center" vertical="center" wrapText="1"/>
      <protection/>
    </xf>
    <xf numFmtId="0" fontId="5" fillId="35" borderId="57" xfId="63" applyFont="1" applyFill="1" applyBorder="1" applyAlignment="1" applyProtection="1">
      <alignment horizontal="left"/>
      <protection/>
    </xf>
    <xf numFmtId="0" fontId="5" fillId="35" borderId="58" xfId="63" applyFont="1" applyFill="1" applyBorder="1" applyAlignment="1" applyProtection="1">
      <alignment horizontal="left"/>
      <protection/>
    </xf>
    <xf numFmtId="0" fontId="5" fillId="35" borderId="59" xfId="63" applyFont="1" applyFill="1" applyBorder="1" applyAlignment="1" applyProtection="1">
      <alignment horizontal="left"/>
      <protection/>
    </xf>
    <xf numFmtId="2" fontId="4" fillId="35" borderId="78" xfId="63" applyNumberFormat="1" applyFill="1" applyBorder="1" applyAlignment="1" applyProtection="1">
      <alignment horizontal="center"/>
      <protection/>
    </xf>
    <xf numFmtId="2" fontId="4" fillId="35" borderId="71" xfId="63" applyNumberFormat="1" applyFill="1" applyBorder="1" applyAlignment="1" applyProtection="1">
      <alignment horizontal="center"/>
      <protection/>
    </xf>
    <xf numFmtId="2" fontId="4" fillId="35" borderId="77" xfId="63" applyNumberFormat="1" applyFill="1" applyBorder="1" applyAlignment="1" applyProtection="1">
      <alignment horizontal="center"/>
      <protection/>
    </xf>
    <xf numFmtId="2" fontId="4" fillId="35" borderId="79" xfId="63" applyNumberFormat="1" applyFill="1" applyBorder="1" applyAlignment="1" applyProtection="1">
      <alignment horizontal="center"/>
      <protection/>
    </xf>
    <xf numFmtId="2" fontId="4" fillId="35" borderId="67" xfId="63" applyNumberFormat="1" applyFill="1" applyBorder="1" applyAlignment="1" applyProtection="1">
      <alignment horizontal="center"/>
      <protection/>
    </xf>
    <xf numFmtId="2" fontId="4" fillId="35" borderId="80" xfId="63" applyNumberFormat="1" applyFill="1" applyBorder="1" applyAlignment="1" applyProtection="1">
      <alignment horizontal="center"/>
      <protection/>
    </xf>
    <xf numFmtId="0" fontId="22" fillId="10" borderId="68" xfId="58" applyFont="1" applyFill="1" applyBorder="1" applyAlignment="1" applyProtection="1">
      <alignment horizontal="center" wrapText="1"/>
      <protection/>
    </xf>
    <xf numFmtId="0" fontId="22" fillId="10" borderId="71" xfId="58" applyFont="1" applyFill="1" applyBorder="1" applyAlignment="1" applyProtection="1">
      <alignment horizontal="center" wrapText="1"/>
      <protection/>
    </xf>
    <xf numFmtId="0" fontId="22" fillId="10" borderId="77" xfId="58" applyFont="1" applyFill="1" applyBorder="1" applyAlignment="1" applyProtection="1">
      <alignment horizontal="center" wrapText="1"/>
      <protection/>
    </xf>
    <xf numFmtId="170" fontId="27" fillId="10" borderId="68" xfId="51" applyNumberFormat="1" applyFont="1" applyFill="1" applyBorder="1" applyAlignment="1" applyProtection="1">
      <alignment horizontal="center"/>
      <protection/>
    </xf>
    <xf numFmtId="170" fontId="27" fillId="10" borderId="81" xfId="51" applyNumberFormat="1" applyFont="1" applyFill="1" applyBorder="1" applyAlignment="1" applyProtection="1">
      <alignment horizontal="center"/>
      <protection/>
    </xf>
    <xf numFmtId="170" fontId="5" fillId="10" borderId="34" xfId="51" applyNumberFormat="1" applyFont="1" applyFill="1" applyBorder="1" applyAlignment="1" applyProtection="1">
      <alignment horizontal="center"/>
      <protection/>
    </xf>
    <xf numFmtId="170" fontId="5" fillId="10" borderId="47" xfId="51" applyNumberFormat="1" applyFont="1" applyFill="1" applyBorder="1" applyAlignment="1" applyProtection="1">
      <alignment horizontal="center"/>
      <protection/>
    </xf>
    <xf numFmtId="170" fontId="5" fillId="10" borderId="35" xfId="51" applyNumberFormat="1" applyFont="1" applyFill="1" applyBorder="1" applyAlignment="1" applyProtection="1">
      <alignment horizontal="center"/>
      <protection/>
    </xf>
    <xf numFmtId="0" fontId="22" fillId="37" borderId="0" xfId="58" applyFont="1" applyFill="1" applyAlignment="1" applyProtection="1">
      <alignment horizontal="center" wrapText="1"/>
      <protection/>
    </xf>
    <xf numFmtId="170" fontId="27" fillId="10" borderId="40" xfId="51" applyNumberFormat="1" applyFont="1" applyFill="1" applyBorder="1" applyAlignment="1" applyProtection="1">
      <alignment horizontal="center"/>
      <protection/>
    </xf>
    <xf numFmtId="170" fontId="27" fillId="10" borderId="42" xfId="51" applyNumberFormat="1" applyFont="1" applyFill="1" applyBorder="1" applyAlignment="1" applyProtection="1">
      <alignment horizontal="center"/>
      <protection/>
    </xf>
    <xf numFmtId="170" fontId="27" fillId="10" borderId="41" xfId="51" applyNumberFormat="1" applyFont="1" applyFill="1" applyBorder="1" applyAlignment="1" applyProtection="1">
      <alignment horizontal="center"/>
      <protection/>
    </xf>
    <xf numFmtId="180" fontId="5" fillId="39" borderId="34" xfId="0" applyNumberFormat="1" applyFont="1" applyFill="1" applyBorder="1" applyAlignment="1" applyProtection="1">
      <alignment horizontal="center"/>
      <protection/>
    </xf>
    <xf numFmtId="180" fontId="5" fillId="39" borderId="35" xfId="0" applyNumberFormat="1" applyFont="1" applyFill="1" applyBorder="1" applyAlignment="1" applyProtection="1">
      <alignment horizontal="center"/>
      <protection/>
    </xf>
    <xf numFmtId="180" fontId="5" fillId="39" borderId="37" xfId="0" applyNumberFormat="1" applyFont="1" applyFill="1" applyBorder="1" applyAlignment="1" applyProtection="1">
      <alignment horizontal="center"/>
      <protection/>
    </xf>
    <xf numFmtId="180" fontId="5" fillId="39" borderId="66" xfId="0" applyNumberFormat="1" applyFont="1" applyFill="1" applyBorder="1" applyAlignment="1" applyProtection="1">
      <alignment horizontal="center"/>
      <protection/>
    </xf>
    <xf numFmtId="171" fontId="4" fillId="0" borderId="0" xfId="55" applyNumberFormat="1" applyFont="1" applyAlignment="1" applyProtection="1">
      <alignment horizontal="center"/>
      <protection locked="0"/>
    </xf>
    <xf numFmtId="0" fontId="5" fillId="16" borderId="34" xfId="0" applyFont="1" applyFill="1" applyBorder="1" applyAlignment="1" applyProtection="1">
      <alignment horizontal="center"/>
      <protection/>
    </xf>
    <xf numFmtId="0" fontId="5" fillId="16" borderId="35" xfId="0" applyFont="1" applyFill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5" xfId="52"/>
    <cellStyle name="Currency" xfId="53"/>
    <cellStyle name="Currency [0]" xfId="54"/>
    <cellStyle name="Moneda 2" xfId="55"/>
    <cellStyle name="Moneda 2 2" xfId="56"/>
    <cellStyle name="Neutral" xfId="57"/>
    <cellStyle name="Normal 2" xfId="58"/>
    <cellStyle name="Normal 3" xfId="59"/>
    <cellStyle name="Normal 4" xfId="60"/>
    <cellStyle name="Normal 4 2" xfId="61"/>
    <cellStyle name="Normal 5" xfId="62"/>
    <cellStyle name="Normal 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fondoemprender.com/fonade/g/gifTransparente.gif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://www.fondoemprender.com/fonade/g/gifTransparente.gif" TargetMode="Externa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fondoemprender.com/fonade/g/gifTransparente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fondoemprender.com/fonade/g/gifTransparente.gif" TargetMode="Externa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2</xdr:row>
      <xdr:rowOff>114300</xdr:rowOff>
    </xdr:from>
    <xdr:to>
      <xdr:col>8</xdr:col>
      <xdr:colOff>38100</xdr:colOff>
      <xdr:row>7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95300"/>
          <a:ext cx="9353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7</xdr:col>
      <xdr:colOff>600075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096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76200</xdr:colOff>
      <xdr:row>21</xdr:row>
      <xdr:rowOff>76200</xdr:rowOff>
    </xdr:to>
    <xdr:pic>
      <xdr:nvPicPr>
        <xdr:cNvPr id="1" name="Picture 3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722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76200</xdr:colOff>
      <xdr:row>22</xdr:row>
      <xdr:rowOff>76200</xdr:rowOff>
    </xdr:to>
    <xdr:pic>
      <xdr:nvPicPr>
        <xdr:cNvPr id="2" name="Picture 1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76275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76200</xdr:colOff>
      <xdr:row>39</xdr:row>
      <xdr:rowOff>85725</xdr:rowOff>
    </xdr:to>
    <xdr:pic>
      <xdr:nvPicPr>
        <xdr:cNvPr id="3" name="Picture 2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46822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76200</xdr:colOff>
      <xdr:row>47</xdr:row>
      <xdr:rowOff>85725</xdr:rowOff>
    </xdr:to>
    <xdr:pic>
      <xdr:nvPicPr>
        <xdr:cNvPr id="4" name="Picture 3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99222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76200</xdr:colOff>
      <xdr:row>33</xdr:row>
      <xdr:rowOff>76200</xdr:rowOff>
    </xdr:to>
    <xdr:pic>
      <xdr:nvPicPr>
        <xdr:cNvPr id="5" name="Picture 1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0585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76200</xdr:colOff>
      <xdr:row>39</xdr:row>
      <xdr:rowOff>0</xdr:rowOff>
    </xdr:to>
    <xdr:pic>
      <xdr:nvPicPr>
        <xdr:cNvPr id="6" name="Picture 2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4682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76200</xdr:colOff>
      <xdr:row>45</xdr:row>
      <xdr:rowOff>85725</xdr:rowOff>
    </xdr:to>
    <xdr:pic>
      <xdr:nvPicPr>
        <xdr:cNvPr id="7" name="Picture 3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61122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0</xdr:row>
      <xdr:rowOff>0</xdr:rowOff>
    </xdr:from>
    <xdr:to>
      <xdr:col>11</xdr:col>
      <xdr:colOff>390525</xdr:colOff>
      <xdr:row>5</xdr:row>
      <xdr:rowOff>133350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0"/>
          <a:ext cx="10401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180975</xdr:rowOff>
    </xdr:from>
    <xdr:to>
      <xdr:col>6</xdr:col>
      <xdr:colOff>904875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71475"/>
          <a:ext cx="814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137</xdr:row>
      <xdr:rowOff>19050</xdr:rowOff>
    </xdr:from>
    <xdr:to>
      <xdr:col>11</xdr:col>
      <xdr:colOff>752475</xdr:colOff>
      <xdr:row>139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4347150"/>
          <a:ext cx="481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76200</xdr:colOff>
      <xdr:row>157</xdr:row>
      <xdr:rowOff>76200</xdr:rowOff>
    </xdr:to>
    <xdr:pic>
      <xdr:nvPicPr>
        <xdr:cNvPr id="2" name="Picture 1" descr="http://www.fondoemprender.com/fonade/g/gifTransparent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85667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200025</xdr:rowOff>
    </xdr:from>
    <xdr:to>
      <xdr:col>9</xdr:col>
      <xdr:colOff>409575</xdr:colOff>
      <xdr:row>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00025"/>
          <a:ext cx="933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2</xdr:row>
      <xdr:rowOff>85725</xdr:rowOff>
    </xdr:from>
    <xdr:to>
      <xdr:col>11</xdr:col>
      <xdr:colOff>723900</xdr:colOff>
      <xdr:row>4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466725"/>
          <a:ext cx="478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76200</xdr:colOff>
      <xdr:row>23</xdr:row>
      <xdr:rowOff>76200</xdr:rowOff>
    </xdr:to>
    <xdr:pic>
      <xdr:nvPicPr>
        <xdr:cNvPr id="2" name="Picture 1" descr="http://www.fondoemprender.com/fonade/g/gifTransparent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474345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76200</xdr:colOff>
      <xdr:row>42</xdr:row>
      <xdr:rowOff>76200</xdr:rowOff>
    </xdr:to>
    <xdr:pic>
      <xdr:nvPicPr>
        <xdr:cNvPr id="3" name="Picture 3" descr="http://www.fondoemprender.com/fonade/g/gifTransparent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84105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1038225</xdr:colOff>
      <xdr:row>3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7</xdr:col>
      <xdr:colOff>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24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0</xdr:rowOff>
    </xdr:from>
    <xdr:to>
      <xdr:col>13</xdr:col>
      <xdr:colOff>638175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90500"/>
          <a:ext cx="9324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76200</xdr:colOff>
      <xdr:row>27</xdr:row>
      <xdr:rowOff>76200</xdr:rowOff>
    </xdr:to>
    <xdr:pic>
      <xdr:nvPicPr>
        <xdr:cNvPr id="1" name="Picture 1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8867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76200</xdr:colOff>
      <xdr:row>37</xdr:row>
      <xdr:rowOff>76200</xdr:rowOff>
    </xdr:to>
    <xdr:pic>
      <xdr:nvPicPr>
        <xdr:cNvPr id="2" name="Picture 1" descr="http://www.fondoemprender.com/fonade/g/gifTransparent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3157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5</xdr:col>
      <xdr:colOff>914400</xdr:colOff>
      <xdr:row>4</xdr:row>
      <xdr:rowOff>104775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902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5</xdr:col>
      <xdr:colOff>885825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1725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tabSelected="1" zoomScale="80" zoomScaleNormal="80" zoomScaleSheetLayoutView="70" zoomScalePageLayoutView="0" workbookViewId="0" topLeftCell="A1">
      <selection activeCell="K8" sqref="K8"/>
    </sheetView>
  </sheetViews>
  <sheetFormatPr defaultColWidth="11.421875" defaultRowHeight="15"/>
  <cols>
    <col min="1" max="1" width="8.140625" style="88" customWidth="1"/>
    <col min="2" max="2" width="34.57421875" style="89" customWidth="1"/>
    <col min="3" max="3" width="20.421875" style="89" customWidth="1"/>
    <col min="4" max="4" width="18.140625" style="89" customWidth="1"/>
    <col min="5" max="5" width="19.00390625" style="89" customWidth="1"/>
    <col min="6" max="6" width="24.140625" style="89" customWidth="1"/>
    <col min="7" max="7" width="16.140625" style="89" customWidth="1"/>
    <col min="8" max="8" width="21.140625" style="89" customWidth="1"/>
    <col min="9" max="9" width="20.421875" style="89" customWidth="1"/>
    <col min="10" max="17" width="11.421875" style="88" customWidth="1"/>
    <col min="18" max="18" width="18.28125" style="88" customWidth="1"/>
    <col min="19" max="22" width="11.421875" style="88" customWidth="1"/>
    <col min="23" max="31" width="11.421875" style="89" customWidth="1"/>
    <col min="32" max="16384" width="11.421875" style="89" customWidth="1"/>
  </cols>
  <sheetData>
    <row r="1" spans="2:9" ht="15">
      <c r="B1" s="415" t="s">
        <v>299</v>
      </c>
      <c r="C1" s="416"/>
      <c r="D1" s="416"/>
      <c r="E1" s="416"/>
      <c r="F1" s="416"/>
      <c r="G1" s="416"/>
      <c r="H1" s="416"/>
      <c r="I1" s="416"/>
    </row>
    <row r="2" spans="2:9" ht="15">
      <c r="B2" s="416"/>
      <c r="C2" s="416"/>
      <c r="D2" s="416"/>
      <c r="E2" s="416"/>
      <c r="F2" s="416"/>
      <c r="G2" s="416"/>
      <c r="H2" s="416"/>
      <c r="I2" s="416"/>
    </row>
    <row r="3" spans="2:9" ht="15">
      <c r="B3" s="416"/>
      <c r="C3" s="416"/>
      <c r="D3" s="416"/>
      <c r="E3" s="416"/>
      <c r="F3" s="416"/>
      <c r="G3" s="416"/>
      <c r="H3" s="416"/>
      <c r="I3" s="416"/>
    </row>
    <row r="4" spans="2:9" ht="15">
      <c r="B4" s="416"/>
      <c r="C4" s="416"/>
      <c r="D4" s="416"/>
      <c r="E4" s="416"/>
      <c r="F4" s="416"/>
      <c r="G4" s="416"/>
      <c r="H4" s="416"/>
      <c r="I4" s="416"/>
    </row>
    <row r="5" spans="2:9" ht="15">
      <c r="B5" s="416"/>
      <c r="C5" s="416"/>
      <c r="D5" s="416"/>
      <c r="E5" s="416"/>
      <c r="F5" s="416"/>
      <c r="G5" s="416"/>
      <c r="H5" s="416"/>
      <c r="I5" s="416"/>
    </row>
    <row r="6" spans="2:9" ht="15">
      <c r="B6" s="416"/>
      <c r="C6" s="416"/>
      <c r="D6" s="416"/>
      <c r="E6" s="416"/>
      <c r="F6" s="416"/>
      <c r="G6" s="416"/>
      <c r="H6" s="416"/>
      <c r="I6" s="416"/>
    </row>
    <row r="7" spans="2:9" ht="15">
      <c r="B7" s="416"/>
      <c r="C7" s="416"/>
      <c r="D7" s="416"/>
      <c r="E7" s="416"/>
      <c r="F7" s="416"/>
      <c r="G7" s="416"/>
      <c r="H7" s="416"/>
      <c r="I7" s="416"/>
    </row>
    <row r="8" spans="2:9" ht="35.25" customHeight="1" thickBot="1">
      <c r="B8" s="425" t="s">
        <v>193</v>
      </c>
      <c r="C8" s="426"/>
      <c r="D8" s="426"/>
      <c r="E8" s="426"/>
      <c r="F8" s="426"/>
      <c r="G8" s="426"/>
      <c r="H8" s="426"/>
      <c r="I8" s="426"/>
    </row>
    <row r="9" spans="2:9" ht="22.5" customHeight="1" thickBot="1">
      <c r="B9" s="422" t="s">
        <v>168</v>
      </c>
      <c r="C9" s="423"/>
      <c r="D9" s="423"/>
      <c r="E9" s="423"/>
      <c r="F9" s="423"/>
      <c r="G9" s="423"/>
      <c r="H9" s="423"/>
      <c r="I9" s="424"/>
    </row>
    <row r="10" spans="1:22" s="91" customFormat="1" ht="58.5" customHeight="1">
      <c r="A10" s="90"/>
      <c r="B10" s="114" t="s">
        <v>0</v>
      </c>
      <c r="C10" s="115" t="s">
        <v>1</v>
      </c>
      <c r="D10" s="115" t="s">
        <v>2</v>
      </c>
      <c r="E10" s="115" t="s">
        <v>140</v>
      </c>
      <c r="F10" s="116" t="s">
        <v>169</v>
      </c>
      <c r="G10" s="117" t="s">
        <v>4</v>
      </c>
      <c r="H10" s="116" t="s">
        <v>3</v>
      </c>
      <c r="I10" s="118" t="s">
        <v>6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2:9" ht="30" customHeight="1">
      <c r="B11" s="335"/>
      <c r="C11" s="336"/>
      <c r="D11" s="336"/>
      <c r="E11" s="336"/>
      <c r="F11" s="337"/>
      <c r="G11" s="338"/>
      <c r="H11" s="336"/>
      <c r="I11" s="417"/>
    </row>
    <row r="12" spans="2:9" ht="30" customHeight="1">
      <c r="B12" s="339"/>
      <c r="C12" s="336"/>
      <c r="D12" s="336"/>
      <c r="E12" s="336"/>
      <c r="F12" s="336"/>
      <c r="G12" s="340"/>
      <c r="H12" s="336"/>
      <c r="I12" s="418"/>
    </row>
    <row r="13" spans="2:9" ht="30" customHeight="1">
      <c r="B13" s="339"/>
      <c r="C13" s="336"/>
      <c r="D13" s="336"/>
      <c r="E13" s="336"/>
      <c r="F13" s="336"/>
      <c r="G13" s="340"/>
      <c r="H13" s="336"/>
      <c r="I13" s="418"/>
    </row>
    <row r="14" spans="2:9" ht="30" customHeight="1" thickBot="1">
      <c r="B14" s="341"/>
      <c r="C14" s="342"/>
      <c r="D14" s="342"/>
      <c r="E14" s="342"/>
      <c r="F14" s="342"/>
      <c r="G14" s="343"/>
      <c r="H14" s="342"/>
      <c r="I14" s="419"/>
    </row>
    <row r="15" spans="2:9" ht="15.75" thickBot="1">
      <c r="B15" s="88"/>
      <c r="C15" s="88"/>
      <c r="D15" s="88"/>
      <c r="E15" s="88"/>
      <c r="F15" s="88"/>
      <c r="G15" s="88"/>
      <c r="H15" s="88"/>
      <c r="I15" s="88"/>
    </row>
    <row r="16" spans="2:10" ht="33.75" customHeight="1">
      <c r="B16" s="396" t="s">
        <v>129</v>
      </c>
      <c r="C16" s="397"/>
      <c r="D16" s="397"/>
      <c r="E16" s="397"/>
      <c r="F16" s="397"/>
      <c r="G16" s="397"/>
      <c r="H16" s="397"/>
      <c r="I16" s="398"/>
      <c r="J16" s="93"/>
    </row>
    <row r="17" spans="2:9" ht="30" customHeight="1">
      <c r="B17" s="1" t="s">
        <v>130</v>
      </c>
      <c r="C17" s="420"/>
      <c r="D17" s="394"/>
      <c r="E17" s="394"/>
      <c r="F17" s="421" t="s">
        <v>141</v>
      </c>
      <c r="G17" s="421"/>
      <c r="H17" s="427"/>
      <c r="I17" s="428"/>
    </row>
    <row r="18" spans="2:9" ht="30" customHeight="1">
      <c r="B18" s="1" t="s">
        <v>5</v>
      </c>
      <c r="C18" s="420"/>
      <c r="D18" s="394"/>
      <c r="E18" s="394"/>
      <c r="F18" s="429" t="s">
        <v>142</v>
      </c>
      <c r="G18" s="429"/>
      <c r="H18" s="394"/>
      <c r="I18" s="395"/>
    </row>
    <row r="19" spans="2:9" ht="30" customHeight="1">
      <c r="B19" s="1" t="s">
        <v>131</v>
      </c>
      <c r="C19" s="420"/>
      <c r="D19" s="394"/>
      <c r="E19" s="394"/>
      <c r="F19" s="421" t="s">
        <v>8</v>
      </c>
      <c r="G19" s="421"/>
      <c r="H19" s="394"/>
      <c r="I19" s="395"/>
    </row>
    <row r="20" spans="2:9" ht="30" customHeight="1" thickBot="1">
      <c r="B20" s="1" t="s">
        <v>7</v>
      </c>
      <c r="C20" s="412"/>
      <c r="D20" s="413"/>
      <c r="E20" s="413"/>
      <c r="F20" s="413"/>
      <c r="G20" s="413"/>
      <c r="H20" s="413"/>
      <c r="I20" s="414"/>
    </row>
    <row r="21" spans="1:22" s="95" customFormat="1" ht="15.75" thickBot="1">
      <c r="A21" s="92"/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95" customFormat="1" ht="15.75">
      <c r="A22" s="92"/>
      <c r="B22" s="399" t="s">
        <v>143</v>
      </c>
      <c r="C22" s="400"/>
      <c r="D22" s="400"/>
      <c r="E22" s="400"/>
      <c r="F22" s="400"/>
      <c r="G22" s="400"/>
      <c r="H22" s="400"/>
      <c r="I22" s="401"/>
      <c r="J22" s="97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95" customFormat="1" ht="30.75" customHeight="1">
      <c r="A23" s="92"/>
      <c r="B23" s="402"/>
      <c r="C23" s="403"/>
      <c r="D23" s="403"/>
      <c r="E23" s="403"/>
      <c r="F23" s="403"/>
      <c r="G23" s="403"/>
      <c r="H23" s="403"/>
      <c r="I23" s="40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30" s="95" customFormat="1" ht="30.75" customHeight="1">
      <c r="A24" s="92"/>
      <c r="B24" s="411"/>
      <c r="C24" s="403"/>
      <c r="D24" s="403"/>
      <c r="E24" s="403"/>
      <c r="F24" s="403"/>
      <c r="G24" s="403"/>
      <c r="H24" s="403"/>
      <c r="I24" s="404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9"/>
      <c r="Y24" s="99"/>
      <c r="Z24" s="99"/>
      <c r="AA24" s="99"/>
      <c r="AB24" s="99"/>
      <c r="AC24" s="99"/>
      <c r="AD24" s="99"/>
    </row>
    <row r="25" spans="1:30" s="95" customFormat="1" ht="30.75" customHeight="1" thickBot="1">
      <c r="A25" s="92"/>
      <c r="B25" s="408"/>
      <c r="C25" s="409"/>
      <c r="D25" s="409"/>
      <c r="E25" s="409"/>
      <c r="F25" s="409"/>
      <c r="G25" s="409"/>
      <c r="H25" s="409"/>
      <c r="I25" s="410"/>
      <c r="J25" s="100"/>
      <c r="K25" s="100"/>
      <c r="L25" s="100"/>
      <c r="M25" s="100"/>
      <c r="N25" s="100"/>
      <c r="O25" s="100"/>
      <c r="P25" s="101"/>
      <c r="Q25" s="101"/>
      <c r="R25" s="101"/>
      <c r="S25" s="101"/>
      <c r="T25" s="101"/>
      <c r="U25" s="101"/>
      <c r="V25" s="101"/>
      <c r="W25" s="102"/>
      <c r="X25" s="102"/>
      <c r="Y25" s="102"/>
      <c r="Z25" s="102"/>
      <c r="AA25" s="102"/>
      <c r="AB25" s="102"/>
      <c r="AC25" s="102"/>
      <c r="AD25" s="102"/>
    </row>
    <row r="26" spans="1:30" s="95" customFormat="1" ht="15.75" thickBot="1">
      <c r="A26" s="92"/>
      <c r="B26" s="103"/>
      <c r="C26" s="103"/>
      <c r="D26" s="103"/>
      <c r="E26" s="103"/>
      <c r="F26" s="103"/>
      <c r="G26" s="103"/>
      <c r="H26" s="103"/>
      <c r="I26" s="103"/>
      <c r="J26" s="100"/>
      <c r="K26" s="100"/>
      <c r="L26" s="100"/>
      <c r="M26" s="100"/>
      <c r="N26" s="100"/>
      <c r="O26" s="100"/>
      <c r="P26" s="101"/>
      <c r="Q26" s="101"/>
      <c r="R26" s="101"/>
      <c r="S26" s="101"/>
      <c r="T26" s="101"/>
      <c r="U26" s="101"/>
      <c r="V26" s="101"/>
      <c r="W26" s="102"/>
      <c r="X26" s="102"/>
      <c r="Y26" s="102"/>
      <c r="Z26" s="102"/>
      <c r="AA26" s="102"/>
      <c r="AB26" s="102"/>
      <c r="AC26" s="102"/>
      <c r="AD26" s="102"/>
    </row>
    <row r="27" spans="1:30" s="95" customFormat="1" ht="18" customHeight="1">
      <c r="A27" s="92"/>
      <c r="B27" s="399" t="s">
        <v>15</v>
      </c>
      <c r="C27" s="400"/>
      <c r="D27" s="400"/>
      <c r="E27" s="400"/>
      <c r="F27" s="400"/>
      <c r="G27" s="400"/>
      <c r="H27" s="400"/>
      <c r="I27" s="401"/>
      <c r="J27" s="101"/>
      <c r="K27" s="101"/>
      <c r="L27" s="100"/>
      <c r="M27" s="100"/>
      <c r="N27" s="100"/>
      <c r="O27" s="100"/>
      <c r="P27" s="100"/>
      <c r="Q27" s="100"/>
      <c r="R27" s="101"/>
      <c r="S27" s="101"/>
      <c r="T27" s="101"/>
      <c r="U27" s="101"/>
      <c r="V27" s="101"/>
      <c r="W27" s="104"/>
      <c r="X27" s="102"/>
      <c r="Y27" s="102"/>
      <c r="Z27" s="102"/>
      <c r="AA27" s="102"/>
      <c r="AB27" s="102"/>
      <c r="AC27" s="102"/>
      <c r="AD27" s="102"/>
    </row>
    <row r="28" spans="1:30" s="95" customFormat="1" ht="30" customHeight="1">
      <c r="A28" s="92"/>
      <c r="B28" s="402"/>
      <c r="C28" s="403"/>
      <c r="D28" s="403"/>
      <c r="E28" s="403"/>
      <c r="F28" s="403"/>
      <c r="G28" s="403"/>
      <c r="H28" s="403"/>
      <c r="I28" s="404"/>
      <c r="J28" s="96"/>
      <c r="K28" s="100"/>
      <c r="L28" s="100"/>
      <c r="M28" s="100"/>
      <c r="N28" s="105"/>
      <c r="O28" s="105"/>
      <c r="P28" s="105"/>
      <c r="Q28" s="105"/>
      <c r="R28" s="100"/>
      <c r="S28" s="100"/>
      <c r="T28" s="100"/>
      <c r="U28" s="100"/>
      <c r="V28" s="100"/>
      <c r="W28" s="102"/>
      <c r="X28" s="102"/>
      <c r="Y28" s="102"/>
      <c r="Z28" s="102"/>
      <c r="AA28" s="102"/>
      <c r="AB28" s="102"/>
      <c r="AC28" s="102"/>
      <c r="AD28" s="102"/>
    </row>
    <row r="29" spans="1:30" s="95" customFormat="1" ht="30" customHeight="1">
      <c r="A29" s="92"/>
      <c r="B29" s="405"/>
      <c r="C29" s="406"/>
      <c r="D29" s="406"/>
      <c r="E29" s="406"/>
      <c r="F29" s="406"/>
      <c r="G29" s="406"/>
      <c r="H29" s="406"/>
      <c r="I29" s="407"/>
      <c r="J29" s="96"/>
      <c r="K29" s="100"/>
      <c r="L29" s="100"/>
      <c r="M29" s="100"/>
      <c r="N29" s="105"/>
      <c r="O29" s="105"/>
      <c r="P29" s="105"/>
      <c r="Q29" s="105"/>
      <c r="R29" s="100"/>
      <c r="S29" s="100"/>
      <c r="T29" s="100"/>
      <c r="U29" s="100"/>
      <c r="V29" s="100"/>
      <c r="W29" s="102"/>
      <c r="X29" s="102"/>
      <c r="Y29" s="102"/>
      <c r="Z29" s="102"/>
      <c r="AA29" s="102"/>
      <c r="AB29" s="102"/>
      <c r="AC29" s="102"/>
      <c r="AD29" s="102"/>
    </row>
    <row r="30" spans="1:30" s="95" customFormat="1" ht="30" customHeight="1" thickBot="1">
      <c r="A30" s="92"/>
      <c r="B30" s="408"/>
      <c r="C30" s="409"/>
      <c r="D30" s="409"/>
      <c r="E30" s="409"/>
      <c r="F30" s="409"/>
      <c r="G30" s="409"/>
      <c r="H30" s="409"/>
      <c r="I30" s="41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2"/>
      <c r="X30" s="102"/>
      <c r="Y30" s="102"/>
      <c r="Z30" s="102"/>
      <c r="AA30" s="102"/>
      <c r="AB30" s="102"/>
      <c r="AC30" s="102"/>
      <c r="AD30" s="102"/>
    </row>
    <row r="31" spans="1:30" s="95" customFormat="1" ht="15" customHeight="1" thickBot="1">
      <c r="A31" s="92"/>
      <c r="B31" s="106"/>
      <c r="C31" s="106"/>
      <c r="D31" s="106"/>
      <c r="E31" s="106"/>
      <c r="F31" s="106"/>
      <c r="G31" s="106"/>
      <c r="H31" s="107"/>
      <c r="I31" s="107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09"/>
      <c r="U31" s="109"/>
      <c r="V31" s="109"/>
      <c r="W31" s="110"/>
      <c r="X31" s="111"/>
      <c r="Y31" s="111"/>
      <c r="Z31" s="111"/>
      <c r="AA31" s="111"/>
      <c r="AB31" s="111"/>
      <c r="AC31" s="111"/>
      <c r="AD31" s="111"/>
    </row>
    <row r="32" spans="1:30" s="95" customFormat="1" ht="27.75" customHeight="1">
      <c r="A32" s="92"/>
      <c r="B32" s="396" t="s">
        <v>145</v>
      </c>
      <c r="C32" s="397"/>
      <c r="D32" s="397"/>
      <c r="E32" s="397"/>
      <c r="F32" s="397"/>
      <c r="G32" s="397"/>
      <c r="H32" s="397"/>
      <c r="I32" s="398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2"/>
      <c r="X32" s="102"/>
      <c r="Y32" s="102"/>
      <c r="Z32" s="102"/>
      <c r="AA32" s="102"/>
      <c r="AB32" s="102"/>
      <c r="AC32" s="102"/>
      <c r="AD32" s="102"/>
    </row>
    <row r="33" spans="2:9" ht="29.25" customHeight="1">
      <c r="B33" s="2" t="s">
        <v>9</v>
      </c>
      <c r="C33" s="385"/>
      <c r="D33" s="385"/>
      <c r="E33" s="385"/>
      <c r="F33" s="385"/>
      <c r="G33" s="385"/>
      <c r="H33" s="385"/>
      <c r="I33" s="386"/>
    </row>
    <row r="34" spans="2:9" ht="29.25" customHeight="1">
      <c r="B34" s="2" t="s">
        <v>10</v>
      </c>
      <c r="C34" s="385"/>
      <c r="D34" s="385"/>
      <c r="E34" s="385"/>
      <c r="F34" s="385"/>
      <c r="G34" s="385"/>
      <c r="H34" s="385"/>
      <c r="I34" s="386"/>
    </row>
    <row r="35" spans="2:9" ht="29.25" customHeight="1" thickBot="1">
      <c r="B35" s="3" t="s">
        <v>134</v>
      </c>
      <c r="C35" s="387"/>
      <c r="D35" s="387"/>
      <c r="E35" s="387"/>
      <c r="F35" s="387"/>
      <c r="G35" s="387"/>
      <c r="H35" s="387"/>
      <c r="I35" s="388"/>
    </row>
    <row r="36" s="88" customFormat="1" ht="15.75" thickBot="1"/>
    <row r="37" spans="2:9" ht="25.5" customHeight="1">
      <c r="B37" s="389" t="s">
        <v>144</v>
      </c>
      <c r="C37" s="390"/>
      <c r="D37" s="390"/>
      <c r="E37" s="390"/>
      <c r="F37" s="390"/>
      <c r="G37" s="390"/>
      <c r="H37" s="390"/>
      <c r="I37" s="391"/>
    </row>
    <row r="38" spans="2:9" ht="82.5" customHeight="1">
      <c r="B38" s="392" t="s">
        <v>11</v>
      </c>
      <c r="C38" s="393"/>
      <c r="D38" s="393"/>
      <c r="E38" s="393"/>
      <c r="F38" s="392" t="s">
        <v>12</v>
      </c>
      <c r="G38" s="393"/>
      <c r="H38" s="393"/>
      <c r="I38" s="393"/>
    </row>
    <row r="39" spans="2:9" ht="82.5" customHeight="1">
      <c r="B39" s="392"/>
      <c r="C39" s="393"/>
      <c r="D39" s="393"/>
      <c r="E39" s="393"/>
      <c r="F39" s="392"/>
      <c r="G39" s="393"/>
      <c r="H39" s="393"/>
      <c r="I39" s="393"/>
    </row>
    <row r="40" spans="2:9" ht="108.75" customHeight="1">
      <c r="B40" s="392" t="s">
        <v>13</v>
      </c>
      <c r="C40" s="393"/>
      <c r="D40" s="393"/>
      <c r="E40" s="393"/>
      <c r="F40" s="392" t="s">
        <v>14</v>
      </c>
      <c r="G40" s="393"/>
      <c r="H40" s="393"/>
      <c r="I40" s="393"/>
    </row>
    <row r="41" spans="2:9" ht="108.75" customHeight="1">
      <c r="B41" s="392"/>
      <c r="C41" s="393"/>
      <c r="D41" s="393"/>
      <c r="E41" s="393"/>
      <c r="F41" s="392"/>
      <c r="G41" s="393"/>
      <c r="H41" s="393"/>
      <c r="I41" s="393"/>
    </row>
    <row r="42" s="88" customFormat="1" ht="15"/>
    <row r="43" s="88" customFormat="1" ht="15"/>
    <row r="44" s="88" customFormat="1" ht="15"/>
    <row r="45" s="88" customFormat="1" ht="15"/>
    <row r="46" s="88" customFormat="1" ht="15"/>
    <row r="47" s="88" customFormat="1" ht="15"/>
    <row r="48" s="88" customFormat="1" ht="15"/>
    <row r="49" s="88" customFormat="1" ht="15"/>
    <row r="50" s="88" customFormat="1" ht="15"/>
    <row r="51" s="88" customFormat="1" ht="15"/>
    <row r="52" s="92" customFormat="1" ht="15"/>
    <row r="53" s="92" customFormat="1" ht="15"/>
    <row r="54" spans="2:9" s="92" customFormat="1" ht="15">
      <c r="B54" s="112"/>
      <c r="C54" s="113"/>
      <c r="D54" s="113"/>
      <c r="E54" s="113"/>
      <c r="F54" s="113"/>
      <c r="G54" s="113"/>
      <c r="H54" s="113"/>
      <c r="I54" s="113"/>
    </row>
    <row r="55" spans="2:9" s="92" customFormat="1" ht="15">
      <c r="B55" s="113"/>
      <c r="C55" s="113"/>
      <c r="D55" s="113"/>
      <c r="E55" s="113"/>
      <c r="F55" s="113"/>
      <c r="G55" s="113"/>
      <c r="H55" s="113"/>
      <c r="I55" s="113"/>
    </row>
    <row r="56" spans="2:9" s="92" customFormat="1" ht="15">
      <c r="B56" s="113"/>
      <c r="C56" s="113"/>
      <c r="D56" s="113"/>
      <c r="E56" s="113"/>
      <c r="F56" s="113"/>
      <c r="G56" s="113"/>
      <c r="H56" s="113"/>
      <c r="I56" s="113"/>
    </row>
    <row r="57" spans="2:9" s="92" customFormat="1" ht="15">
      <c r="B57" s="113"/>
      <c r="C57" s="113"/>
      <c r="D57" s="113"/>
      <c r="E57" s="113"/>
      <c r="F57" s="113"/>
      <c r="G57" s="113"/>
      <c r="H57" s="113"/>
      <c r="I57" s="113"/>
    </row>
    <row r="58" spans="2:9" s="92" customFormat="1" ht="15">
      <c r="B58" s="113"/>
      <c r="C58" s="113"/>
      <c r="D58" s="113"/>
      <c r="E58" s="113"/>
      <c r="F58" s="113"/>
      <c r="G58" s="113"/>
      <c r="H58" s="113"/>
      <c r="I58" s="113"/>
    </row>
    <row r="59" spans="2:9" s="92" customFormat="1" ht="24" customHeight="1">
      <c r="B59" s="113"/>
      <c r="C59" s="113"/>
      <c r="D59" s="113"/>
      <c r="E59" s="113"/>
      <c r="F59" s="113"/>
      <c r="G59" s="113"/>
      <c r="H59" s="113"/>
      <c r="I59" s="113"/>
    </row>
    <row r="60" s="88" customFormat="1" ht="15"/>
    <row r="61" s="88" customFormat="1" ht="15"/>
    <row r="62" s="88" customFormat="1" ht="15"/>
    <row r="63" s="88" customFormat="1" ht="15"/>
    <row r="64" s="88" customFormat="1" ht="15"/>
  </sheetData>
  <sheetProtection sheet="1" objects="1" scenarios="1"/>
  <mergeCells count="32">
    <mergeCell ref="B40:B41"/>
    <mergeCell ref="F40:F41"/>
    <mergeCell ref="C40:E41"/>
    <mergeCell ref="G40:I41"/>
    <mergeCell ref="B1:I7"/>
    <mergeCell ref="I11:I14"/>
    <mergeCell ref="C17:E17"/>
    <mergeCell ref="F17:G17"/>
    <mergeCell ref="C18:E18"/>
    <mergeCell ref="B9:I9"/>
    <mergeCell ref="B8:I8"/>
    <mergeCell ref="H17:I17"/>
    <mergeCell ref="F19:G19"/>
    <mergeCell ref="F18:G18"/>
    <mergeCell ref="C19:E19"/>
    <mergeCell ref="H18:I18"/>
    <mergeCell ref="H19:I19"/>
    <mergeCell ref="B16:I16"/>
    <mergeCell ref="B32:I32"/>
    <mergeCell ref="C33:I33"/>
    <mergeCell ref="B27:I27"/>
    <mergeCell ref="B28:I30"/>
    <mergeCell ref="B22:I22"/>
    <mergeCell ref="B23:I25"/>
    <mergeCell ref="C20:I20"/>
    <mergeCell ref="C34:I34"/>
    <mergeCell ref="C35:I35"/>
    <mergeCell ref="B37:I37"/>
    <mergeCell ref="B38:B39"/>
    <mergeCell ref="F38:F39"/>
    <mergeCell ref="C38:E39"/>
    <mergeCell ref="G38:I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="80" zoomScaleNormal="80" zoomScaleSheetLayoutView="70" zoomScalePageLayoutView="0" workbookViewId="0" topLeftCell="A1">
      <selection activeCell="F18" sqref="F18"/>
    </sheetView>
  </sheetViews>
  <sheetFormatPr defaultColWidth="11.421875" defaultRowHeight="15"/>
  <cols>
    <col min="1" max="1" width="1.57421875" style="121" customWidth="1"/>
    <col min="2" max="2" width="56.7109375" style="121" customWidth="1"/>
    <col min="3" max="8" width="17.28125" style="121" customWidth="1"/>
    <col min="9" max="16384" width="11.421875" style="121" customWidth="1"/>
  </cols>
  <sheetData>
    <row r="1" spans="2:8" ht="15">
      <c r="B1" s="56"/>
      <c r="C1" s="56"/>
      <c r="D1" s="56"/>
      <c r="E1" s="56"/>
      <c r="F1" s="56"/>
      <c r="G1" s="56"/>
      <c r="H1" s="56"/>
    </row>
    <row r="2" spans="2:8" ht="15">
      <c r="B2" s="56"/>
      <c r="C2" s="56"/>
      <c r="D2" s="56"/>
      <c r="E2" s="56"/>
      <c r="F2" s="56"/>
      <c r="G2" s="56"/>
      <c r="H2" s="56"/>
    </row>
    <row r="3" spans="2:8" ht="15">
      <c r="B3" s="56"/>
      <c r="C3" s="56"/>
      <c r="D3" s="56"/>
      <c r="E3" s="56"/>
      <c r="F3" s="56"/>
      <c r="G3" s="56"/>
      <c r="H3" s="56"/>
    </row>
    <row r="4" spans="2:8" ht="15">
      <c r="B4" s="56"/>
      <c r="C4" s="56"/>
      <c r="D4" s="56"/>
      <c r="E4" s="56"/>
      <c r="F4" s="56"/>
      <c r="G4" s="56"/>
      <c r="H4" s="56"/>
    </row>
    <row r="5" spans="2:8" ht="15.75" thickBot="1">
      <c r="B5" s="56"/>
      <c r="C5" s="56"/>
      <c r="D5" s="56"/>
      <c r="E5" s="56"/>
      <c r="F5" s="56"/>
      <c r="G5" s="56"/>
      <c r="H5" s="56"/>
    </row>
    <row r="6" spans="2:8" ht="21.75" thickBot="1">
      <c r="B6" s="453" t="s">
        <v>280</v>
      </c>
      <c r="C6" s="454"/>
      <c r="D6" s="454"/>
      <c r="E6" s="454"/>
      <c r="F6" s="454"/>
      <c r="G6" s="454"/>
      <c r="H6" s="455"/>
    </row>
    <row r="7" spans="2:8" ht="15.75" thickBot="1">
      <c r="B7" s="56"/>
      <c r="C7" s="56"/>
      <c r="D7" s="56"/>
      <c r="E7" s="56"/>
      <c r="F7" s="56"/>
      <c r="G7" s="56"/>
      <c r="H7" s="56"/>
    </row>
    <row r="8" spans="2:8" ht="21.75" thickBot="1">
      <c r="B8" s="636" t="s">
        <v>225</v>
      </c>
      <c r="C8" s="637"/>
      <c r="D8" s="638"/>
      <c r="E8" s="56"/>
      <c r="F8" s="56"/>
      <c r="G8" s="56"/>
      <c r="H8" s="56"/>
    </row>
    <row r="9" spans="2:4" ht="15">
      <c r="B9" s="44" t="s">
        <v>226</v>
      </c>
      <c r="C9" s="306"/>
      <c r="D9" s="46"/>
    </row>
    <row r="10" spans="2:4" ht="15">
      <c r="B10" s="36" t="s">
        <v>227</v>
      </c>
      <c r="C10" s="314"/>
      <c r="D10" s="37"/>
    </row>
    <row r="11" spans="2:4" ht="15">
      <c r="B11" s="36" t="s">
        <v>228</v>
      </c>
      <c r="C11" s="314"/>
      <c r="D11" s="37"/>
    </row>
    <row r="12" spans="2:4" ht="15">
      <c r="B12" s="36" t="s">
        <v>229</v>
      </c>
      <c r="C12" s="314"/>
      <c r="D12" s="37"/>
    </row>
    <row r="13" spans="2:4" ht="15">
      <c r="B13" s="36" t="s">
        <v>230</v>
      </c>
      <c r="C13" s="314"/>
      <c r="D13" s="37"/>
    </row>
    <row r="14" spans="2:4" ht="15">
      <c r="B14" s="36" t="s">
        <v>231</v>
      </c>
      <c r="C14" s="314"/>
      <c r="D14" s="37"/>
    </row>
    <row r="15" spans="2:4" ht="15">
      <c r="B15" s="36" t="s">
        <v>232</v>
      </c>
      <c r="C15" s="314"/>
      <c r="D15" s="37"/>
    </row>
    <row r="16" spans="2:4" ht="15">
      <c r="B16" s="40" t="s">
        <v>233</v>
      </c>
      <c r="C16" s="314"/>
      <c r="D16" s="37"/>
    </row>
    <row r="17" spans="2:4" ht="15">
      <c r="B17" s="36" t="s">
        <v>234</v>
      </c>
      <c r="C17" s="314"/>
      <c r="D17" s="37"/>
    </row>
    <row r="18" spans="2:4" ht="15">
      <c r="B18" s="36" t="s">
        <v>235</v>
      </c>
      <c r="C18" s="314"/>
      <c r="D18" s="37"/>
    </row>
    <row r="19" spans="2:4" ht="15">
      <c r="B19" s="36" t="s">
        <v>236</v>
      </c>
      <c r="C19" s="314"/>
      <c r="D19" s="37"/>
    </row>
    <row r="20" spans="2:4" ht="15">
      <c r="B20" s="36" t="s">
        <v>237</v>
      </c>
      <c r="C20" s="314"/>
      <c r="D20" s="37"/>
    </row>
    <row r="21" spans="2:4" ht="15">
      <c r="B21" s="36" t="s">
        <v>238</v>
      </c>
      <c r="C21" s="314"/>
      <c r="D21" s="37"/>
    </row>
    <row r="22" spans="2:4" ht="15">
      <c r="B22" s="36" t="s">
        <v>239</v>
      </c>
      <c r="C22" s="314"/>
      <c r="D22" s="37"/>
    </row>
    <row r="23" spans="2:4" ht="15.75">
      <c r="B23" s="41" t="s">
        <v>240</v>
      </c>
      <c r="C23" s="316">
        <v>0</v>
      </c>
      <c r="D23" s="37"/>
    </row>
    <row r="24" spans="2:4" ht="15.75" thickBot="1">
      <c r="B24" s="38"/>
      <c r="C24" s="309"/>
      <c r="D24" s="39"/>
    </row>
    <row r="25" spans="2:4" ht="15">
      <c r="B25" s="44" t="s">
        <v>241</v>
      </c>
      <c r="C25" s="45"/>
      <c r="D25" s="307"/>
    </row>
    <row r="26" spans="2:4" ht="15">
      <c r="B26" s="36" t="s">
        <v>242</v>
      </c>
      <c r="C26" s="35"/>
      <c r="D26" s="315"/>
    </row>
    <row r="27" spans="2:4" ht="15">
      <c r="B27" s="36" t="s">
        <v>243</v>
      </c>
      <c r="C27" s="35"/>
      <c r="D27" s="315"/>
    </row>
    <row r="28" spans="2:4" ht="15">
      <c r="B28" s="36" t="s">
        <v>244</v>
      </c>
      <c r="C28" s="35"/>
      <c r="D28" s="315"/>
    </row>
    <row r="29" spans="2:4" ht="15">
      <c r="B29" s="36" t="s">
        <v>245</v>
      </c>
      <c r="C29" s="35"/>
      <c r="D29" s="315"/>
    </row>
    <row r="30" spans="2:4" ht="15.75">
      <c r="B30" s="41" t="s">
        <v>246</v>
      </c>
      <c r="C30" s="35"/>
      <c r="D30" s="317">
        <v>0</v>
      </c>
    </row>
    <row r="31" spans="2:4" ht="15">
      <c r="B31" s="36"/>
      <c r="C31" s="35"/>
      <c r="D31" s="308"/>
    </row>
    <row r="32" spans="2:4" ht="15">
      <c r="B32" s="40" t="s">
        <v>247</v>
      </c>
      <c r="C32" s="35"/>
      <c r="D32" s="308"/>
    </row>
    <row r="33" spans="2:4" ht="15">
      <c r="B33" s="36" t="s">
        <v>248</v>
      </c>
      <c r="C33" s="35"/>
      <c r="D33" s="315"/>
    </row>
    <row r="34" spans="2:4" ht="15.75">
      <c r="B34" s="41" t="s">
        <v>249</v>
      </c>
      <c r="C34" s="35"/>
      <c r="D34" s="317">
        <v>0</v>
      </c>
    </row>
    <row r="35" spans="2:4" ht="15">
      <c r="B35" s="36"/>
      <c r="C35" s="35"/>
      <c r="D35" s="308"/>
    </row>
    <row r="36" spans="2:4" ht="16.5" thickBot="1">
      <c r="B36" s="47" t="s">
        <v>250</v>
      </c>
      <c r="C36" s="43"/>
      <c r="D36" s="318">
        <v>0</v>
      </c>
    </row>
    <row r="37" spans="2:4" ht="15">
      <c r="B37" s="48"/>
      <c r="C37" s="306"/>
      <c r="D37" s="307"/>
    </row>
    <row r="38" spans="2:4" ht="19.5" thickBot="1">
      <c r="B38" s="42" t="s">
        <v>251</v>
      </c>
      <c r="C38" s="320">
        <v>0</v>
      </c>
      <c r="D38" s="319">
        <v>0</v>
      </c>
    </row>
    <row r="39" ht="15">
      <c r="B39" s="56"/>
    </row>
    <row r="40" ht="15.75" thickBot="1">
      <c r="B40" s="56"/>
    </row>
    <row r="41" spans="2:3" ht="20.25">
      <c r="B41" s="639" t="s">
        <v>252</v>
      </c>
      <c r="C41" s="640"/>
    </row>
    <row r="42" spans="2:3" ht="15">
      <c r="B42" s="50" t="s">
        <v>65</v>
      </c>
      <c r="C42" s="68"/>
    </row>
    <row r="43" spans="2:3" ht="15">
      <c r="B43" s="49" t="s">
        <v>253</v>
      </c>
      <c r="C43" s="68"/>
    </row>
    <row r="44" spans="2:3" ht="15">
      <c r="B44" s="50" t="s">
        <v>254</v>
      </c>
      <c r="C44" s="68"/>
    </row>
    <row r="45" spans="2:3" ht="15">
      <c r="B45" s="49" t="s">
        <v>255</v>
      </c>
      <c r="C45" s="68"/>
    </row>
    <row r="46" spans="2:3" ht="15">
      <c r="B46" s="50" t="s">
        <v>256</v>
      </c>
      <c r="C46" s="68"/>
    </row>
    <row r="47" spans="2:3" ht="15">
      <c r="B47" s="49" t="s">
        <v>257</v>
      </c>
      <c r="C47" s="68"/>
    </row>
    <row r="48" spans="2:3" ht="15">
      <c r="B48" s="49" t="s">
        <v>258</v>
      </c>
      <c r="C48" s="68"/>
    </row>
    <row r="49" spans="2:3" ht="15">
      <c r="B49" s="50" t="s">
        <v>259</v>
      </c>
      <c r="C49" s="68"/>
    </row>
    <row r="50" spans="2:3" ht="15">
      <c r="B50" s="49" t="s">
        <v>260</v>
      </c>
      <c r="C50" s="68"/>
    </row>
    <row r="51" spans="2:3" ht="15">
      <c r="B51" s="49" t="s">
        <v>261</v>
      </c>
      <c r="C51" s="68"/>
    </row>
    <row r="52" spans="2:3" ht="15">
      <c r="B52" s="50" t="s">
        <v>262</v>
      </c>
      <c r="C52" s="68"/>
    </row>
    <row r="53" spans="2:3" ht="15">
      <c r="B53" s="49" t="s">
        <v>263</v>
      </c>
      <c r="C53" s="68"/>
    </row>
    <row r="54" spans="2:3" ht="15">
      <c r="B54" s="50" t="s">
        <v>264</v>
      </c>
      <c r="C54" s="68"/>
    </row>
    <row r="56" spans="2:8" ht="15">
      <c r="B56" s="644"/>
      <c r="C56" s="644"/>
      <c r="D56" s="641" t="s">
        <v>154</v>
      </c>
      <c r="E56" s="642"/>
      <c r="F56" s="642"/>
      <c r="G56" s="642"/>
      <c r="H56" s="643"/>
    </row>
    <row r="57" spans="2:8" ht="15">
      <c r="B57" s="644"/>
      <c r="C57" s="644"/>
      <c r="D57" s="34" t="s">
        <v>205</v>
      </c>
      <c r="E57" s="34">
        <v>2</v>
      </c>
      <c r="F57" s="34">
        <v>3</v>
      </c>
      <c r="G57" s="34">
        <v>4</v>
      </c>
      <c r="H57" s="34">
        <v>5</v>
      </c>
    </row>
    <row r="58" spans="2:8" ht="15">
      <c r="B58" s="644"/>
      <c r="C58" s="644"/>
      <c r="D58" s="55">
        <v>0.0356</v>
      </c>
      <c r="E58" s="55">
        <v>0.0306</v>
      </c>
      <c r="F58" s="55">
        <v>0.0314</v>
      </c>
      <c r="G58" s="55">
        <v>0.031</v>
      </c>
      <c r="H58" s="55">
        <v>0.0306</v>
      </c>
    </row>
    <row r="59" spans="2:8" ht="15.75" thickBot="1">
      <c r="B59" s="56"/>
      <c r="C59" s="56"/>
      <c r="D59" s="56"/>
      <c r="E59" s="56"/>
      <c r="F59" s="56"/>
      <c r="G59" s="56"/>
      <c r="H59" s="56"/>
    </row>
    <row r="60" spans="1:8" ht="21" thickBot="1">
      <c r="A60" s="310"/>
      <c r="B60" s="645" t="s">
        <v>206</v>
      </c>
      <c r="C60" s="646"/>
      <c r="D60" s="646"/>
      <c r="E60" s="646"/>
      <c r="F60" s="646"/>
      <c r="G60" s="646"/>
      <c r="H60" s="647"/>
    </row>
    <row r="61" spans="1:8" ht="15.75" thickBot="1">
      <c r="A61" s="311"/>
      <c r="B61" s="57" t="s">
        <v>207</v>
      </c>
      <c r="C61" s="58" t="s">
        <v>208</v>
      </c>
      <c r="D61" s="58" t="s">
        <v>205</v>
      </c>
      <c r="E61" s="58" t="s">
        <v>209</v>
      </c>
      <c r="F61" s="58" t="s">
        <v>210</v>
      </c>
      <c r="G61" s="58" t="s">
        <v>211</v>
      </c>
      <c r="H61" s="59" t="s">
        <v>212</v>
      </c>
    </row>
    <row r="62" spans="1:8" ht="15">
      <c r="A62" s="311"/>
      <c r="B62" s="627" t="s">
        <v>213</v>
      </c>
      <c r="C62" s="628"/>
      <c r="D62" s="628"/>
      <c r="E62" s="628"/>
      <c r="F62" s="628"/>
      <c r="G62" s="628"/>
      <c r="H62" s="629"/>
    </row>
    <row r="63" spans="1:8" ht="15">
      <c r="A63" s="311"/>
      <c r="B63" s="60" t="s">
        <v>214</v>
      </c>
      <c r="C63" s="356">
        <f>'Proyección de ventas'!B142</f>
        <v>0</v>
      </c>
      <c r="D63" s="356">
        <f>'Proyección de ventas'!C142</f>
        <v>0</v>
      </c>
      <c r="E63" s="356">
        <f>'Proyección de ventas'!D142</f>
        <v>0</v>
      </c>
      <c r="F63" s="356">
        <f>'Proyección de ventas'!E142</f>
        <v>0</v>
      </c>
      <c r="G63" s="356">
        <f>'Proyección de ventas'!F142</f>
        <v>0</v>
      </c>
      <c r="H63" s="356">
        <f>'Proyección de ventas'!G142</f>
        <v>0</v>
      </c>
    </row>
    <row r="64" spans="1:12" ht="15.75" thickBot="1">
      <c r="A64" s="311"/>
      <c r="B64" s="61" t="s">
        <v>215</v>
      </c>
      <c r="C64" s="357">
        <f aca="true" t="shared" si="0" ref="C64:H64">+C63</f>
        <v>0</v>
      </c>
      <c r="D64" s="357">
        <f t="shared" si="0"/>
        <v>0</v>
      </c>
      <c r="E64" s="357">
        <f>+E63</f>
        <v>0</v>
      </c>
      <c r="F64" s="357">
        <f t="shared" si="0"/>
        <v>0</v>
      </c>
      <c r="G64" s="357">
        <f t="shared" si="0"/>
        <v>0</v>
      </c>
      <c r="H64" s="357">
        <f t="shared" si="0"/>
        <v>0</v>
      </c>
      <c r="I64" s="310"/>
      <c r="J64" s="310"/>
      <c r="K64" s="310"/>
      <c r="L64" s="310"/>
    </row>
    <row r="65" spans="1:12" ht="15">
      <c r="A65" s="311"/>
      <c r="B65" s="627" t="s">
        <v>216</v>
      </c>
      <c r="C65" s="628"/>
      <c r="D65" s="628"/>
      <c r="E65" s="628"/>
      <c r="F65" s="628"/>
      <c r="G65" s="628"/>
      <c r="H65" s="629"/>
      <c r="I65" s="310"/>
      <c r="J65" s="310"/>
      <c r="K65" s="310"/>
      <c r="L65" s="310"/>
    </row>
    <row r="66" spans="1:12" ht="15">
      <c r="A66" s="311"/>
      <c r="B66" s="62" t="s">
        <v>43</v>
      </c>
      <c r="C66" s="358">
        <f>Inversiones!J51</f>
        <v>0</v>
      </c>
      <c r="D66" s="359"/>
      <c r="E66" s="359"/>
      <c r="F66" s="359"/>
      <c r="G66" s="359"/>
      <c r="H66" s="359"/>
      <c r="I66" s="310"/>
      <c r="J66" s="310"/>
      <c r="K66" s="310"/>
      <c r="L66" s="310"/>
    </row>
    <row r="67" spans="1:12" ht="15">
      <c r="A67" s="311"/>
      <c r="B67" s="62" t="s">
        <v>276</v>
      </c>
      <c r="C67" s="358">
        <f>+C66</f>
        <v>0</v>
      </c>
      <c r="D67" s="359"/>
      <c r="E67" s="359"/>
      <c r="F67" s="359"/>
      <c r="G67" s="359"/>
      <c r="H67" s="359"/>
      <c r="I67" s="310"/>
      <c r="J67" s="310"/>
      <c r="K67" s="310"/>
      <c r="L67" s="310"/>
    </row>
    <row r="68" spans="1:12" ht="15">
      <c r="A68" s="311"/>
      <c r="B68" s="60" t="s">
        <v>217</v>
      </c>
      <c r="C68" s="360">
        <f>'Costos de Producción'!E132</f>
        <v>0</v>
      </c>
      <c r="D68" s="356">
        <f>'Costos de Producción'!F132</f>
        <v>0</v>
      </c>
      <c r="E68" s="356">
        <f>'Costos de Producción'!G132</f>
        <v>0</v>
      </c>
      <c r="F68" s="356">
        <f>'Costos de Producción'!H132</f>
        <v>0</v>
      </c>
      <c r="G68" s="356">
        <f>'Costos de Producción'!I132</f>
        <v>0</v>
      </c>
      <c r="H68" s="361">
        <f>'Costos de Producción'!J132</f>
        <v>0</v>
      </c>
      <c r="I68" s="310"/>
      <c r="J68" s="310"/>
      <c r="K68" s="310"/>
      <c r="L68" s="310"/>
    </row>
    <row r="69" spans="1:12" ht="15">
      <c r="A69" s="311"/>
      <c r="B69" s="60" t="s">
        <v>218</v>
      </c>
      <c r="C69" s="356">
        <f>'Costos de Producción'!E170</f>
        <v>0</v>
      </c>
      <c r="D69" s="356">
        <f>+C69*(1+$D$58)</f>
        <v>0</v>
      </c>
      <c r="E69" s="356">
        <f>+D69*(1+$E$58)</f>
        <v>0</v>
      </c>
      <c r="F69" s="356">
        <f>+E69*(1+$F$58)</f>
        <v>0</v>
      </c>
      <c r="G69" s="356">
        <f>+F69*(1+$G$58)</f>
        <v>0</v>
      </c>
      <c r="H69" s="361">
        <f>+G69*(1+$H$58)</f>
        <v>0</v>
      </c>
      <c r="I69" s="310"/>
      <c r="J69" s="310"/>
      <c r="K69" s="310"/>
      <c r="L69" s="310"/>
    </row>
    <row r="70" spans="1:12" ht="15">
      <c r="A70" s="311"/>
      <c r="B70" s="63" t="s">
        <v>219</v>
      </c>
      <c r="C70" s="362">
        <f>SUM(C68:C69)</f>
        <v>0</v>
      </c>
      <c r="D70" s="362">
        <f>SUM(D68:D69)</f>
        <v>0</v>
      </c>
      <c r="E70" s="362">
        <f>SUM(E68:E69)</f>
        <v>0</v>
      </c>
      <c r="F70" s="362">
        <f>SUM(F68:F69)</f>
        <v>0</v>
      </c>
      <c r="G70" s="362">
        <f>SUM(G68:G69)</f>
        <v>0</v>
      </c>
      <c r="H70" s="362">
        <f>SUM(H68:H69)</f>
        <v>0</v>
      </c>
      <c r="I70" s="310"/>
      <c r="J70" s="310"/>
      <c r="K70" s="310"/>
      <c r="L70" s="310"/>
    </row>
    <row r="71" spans="1:12" ht="15">
      <c r="A71" s="311"/>
      <c r="B71" s="60" t="s">
        <v>277</v>
      </c>
      <c r="C71" s="363">
        <f>Gastos!C49</f>
        <v>0</v>
      </c>
      <c r="D71" s="356">
        <f>+C71*(1+$D$58)</f>
        <v>0</v>
      </c>
      <c r="E71" s="356">
        <f>+D71*(1+$E$58)</f>
        <v>0</v>
      </c>
      <c r="F71" s="356">
        <f>+E71*(1+$F$58)</f>
        <v>0</v>
      </c>
      <c r="G71" s="356">
        <f>+F71*(1+$G$58)</f>
        <v>0</v>
      </c>
      <c r="H71" s="361">
        <f>+G71*(1+$H$58)</f>
        <v>0</v>
      </c>
      <c r="I71" s="310"/>
      <c r="J71" s="310"/>
      <c r="K71" s="310"/>
      <c r="L71" s="310"/>
    </row>
    <row r="72" spans="1:12" ht="15">
      <c r="A72" s="311"/>
      <c r="B72" s="60" t="s">
        <v>278</v>
      </c>
      <c r="C72" s="363">
        <f>Gastos!E32</f>
        <v>0</v>
      </c>
      <c r="D72" s="356">
        <f>+C72*(1+$D$58)</f>
        <v>0</v>
      </c>
      <c r="E72" s="356">
        <f>+D72*(1+$E$58)</f>
        <v>0</v>
      </c>
      <c r="F72" s="356">
        <f>+E72*(1+$F$58)</f>
        <v>0</v>
      </c>
      <c r="G72" s="356">
        <f>+F72*(1+$G$58)</f>
        <v>0</v>
      </c>
      <c r="H72" s="361">
        <f>+G72*(1+$H$58)</f>
        <v>0</v>
      </c>
      <c r="I72" s="310"/>
      <c r="J72" s="310"/>
      <c r="K72" s="310"/>
      <c r="L72" s="310"/>
    </row>
    <row r="73" spans="1:12" ht="15">
      <c r="A73" s="311"/>
      <c r="B73" s="63" t="s">
        <v>220</v>
      </c>
      <c r="C73" s="362">
        <f>SUM(C71:C72)</f>
        <v>0</v>
      </c>
      <c r="D73" s="362">
        <f>SUM(D71:D72)</f>
        <v>0</v>
      </c>
      <c r="E73" s="362">
        <f>SUM(E71:E72)</f>
        <v>0</v>
      </c>
      <c r="F73" s="362">
        <f>SUM(F71:F72)</f>
        <v>0</v>
      </c>
      <c r="G73" s="362">
        <f>SUM(G71:G72)</f>
        <v>0</v>
      </c>
      <c r="H73" s="362">
        <f>SUM(H71:H72)</f>
        <v>0</v>
      </c>
      <c r="I73" s="310"/>
      <c r="J73" s="310"/>
      <c r="K73" s="310"/>
      <c r="L73" s="310"/>
    </row>
    <row r="74" spans="1:12" ht="15">
      <c r="A74" s="311"/>
      <c r="B74" s="64" t="s">
        <v>221</v>
      </c>
      <c r="C74" s="364">
        <f>C73+C70+C67</f>
        <v>0</v>
      </c>
      <c r="D74" s="364">
        <f>D73+D70+D67</f>
        <v>0</v>
      </c>
      <c r="E74" s="364">
        <f>E73+E70+E67</f>
        <v>0</v>
      </c>
      <c r="F74" s="364">
        <f>F73+F70+F67</f>
        <v>0</v>
      </c>
      <c r="G74" s="364">
        <f>G73+G70+G67</f>
        <v>0</v>
      </c>
      <c r="H74" s="364">
        <f>H73+H70+H67</f>
        <v>0</v>
      </c>
      <c r="I74" s="310"/>
      <c r="J74" s="310"/>
      <c r="K74" s="310"/>
      <c r="L74" s="310"/>
    </row>
    <row r="75" spans="1:12" ht="15.75" thickBot="1">
      <c r="A75" s="311"/>
      <c r="B75" s="65" t="s">
        <v>222</v>
      </c>
      <c r="C75" s="365">
        <f>+C64-C74</f>
        <v>0</v>
      </c>
      <c r="D75" s="365">
        <f>+D64-D74</f>
        <v>0</v>
      </c>
      <c r="E75" s="365">
        <f>+E64-E74</f>
        <v>0</v>
      </c>
      <c r="F75" s="365">
        <f>+F64-F74</f>
        <v>0</v>
      </c>
      <c r="G75" s="365">
        <f>+G64-G74</f>
        <v>0</v>
      </c>
      <c r="H75" s="365">
        <f>+H64-H74</f>
        <v>0</v>
      </c>
      <c r="I75" s="310"/>
      <c r="J75" s="310"/>
      <c r="K75" s="310"/>
      <c r="L75" s="310"/>
    </row>
    <row r="76" spans="1:12" ht="15">
      <c r="A76" s="311"/>
      <c r="B76" s="66" t="s">
        <v>223</v>
      </c>
      <c r="C76" s="366" t="e">
        <f>IRR(C75:H75)</f>
        <v>#NUM!</v>
      </c>
      <c r="D76" s="630"/>
      <c r="E76" s="631"/>
      <c r="F76" s="631"/>
      <c r="G76" s="631"/>
      <c r="H76" s="632"/>
      <c r="I76" s="310"/>
      <c r="J76" s="310"/>
      <c r="K76" s="310"/>
      <c r="L76" s="310"/>
    </row>
    <row r="77" spans="1:12" ht="15.75" thickBot="1">
      <c r="A77" s="311"/>
      <c r="B77" s="67" t="s">
        <v>224</v>
      </c>
      <c r="C77" s="367">
        <f>NPV(12%,D75:H75)+C75</f>
        <v>0</v>
      </c>
      <c r="D77" s="633"/>
      <c r="E77" s="634"/>
      <c r="F77" s="634"/>
      <c r="G77" s="634"/>
      <c r="H77" s="635"/>
      <c r="I77" s="310"/>
      <c r="J77" s="310"/>
      <c r="K77" s="310"/>
      <c r="L77" s="310"/>
    </row>
    <row r="78" spans="1:12" ht="15">
      <c r="A78" s="311"/>
      <c r="B78" s="312"/>
      <c r="C78" s="312"/>
      <c r="D78" s="312"/>
      <c r="E78" s="312"/>
      <c r="F78" s="312"/>
      <c r="G78" s="312"/>
      <c r="H78" s="312"/>
      <c r="I78" s="311"/>
      <c r="J78" s="311"/>
      <c r="K78" s="313"/>
      <c r="L78" s="313"/>
    </row>
    <row r="79" spans="2:12" ht="15">
      <c r="B79" s="312"/>
      <c r="C79" s="312"/>
      <c r="D79" s="312"/>
      <c r="E79" s="312"/>
      <c r="F79" s="312"/>
      <c r="G79" s="312"/>
      <c r="H79" s="312"/>
      <c r="I79" s="311"/>
      <c r="J79" s="311"/>
      <c r="K79" s="313"/>
      <c r="L79" s="313"/>
    </row>
  </sheetData>
  <sheetProtection sheet="1" objects="1" scenarios="1"/>
  <mergeCells count="9">
    <mergeCell ref="B6:H6"/>
    <mergeCell ref="B62:H62"/>
    <mergeCell ref="B65:H65"/>
    <mergeCell ref="D76:H77"/>
    <mergeCell ref="B8:D8"/>
    <mergeCell ref="B41:C41"/>
    <mergeCell ref="D56:H56"/>
    <mergeCell ref="B56:C58"/>
    <mergeCell ref="B60:H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4"/>
  <colBreaks count="1" manualBreakCount="1">
    <brk id="8" max="78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0" zoomScaleNormal="80" zoomScaleSheetLayoutView="40" zoomScalePageLayoutView="0" workbookViewId="0" topLeftCell="A1">
      <selection activeCell="H11" sqref="H11"/>
    </sheetView>
  </sheetViews>
  <sheetFormatPr defaultColWidth="11.421875" defaultRowHeight="15"/>
  <cols>
    <col min="1" max="1" width="3.8515625" style="231" customWidth="1"/>
    <col min="2" max="2" width="49.8515625" style="231" bestFit="1" customWidth="1"/>
    <col min="3" max="14" width="12.7109375" style="231" customWidth="1"/>
    <col min="15" max="244" width="11.421875" style="231" customWidth="1"/>
    <col min="245" max="245" width="6.28125" style="231" bestFit="1" customWidth="1"/>
    <col min="246" max="246" width="49.8515625" style="231" bestFit="1" customWidth="1"/>
    <col min="247" max="247" width="11.8515625" style="231" bestFit="1" customWidth="1"/>
    <col min="248" max="248" width="16.00390625" style="231" customWidth="1"/>
    <col min="249" max="249" width="15.140625" style="231" customWidth="1"/>
    <col min="250" max="250" width="12.140625" style="231" bestFit="1" customWidth="1"/>
    <col min="251" max="251" width="13.28125" style="231" customWidth="1"/>
    <col min="252" max="252" width="12.140625" style="231" bestFit="1" customWidth="1"/>
    <col min="253" max="253" width="10.7109375" style="231" bestFit="1" customWidth="1"/>
    <col min="254" max="254" width="12.140625" style="231" bestFit="1" customWidth="1"/>
    <col min="255" max="255" width="10.7109375" style="231" bestFit="1" customWidth="1"/>
    <col min="256" max="16384" width="12.140625" style="231" bestFit="1" customWidth="1"/>
  </cols>
  <sheetData>
    <row r="1" spans="1:14" s="321" customFormat="1" ht="12.7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s="321" customFormat="1" ht="12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s="321" customFormat="1" ht="12.7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s="321" customFormat="1" ht="12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</row>
    <row r="5" spans="1:14" s="321" customFormat="1" ht="12.7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s="321" customFormat="1" ht="12.7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1:14" s="215" customFormat="1" ht="12.75">
      <c r="A7" s="653" t="s">
        <v>279</v>
      </c>
      <c r="B7" s="654"/>
      <c r="C7" s="653" t="s">
        <v>120</v>
      </c>
      <c r="D7" s="654"/>
      <c r="E7" s="653" t="s">
        <v>121</v>
      </c>
      <c r="F7" s="654"/>
      <c r="G7" s="653" t="s">
        <v>122</v>
      </c>
      <c r="H7" s="654"/>
      <c r="I7" s="653" t="s">
        <v>123</v>
      </c>
      <c r="J7" s="654"/>
      <c r="K7" s="653" t="s">
        <v>124</v>
      </c>
      <c r="L7" s="654"/>
      <c r="M7" s="653" t="s">
        <v>125</v>
      </c>
      <c r="N7" s="654"/>
    </row>
    <row r="8" spans="1:14" s="322" customFormat="1" ht="12.75">
      <c r="A8" s="331" t="s">
        <v>304</v>
      </c>
      <c r="B8" s="332" t="s">
        <v>127</v>
      </c>
      <c r="C8" s="332" t="s">
        <v>138</v>
      </c>
      <c r="D8" s="368" t="s">
        <v>298</v>
      </c>
      <c r="E8" s="332" t="s">
        <v>138</v>
      </c>
      <c r="F8" s="368" t="s">
        <v>298</v>
      </c>
      <c r="G8" s="332" t="s">
        <v>138</v>
      </c>
      <c r="H8" s="368" t="s">
        <v>298</v>
      </c>
      <c r="I8" s="332" t="s">
        <v>138</v>
      </c>
      <c r="J8" s="368" t="s">
        <v>298</v>
      </c>
      <c r="K8" s="332" t="s">
        <v>138</v>
      </c>
      <c r="L8" s="368" t="s">
        <v>298</v>
      </c>
      <c r="M8" s="332" t="s">
        <v>138</v>
      </c>
      <c r="N8" s="368" t="s">
        <v>298</v>
      </c>
    </row>
    <row r="9" spans="1:14" s="323" customFormat="1" ht="30.75" customHeight="1">
      <c r="A9" s="378"/>
      <c r="B9" s="379"/>
      <c r="C9" s="371"/>
      <c r="D9" s="369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4" s="323" customFormat="1" ht="30.75" customHeight="1">
      <c r="A10" s="378"/>
      <c r="B10" s="379"/>
      <c r="C10" s="371"/>
      <c r="D10" s="369"/>
      <c r="E10" s="372"/>
      <c r="F10" s="372"/>
      <c r="G10" s="372"/>
      <c r="H10" s="372"/>
      <c r="I10" s="372"/>
      <c r="J10" s="372"/>
      <c r="K10" s="372"/>
      <c r="L10" s="372"/>
      <c r="M10" s="372"/>
      <c r="N10" s="372"/>
    </row>
    <row r="11" spans="1:14" s="323" customFormat="1" ht="30.75" customHeight="1">
      <c r="A11" s="378"/>
      <c r="B11" s="379"/>
      <c r="C11" s="371"/>
      <c r="D11" s="369"/>
      <c r="E11" s="372"/>
      <c r="F11" s="372"/>
      <c r="G11" s="372"/>
      <c r="H11" s="372"/>
      <c r="I11" s="372"/>
      <c r="J11" s="372"/>
      <c r="K11" s="372"/>
      <c r="L11" s="372"/>
      <c r="M11" s="372"/>
      <c r="N11" s="372"/>
    </row>
    <row r="12" spans="1:14" s="323" customFormat="1" ht="30.75" customHeight="1">
      <c r="A12" s="378"/>
      <c r="B12" s="380"/>
      <c r="C12" s="369"/>
      <c r="D12" s="369"/>
      <c r="E12" s="369"/>
      <c r="F12" s="372"/>
      <c r="G12" s="369"/>
      <c r="H12" s="372"/>
      <c r="I12" s="369"/>
      <c r="J12" s="372"/>
      <c r="K12" s="369"/>
      <c r="L12" s="372"/>
      <c r="M12" s="369"/>
      <c r="N12" s="372"/>
    </row>
    <row r="13" spans="1:14" s="322" customFormat="1" ht="30.75" customHeight="1">
      <c r="A13" s="378"/>
      <c r="B13" s="380"/>
      <c r="C13" s="372"/>
      <c r="D13" s="373"/>
      <c r="E13" s="372"/>
      <c r="F13" s="372"/>
      <c r="G13" s="372"/>
      <c r="H13" s="372"/>
      <c r="I13" s="372"/>
      <c r="J13" s="372"/>
      <c r="K13" s="372"/>
      <c r="L13" s="372"/>
      <c r="M13" s="372"/>
      <c r="N13" s="372"/>
    </row>
    <row r="14" spans="1:14" ht="30.75" customHeight="1">
      <c r="A14" s="378"/>
      <c r="B14" s="380"/>
      <c r="C14" s="372"/>
      <c r="D14" s="373"/>
      <c r="E14" s="372"/>
      <c r="F14" s="372"/>
      <c r="G14" s="372"/>
      <c r="H14" s="372"/>
      <c r="I14" s="372"/>
      <c r="J14" s="372"/>
      <c r="K14" s="372"/>
      <c r="L14" s="372"/>
      <c r="M14" s="372"/>
      <c r="N14" s="372"/>
    </row>
    <row r="15" spans="1:14" ht="30.75" customHeight="1">
      <c r="A15" s="378"/>
      <c r="B15" s="380"/>
      <c r="C15" s="372"/>
      <c r="D15" s="373"/>
      <c r="E15" s="372"/>
      <c r="F15" s="372"/>
      <c r="G15" s="372"/>
      <c r="H15" s="372"/>
      <c r="I15" s="372"/>
      <c r="J15" s="372"/>
      <c r="K15" s="372"/>
      <c r="L15" s="372"/>
      <c r="M15" s="372"/>
      <c r="N15" s="372"/>
    </row>
    <row r="16" spans="1:14" ht="30.75" customHeight="1">
      <c r="A16" s="378"/>
      <c r="B16" s="381"/>
      <c r="C16" s="372"/>
      <c r="D16" s="373"/>
      <c r="E16" s="374"/>
      <c r="F16" s="372"/>
      <c r="G16" s="372"/>
      <c r="H16" s="372"/>
      <c r="I16" s="372"/>
      <c r="J16" s="372"/>
      <c r="K16" s="372"/>
      <c r="L16" s="372"/>
      <c r="M16" s="372"/>
      <c r="N16" s="372"/>
    </row>
    <row r="17" spans="1:14" ht="30.75" customHeight="1">
      <c r="A17" s="378"/>
      <c r="B17" s="380"/>
      <c r="C17" s="372"/>
      <c r="D17" s="373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1:14" ht="30.75" customHeight="1">
      <c r="A18" s="378"/>
      <c r="B18" s="380"/>
      <c r="C18" s="372"/>
      <c r="D18" s="373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1:14" ht="30.75" customHeight="1">
      <c r="A19" s="378"/>
      <c r="B19" s="382"/>
      <c r="C19" s="375"/>
      <c r="D19" s="369"/>
      <c r="E19" s="375"/>
      <c r="F19" s="375"/>
      <c r="G19" s="375"/>
      <c r="H19" s="369"/>
      <c r="I19" s="375"/>
      <c r="J19" s="369"/>
      <c r="K19" s="375"/>
      <c r="L19" s="369"/>
      <c r="M19" s="375"/>
      <c r="N19" s="369"/>
    </row>
    <row r="20" spans="1:14" ht="30.75" customHeight="1">
      <c r="A20" s="378"/>
      <c r="B20" s="379"/>
      <c r="C20" s="375"/>
      <c r="D20" s="369"/>
      <c r="E20" s="375"/>
      <c r="F20" s="375"/>
      <c r="G20" s="375"/>
      <c r="H20" s="369"/>
      <c r="I20" s="375"/>
      <c r="J20" s="369"/>
      <c r="K20" s="375"/>
      <c r="L20" s="369"/>
      <c r="M20" s="375"/>
      <c r="N20" s="375"/>
    </row>
    <row r="21" spans="1:14" ht="30.75" customHeight="1">
      <c r="A21" s="378"/>
      <c r="B21" s="382"/>
      <c r="C21" s="375"/>
      <c r="D21" s="369"/>
      <c r="E21" s="375"/>
      <c r="F21" s="375"/>
      <c r="G21" s="375"/>
      <c r="H21" s="369"/>
      <c r="I21" s="375"/>
      <c r="J21" s="369"/>
      <c r="K21" s="375"/>
      <c r="L21" s="369"/>
      <c r="M21" s="375"/>
      <c r="N21" s="369"/>
    </row>
    <row r="22" spans="1:14" ht="30.75" customHeight="1">
      <c r="A22" s="378"/>
      <c r="B22" s="382"/>
      <c r="C22" s="375"/>
      <c r="D22" s="369"/>
      <c r="E22" s="375"/>
      <c r="F22" s="375"/>
      <c r="G22" s="375"/>
      <c r="H22" s="369"/>
      <c r="I22" s="375"/>
      <c r="J22" s="369"/>
      <c r="K22" s="375"/>
      <c r="L22" s="369"/>
      <c r="M22" s="375"/>
      <c r="N22" s="369"/>
    </row>
    <row r="23" spans="1:14" ht="30.75" customHeight="1">
      <c r="A23" s="378"/>
      <c r="B23" s="380"/>
      <c r="C23" s="372"/>
      <c r="D23" s="373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1:14" ht="30.75" customHeight="1">
      <c r="A24" s="378"/>
      <c r="B24" s="382"/>
      <c r="C24" s="369"/>
      <c r="D24" s="369"/>
      <c r="E24" s="369"/>
      <c r="F24" s="369"/>
      <c r="G24" s="369"/>
      <c r="H24" s="369"/>
      <c r="I24" s="369"/>
      <c r="J24" s="374"/>
      <c r="K24" s="369"/>
      <c r="L24" s="369"/>
      <c r="M24" s="369"/>
      <c r="N24" s="369"/>
    </row>
    <row r="25" spans="1:14" ht="30.75" customHeight="1">
      <c r="A25" s="378"/>
      <c r="B25" s="382"/>
      <c r="C25" s="376"/>
      <c r="D25" s="369"/>
      <c r="E25" s="376"/>
      <c r="F25" s="375"/>
      <c r="G25" s="376"/>
      <c r="H25" s="369"/>
      <c r="I25" s="376"/>
      <c r="J25" s="375"/>
      <c r="K25" s="376"/>
      <c r="L25" s="369"/>
      <c r="M25" s="369"/>
      <c r="N25" s="369"/>
    </row>
    <row r="26" spans="1:14" ht="30.75" customHeight="1">
      <c r="A26" s="378"/>
      <c r="B26" s="382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</row>
    <row r="27" spans="1:14" ht="30.75" customHeight="1">
      <c r="A27" s="378"/>
      <c r="B27" s="380"/>
      <c r="C27" s="372"/>
      <c r="D27" s="373"/>
      <c r="E27" s="372"/>
      <c r="F27" s="372"/>
      <c r="G27" s="372"/>
      <c r="H27" s="372"/>
      <c r="I27" s="372"/>
      <c r="J27" s="372"/>
      <c r="K27" s="372"/>
      <c r="L27" s="372"/>
      <c r="M27" s="372"/>
      <c r="N27" s="372"/>
    </row>
    <row r="28" spans="1:14" ht="30.75" customHeight="1">
      <c r="A28" s="378"/>
      <c r="B28" s="382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75"/>
      <c r="N28" s="369"/>
    </row>
    <row r="29" spans="1:14" ht="30.75" customHeight="1">
      <c r="A29" s="378"/>
      <c r="B29" s="382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5"/>
      <c r="N29" s="369"/>
    </row>
    <row r="30" spans="1:14" ht="30.75" customHeight="1">
      <c r="A30" s="378"/>
      <c r="B30" s="382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75"/>
      <c r="N30" s="369"/>
    </row>
    <row r="31" spans="1:14" ht="30.75" customHeight="1">
      <c r="A31" s="378"/>
      <c r="B31" s="383"/>
      <c r="C31" s="377"/>
      <c r="D31" s="369"/>
      <c r="E31" s="369"/>
      <c r="F31" s="375"/>
      <c r="G31" s="375"/>
      <c r="H31" s="375"/>
      <c r="I31" s="375"/>
      <c r="J31" s="375"/>
      <c r="K31" s="369"/>
      <c r="L31" s="369"/>
      <c r="M31" s="369"/>
      <c r="N31" s="369"/>
    </row>
    <row r="32" spans="1:14" ht="30.75" customHeight="1">
      <c r="A32" s="378"/>
      <c r="B32" s="384"/>
      <c r="C32" s="369"/>
      <c r="D32" s="369"/>
      <c r="E32" s="369"/>
      <c r="F32" s="375"/>
      <c r="G32" s="375"/>
      <c r="H32" s="375"/>
      <c r="I32" s="375"/>
      <c r="J32" s="375"/>
      <c r="K32" s="369"/>
      <c r="L32" s="369"/>
      <c r="M32" s="369"/>
      <c r="N32" s="369"/>
    </row>
    <row r="33" spans="1:14" ht="30.75" customHeight="1">
      <c r="A33" s="378"/>
      <c r="B33" s="382"/>
      <c r="C33" s="369"/>
      <c r="D33" s="369"/>
      <c r="E33" s="369"/>
      <c r="F33" s="375"/>
      <c r="G33" s="375"/>
      <c r="H33" s="375"/>
      <c r="I33" s="375"/>
      <c r="J33" s="375"/>
      <c r="K33" s="369"/>
      <c r="L33" s="369"/>
      <c r="M33" s="369"/>
      <c r="N33" s="369"/>
    </row>
    <row r="34" spans="1:14" s="215" customFormat="1" ht="30.75" customHeight="1">
      <c r="A34" s="333" t="s">
        <v>80</v>
      </c>
      <c r="B34" s="334"/>
      <c r="C34" s="370">
        <f>+SUM(C9:C32)</f>
        <v>0</v>
      </c>
      <c r="D34" s="370">
        <f aca="true" t="shared" si="0" ref="D34:N34">+SUM(D9:D31)</f>
        <v>0</v>
      </c>
      <c r="E34" s="370">
        <f t="shared" si="0"/>
        <v>0</v>
      </c>
      <c r="F34" s="370">
        <f t="shared" si="0"/>
        <v>0</v>
      </c>
      <c r="G34" s="370">
        <f t="shared" si="0"/>
        <v>0</v>
      </c>
      <c r="H34" s="370">
        <f t="shared" si="0"/>
        <v>0</v>
      </c>
      <c r="I34" s="370">
        <f t="shared" si="0"/>
        <v>0</v>
      </c>
      <c r="J34" s="370">
        <f t="shared" si="0"/>
        <v>0</v>
      </c>
      <c r="K34" s="370">
        <f t="shared" si="0"/>
        <v>0</v>
      </c>
      <c r="L34" s="370">
        <f t="shared" si="0"/>
        <v>0</v>
      </c>
      <c r="M34" s="370">
        <f t="shared" si="0"/>
        <v>0</v>
      </c>
      <c r="N34" s="370">
        <f t="shared" si="0"/>
        <v>0</v>
      </c>
    </row>
    <row r="36" spans="3:7" ht="18.75" customHeight="1">
      <c r="C36" s="324" t="s">
        <v>139</v>
      </c>
      <c r="D36" s="325"/>
      <c r="E36" s="326"/>
      <c r="F36" s="648">
        <f>+SUM(C9:C32)+SUM(E9:E31)+SUM(G9:G31)+SUM(I9:I31)+SUM(K9:K31)+SUM(M9:M31)</f>
        <v>0</v>
      </c>
      <c r="G36" s="649"/>
    </row>
    <row r="37" spans="3:7" ht="18.75" customHeight="1">
      <c r="C37" s="327" t="s">
        <v>128</v>
      </c>
      <c r="D37" s="328"/>
      <c r="E37" s="329"/>
      <c r="F37" s="650">
        <f>+SUM(D9:D31)+SUM(F9:F31)+SUM(H9:H31)+SUM(J9:J31)+SUM(L9:L31)+SUM(N9:N31)</f>
        <v>0</v>
      </c>
      <c r="G37" s="651"/>
    </row>
    <row r="39" spans="6:7" ht="12.75">
      <c r="F39" s="652"/>
      <c r="G39" s="652"/>
    </row>
  </sheetData>
  <sheetProtection sheet="1" objects="1" scenarios="1"/>
  <mergeCells count="10">
    <mergeCell ref="A7:B7"/>
    <mergeCell ref="C7:D7"/>
    <mergeCell ref="E7:F7"/>
    <mergeCell ref="G7:H7"/>
    <mergeCell ref="I7:J7"/>
    <mergeCell ref="F36:G36"/>
    <mergeCell ref="F37:G37"/>
    <mergeCell ref="F39:G39"/>
    <mergeCell ref="M7:N7"/>
    <mergeCell ref="K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="80" zoomScaleNormal="80" zoomScaleSheetLayoutView="55" zoomScalePageLayoutView="0" workbookViewId="0" topLeftCell="A1">
      <selection activeCell="J9" sqref="J9"/>
    </sheetView>
  </sheetViews>
  <sheetFormatPr defaultColWidth="11.421875" defaultRowHeight="15"/>
  <cols>
    <col min="1" max="1" width="11.00390625" style="121" customWidth="1"/>
    <col min="2" max="2" width="28.28125" style="121" customWidth="1"/>
    <col min="3" max="3" width="26.57421875" style="121" customWidth="1"/>
    <col min="4" max="4" width="21.57421875" style="121" customWidth="1"/>
    <col min="5" max="5" width="18.00390625" style="121" customWidth="1"/>
    <col min="6" max="6" width="16.8515625" style="121" customWidth="1"/>
    <col min="7" max="7" width="15.57421875" style="121" bestFit="1" customWidth="1"/>
    <col min="8" max="8" width="24.57421875" style="121" customWidth="1"/>
    <col min="9" max="18" width="11.421875" style="93" customWidth="1"/>
    <col min="19" max="16384" width="11.421875" style="121" customWidth="1"/>
  </cols>
  <sheetData>
    <row r="1" spans="2:8" s="88" customFormat="1" ht="15" customHeight="1">
      <c r="B1" s="456" t="s">
        <v>146</v>
      </c>
      <c r="C1" s="456"/>
      <c r="D1" s="456"/>
      <c r="E1" s="456"/>
      <c r="F1" s="456"/>
      <c r="G1" s="456"/>
      <c r="H1" s="344"/>
    </row>
    <row r="2" spans="1:8" s="88" customFormat="1" ht="15" customHeight="1">
      <c r="A2" s="344"/>
      <c r="B2" s="456"/>
      <c r="C2" s="456"/>
      <c r="D2" s="456"/>
      <c r="E2" s="456"/>
      <c r="F2" s="456"/>
      <c r="G2" s="456"/>
      <c r="H2" s="344"/>
    </row>
    <row r="3" spans="1:8" s="88" customFormat="1" ht="15" customHeight="1">
      <c r="A3" s="344"/>
      <c r="B3" s="344"/>
      <c r="C3" s="344"/>
      <c r="D3" s="344"/>
      <c r="E3" s="344"/>
      <c r="F3" s="344"/>
      <c r="G3" s="344"/>
      <c r="H3" s="344"/>
    </row>
    <row r="4" spans="1:8" s="88" customFormat="1" ht="15" customHeight="1">
      <c r="A4" s="344"/>
      <c r="B4" s="344"/>
      <c r="C4" s="344"/>
      <c r="D4" s="344"/>
      <c r="E4" s="344"/>
      <c r="F4" s="344"/>
      <c r="G4" s="344"/>
      <c r="H4" s="344"/>
    </row>
    <row r="5" spans="1:8" s="88" customFormat="1" ht="15" customHeight="1">
      <c r="A5" s="344"/>
      <c r="B5" s="344"/>
      <c r="C5" s="344"/>
      <c r="D5" s="344"/>
      <c r="E5" s="344"/>
      <c r="F5" s="344"/>
      <c r="G5" s="344"/>
      <c r="H5" s="344"/>
    </row>
    <row r="6" spans="1:8" s="88" customFormat="1" ht="15" customHeight="1">
      <c r="A6" s="344"/>
      <c r="B6" s="344"/>
      <c r="C6" s="344"/>
      <c r="D6" s="344"/>
      <c r="E6" s="344"/>
      <c r="F6" s="344"/>
      <c r="G6" s="344"/>
      <c r="H6" s="344"/>
    </row>
    <row r="7" spans="1:8" s="88" customFormat="1" ht="15.75" customHeight="1" thickBot="1">
      <c r="A7" s="344"/>
      <c r="B7" s="344"/>
      <c r="C7" s="344"/>
      <c r="D7" s="344"/>
      <c r="E7" s="344"/>
      <c r="F7" s="344"/>
      <c r="G7" s="344"/>
      <c r="H7" s="344"/>
    </row>
    <row r="8" spans="1:8" s="88" customFormat="1" ht="21.75" thickBot="1">
      <c r="A8" s="4"/>
      <c r="B8" s="453" t="s">
        <v>133</v>
      </c>
      <c r="C8" s="454"/>
      <c r="D8" s="454"/>
      <c r="E8" s="454"/>
      <c r="F8" s="454"/>
      <c r="G8" s="455"/>
      <c r="H8" s="126"/>
    </row>
    <row r="9" spans="2:8" s="88" customFormat="1" ht="21">
      <c r="B9" s="120"/>
      <c r="C9" s="120"/>
      <c r="D9" s="120"/>
      <c r="E9" s="120"/>
      <c r="F9" s="120"/>
      <c r="G9" s="120"/>
      <c r="H9" s="119"/>
    </row>
    <row r="10" spans="2:8" s="93" customFormat="1" ht="15.75">
      <c r="B10" s="448" t="s">
        <v>24</v>
      </c>
      <c r="C10" s="448"/>
      <c r="D10" s="448"/>
      <c r="E10" s="448"/>
      <c r="F10" s="448"/>
      <c r="G10" s="448"/>
      <c r="H10" s="119"/>
    </row>
    <row r="11" spans="1:8" ht="46.5" customHeight="1">
      <c r="A11" s="97"/>
      <c r="B11" s="127" t="s">
        <v>17</v>
      </c>
      <c r="C11" s="116" t="s">
        <v>18</v>
      </c>
      <c r="D11" s="128" t="s">
        <v>166</v>
      </c>
      <c r="E11" s="116" t="s">
        <v>167</v>
      </c>
      <c r="F11" s="116" t="s">
        <v>19</v>
      </c>
      <c r="G11" s="116" t="s">
        <v>34</v>
      </c>
      <c r="H11" s="119"/>
    </row>
    <row r="12" spans="1:8" ht="30" customHeight="1">
      <c r="A12" s="97"/>
      <c r="B12" s="337"/>
      <c r="C12" s="337"/>
      <c r="D12" s="337"/>
      <c r="E12" s="337"/>
      <c r="F12" s="345"/>
      <c r="G12" s="129">
        <f>E12*F12</f>
        <v>0</v>
      </c>
      <c r="H12" s="122"/>
    </row>
    <row r="13" spans="1:8" ht="30" customHeight="1">
      <c r="A13" s="97"/>
      <c r="B13" s="337"/>
      <c r="C13" s="337"/>
      <c r="D13" s="337"/>
      <c r="E13" s="337"/>
      <c r="F13" s="345"/>
      <c r="G13" s="129">
        <f>E13*F13</f>
        <v>0</v>
      </c>
      <c r="H13" s="122"/>
    </row>
    <row r="14" spans="1:8" ht="30" customHeight="1">
      <c r="A14" s="97"/>
      <c r="B14" s="337"/>
      <c r="C14" s="337"/>
      <c r="D14" s="337"/>
      <c r="E14" s="337"/>
      <c r="F14" s="345"/>
      <c r="G14" s="129">
        <f>E14*F14</f>
        <v>0</v>
      </c>
      <c r="H14" s="122"/>
    </row>
    <row r="15" spans="1:8" ht="30" customHeight="1">
      <c r="A15" s="97"/>
      <c r="B15" s="337"/>
      <c r="C15" s="337"/>
      <c r="D15" s="337"/>
      <c r="E15" s="337"/>
      <c r="F15" s="345"/>
      <c r="G15" s="129">
        <f>E15*F15</f>
        <v>0</v>
      </c>
      <c r="H15" s="97"/>
    </row>
    <row r="16" spans="1:8" ht="30" customHeight="1">
      <c r="A16" s="97"/>
      <c r="B16" s="337"/>
      <c r="C16" s="337"/>
      <c r="D16" s="337"/>
      <c r="E16" s="337"/>
      <c r="F16" s="345"/>
      <c r="G16" s="129">
        <f>E16*F16</f>
        <v>0</v>
      </c>
      <c r="H16" s="122"/>
    </row>
    <row r="17" spans="1:8" ht="15">
      <c r="A17" s="97"/>
      <c r="H17" s="93"/>
    </row>
    <row r="18" spans="1:8" ht="15.75">
      <c r="A18" s="97"/>
      <c r="B18" s="440" t="s">
        <v>147</v>
      </c>
      <c r="C18" s="440"/>
      <c r="D18" s="440"/>
      <c r="E18" s="440"/>
      <c r="F18" s="440"/>
      <c r="G18" s="441"/>
      <c r="H18" s="123"/>
    </row>
    <row r="19" spans="1:8" ht="30">
      <c r="A19" s="97"/>
      <c r="B19" s="130" t="s">
        <v>20</v>
      </c>
      <c r="C19" s="127" t="s">
        <v>25</v>
      </c>
      <c r="D19" s="127" t="s">
        <v>26</v>
      </c>
      <c r="E19" s="127" t="s">
        <v>23</v>
      </c>
      <c r="F19" s="127" t="s">
        <v>22</v>
      </c>
      <c r="G19" s="127" t="s">
        <v>21</v>
      </c>
      <c r="H19" s="97"/>
    </row>
    <row r="20" spans="1:8" ht="30" customHeight="1">
      <c r="A20" s="97"/>
      <c r="B20" s="337"/>
      <c r="C20" s="337"/>
      <c r="D20" s="337"/>
      <c r="E20" s="337"/>
      <c r="F20" s="305"/>
      <c r="G20" s="305"/>
      <c r="H20" s="97"/>
    </row>
    <row r="21" spans="1:8" ht="30" customHeight="1">
      <c r="A21" s="97"/>
      <c r="B21" s="337"/>
      <c r="C21" s="337"/>
      <c r="D21" s="337"/>
      <c r="E21" s="337"/>
      <c r="F21" s="305"/>
      <c r="G21" s="305"/>
      <c r="H21" s="97"/>
    </row>
    <row r="22" spans="1:8" ht="30" customHeight="1">
      <c r="A22" s="97"/>
      <c r="B22" s="337"/>
      <c r="C22" s="337"/>
      <c r="D22" s="337"/>
      <c r="E22" s="337"/>
      <c r="F22" s="305"/>
      <c r="G22" s="305"/>
      <c r="H22" s="97"/>
    </row>
    <row r="23" spans="1:8" ht="30" customHeight="1">
      <c r="A23" s="97"/>
      <c r="B23" s="337"/>
      <c r="C23" s="337"/>
      <c r="D23" s="337"/>
      <c r="E23" s="337"/>
      <c r="F23" s="305"/>
      <c r="G23" s="305"/>
      <c r="H23" s="97"/>
    </row>
    <row r="24" spans="1:8" ht="30" customHeight="1">
      <c r="A24" s="97"/>
      <c r="B24" s="337"/>
      <c r="C24" s="337"/>
      <c r="D24" s="337"/>
      <c r="E24" s="337"/>
      <c r="F24" s="305"/>
      <c r="G24" s="305"/>
      <c r="H24" s="97"/>
    </row>
    <row r="25" spans="1:8" ht="30" customHeight="1">
      <c r="A25" s="97"/>
      <c r="B25" s="337"/>
      <c r="C25" s="337"/>
      <c r="D25" s="337"/>
      <c r="E25" s="337"/>
      <c r="F25" s="305"/>
      <c r="G25" s="305"/>
      <c r="H25" s="97"/>
    </row>
    <row r="26" spans="1:8" ht="30" customHeight="1">
      <c r="A26" s="97"/>
      <c r="B26" s="337"/>
      <c r="C26" s="337"/>
      <c r="D26" s="337"/>
      <c r="E26" s="337"/>
      <c r="F26" s="305"/>
      <c r="G26" s="305"/>
      <c r="H26" s="97"/>
    </row>
    <row r="27" spans="1:8" ht="30" customHeight="1">
      <c r="A27" s="97"/>
      <c r="B27" s="337"/>
      <c r="C27" s="337"/>
      <c r="D27" s="337"/>
      <c r="E27" s="337"/>
      <c r="F27" s="305"/>
      <c r="G27" s="305"/>
      <c r="H27" s="97"/>
    </row>
    <row r="28" spans="1:8" ht="30" customHeight="1">
      <c r="A28" s="97"/>
      <c r="B28" s="337"/>
      <c r="C28" s="337"/>
      <c r="D28" s="337"/>
      <c r="E28" s="305"/>
      <c r="F28" s="305"/>
      <c r="G28" s="337"/>
      <c r="H28" s="97"/>
    </row>
    <row r="29" spans="1:8" ht="15">
      <c r="A29" s="97"/>
      <c r="F29" s="124"/>
      <c r="G29" s="124"/>
      <c r="H29" s="124"/>
    </row>
    <row r="30" spans="1:8" ht="15.75">
      <c r="A30" s="97"/>
      <c r="B30" s="440" t="s">
        <v>148</v>
      </c>
      <c r="C30" s="440"/>
      <c r="D30" s="440"/>
      <c r="E30" s="440"/>
      <c r="F30" s="440"/>
      <c r="G30" s="441"/>
      <c r="H30" s="123"/>
    </row>
    <row r="31" spans="1:8" ht="30">
      <c r="A31" s="97"/>
      <c r="B31" s="127" t="s">
        <v>27</v>
      </c>
      <c r="C31" s="127" t="s">
        <v>25</v>
      </c>
      <c r="D31" s="127" t="s">
        <v>26</v>
      </c>
      <c r="E31" s="127" t="s">
        <v>23</v>
      </c>
      <c r="F31" s="127" t="s">
        <v>28</v>
      </c>
      <c r="G31" s="127" t="s">
        <v>21</v>
      </c>
      <c r="H31" s="93"/>
    </row>
    <row r="32" spans="1:8" ht="30" customHeight="1">
      <c r="A32" s="97"/>
      <c r="B32" s="337"/>
      <c r="C32" s="337"/>
      <c r="D32" s="337"/>
      <c r="E32" s="337"/>
      <c r="F32" s="305"/>
      <c r="G32" s="305"/>
      <c r="H32" s="93"/>
    </row>
    <row r="33" spans="1:8" ht="30" customHeight="1">
      <c r="A33" s="97"/>
      <c r="B33" s="337"/>
      <c r="C33" s="337"/>
      <c r="D33" s="337"/>
      <c r="E33" s="337"/>
      <c r="F33" s="305"/>
      <c r="G33" s="305"/>
      <c r="H33" s="93"/>
    </row>
    <row r="34" spans="1:8" ht="30" customHeight="1">
      <c r="A34" s="97"/>
      <c r="B34" s="337"/>
      <c r="C34" s="337"/>
      <c r="D34" s="337"/>
      <c r="E34" s="337"/>
      <c r="F34" s="305"/>
      <c r="G34" s="305"/>
      <c r="H34" s="93"/>
    </row>
    <row r="35" spans="1:8" ht="30" customHeight="1">
      <c r="A35" s="97"/>
      <c r="B35" s="337"/>
      <c r="C35" s="337"/>
      <c r="D35" s="337"/>
      <c r="E35" s="337"/>
      <c r="F35" s="305"/>
      <c r="G35" s="305"/>
      <c r="H35" s="93"/>
    </row>
    <row r="36" spans="1:8" ht="30" customHeight="1">
      <c r="A36" s="97"/>
      <c r="B36" s="337"/>
      <c r="C36" s="337"/>
      <c r="D36" s="337"/>
      <c r="E36" s="337"/>
      <c r="F36" s="305"/>
      <c r="G36" s="305"/>
      <c r="H36" s="93"/>
    </row>
    <row r="37" spans="1:8" ht="30" customHeight="1">
      <c r="A37" s="97"/>
      <c r="B37" s="337"/>
      <c r="C37" s="337"/>
      <c r="D37" s="337"/>
      <c r="E37" s="337"/>
      <c r="F37" s="305"/>
      <c r="G37" s="305"/>
      <c r="H37" s="93"/>
    </row>
    <row r="38" spans="1:8" ht="30" customHeight="1">
      <c r="A38" s="97"/>
      <c r="B38" s="337"/>
      <c r="C38" s="337"/>
      <c r="D38" s="337"/>
      <c r="E38" s="337"/>
      <c r="F38" s="305"/>
      <c r="G38" s="305"/>
      <c r="H38" s="93"/>
    </row>
    <row r="39" spans="1:8" ht="30" customHeight="1">
      <c r="A39" s="97"/>
      <c r="B39" s="337"/>
      <c r="C39" s="337"/>
      <c r="D39" s="337"/>
      <c r="E39" s="337"/>
      <c r="F39" s="305"/>
      <c r="G39" s="305"/>
      <c r="H39" s="93"/>
    </row>
    <row r="40" spans="1:8" ht="30" customHeight="1">
      <c r="A40" s="97"/>
      <c r="B40" s="337"/>
      <c r="C40" s="337"/>
      <c r="D40" s="337"/>
      <c r="E40" s="305"/>
      <c r="F40" s="305"/>
      <c r="G40" s="337"/>
      <c r="H40" s="93"/>
    </row>
    <row r="41" s="93" customFormat="1" ht="15">
      <c r="A41" s="97"/>
    </row>
    <row r="42" spans="1:8" ht="15.75">
      <c r="A42" s="97"/>
      <c r="B42" s="448" t="s">
        <v>29</v>
      </c>
      <c r="C42" s="448"/>
      <c r="D42" s="448"/>
      <c r="E42" s="448"/>
      <c r="F42" s="448"/>
      <c r="G42" s="448"/>
      <c r="H42" s="123"/>
    </row>
    <row r="43" spans="1:8" ht="15">
      <c r="A43" s="97"/>
      <c r="B43" s="457" t="s">
        <v>30</v>
      </c>
      <c r="C43" s="457"/>
      <c r="D43" s="458" t="s">
        <v>31</v>
      </c>
      <c r="E43" s="457"/>
      <c r="F43" s="457" t="s">
        <v>32</v>
      </c>
      <c r="G43" s="457"/>
      <c r="H43" s="93"/>
    </row>
    <row r="44" spans="1:8" ht="30" customHeight="1">
      <c r="A44" s="97"/>
      <c r="B44" s="449"/>
      <c r="C44" s="449"/>
      <c r="D44" s="452"/>
      <c r="E44" s="449"/>
      <c r="F44" s="449"/>
      <c r="G44" s="449"/>
      <c r="H44" s="93"/>
    </row>
    <row r="45" spans="1:8" ht="30" customHeight="1">
      <c r="A45" s="97"/>
      <c r="B45" s="449"/>
      <c r="C45" s="449"/>
      <c r="D45" s="452"/>
      <c r="E45" s="449"/>
      <c r="F45" s="449"/>
      <c r="G45" s="449"/>
      <c r="H45" s="93"/>
    </row>
    <row r="46" spans="1:8" ht="30" customHeight="1">
      <c r="A46" s="97"/>
      <c r="B46" s="449"/>
      <c r="C46" s="449"/>
      <c r="D46" s="452"/>
      <c r="E46" s="449"/>
      <c r="F46" s="449"/>
      <c r="G46" s="449"/>
      <c r="H46" s="93"/>
    </row>
    <row r="47" spans="1:8" ht="30" customHeight="1">
      <c r="A47" s="97"/>
      <c r="B47" s="449"/>
      <c r="C47" s="449"/>
      <c r="D47" s="452"/>
      <c r="E47" s="449"/>
      <c r="F47" s="449"/>
      <c r="G47" s="449"/>
      <c r="H47" s="93"/>
    </row>
    <row r="48" spans="1:8" ht="30" customHeight="1">
      <c r="A48" s="97"/>
      <c r="B48" s="449"/>
      <c r="C48" s="449"/>
      <c r="D48" s="452"/>
      <c r="E48" s="449"/>
      <c r="F48" s="449"/>
      <c r="G48" s="449"/>
      <c r="H48" s="93"/>
    </row>
    <row r="49" spans="1:8" ht="15">
      <c r="A49" s="122"/>
      <c r="B49" s="451"/>
      <c r="C49" s="451"/>
      <c r="D49" s="451"/>
      <c r="E49" s="451"/>
      <c r="F49" s="451"/>
      <c r="G49" s="451"/>
      <c r="H49" s="93"/>
    </row>
    <row r="50" spans="1:8" ht="15.75">
      <c r="A50" s="123"/>
      <c r="B50" s="448" t="s">
        <v>191</v>
      </c>
      <c r="C50" s="448"/>
      <c r="D50" s="448"/>
      <c r="E50" s="448"/>
      <c r="F50" s="448"/>
      <c r="G50" s="448"/>
      <c r="H50" s="123"/>
    </row>
    <row r="51" spans="1:8" ht="35.25" customHeight="1">
      <c r="A51" s="97"/>
      <c r="B51" s="443" t="s">
        <v>192</v>
      </c>
      <c r="C51" s="443"/>
      <c r="D51" s="443"/>
      <c r="E51" s="443"/>
      <c r="F51" s="443"/>
      <c r="G51" s="443"/>
      <c r="H51" s="442"/>
    </row>
    <row r="52" spans="1:8" ht="30" customHeight="1">
      <c r="A52" s="97"/>
      <c r="B52" s="444"/>
      <c r="C52" s="444"/>
      <c r="D52" s="444"/>
      <c r="E52" s="444"/>
      <c r="F52" s="444"/>
      <c r="G52" s="444"/>
      <c r="H52" s="442"/>
    </row>
    <row r="53" spans="1:8" ht="30" customHeight="1">
      <c r="A53" s="97"/>
      <c r="B53" s="444"/>
      <c r="C53" s="444"/>
      <c r="D53" s="444"/>
      <c r="E53" s="444"/>
      <c r="F53" s="444"/>
      <c r="G53" s="444"/>
      <c r="H53" s="442"/>
    </row>
    <row r="54" spans="1:8" ht="30" customHeight="1">
      <c r="A54" s="97"/>
      <c r="B54" s="444"/>
      <c r="C54" s="444"/>
      <c r="D54" s="444"/>
      <c r="E54" s="444"/>
      <c r="F54" s="444"/>
      <c r="G54" s="444"/>
      <c r="H54" s="442"/>
    </row>
    <row r="55" spans="1:8" ht="30" customHeight="1">
      <c r="A55" s="97"/>
      <c r="B55" s="444"/>
      <c r="C55" s="444"/>
      <c r="D55" s="444"/>
      <c r="E55" s="444"/>
      <c r="F55" s="444"/>
      <c r="G55" s="444"/>
      <c r="H55" s="125"/>
    </row>
    <row r="56" spans="1:8" ht="15">
      <c r="A56" s="97"/>
      <c r="B56" s="122"/>
      <c r="C56" s="450"/>
      <c r="D56" s="450"/>
      <c r="E56" s="450"/>
      <c r="F56" s="450"/>
      <c r="G56" s="450"/>
      <c r="H56" s="93"/>
    </row>
    <row r="57" spans="1:8" ht="15.75">
      <c r="A57" s="97"/>
      <c r="B57" s="448" t="s">
        <v>33</v>
      </c>
      <c r="C57" s="448"/>
      <c r="D57" s="448"/>
      <c r="E57" s="448"/>
      <c r="F57" s="448"/>
      <c r="G57" s="448"/>
      <c r="H57" s="93"/>
    </row>
    <row r="58" spans="1:8" ht="15" customHeight="1">
      <c r="A58" s="97"/>
      <c r="B58" s="443" t="s">
        <v>150</v>
      </c>
      <c r="C58" s="443"/>
      <c r="D58" s="443"/>
      <c r="E58" s="443"/>
      <c r="F58" s="443"/>
      <c r="G58" s="443"/>
      <c r="H58" s="93"/>
    </row>
    <row r="59" spans="1:8" ht="30" customHeight="1">
      <c r="A59" s="97"/>
      <c r="B59" s="444"/>
      <c r="C59" s="444"/>
      <c r="D59" s="444"/>
      <c r="E59" s="444"/>
      <c r="F59" s="444"/>
      <c r="G59" s="444"/>
      <c r="H59" s="93"/>
    </row>
    <row r="60" spans="1:8" ht="30" customHeight="1">
      <c r="A60" s="97"/>
      <c r="B60" s="444"/>
      <c r="C60" s="444"/>
      <c r="D60" s="444"/>
      <c r="E60" s="444"/>
      <c r="F60" s="444"/>
      <c r="G60" s="444"/>
      <c r="H60" s="93"/>
    </row>
    <row r="61" spans="1:8" ht="30" customHeight="1">
      <c r="A61" s="97"/>
      <c r="B61" s="444"/>
      <c r="C61" s="444"/>
      <c r="D61" s="444"/>
      <c r="E61" s="444"/>
      <c r="F61" s="444"/>
      <c r="G61" s="444"/>
      <c r="H61" s="93"/>
    </row>
    <row r="62" spans="1:8" ht="30" customHeight="1">
      <c r="A62" s="97"/>
      <c r="B62" s="444"/>
      <c r="C62" s="444"/>
      <c r="D62" s="444"/>
      <c r="E62" s="444"/>
      <c r="F62" s="444"/>
      <c r="G62" s="444"/>
      <c r="H62" s="93"/>
    </row>
    <row r="63" spans="1:8" ht="15">
      <c r="A63" s="97"/>
      <c r="B63" s="93"/>
      <c r="C63" s="93"/>
      <c r="D63" s="93"/>
      <c r="E63" s="93"/>
      <c r="F63" s="93"/>
      <c r="G63" s="93"/>
      <c r="H63" s="93"/>
    </row>
    <row r="64" spans="1:8" ht="15.75">
      <c r="A64" s="97"/>
      <c r="B64" s="439" t="s">
        <v>132</v>
      </c>
      <c r="C64" s="440"/>
      <c r="D64" s="440"/>
      <c r="E64" s="440"/>
      <c r="F64" s="440"/>
      <c r="G64" s="441"/>
      <c r="H64" s="93"/>
    </row>
    <row r="65" spans="1:8" ht="15">
      <c r="A65" s="93"/>
      <c r="B65" s="445" t="s">
        <v>149</v>
      </c>
      <c r="C65" s="446"/>
      <c r="D65" s="446"/>
      <c r="E65" s="446"/>
      <c r="F65" s="446"/>
      <c r="G65" s="447"/>
      <c r="H65" s="93"/>
    </row>
    <row r="66" spans="1:8" ht="30" customHeight="1">
      <c r="A66" s="93"/>
      <c r="B66" s="430"/>
      <c r="C66" s="431"/>
      <c r="D66" s="431"/>
      <c r="E66" s="431"/>
      <c r="F66" s="431"/>
      <c r="G66" s="432"/>
      <c r="H66" s="93"/>
    </row>
    <row r="67" spans="1:8" ht="30" customHeight="1">
      <c r="A67" s="93"/>
      <c r="B67" s="433"/>
      <c r="C67" s="434"/>
      <c r="D67" s="434"/>
      <c r="E67" s="434"/>
      <c r="F67" s="434"/>
      <c r="G67" s="435"/>
      <c r="H67" s="93"/>
    </row>
    <row r="68" spans="1:8" ht="30" customHeight="1">
      <c r="A68" s="93"/>
      <c r="B68" s="433"/>
      <c r="C68" s="434"/>
      <c r="D68" s="434"/>
      <c r="E68" s="434"/>
      <c r="F68" s="434"/>
      <c r="G68" s="435"/>
      <c r="H68" s="93"/>
    </row>
    <row r="69" spans="1:8" ht="30" customHeight="1">
      <c r="A69" s="93"/>
      <c r="B69" s="436"/>
      <c r="C69" s="437"/>
      <c r="D69" s="437"/>
      <c r="E69" s="437"/>
      <c r="F69" s="437"/>
      <c r="G69" s="438"/>
      <c r="H69" s="93"/>
    </row>
    <row r="70" spans="1:8" ht="15">
      <c r="A70" s="93"/>
      <c r="B70" s="93"/>
      <c r="C70" s="93"/>
      <c r="D70" s="93"/>
      <c r="E70" s="93"/>
      <c r="F70" s="93"/>
      <c r="G70" s="93"/>
      <c r="H70" s="93"/>
    </row>
    <row r="71" spans="1:8" ht="15">
      <c r="A71" s="93"/>
      <c r="B71" s="93"/>
      <c r="C71" s="93"/>
      <c r="D71" s="93"/>
      <c r="E71" s="93"/>
      <c r="F71" s="93"/>
      <c r="G71" s="93"/>
      <c r="H71" s="93"/>
    </row>
    <row r="86" spans="2:7" ht="15">
      <c r="B86" s="93"/>
      <c r="C86" s="93"/>
      <c r="D86" s="93"/>
      <c r="E86" s="93"/>
      <c r="F86" s="93"/>
      <c r="G86" s="93"/>
    </row>
  </sheetData>
  <sheetProtection sheet="1" objects="1" scenarios="1"/>
  <mergeCells count="36">
    <mergeCell ref="B8:G8"/>
    <mergeCell ref="B1:G2"/>
    <mergeCell ref="B44:C44"/>
    <mergeCell ref="F44:G44"/>
    <mergeCell ref="D44:E44"/>
    <mergeCell ref="B43:C43"/>
    <mergeCell ref="D43:E43"/>
    <mergeCell ref="F43:G43"/>
    <mergeCell ref="B10:G10"/>
    <mergeCell ref="B18:G18"/>
    <mergeCell ref="B30:G30"/>
    <mergeCell ref="B42:G42"/>
    <mergeCell ref="D45:E45"/>
    <mergeCell ref="D46:E46"/>
    <mergeCell ref="B45:C45"/>
    <mergeCell ref="B46:C46"/>
    <mergeCell ref="F45:G45"/>
    <mergeCell ref="F46:G46"/>
    <mergeCell ref="B47:C47"/>
    <mergeCell ref="B48:C48"/>
    <mergeCell ref="C56:G56"/>
    <mergeCell ref="B50:G50"/>
    <mergeCell ref="B51:G51"/>
    <mergeCell ref="B52:G55"/>
    <mergeCell ref="B49:G49"/>
    <mergeCell ref="F47:G47"/>
    <mergeCell ref="F48:G48"/>
    <mergeCell ref="D47:E47"/>
    <mergeCell ref="D48:E48"/>
    <mergeCell ref="B66:G69"/>
    <mergeCell ref="B64:G64"/>
    <mergeCell ref="H51:H54"/>
    <mergeCell ref="B58:G58"/>
    <mergeCell ref="B59:G62"/>
    <mergeCell ref="B65:G65"/>
    <mergeCell ref="B57:G5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8" r:id="rId4"/>
  <rowBreaks count="2" manualBreakCount="2">
    <brk id="41" min="1" max="6" man="1"/>
    <brk id="70" min="1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="80" zoomScaleNormal="80" zoomScaleSheetLayoutView="40" zoomScalePageLayoutView="0" workbookViewId="0" topLeftCell="A1">
      <selection activeCell="O9" sqref="O9"/>
    </sheetView>
  </sheetViews>
  <sheetFormatPr defaultColWidth="11.421875" defaultRowHeight="15"/>
  <cols>
    <col min="1" max="1" width="26.57421875" style="121" customWidth="1"/>
    <col min="2" max="2" width="13.57421875" style="121" customWidth="1"/>
    <col min="3" max="3" width="17.7109375" style="121" customWidth="1"/>
    <col min="4" max="4" width="16.140625" style="121" customWidth="1"/>
    <col min="5" max="5" width="14.00390625" style="121" customWidth="1"/>
    <col min="6" max="10" width="12.57421875" style="121" customWidth="1"/>
    <col min="11" max="17" width="11.421875" style="132" customWidth="1"/>
    <col min="18" max="16384" width="11.421875" style="121" customWidth="1"/>
  </cols>
  <sheetData>
    <row r="1" spans="1:11" ht="42.75" customHeight="1">
      <c r="A1" s="514"/>
      <c r="B1" s="515"/>
      <c r="C1" s="515"/>
      <c r="D1" s="515"/>
      <c r="E1" s="515"/>
      <c r="F1" s="515"/>
      <c r="G1" s="515"/>
      <c r="H1" s="515"/>
      <c r="I1" s="141"/>
      <c r="J1" s="141"/>
      <c r="K1" s="131"/>
    </row>
    <row r="2" spans="1:11" ht="15.75" customHeight="1">
      <c r="A2" s="142"/>
      <c r="B2" s="513"/>
      <c r="C2" s="513"/>
      <c r="D2" s="513"/>
      <c r="E2" s="513"/>
      <c r="F2" s="143"/>
      <c r="G2" s="143"/>
      <c r="H2" s="143"/>
      <c r="I2" s="141"/>
      <c r="J2" s="141"/>
      <c r="K2" s="131"/>
    </row>
    <row r="3" spans="1:11" ht="15.75" customHeight="1">
      <c r="A3" s="142"/>
      <c r="B3" s="513"/>
      <c r="C3" s="513"/>
      <c r="D3" s="513"/>
      <c r="E3" s="513"/>
      <c r="F3" s="143"/>
      <c r="G3" s="143"/>
      <c r="H3" s="143"/>
      <c r="I3" s="141"/>
      <c r="J3" s="141"/>
      <c r="K3" s="131"/>
    </row>
    <row r="4" spans="1:11" ht="30.75" customHeight="1">
      <c r="A4" s="516" t="s">
        <v>151</v>
      </c>
      <c r="B4" s="517"/>
      <c r="C4" s="517"/>
      <c r="D4" s="517"/>
      <c r="E4" s="517"/>
      <c r="F4" s="517"/>
      <c r="G4" s="517"/>
      <c r="H4" s="517"/>
      <c r="I4" s="517"/>
      <c r="J4" s="517"/>
      <c r="K4" s="131"/>
    </row>
    <row r="5" spans="1:11" ht="24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131"/>
    </row>
    <row r="6" spans="1:17" ht="18">
      <c r="A6" s="524" t="s">
        <v>95</v>
      </c>
      <c r="B6" s="524"/>
      <c r="C6" s="524"/>
      <c r="D6" s="524"/>
      <c r="E6" s="524"/>
      <c r="F6" s="524"/>
      <c r="G6" s="524"/>
      <c r="H6" s="524"/>
      <c r="I6" s="524"/>
      <c r="J6" s="524"/>
      <c r="Q6" s="121"/>
    </row>
    <row r="7" spans="1:17" ht="18" customHeight="1">
      <c r="A7" s="144"/>
      <c r="B7" s="144"/>
      <c r="C7" s="144"/>
      <c r="D7" s="144"/>
      <c r="E7" s="144"/>
      <c r="F7" s="145"/>
      <c r="G7" s="145"/>
      <c r="H7" s="145"/>
      <c r="I7" s="145"/>
      <c r="J7" s="145"/>
      <c r="L7" s="121"/>
      <c r="M7" s="121"/>
      <c r="N7" s="121"/>
      <c r="O7" s="121"/>
      <c r="Q7" s="121"/>
    </row>
    <row r="8" spans="1:17" ht="18" customHeight="1">
      <c r="A8" s="56"/>
      <c r="B8" s="56"/>
      <c r="C8" s="56"/>
      <c r="D8" s="56"/>
      <c r="E8" s="56"/>
      <c r="F8" s="519" t="s">
        <v>202</v>
      </c>
      <c r="G8" s="520"/>
      <c r="H8" s="520"/>
      <c r="I8" s="520"/>
      <c r="J8" s="521"/>
      <c r="K8" s="121"/>
      <c r="L8" s="121"/>
      <c r="M8" s="121"/>
      <c r="N8" s="121"/>
      <c r="O8" s="121"/>
      <c r="P8" s="121"/>
      <c r="Q8" s="121"/>
    </row>
    <row r="9" spans="1:17" ht="18" customHeight="1">
      <c r="A9" s="56"/>
      <c r="B9" s="56"/>
      <c r="C9" s="56"/>
      <c r="D9" s="56"/>
      <c r="E9" s="56"/>
      <c r="F9" s="53">
        <v>1</v>
      </c>
      <c r="G9" s="53">
        <v>2</v>
      </c>
      <c r="H9" s="54">
        <v>3</v>
      </c>
      <c r="I9" s="32">
        <v>4</v>
      </c>
      <c r="J9" s="32" t="s">
        <v>212</v>
      </c>
      <c r="K9" s="121"/>
      <c r="L9" s="121"/>
      <c r="M9" s="121"/>
      <c r="N9" s="121"/>
      <c r="O9" s="121"/>
      <c r="P9" s="121"/>
      <c r="Q9" s="121"/>
    </row>
    <row r="10" spans="1:17" ht="18" customHeight="1">
      <c r="A10" s="56"/>
      <c r="B10" s="56"/>
      <c r="C10" s="56"/>
      <c r="D10" s="56"/>
      <c r="E10" s="56"/>
      <c r="F10" s="146">
        <v>0.0271</v>
      </c>
      <c r="G10" s="146">
        <v>0.0351</v>
      </c>
      <c r="H10" s="146">
        <v>0.0372</v>
      </c>
      <c r="I10" s="146">
        <v>0.038</v>
      </c>
      <c r="J10" s="146">
        <v>0.035</v>
      </c>
      <c r="K10" s="121"/>
      <c r="L10" s="121"/>
      <c r="M10" s="121"/>
      <c r="N10" s="121"/>
      <c r="O10" s="121"/>
      <c r="P10" s="121"/>
      <c r="Q10" s="121"/>
    </row>
    <row r="11" spans="1:17" ht="18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L11" s="121"/>
      <c r="M11" s="121"/>
      <c r="N11" s="121"/>
      <c r="O11" s="121"/>
      <c r="Q11" s="121"/>
    </row>
    <row r="12" spans="1:17" ht="18" customHeight="1">
      <c r="A12" s="522" t="s">
        <v>281</v>
      </c>
      <c r="B12" s="523"/>
      <c r="C12" s="523"/>
      <c r="D12" s="523"/>
      <c r="E12" s="523"/>
      <c r="F12" s="523"/>
      <c r="G12" s="523"/>
      <c r="H12" s="523"/>
      <c r="I12" s="523"/>
      <c r="J12" s="523"/>
      <c r="L12" s="121"/>
      <c r="M12" s="121"/>
      <c r="N12" s="121"/>
      <c r="O12" s="121"/>
      <c r="Q12" s="121"/>
    </row>
    <row r="13" spans="1:17" ht="25.5">
      <c r="A13" s="147" t="s">
        <v>97</v>
      </c>
      <c r="B13" s="147" t="s">
        <v>38</v>
      </c>
      <c r="C13" s="148" t="s">
        <v>288</v>
      </c>
      <c r="D13" s="149" t="s">
        <v>39</v>
      </c>
      <c r="E13" s="150" t="s">
        <v>286</v>
      </c>
      <c r="F13" s="151" t="s">
        <v>170</v>
      </c>
      <c r="G13" s="151" t="s">
        <v>48</v>
      </c>
      <c r="H13" s="151" t="s">
        <v>49</v>
      </c>
      <c r="I13" s="151" t="s">
        <v>50</v>
      </c>
      <c r="J13" s="151" t="s">
        <v>96</v>
      </c>
      <c r="Q13" s="121"/>
    </row>
    <row r="14" spans="1:17" ht="20.25" customHeight="1">
      <c r="A14" s="5"/>
      <c r="B14" s="6"/>
      <c r="C14" s="7"/>
      <c r="D14" s="8"/>
      <c r="E14" s="152">
        <f>D14*C14</f>
        <v>0</v>
      </c>
      <c r="F14" s="153">
        <f aca="true" t="shared" si="0" ref="F14:F33">+E14*(1+$F$10)</f>
        <v>0</v>
      </c>
      <c r="G14" s="153">
        <f aca="true" t="shared" si="1" ref="G14:G33">+F14*(1+$G$10)</f>
        <v>0</v>
      </c>
      <c r="H14" s="153">
        <f aca="true" t="shared" si="2" ref="H14:H33">+G14*(1+$H$10)</f>
        <v>0</v>
      </c>
      <c r="I14" s="154">
        <f aca="true" t="shared" si="3" ref="I14:I33">+H14*(1+$I$10)</f>
        <v>0</v>
      </c>
      <c r="J14" s="155">
        <f aca="true" t="shared" si="4" ref="J14:J33">+I14*(1+$J$10)</f>
        <v>0</v>
      </c>
      <c r="Q14" s="121"/>
    </row>
    <row r="15" spans="1:17" ht="20.25" customHeight="1">
      <c r="A15" s="5"/>
      <c r="B15" s="6"/>
      <c r="C15" s="7"/>
      <c r="D15" s="8"/>
      <c r="E15" s="152">
        <f aca="true" t="shared" si="5" ref="E15:E23">D15*C15</f>
        <v>0</v>
      </c>
      <c r="F15" s="153">
        <f t="shared" si="0"/>
        <v>0</v>
      </c>
      <c r="G15" s="153">
        <f t="shared" si="1"/>
        <v>0</v>
      </c>
      <c r="H15" s="153">
        <f t="shared" si="2"/>
        <v>0</v>
      </c>
      <c r="I15" s="154">
        <f t="shared" si="3"/>
        <v>0</v>
      </c>
      <c r="J15" s="155">
        <f t="shared" si="4"/>
        <v>0</v>
      </c>
      <c r="Q15" s="121"/>
    </row>
    <row r="16" spans="1:17" ht="20.25" customHeight="1">
      <c r="A16" s="5"/>
      <c r="B16" s="6"/>
      <c r="C16" s="7"/>
      <c r="D16" s="8"/>
      <c r="E16" s="152">
        <f>D16*C16</f>
        <v>0</v>
      </c>
      <c r="F16" s="153">
        <f t="shared" si="0"/>
        <v>0</v>
      </c>
      <c r="G16" s="153">
        <f t="shared" si="1"/>
        <v>0</v>
      </c>
      <c r="H16" s="153">
        <f t="shared" si="2"/>
        <v>0</v>
      </c>
      <c r="I16" s="154">
        <f t="shared" si="3"/>
        <v>0</v>
      </c>
      <c r="J16" s="155">
        <f t="shared" si="4"/>
        <v>0</v>
      </c>
      <c r="Q16" s="121"/>
    </row>
    <row r="17" spans="1:17" ht="20.25" customHeight="1">
      <c r="A17" s="5"/>
      <c r="B17" s="6"/>
      <c r="C17" s="7"/>
      <c r="D17" s="8"/>
      <c r="E17" s="152">
        <f t="shared" si="5"/>
        <v>0</v>
      </c>
      <c r="F17" s="153">
        <f t="shared" si="0"/>
        <v>0</v>
      </c>
      <c r="G17" s="153">
        <f t="shared" si="1"/>
        <v>0</v>
      </c>
      <c r="H17" s="153">
        <f t="shared" si="2"/>
        <v>0</v>
      </c>
      <c r="I17" s="154">
        <f t="shared" si="3"/>
        <v>0</v>
      </c>
      <c r="J17" s="155">
        <f t="shared" si="4"/>
        <v>0</v>
      </c>
      <c r="Q17" s="121"/>
    </row>
    <row r="18" spans="1:17" ht="20.25" customHeight="1">
      <c r="A18" s="5"/>
      <c r="B18" s="6"/>
      <c r="C18" s="7"/>
      <c r="D18" s="8"/>
      <c r="E18" s="152">
        <f t="shared" si="5"/>
        <v>0</v>
      </c>
      <c r="F18" s="153">
        <f t="shared" si="0"/>
        <v>0</v>
      </c>
      <c r="G18" s="153">
        <f t="shared" si="1"/>
        <v>0</v>
      </c>
      <c r="H18" s="153">
        <f t="shared" si="2"/>
        <v>0</v>
      </c>
      <c r="I18" s="154">
        <f t="shared" si="3"/>
        <v>0</v>
      </c>
      <c r="J18" s="155">
        <f t="shared" si="4"/>
        <v>0</v>
      </c>
      <c r="Q18" s="121"/>
    </row>
    <row r="19" spans="1:17" ht="20.25" customHeight="1">
      <c r="A19" s="5"/>
      <c r="B19" s="6"/>
      <c r="C19" s="7"/>
      <c r="D19" s="8"/>
      <c r="E19" s="152">
        <f t="shared" si="5"/>
        <v>0</v>
      </c>
      <c r="F19" s="153">
        <f t="shared" si="0"/>
        <v>0</v>
      </c>
      <c r="G19" s="153">
        <f t="shared" si="1"/>
        <v>0</v>
      </c>
      <c r="H19" s="153">
        <f t="shared" si="2"/>
        <v>0</v>
      </c>
      <c r="I19" s="154">
        <f t="shared" si="3"/>
        <v>0</v>
      </c>
      <c r="J19" s="155">
        <f t="shared" si="4"/>
        <v>0</v>
      </c>
      <c r="Q19" s="121"/>
    </row>
    <row r="20" spans="1:17" ht="20.25" customHeight="1">
      <c r="A20" s="5"/>
      <c r="B20" s="6"/>
      <c r="C20" s="7"/>
      <c r="D20" s="8"/>
      <c r="E20" s="152">
        <f t="shared" si="5"/>
        <v>0</v>
      </c>
      <c r="F20" s="153">
        <f t="shared" si="0"/>
        <v>0</v>
      </c>
      <c r="G20" s="153">
        <f t="shared" si="1"/>
        <v>0</v>
      </c>
      <c r="H20" s="153">
        <f t="shared" si="2"/>
        <v>0</v>
      </c>
      <c r="I20" s="154">
        <f t="shared" si="3"/>
        <v>0</v>
      </c>
      <c r="J20" s="155">
        <f t="shared" si="4"/>
        <v>0</v>
      </c>
      <c r="Q20" s="121"/>
    </row>
    <row r="21" spans="1:17" ht="20.25" customHeight="1">
      <c r="A21" s="5"/>
      <c r="B21" s="6"/>
      <c r="C21" s="7"/>
      <c r="D21" s="8"/>
      <c r="E21" s="152">
        <f t="shared" si="5"/>
        <v>0</v>
      </c>
      <c r="F21" s="153">
        <f t="shared" si="0"/>
        <v>0</v>
      </c>
      <c r="G21" s="153">
        <f t="shared" si="1"/>
        <v>0</v>
      </c>
      <c r="H21" s="153">
        <f t="shared" si="2"/>
        <v>0</v>
      </c>
      <c r="I21" s="154">
        <f t="shared" si="3"/>
        <v>0</v>
      </c>
      <c r="J21" s="155">
        <f t="shared" si="4"/>
        <v>0</v>
      </c>
      <c r="Q21" s="121"/>
    </row>
    <row r="22" spans="1:17" ht="20.25" customHeight="1">
      <c r="A22" s="5"/>
      <c r="B22" s="6"/>
      <c r="C22" s="7"/>
      <c r="D22" s="8"/>
      <c r="E22" s="152">
        <f t="shared" si="5"/>
        <v>0</v>
      </c>
      <c r="F22" s="153">
        <f t="shared" si="0"/>
        <v>0</v>
      </c>
      <c r="G22" s="153">
        <f t="shared" si="1"/>
        <v>0</v>
      </c>
      <c r="H22" s="153">
        <f t="shared" si="2"/>
        <v>0</v>
      </c>
      <c r="I22" s="154">
        <f t="shared" si="3"/>
        <v>0</v>
      </c>
      <c r="J22" s="155">
        <f t="shared" si="4"/>
        <v>0</v>
      </c>
      <c r="Q22" s="121"/>
    </row>
    <row r="23" spans="1:17" ht="20.25" customHeight="1">
      <c r="A23" s="5"/>
      <c r="B23" s="6"/>
      <c r="C23" s="7"/>
      <c r="D23" s="8"/>
      <c r="E23" s="152">
        <f t="shared" si="5"/>
        <v>0</v>
      </c>
      <c r="F23" s="153">
        <f t="shared" si="0"/>
        <v>0</v>
      </c>
      <c r="G23" s="153">
        <f t="shared" si="1"/>
        <v>0</v>
      </c>
      <c r="H23" s="153">
        <f t="shared" si="2"/>
        <v>0</v>
      </c>
      <c r="I23" s="154">
        <f t="shared" si="3"/>
        <v>0</v>
      </c>
      <c r="J23" s="155">
        <f t="shared" si="4"/>
        <v>0</v>
      </c>
      <c r="Q23" s="121"/>
    </row>
    <row r="24" spans="1:17" ht="20.25" customHeight="1">
      <c r="A24" s="9"/>
      <c r="B24" s="10"/>
      <c r="C24" s="13"/>
      <c r="D24" s="12"/>
      <c r="E24" s="156">
        <f aca="true" t="shared" si="6" ref="E24:E33">D24*C24</f>
        <v>0</v>
      </c>
      <c r="F24" s="157">
        <f t="shared" si="0"/>
        <v>0</v>
      </c>
      <c r="G24" s="157">
        <f t="shared" si="1"/>
        <v>0</v>
      </c>
      <c r="H24" s="157">
        <f t="shared" si="2"/>
        <v>0</v>
      </c>
      <c r="I24" s="155">
        <f t="shared" si="3"/>
        <v>0</v>
      </c>
      <c r="J24" s="155">
        <f t="shared" si="4"/>
        <v>0</v>
      </c>
      <c r="Q24" s="121"/>
    </row>
    <row r="25" spans="1:17" ht="20.25" customHeight="1">
      <c r="A25" s="9"/>
      <c r="B25" s="10"/>
      <c r="C25" s="11"/>
      <c r="D25" s="12"/>
      <c r="E25" s="156">
        <f t="shared" si="6"/>
        <v>0</v>
      </c>
      <c r="F25" s="157">
        <f t="shared" si="0"/>
        <v>0</v>
      </c>
      <c r="G25" s="157">
        <f t="shared" si="1"/>
        <v>0</v>
      </c>
      <c r="H25" s="157">
        <f t="shared" si="2"/>
        <v>0</v>
      </c>
      <c r="I25" s="155">
        <f t="shared" si="3"/>
        <v>0</v>
      </c>
      <c r="J25" s="155">
        <f t="shared" si="4"/>
        <v>0</v>
      </c>
      <c r="Q25" s="121"/>
    </row>
    <row r="26" spans="1:17" ht="20.25" customHeight="1">
      <c r="A26" s="9"/>
      <c r="B26" s="10"/>
      <c r="C26" s="11"/>
      <c r="D26" s="12"/>
      <c r="E26" s="156">
        <f t="shared" si="6"/>
        <v>0</v>
      </c>
      <c r="F26" s="157">
        <f t="shared" si="0"/>
        <v>0</v>
      </c>
      <c r="G26" s="157">
        <f t="shared" si="1"/>
        <v>0</v>
      </c>
      <c r="H26" s="157">
        <f t="shared" si="2"/>
        <v>0</v>
      </c>
      <c r="I26" s="155">
        <f t="shared" si="3"/>
        <v>0</v>
      </c>
      <c r="J26" s="155">
        <f t="shared" si="4"/>
        <v>0</v>
      </c>
      <c r="Q26" s="121"/>
    </row>
    <row r="27" spans="1:17" ht="20.25" customHeight="1">
      <c r="A27" s="9"/>
      <c r="B27" s="10"/>
      <c r="C27" s="11"/>
      <c r="D27" s="12"/>
      <c r="E27" s="156">
        <f t="shared" si="6"/>
        <v>0</v>
      </c>
      <c r="F27" s="157">
        <f t="shared" si="0"/>
        <v>0</v>
      </c>
      <c r="G27" s="157">
        <f t="shared" si="1"/>
        <v>0</v>
      </c>
      <c r="H27" s="157">
        <f t="shared" si="2"/>
        <v>0</v>
      </c>
      <c r="I27" s="155">
        <f t="shared" si="3"/>
        <v>0</v>
      </c>
      <c r="J27" s="155">
        <f t="shared" si="4"/>
        <v>0</v>
      </c>
      <c r="Q27" s="121"/>
    </row>
    <row r="28" spans="1:17" ht="20.25" customHeight="1">
      <c r="A28" s="9"/>
      <c r="B28" s="10"/>
      <c r="C28" s="11"/>
      <c r="D28" s="12"/>
      <c r="E28" s="156">
        <f t="shared" si="6"/>
        <v>0</v>
      </c>
      <c r="F28" s="157">
        <f t="shared" si="0"/>
        <v>0</v>
      </c>
      <c r="G28" s="157">
        <f t="shared" si="1"/>
        <v>0</v>
      </c>
      <c r="H28" s="157">
        <f t="shared" si="2"/>
        <v>0</v>
      </c>
      <c r="I28" s="155">
        <f t="shared" si="3"/>
        <v>0</v>
      </c>
      <c r="J28" s="155">
        <f t="shared" si="4"/>
        <v>0</v>
      </c>
      <c r="Q28" s="121"/>
    </row>
    <row r="29" spans="1:17" ht="20.25" customHeight="1">
      <c r="A29" s="9"/>
      <c r="B29" s="10"/>
      <c r="C29" s="11"/>
      <c r="D29" s="12"/>
      <c r="E29" s="156">
        <f t="shared" si="6"/>
        <v>0</v>
      </c>
      <c r="F29" s="157">
        <f t="shared" si="0"/>
        <v>0</v>
      </c>
      <c r="G29" s="157">
        <f t="shared" si="1"/>
        <v>0</v>
      </c>
      <c r="H29" s="157">
        <f t="shared" si="2"/>
        <v>0</v>
      </c>
      <c r="I29" s="155">
        <f t="shared" si="3"/>
        <v>0</v>
      </c>
      <c r="J29" s="155">
        <f t="shared" si="4"/>
        <v>0</v>
      </c>
      <c r="Q29" s="121"/>
    </row>
    <row r="30" spans="1:17" ht="20.25" customHeight="1">
      <c r="A30" s="9"/>
      <c r="B30" s="10"/>
      <c r="C30" s="11"/>
      <c r="D30" s="12"/>
      <c r="E30" s="156">
        <f t="shared" si="6"/>
        <v>0</v>
      </c>
      <c r="F30" s="157">
        <f t="shared" si="0"/>
        <v>0</v>
      </c>
      <c r="G30" s="157">
        <f t="shared" si="1"/>
        <v>0</v>
      </c>
      <c r="H30" s="157">
        <f t="shared" si="2"/>
        <v>0</v>
      </c>
      <c r="I30" s="155">
        <f t="shared" si="3"/>
        <v>0</v>
      </c>
      <c r="J30" s="155">
        <f t="shared" si="4"/>
        <v>0</v>
      </c>
      <c r="Q30" s="121"/>
    </row>
    <row r="31" spans="1:17" ht="20.25" customHeight="1">
      <c r="A31" s="14"/>
      <c r="B31" s="15"/>
      <c r="C31" s="16"/>
      <c r="D31" s="17"/>
      <c r="E31" s="156">
        <f t="shared" si="6"/>
        <v>0</v>
      </c>
      <c r="F31" s="157">
        <f t="shared" si="0"/>
        <v>0</v>
      </c>
      <c r="G31" s="157">
        <f t="shared" si="1"/>
        <v>0</v>
      </c>
      <c r="H31" s="157">
        <f t="shared" si="2"/>
        <v>0</v>
      </c>
      <c r="I31" s="155">
        <f t="shared" si="3"/>
        <v>0</v>
      </c>
      <c r="J31" s="155">
        <f t="shared" si="4"/>
        <v>0</v>
      </c>
      <c r="Q31" s="121"/>
    </row>
    <row r="32" spans="1:17" ht="20.25" customHeight="1">
      <c r="A32" s="18"/>
      <c r="B32" s="19"/>
      <c r="C32" s="11"/>
      <c r="D32" s="12"/>
      <c r="E32" s="156">
        <f t="shared" si="6"/>
        <v>0</v>
      </c>
      <c r="F32" s="157">
        <f t="shared" si="0"/>
        <v>0</v>
      </c>
      <c r="G32" s="157">
        <f t="shared" si="1"/>
        <v>0</v>
      </c>
      <c r="H32" s="157">
        <f t="shared" si="2"/>
        <v>0</v>
      </c>
      <c r="I32" s="155">
        <f t="shared" si="3"/>
        <v>0</v>
      </c>
      <c r="J32" s="155">
        <f t="shared" si="4"/>
        <v>0</v>
      </c>
      <c r="Q32" s="121"/>
    </row>
    <row r="33" spans="1:17" ht="20.25" customHeight="1">
      <c r="A33" s="14"/>
      <c r="B33" s="20"/>
      <c r="C33" s="21"/>
      <c r="D33" s="17"/>
      <c r="E33" s="156">
        <f t="shared" si="6"/>
        <v>0</v>
      </c>
      <c r="F33" s="157">
        <f t="shared" si="0"/>
        <v>0</v>
      </c>
      <c r="G33" s="157">
        <f t="shared" si="1"/>
        <v>0</v>
      </c>
      <c r="H33" s="157">
        <f t="shared" si="2"/>
        <v>0</v>
      </c>
      <c r="I33" s="155">
        <f t="shared" si="3"/>
        <v>0</v>
      </c>
      <c r="J33" s="155">
        <f t="shared" si="4"/>
        <v>0</v>
      </c>
      <c r="K33" s="133"/>
      <c r="Q33" s="121"/>
    </row>
    <row r="34" spans="1:12" ht="20.25" customHeight="1">
      <c r="A34" s="518" t="s">
        <v>80</v>
      </c>
      <c r="B34" s="518"/>
      <c r="C34" s="518"/>
      <c r="D34" s="518"/>
      <c r="E34" s="156">
        <f aca="true" t="shared" si="7" ref="E34:J34">SUM(E14:E33)</f>
        <v>0</v>
      </c>
      <c r="F34" s="156">
        <f t="shared" si="7"/>
        <v>0</v>
      </c>
      <c r="G34" s="156">
        <f t="shared" si="7"/>
        <v>0</v>
      </c>
      <c r="H34" s="156">
        <f t="shared" si="7"/>
        <v>0</v>
      </c>
      <c r="I34" s="158">
        <f t="shared" si="7"/>
        <v>0</v>
      </c>
      <c r="J34" s="158">
        <f t="shared" si="7"/>
        <v>0</v>
      </c>
      <c r="K34" s="134"/>
      <c r="L34" s="133"/>
    </row>
    <row r="35" spans="1:12" ht="15">
      <c r="A35" s="159"/>
      <c r="B35" s="159"/>
      <c r="C35" s="159"/>
      <c r="D35" s="159"/>
      <c r="E35" s="160"/>
      <c r="F35" s="160"/>
      <c r="G35" s="161"/>
      <c r="H35" s="162"/>
      <c r="I35" s="162"/>
      <c r="J35" s="162"/>
      <c r="K35" s="134"/>
      <c r="L35" s="133"/>
    </row>
    <row r="36" spans="1:12" ht="15">
      <c r="A36" s="523" t="s">
        <v>282</v>
      </c>
      <c r="B36" s="523"/>
      <c r="C36" s="523"/>
      <c r="D36" s="523"/>
      <c r="E36" s="523"/>
      <c r="F36" s="523"/>
      <c r="G36" s="523"/>
      <c r="H36" s="523"/>
      <c r="I36" s="523"/>
      <c r="J36" s="523"/>
      <c r="K36" s="133"/>
      <c r="L36" s="133"/>
    </row>
    <row r="37" spans="1:12" ht="25.5">
      <c r="A37" s="147" t="s">
        <v>97</v>
      </c>
      <c r="B37" s="147" t="s">
        <v>38</v>
      </c>
      <c r="C37" s="148" t="s">
        <v>288</v>
      </c>
      <c r="D37" s="149" t="s">
        <v>39</v>
      </c>
      <c r="E37" s="150" t="s">
        <v>286</v>
      </c>
      <c r="F37" s="151" t="s">
        <v>170</v>
      </c>
      <c r="G37" s="151" t="s">
        <v>48</v>
      </c>
      <c r="H37" s="151" t="s">
        <v>49</v>
      </c>
      <c r="I37" s="151" t="s">
        <v>50</v>
      </c>
      <c r="J37" s="151" t="s">
        <v>51</v>
      </c>
      <c r="K37" s="133"/>
      <c r="L37" s="133"/>
    </row>
    <row r="38" spans="1:12" ht="19.5" customHeight="1">
      <c r="A38" s="5"/>
      <c r="B38" s="6"/>
      <c r="C38" s="7"/>
      <c r="D38" s="8"/>
      <c r="E38" s="156">
        <f>D38*C38</f>
        <v>0</v>
      </c>
      <c r="F38" s="157">
        <f aca="true" t="shared" si="8" ref="F38:F57">+E38*(1+$F$10)</f>
        <v>0</v>
      </c>
      <c r="G38" s="157">
        <f aca="true" t="shared" si="9" ref="G38:G57">+F38*(1+$G$10)</f>
        <v>0</v>
      </c>
      <c r="H38" s="157">
        <f aca="true" t="shared" si="10" ref="H38:H57">+G38*(1+$H$10)</f>
        <v>0</v>
      </c>
      <c r="I38" s="155">
        <f aca="true" t="shared" si="11" ref="I38:I57">+H38*(1+$I$10)</f>
        <v>0</v>
      </c>
      <c r="J38" s="155">
        <f aca="true" t="shared" si="12" ref="J38:J57">+I38*(1+$J$10)</f>
        <v>0</v>
      </c>
      <c r="K38" s="133"/>
      <c r="L38" s="133"/>
    </row>
    <row r="39" spans="1:10" ht="19.5" customHeight="1">
      <c r="A39" s="9"/>
      <c r="B39" s="10"/>
      <c r="C39" s="11"/>
      <c r="D39" s="12"/>
      <c r="E39" s="156">
        <f aca="true" t="shared" si="13" ref="E39:E57">D39*C39</f>
        <v>0</v>
      </c>
      <c r="F39" s="157">
        <f t="shared" si="8"/>
        <v>0</v>
      </c>
      <c r="G39" s="157">
        <f t="shared" si="9"/>
        <v>0</v>
      </c>
      <c r="H39" s="157">
        <f t="shared" si="10"/>
        <v>0</v>
      </c>
      <c r="I39" s="155">
        <f t="shared" si="11"/>
        <v>0</v>
      </c>
      <c r="J39" s="155">
        <f t="shared" si="12"/>
        <v>0</v>
      </c>
    </row>
    <row r="40" spans="1:10" ht="19.5" customHeight="1">
      <c r="A40" s="9"/>
      <c r="B40" s="10"/>
      <c r="C40" s="11"/>
      <c r="D40" s="12"/>
      <c r="E40" s="156">
        <f t="shared" si="13"/>
        <v>0</v>
      </c>
      <c r="F40" s="157">
        <f t="shared" si="8"/>
        <v>0</v>
      </c>
      <c r="G40" s="157">
        <f t="shared" si="9"/>
        <v>0</v>
      </c>
      <c r="H40" s="157">
        <f t="shared" si="10"/>
        <v>0</v>
      </c>
      <c r="I40" s="155">
        <f t="shared" si="11"/>
        <v>0</v>
      </c>
      <c r="J40" s="155">
        <f t="shared" si="12"/>
        <v>0</v>
      </c>
    </row>
    <row r="41" spans="1:10" ht="19.5" customHeight="1">
      <c r="A41" s="9"/>
      <c r="B41" s="10"/>
      <c r="C41" s="11"/>
      <c r="D41" s="12"/>
      <c r="E41" s="156">
        <f t="shared" si="13"/>
        <v>0</v>
      </c>
      <c r="F41" s="157">
        <f t="shared" si="8"/>
        <v>0</v>
      </c>
      <c r="G41" s="157">
        <f t="shared" si="9"/>
        <v>0</v>
      </c>
      <c r="H41" s="157">
        <f t="shared" si="10"/>
        <v>0</v>
      </c>
      <c r="I41" s="155">
        <f t="shared" si="11"/>
        <v>0</v>
      </c>
      <c r="J41" s="155">
        <f t="shared" si="12"/>
        <v>0</v>
      </c>
    </row>
    <row r="42" spans="1:10" ht="19.5" customHeight="1">
      <c r="A42" s="9"/>
      <c r="B42" s="10"/>
      <c r="C42" s="11"/>
      <c r="D42" s="12"/>
      <c r="E42" s="156">
        <f t="shared" si="13"/>
        <v>0</v>
      </c>
      <c r="F42" s="157">
        <f t="shared" si="8"/>
        <v>0</v>
      </c>
      <c r="G42" s="157">
        <f t="shared" si="9"/>
        <v>0</v>
      </c>
      <c r="H42" s="157">
        <f t="shared" si="10"/>
        <v>0</v>
      </c>
      <c r="I42" s="155">
        <f t="shared" si="11"/>
        <v>0</v>
      </c>
      <c r="J42" s="155">
        <f t="shared" si="12"/>
        <v>0</v>
      </c>
    </row>
    <row r="43" spans="1:10" ht="19.5" customHeight="1">
      <c r="A43" s="9"/>
      <c r="B43" s="10"/>
      <c r="C43" s="11"/>
      <c r="D43" s="12"/>
      <c r="E43" s="156">
        <f t="shared" si="13"/>
        <v>0</v>
      </c>
      <c r="F43" s="157">
        <f t="shared" si="8"/>
        <v>0</v>
      </c>
      <c r="G43" s="157">
        <f t="shared" si="9"/>
        <v>0</v>
      </c>
      <c r="H43" s="157">
        <f t="shared" si="10"/>
        <v>0</v>
      </c>
      <c r="I43" s="155">
        <f t="shared" si="11"/>
        <v>0</v>
      </c>
      <c r="J43" s="155">
        <f t="shared" si="12"/>
        <v>0</v>
      </c>
    </row>
    <row r="44" spans="1:10" ht="19.5" customHeight="1">
      <c r="A44" s="9"/>
      <c r="B44" s="10"/>
      <c r="C44" s="11"/>
      <c r="D44" s="12"/>
      <c r="E44" s="156">
        <f t="shared" si="13"/>
        <v>0</v>
      </c>
      <c r="F44" s="157">
        <f t="shared" si="8"/>
        <v>0</v>
      </c>
      <c r="G44" s="157">
        <f t="shared" si="9"/>
        <v>0</v>
      </c>
      <c r="H44" s="157">
        <f t="shared" si="10"/>
        <v>0</v>
      </c>
      <c r="I44" s="155">
        <f t="shared" si="11"/>
        <v>0</v>
      </c>
      <c r="J44" s="155">
        <f t="shared" si="12"/>
        <v>0</v>
      </c>
    </row>
    <row r="45" spans="1:10" ht="19.5" customHeight="1">
      <c r="A45" s="9"/>
      <c r="B45" s="10"/>
      <c r="C45" s="11"/>
      <c r="D45" s="12"/>
      <c r="E45" s="156">
        <f t="shared" si="13"/>
        <v>0</v>
      </c>
      <c r="F45" s="157">
        <f t="shared" si="8"/>
        <v>0</v>
      </c>
      <c r="G45" s="157">
        <f t="shared" si="9"/>
        <v>0</v>
      </c>
      <c r="H45" s="157">
        <f t="shared" si="10"/>
        <v>0</v>
      </c>
      <c r="I45" s="155">
        <f t="shared" si="11"/>
        <v>0</v>
      </c>
      <c r="J45" s="155">
        <f t="shared" si="12"/>
        <v>0</v>
      </c>
    </row>
    <row r="46" spans="1:10" ht="19.5" customHeight="1">
      <c r="A46" s="9"/>
      <c r="B46" s="10"/>
      <c r="C46" s="11"/>
      <c r="D46" s="12"/>
      <c r="E46" s="156">
        <f t="shared" si="13"/>
        <v>0</v>
      </c>
      <c r="F46" s="157">
        <f t="shared" si="8"/>
        <v>0</v>
      </c>
      <c r="G46" s="157">
        <f t="shared" si="9"/>
        <v>0</v>
      </c>
      <c r="H46" s="157">
        <f t="shared" si="10"/>
        <v>0</v>
      </c>
      <c r="I46" s="155">
        <f t="shared" si="11"/>
        <v>0</v>
      </c>
      <c r="J46" s="155">
        <f t="shared" si="12"/>
        <v>0</v>
      </c>
    </row>
    <row r="47" spans="1:10" ht="19.5" customHeight="1">
      <c r="A47" s="9"/>
      <c r="B47" s="10"/>
      <c r="C47" s="11"/>
      <c r="D47" s="12"/>
      <c r="E47" s="156">
        <f t="shared" si="13"/>
        <v>0</v>
      </c>
      <c r="F47" s="157">
        <f t="shared" si="8"/>
        <v>0</v>
      </c>
      <c r="G47" s="157">
        <f t="shared" si="9"/>
        <v>0</v>
      </c>
      <c r="H47" s="157">
        <f t="shared" si="10"/>
        <v>0</v>
      </c>
      <c r="I47" s="155">
        <f t="shared" si="11"/>
        <v>0</v>
      </c>
      <c r="J47" s="155">
        <f t="shared" si="12"/>
        <v>0</v>
      </c>
    </row>
    <row r="48" spans="1:10" ht="19.5" customHeight="1">
      <c r="A48" s="9"/>
      <c r="B48" s="10"/>
      <c r="C48" s="13"/>
      <c r="D48" s="12"/>
      <c r="E48" s="156">
        <f t="shared" si="13"/>
        <v>0</v>
      </c>
      <c r="F48" s="157">
        <f t="shared" si="8"/>
        <v>0</v>
      </c>
      <c r="G48" s="157">
        <f t="shared" si="9"/>
        <v>0</v>
      </c>
      <c r="H48" s="157">
        <f t="shared" si="10"/>
        <v>0</v>
      </c>
      <c r="I48" s="155">
        <f t="shared" si="11"/>
        <v>0</v>
      </c>
      <c r="J48" s="155">
        <f t="shared" si="12"/>
        <v>0</v>
      </c>
    </row>
    <row r="49" spans="1:10" ht="19.5" customHeight="1">
      <c r="A49" s="9"/>
      <c r="B49" s="10"/>
      <c r="C49" s="11"/>
      <c r="D49" s="12"/>
      <c r="E49" s="156">
        <f t="shared" si="13"/>
        <v>0</v>
      </c>
      <c r="F49" s="157">
        <f t="shared" si="8"/>
        <v>0</v>
      </c>
      <c r="G49" s="157">
        <f t="shared" si="9"/>
        <v>0</v>
      </c>
      <c r="H49" s="157">
        <f t="shared" si="10"/>
        <v>0</v>
      </c>
      <c r="I49" s="155">
        <f t="shared" si="11"/>
        <v>0</v>
      </c>
      <c r="J49" s="155">
        <f t="shared" si="12"/>
        <v>0</v>
      </c>
    </row>
    <row r="50" spans="1:10" ht="19.5" customHeight="1">
      <c r="A50" s="9"/>
      <c r="B50" s="10"/>
      <c r="C50" s="11"/>
      <c r="D50" s="12"/>
      <c r="E50" s="156">
        <f t="shared" si="13"/>
        <v>0</v>
      </c>
      <c r="F50" s="157">
        <f t="shared" si="8"/>
        <v>0</v>
      </c>
      <c r="G50" s="157">
        <f t="shared" si="9"/>
        <v>0</v>
      </c>
      <c r="H50" s="157">
        <f t="shared" si="10"/>
        <v>0</v>
      </c>
      <c r="I50" s="155">
        <f t="shared" si="11"/>
        <v>0</v>
      </c>
      <c r="J50" s="155">
        <f t="shared" si="12"/>
        <v>0</v>
      </c>
    </row>
    <row r="51" spans="1:10" ht="19.5" customHeight="1">
      <c r="A51" s="9"/>
      <c r="B51" s="10"/>
      <c r="C51" s="11"/>
      <c r="D51" s="12"/>
      <c r="E51" s="156">
        <f t="shared" si="13"/>
        <v>0</v>
      </c>
      <c r="F51" s="157">
        <f t="shared" si="8"/>
        <v>0</v>
      </c>
      <c r="G51" s="157">
        <f t="shared" si="9"/>
        <v>0</v>
      </c>
      <c r="H51" s="157">
        <f t="shared" si="10"/>
        <v>0</v>
      </c>
      <c r="I51" s="155">
        <f t="shared" si="11"/>
        <v>0</v>
      </c>
      <c r="J51" s="155">
        <f t="shared" si="12"/>
        <v>0</v>
      </c>
    </row>
    <row r="52" spans="1:10" ht="19.5" customHeight="1">
      <c r="A52" s="9"/>
      <c r="B52" s="10"/>
      <c r="C52" s="11"/>
      <c r="D52" s="12"/>
      <c r="E52" s="156">
        <f t="shared" si="13"/>
        <v>0</v>
      </c>
      <c r="F52" s="157">
        <f t="shared" si="8"/>
        <v>0</v>
      </c>
      <c r="G52" s="157">
        <f t="shared" si="9"/>
        <v>0</v>
      </c>
      <c r="H52" s="157">
        <f t="shared" si="10"/>
        <v>0</v>
      </c>
      <c r="I52" s="155">
        <f t="shared" si="11"/>
        <v>0</v>
      </c>
      <c r="J52" s="155">
        <f t="shared" si="12"/>
        <v>0</v>
      </c>
    </row>
    <row r="53" spans="1:10" ht="19.5" customHeight="1">
      <c r="A53" s="9"/>
      <c r="B53" s="10"/>
      <c r="C53" s="11"/>
      <c r="D53" s="12"/>
      <c r="E53" s="156">
        <f t="shared" si="13"/>
        <v>0</v>
      </c>
      <c r="F53" s="157">
        <f t="shared" si="8"/>
        <v>0</v>
      </c>
      <c r="G53" s="157">
        <f t="shared" si="9"/>
        <v>0</v>
      </c>
      <c r="H53" s="157">
        <f t="shared" si="10"/>
        <v>0</v>
      </c>
      <c r="I53" s="155">
        <f t="shared" si="11"/>
        <v>0</v>
      </c>
      <c r="J53" s="155">
        <f t="shared" si="12"/>
        <v>0</v>
      </c>
    </row>
    <row r="54" spans="1:10" ht="19.5" customHeight="1">
      <c r="A54" s="9"/>
      <c r="B54" s="10"/>
      <c r="C54" s="11"/>
      <c r="D54" s="12"/>
      <c r="E54" s="156">
        <f t="shared" si="13"/>
        <v>0</v>
      </c>
      <c r="F54" s="157">
        <f t="shared" si="8"/>
        <v>0</v>
      </c>
      <c r="G54" s="157">
        <f t="shared" si="9"/>
        <v>0</v>
      </c>
      <c r="H54" s="157">
        <f t="shared" si="10"/>
        <v>0</v>
      </c>
      <c r="I54" s="155">
        <f t="shared" si="11"/>
        <v>0</v>
      </c>
      <c r="J54" s="155">
        <f t="shared" si="12"/>
        <v>0</v>
      </c>
    </row>
    <row r="55" spans="1:10" ht="19.5" customHeight="1">
      <c r="A55" s="14"/>
      <c r="B55" s="15"/>
      <c r="C55" s="16"/>
      <c r="D55" s="17"/>
      <c r="E55" s="156">
        <f t="shared" si="13"/>
        <v>0</v>
      </c>
      <c r="F55" s="157">
        <f t="shared" si="8"/>
        <v>0</v>
      </c>
      <c r="G55" s="157">
        <f t="shared" si="9"/>
        <v>0</v>
      </c>
      <c r="H55" s="157">
        <f t="shared" si="10"/>
        <v>0</v>
      </c>
      <c r="I55" s="155">
        <f t="shared" si="11"/>
        <v>0</v>
      </c>
      <c r="J55" s="155">
        <f t="shared" si="12"/>
        <v>0</v>
      </c>
    </row>
    <row r="56" spans="1:10" ht="19.5" customHeight="1">
      <c r="A56" s="18"/>
      <c r="B56" s="19"/>
      <c r="C56" s="11"/>
      <c r="D56" s="12"/>
      <c r="E56" s="156">
        <f t="shared" si="13"/>
        <v>0</v>
      </c>
      <c r="F56" s="157">
        <f t="shared" si="8"/>
        <v>0</v>
      </c>
      <c r="G56" s="157">
        <f t="shared" si="9"/>
        <v>0</v>
      </c>
      <c r="H56" s="157">
        <f t="shared" si="10"/>
        <v>0</v>
      </c>
      <c r="I56" s="155">
        <f t="shared" si="11"/>
        <v>0</v>
      </c>
      <c r="J56" s="155">
        <f t="shared" si="12"/>
        <v>0</v>
      </c>
    </row>
    <row r="57" spans="1:10" ht="19.5" customHeight="1">
      <c r="A57" s="14"/>
      <c r="B57" s="20"/>
      <c r="C57" s="21"/>
      <c r="D57" s="17"/>
      <c r="E57" s="156">
        <f t="shared" si="13"/>
        <v>0</v>
      </c>
      <c r="F57" s="157">
        <f t="shared" si="8"/>
        <v>0</v>
      </c>
      <c r="G57" s="157">
        <f t="shared" si="9"/>
        <v>0</v>
      </c>
      <c r="H57" s="157">
        <f t="shared" si="10"/>
        <v>0</v>
      </c>
      <c r="I57" s="155">
        <f t="shared" si="11"/>
        <v>0</v>
      </c>
      <c r="J57" s="155">
        <f t="shared" si="12"/>
        <v>0</v>
      </c>
    </row>
    <row r="58" spans="1:10" ht="19.5" customHeight="1">
      <c r="A58" s="518" t="s">
        <v>80</v>
      </c>
      <c r="B58" s="518"/>
      <c r="C58" s="518"/>
      <c r="D58" s="518"/>
      <c r="E58" s="158">
        <f>SUM(E38:E57)</f>
        <v>0</v>
      </c>
      <c r="F58" s="158">
        <f>SUM(F38:F57)</f>
        <v>0</v>
      </c>
      <c r="G58" s="158">
        <f>SUM(G38:G57)</f>
        <v>0</v>
      </c>
      <c r="H58" s="158">
        <f>SUM(H38:H57)</f>
        <v>0</v>
      </c>
      <c r="I58" s="158">
        <f>SUM(I38:I57)</f>
        <v>0</v>
      </c>
      <c r="J58" s="158">
        <f>SUM(J38:J57)</f>
        <v>0</v>
      </c>
    </row>
    <row r="59" spans="1:10" ht="1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>
      <c r="A60" s="523" t="s">
        <v>283</v>
      </c>
      <c r="B60" s="523"/>
      <c r="C60" s="523"/>
      <c r="D60" s="523"/>
      <c r="E60" s="523"/>
      <c r="F60" s="523"/>
      <c r="G60" s="523"/>
      <c r="H60" s="523"/>
      <c r="I60" s="523"/>
      <c r="J60" s="523"/>
    </row>
    <row r="61" spans="1:10" ht="25.5">
      <c r="A61" s="163" t="s">
        <v>97</v>
      </c>
      <c r="B61" s="163" t="s">
        <v>38</v>
      </c>
      <c r="C61" s="148" t="s">
        <v>288</v>
      </c>
      <c r="D61" s="164" t="s">
        <v>39</v>
      </c>
      <c r="E61" s="150" t="s">
        <v>286</v>
      </c>
      <c r="F61" s="165" t="s">
        <v>170</v>
      </c>
      <c r="G61" s="165" t="s">
        <v>48</v>
      </c>
      <c r="H61" s="165" t="s">
        <v>49</v>
      </c>
      <c r="I61" s="165" t="s">
        <v>50</v>
      </c>
      <c r="J61" s="166" t="s">
        <v>51</v>
      </c>
    </row>
    <row r="62" spans="1:10" ht="20.25" customHeight="1">
      <c r="A62" s="5"/>
      <c r="B62" s="6"/>
      <c r="C62" s="7"/>
      <c r="D62" s="8"/>
      <c r="E62" s="156">
        <f>D62*C62</f>
        <v>0</v>
      </c>
      <c r="F62" s="157">
        <f aca="true" t="shared" si="14" ref="F62:F81">+E62*(1+$F$10)</f>
        <v>0</v>
      </c>
      <c r="G62" s="157">
        <f aca="true" t="shared" si="15" ref="G62:G81">+F62*(1+$G$10)</f>
        <v>0</v>
      </c>
      <c r="H62" s="157">
        <f aca="true" t="shared" si="16" ref="H62:H81">+G62*(1+$H$10)</f>
        <v>0</v>
      </c>
      <c r="I62" s="155">
        <f aca="true" t="shared" si="17" ref="I62:I81">+H62*(1+$I$10)</f>
        <v>0</v>
      </c>
      <c r="J62" s="155">
        <f aca="true" t="shared" si="18" ref="J62:J81">+I62*(1+$J$10)</f>
        <v>0</v>
      </c>
    </row>
    <row r="63" spans="1:10" ht="20.25" customHeight="1">
      <c r="A63" s="9"/>
      <c r="B63" s="10"/>
      <c r="C63" s="11"/>
      <c r="D63" s="12"/>
      <c r="E63" s="156">
        <f aca="true" t="shared" si="19" ref="E63:E81">D63*C63</f>
        <v>0</v>
      </c>
      <c r="F63" s="157">
        <f t="shared" si="14"/>
        <v>0</v>
      </c>
      <c r="G63" s="157">
        <f t="shared" si="15"/>
        <v>0</v>
      </c>
      <c r="H63" s="157">
        <f t="shared" si="16"/>
        <v>0</v>
      </c>
      <c r="I63" s="155">
        <f t="shared" si="17"/>
        <v>0</v>
      </c>
      <c r="J63" s="155">
        <f t="shared" si="18"/>
        <v>0</v>
      </c>
    </row>
    <row r="64" spans="1:10" ht="20.25" customHeight="1">
      <c r="A64" s="9"/>
      <c r="B64" s="10"/>
      <c r="C64" s="11"/>
      <c r="D64" s="12"/>
      <c r="E64" s="156">
        <f t="shared" si="19"/>
        <v>0</v>
      </c>
      <c r="F64" s="157">
        <f t="shared" si="14"/>
        <v>0</v>
      </c>
      <c r="G64" s="157">
        <f t="shared" si="15"/>
        <v>0</v>
      </c>
      <c r="H64" s="157">
        <f t="shared" si="16"/>
        <v>0</v>
      </c>
      <c r="I64" s="155">
        <f t="shared" si="17"/>
        <v>0</v>
      </c>
      <c r="J64" s="155">
        <f t="shared" si="18"/>
        <v>0</v>
      </c>
    </row>
    <row r="65" spans="1:10" ht="20.25" customHeight="1">
      <c r="A65" s="9"/>
      <c r="B65" s="10"/>
      <c r="C65" s="11"/>
      <c r="D65" s="12"/>
      <c r="E65" s="156">
        <f t="shared" si="19"/>
        <v>0</v>
      </c>
      <c r="F65" s="157">
        <f t="shared" si="14"/>
        <v>0</v>
      </c>
      <c r="G65" s="157">
        <f t="shared" si="15"/>
        <v>0</v>
      </c>
      <c r="H65" s="157">
        <f t="shared" si="16"/>
        <v>0</v>
      </c>
      <c r="I65" s="155">
        <f t="shared" si="17"/>
        <v>0</v>
      </c>
      <c r="J65" s="155">
        <f t="shared" si="18"/>
        <v>0</v>
      </c>
    </row>
    <row r="66" spans="1:10" ht="20.25" customHeight="1">
      <c r="A66" s="9"/>
      <c r="B66" s="10"/>
      <c r="C66" s="11"/>
      <c r="D66" s="12"/>
      <c r="E66" s="156">
        <f t="shared" si="19"/>
        <v>0</v>
      </c>
      <c r="F66" s="157">
        <f t="shared" si="14"/>
        <v>0</v>
      </c>
      <c r="G66" s="157">
        <f t="shared" si="15"/>
        <v>0</v>
      </c>
      <c r="H66" s="157">
        <f t="shared" si="16"/>
        <v>0</v>
      </c>
      <c r="I66" s="155">
        <f t="shared" si="17"/>
        <v>0</v>
      </c>
      <c r="J66" s="155">
        <f t="shared" si="18"/>
        <v>0</v>
      </c>
    </row>
    <row r="67" spans="1:10" ht="20.25" customHeight="1">
      <c r="A67" s="9"/>
      <c r="B67" s="10"/>
      <c r="C67" s="11"/>
      <c r="D67" s="12"/>
      <c r="E67" s="156">
        <f t="shared" si="19"/>
        <v>0</v>
      </c>
      <c r="F67" s="157">
        <f t="shared" si="14"/>
        <v>0</v>
      </c>
      <c r="G67" s="157">
        <f t="shared" si="15"/>
        <v>0</v>
      </c>
      <c r="H67" s="157">
        <f t="shared" si="16"/>
        <v>0</v>
      </c>
      <c r="I67" s="155">
        <f t="shared" si="17"/>
        <v>0</v>
      </c>
      <c r="J67" s="155">
        <f t="shared" si="18"/>
        <v>0</v>
      </c>
    </row>
    <row r="68" spans="1:10" ht="20.25" customHeight="1">
      <c r="A68" s="9"/>
      <c r="B68" s="10"/>
      <c r="C68" s="11"/>
      <c r="D68" s="12"/>
      <c r="E68" s="156">
        <f t="shared" si="19"/>
        <v>0</v>
      </c>
      <c r="F68" s="157">
        <f t="shared" si="14"/>
        <v>0</v>
      </c>
      <c r="G68" s="157">
        <f t="shared" si="15"/>
        <v>0</v>
      </c>
      <c r="H68" s="157">
        <f t="shared" si="16"/>
        <v>0</v>
      </c>
      <c r="I68" s="155">
        <f t="shared" si="17"/>
        <v>0</v>
      </c>
      <c r="J68" s="155">
        <f t="shared" si="18"/>
        <v>0</v>
      </c>
    </row>
    <row r="69" spans="1:10" ht="20.25" customHeight="1">
      <c r="A69" s="9"/>
      <c r="B69" s="10"/>
      <c r="C69" s="11"/>
      <c r="D69" s="12"/>
      <c r="E69" s="156">
        <f t="shared" si="19"/>
        <v>0</v>
      </c>
      <c r="F69" s="157">
        <f t="shared" si="14"/>
        <v>0</v>
      </c>
      <c r="G69" s="157">
        <f t="shared" si="15"/>
        <v>0</v>
      </c>
      <c r="H69" s="157">
        <f t="shared" si="16"/>
        <v>0</v>
      </c>
      <c r="I69" s="155">
        <f t="shared" si="17"/>
        <v>0</v>
      </c>
      <c r="J69" s="155">
        <f t="shared" si="18"/>
        <v>0</v>
      </c>
    </row>
    <row r="70" spans="1:10" ht="20.25" customHeight="1">
      <c r="A70" s="9"/>
      <c r="B70" s="10"/>
      <c r="C70" s="11"/>
      <c r="D70" s="12"/>
      <c r="E70" s="156">
        <f t="shared" si="19"/>
        <v>0</v>
      </c>
      <c r="F70" s="157">
        <f t="shared" si="14"/>
        <v>0</v>
      </c>
      <c r="G70" s="157">
        <f t="shared" si="15"/>
        <v>0</v>
      </c>
      <c r="H70" s="157">
        <f t="shared" si="16"/>
        <v>0</v>
      </c>
      <c r="I70" s="155">
        <f t="shared" si="17"/>
        <v>0</v>
      </c>
      <c r="J70" s="155">
        <f t="shared" si="18"/>
        <v>0</v>
      </c>
    </row>
    <row r="71" spans="1:10" ht="20.25" customHeight="1">
      <c r="A71" s="9"/>
      <c r="B71" s="10"/>
      <c r="C71" s="11"/>
      <c r="D71" s="12"/>
      <c r="E71" s="156">
        <f t="shared" si="19"/>
        <v>0</v>
      </c>
      <c r="F71" s="157">
        <f t="shared" si="14"/>
        <v>0</v>
      </c>
      <c r="G71" s="157">
        <f t="shared" si="15"/>
        <v>0</v>
      </c>
      <c r="H71" s="157">
        <f t="shared" si="16"/>
        <v>0</v>
      </c>
      <c r="I71" s="155">
        <f t="shared" si="17"/>
        <v>0</v>
      </c>
      <c r="J71" s="155">
        <f t="shared" si="18"/>
        <v>0</v>
      </c>
    </row>
    <row r="72" spans="1:10" ht="20.25" customHeight="1">
      <c r="A72" s="9"/>
      <c r="B72" s="10"/>
      <c r="C72" s="13"/>
      <c r="D72" s="12"/>
      <c r="E72" s="156">
        <f t="shared" si="19"/>
        <v>0</v>
      </c>
      <c r="F72" s="157">
        <f t="shared" si="14"/>
        <v>0</v>
      </c>
      <c r="G72" s="157">
        <f t="shared" si="15"/>
        <v>0</v>
      </c>
      <c r="H72" s="157">
        <f t="shared" si="16"/>
        <v>0</v>
      </c>
      <c r="I72" s="155">
        <f t="shared" si="17"/>
        <v>0</v>
      </c>
      <c r="J72" s="155">
        <f t="shared" si="18"/>
        <v>0</v>
      </c>
    </row>
    <row r="73" spans="1:10" ht="20.25" customHeight="1">
      <c r="A73" s="9"/>
      <c r="B73" s="10"/>
      <c r="C73" s="11"/>
      <c r="D73" s="12"/>
      <c r="E73" s="156">
        <f t="shared" si="19"/>
        <v>0</v>
      </c>
      <c r="F73" s="157">
        <f t="shared" si="14"/>
        <v>0</v>
      </c>
      <c r="G73" s="157">
        <f t="shared" si="15"/>
        <v>0</v>
      </c>
      <c r="H73" s="157">
        <f t="shared" si="16"/>
        <v>0</v>
      </c>
      <c r="I73" s="155">
        <f t="shared" si="17"/>
        <v>0</v>
      </c>
      <c r="J73" s="155">
        <f t="shared" si="18"/>
        <v>0</v>
      </c>
    </row>
    <row r="74" spans="1:10" ht="20.25" customHeight="1">
      <c r="A74" s="9"/>
      <c r="B74" s="10"/>
      <c r="C74" s="11"/>
      <c r="D74" s="12"/>
      <c r="E74" s="156">
        <f t="shared" si="19"/>
        <v>0</v>
      </c>
      <c r="F74" s="157">
        <f t="shared" si="14"/>
        <v>0</v>
      </c>
      <c r="G74" s="157">
        <f t="shared" si="15"/>
        <v>0</v>
      </c>
      <c r="H74" s="157">
        <f t="shared" si="16"/>
        <v>0</v>
      </c>
      <c r="I74" s="155">
        <f t="shared" si="17"/>
        <v>0</v>
      </c>
      <c r="J74" s="155">
        <f t="shared" si="18"/>
        <v>0</v>
      </c>
    </row>
    <row r="75" spans="1:10" ht="20.25" customHeight="1">
      <c r="A75" s="9"/>
      <c r="B75" s="10"/>
      <c r="C75" s="11"/>
      <c r="D75" s="12"/>
      <c r="E75" s="156">
        <f t="shared" si="19"/>
        <v>0</v>
      </c>
      <c r="F75" s="157">
        <f t="shared" si="14"/>
        <v>0</v>
      </c>
      <c r="G75" s="157">
        <f t="shared" si="15"/>
        <v>0</v>
      </c>
      <c r="H75" s="157">
        <f t="shared" si="16"/>
        <v>0</v>
      </c>
      <c r="I75" s="155">
        <f t="shared" si="17"/>
        <v>0</v>
      </c>
      <c r="J75" s="155">
        <f t="shared" si="18"/>
        <v>0</v>
      </c>
    </row>
    <row r="76" spans="1:10" ht="20.25" customHeight="1">
      <c r="A76" s="9"/>
      <c r="B76" s="10"/>
      <c r="C76" s="11"/>
      <c r="D76" s="12"/>
      <c r="E76" s="156">
        <f t="shared" si="19"/>
        <v>0</v>
      </c>
      <c r="F76" s="157">
        <f t="shared" si="14"/>
        <v>0</v>
      </c>
      <c r="G76" s="157">
        <f t="shared" si="15"/>
        <v>0</v>
      </c>
      <c r="H76" s="157">
        <f t="shared" si="16"/>
        <v>0</v>
      </c>
      <c r="I76" s="155">
        <f t="shared" si="17"/>
        <v>0</v>
      </c>
      <c r="J76" s="155">
        <f t="shared" si="18"/>
        <v>0</v>
      </c>
    </row>
    <row r="77" spans="1:10" ht="20.25" customHeight="1">
      <c r="A77" s="9"/>
      <c r="B77" s="10"/>
      <c r="C77" s="11"/>
      <c r="D77" s="12"/>
      <c r="E77" s="156">
        <f t="shared" si="19"/>
        <v>0</v>
      </c>
      <c r="F77" s="157">
        <f t="shared" si="14"/>
        <v>0</v>
      </c>
      <c r="G77" s="157">
        <f t="shared" si="15"/>
        <v>0</v>
      </c>
      <c r="H77" s="157">
        <f t="shared" si="16"/>
        <v>0</v>
      </c>
      <c r="I77" s="155">
        <f t="shared" si="17"/>
        <v>0</v>
      </c>
      <c r="J77" s="155">
        <f t="shared" si="18"/>
        <v>0</v>
      </c>
    </row>
    <row r="78" spans="1:10" ht="20.25" customHeight="1">
      <c r="A78" s="9"/>
      <c r="B78" s="10"/>
      <c r="C78" s="11"/>
      <c r="D78" s="12"/>
      <c r="E78" s="156">
        <f t="shared" si="19"/>
        <v>0</v>
      </c>
      <c r="F78" s="157">
        <f t="shared" si="14"/>
        <v>0</v>
      </c>
      <c r="G78" s="157">
        <f t="shared" si="15"/>
        <v>0</v>
      </c>
      <c r="H78" s="157">
        <f t="shared" si="16"/>
        <v>0</v>
      </c>
      <c r="I78" s="155">
        <f t="shared" si="17"/>
        <v>0</v>
      </c>
      <c r="J78" s="155">
        <f t="shared" si="18"/>
        <v>0</v>
      </c>
    </row>
    <row r="79" spans="1:10" ht="20.25" customHeight="1">
      <c r="A79" s="14"/>
      <c r="B79" s="15"/>
      <c r="C79" s="16"/>
      <c r="D79" s="17"/>
      <c r="E79" s="156">
        <f t="shared" si="19"/>
        <v>0</v>
      </c>
      <c r="F79" s="157">
        <f t="shared" si="14"/>
        <v>0</v>
      </c>
      <c r="G79" s="157">
        <f t="shared" si="15"/>
        <v>0</v>
      </c>
      <c r="H79" s="157">
        <f t="shared" si="16"/>
        <v>0</v>
      </c>
      <c r="I79" s="155">
        <f t="shared" si="17"/>
        <v>0</v>
      </c>
      <c r="J79" s="155">
        <f t="shared" si="18"/>
        <v>0</v>
      </c>
    </row>
    <row r="80" spans="1:10" ht="20.25" customHeight="1">
      <c r="A80" s="18"/>
      <c r="B80" s="19"/>
      <c r="C80" s="11"/>
      <c r="D80" s="12"/>
      <c r="E80" s="156">
        <f t="shared" si="19"/>
        <v>0</v>
      </c>
      <c r="F80" s="157">
        <f t="shared" si="14"/>
        <v>0</v>
      </c>
      <c r="G80" s="157">
        <f t="shared" si="15"/>
        <v>0</v>
      </c>
      <c r="H80" s="157">
        <f t="shared" si="16"/>
        <v>0</v>
      </c>
      <c r="I80" s="155">
        <f t="shared" si="17"/>
        <v>0</v>
      </c>
      <c r="J80" s="155">
        <f t="shared" si="18"/>
        <v>0</v>
      </c>
    </row>
    <row r="81" spans="1:10" ht="20.25" customHeight="1">
      <c r="A81" s="14"/>
      <c r="B81" s="20"/>
      <c r="C81" s="21"/>
      <c r="D81" s="17"/>
      <c r="E81" s="156">
        <f t="shared" si="19"/>
        <v>0</v>
      </c>
      <c r="F81" s="157">
        <f t="shared" si="14"/>
        <v>0</v>
      </c>
      <c r="G81" s="157">
        <f t="shared" si="15"/>
        <v>0</v>
      </c>
      <c r="H81" s="157">
        <f t="shared" si="16"/>
        <v>0</v>
      </c>
      <c r="I81" s="155">
        <f t="shared" si="17"/>
        <v>0</v>
      </c>
      <c r="J81" s="155">
        <f t="shared" si="18"/>
        <v>0</v>
      </c>
    </row>
    <row r="82" spans="1:10" ht="20.25" customHeight="1">
      <c r="A82" s="531" t="s">
        <v>80</v>
      </c>
      <c r="B82" s="532"/>
      <c r="C82" s="532"/>
      <c r="D82" s="532"/>
      <c r="E82" s="158">
        <f>SUM(E62:E81)</f>
        <v>0</v>
      </c>
      <c r="F82" s="158">
        <f>SUM(F62:F81)</f>
        <v>0</v>
      </c>
      <c r="G82" s="158">
        <f>SUM(G62:G81)</f>
        <v>0</v>
      </c>
      <c r="H82" s="158">
        <f>SUM(H62:H81)</f>
        <v>0</v>
      </c>
      <c r="I82" s="158">
        <f>SUM(I62:I81)</f>
        <v>0</v>
      </c>
      <c r="J82" s="158">
        <f>SUM(J62:J81)</f>
        <v>0</v>
      </c>
    </row>
    <row r="83" spans="1:10" ht="1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5">
      <c r="A84" s="523" t="s">
        <v>284</v>
      </c>
      <c r="B84" s="523"/>
      <c r="C84" s="523"/>
      <c r="D84" s="523"/>
      <c r="E84" s="523"/>
      <c r="F84" s="523"/>
      <c r="G84" s="523"/>
      <c r="H84" s="523"/>
      <c r="I84" s="523"/>
      <c r="J84" s="523"/>
    </row>
    <row r="85" spans="1:10" ht="25.5">
      <c r="A85" s="147" t="s">
        <v>97</v>
      </c>
      <c r="B85" s="147" t="s">
        <v>38</v>
      </c>
      <c r="C85" s="148" t="s">
        <v>288</v>
      </c>
      <c r="D85" s="149" t="s">
        <v>39</v>
      </c>
      <c r="E85" s="150" t="s">
        <v>286</v>
      </c>
      <c r="F85" s="151" t="s">
        <v>170</v>
      </c>
      <c r="G85" s="151" t="s">
        <v>48</v>
      </c>
      <c r="H85" s="151" t="s">
        <v>49</v>
      </c>
      <c r="I85" s="151" t="s">
        <v>50</v>
      </c>
      <c r="J85" s="151" t="s">
        <v>51</v>
      </c>
    </row>
    <row r="86" spans="1:10" ht="20.25" customHeight="1">
      <c r="A86" s="5"/>
      <c r="B86" s="6"/>
      <c r="C86" s="7"/>
      <c r="D86" s="8"/>
      <c r="E86" s="156">
        <f>D86*C86</f>
        <v>0</v>
      </c>
      <c r="F86" s="157">
        <f aca="true" t="shared" si="20" ref="F86:F105">+E86*(1+$F$10)</f>
        <v>0</v>
      </c>
      <c r="G86" s="157">
        <f aca="true" t="shared" si="21" ref="G86:G105">+F86*(1+$G$10)</f>
        <v>0</v>
      </c>
      <c r="H86" s="157">
        <f aca="true" t="shared" si="22" ref="H86:H105">+G86*(1+$H$10)</f>
        <v>0</v>
      </c>
      <c r="I86" s="155">
        <f aca="true" t="shared" si="23" ref="I86:I105">+H86*(1+$I$10)</f>
        <v>0</v>
      </c>
      <c r="J86" s="155">
        <f aca="true" t="shared" si="24" ref="J86:J105">+I86*(1+$J$10)</f>
        <v>0</v>
      </c>
    </row>
    <row r="87" spans="1:10" ht="20.25" customHeight="1">
      <c r="A87" s="5"/>
      <c r="B87" s="6"/>
      <c r="C87" s="7"/>
      <c r="D87" s="8"/>
      <c r="E87" s="156">
        <f aca="true" t="shared" si="25" ref="E87:E94">D87*C87</f>
        <v>0</v>
      </c>
      <c r="F87" s="157">
        <f t="shared" si="20"/>
        <v>0</v>
      </c>
      <c r="G87" s="157">
        <f t="shared" si="21"/>
        <v>0</v>
      </c>
      <c r="H87" s="157">
        <f t="shared" si="22"/>
        <v>0</v>
      </c>
      <c r="I87" s="155">
        <f t="shared" si="23"/>
        <v>0</v>
      </c>
      <c r="J87" s="155">
        <f t="shared" si="24"/>
        <v>0</v>
      </c>
    </row>
    <row r="88" spans="1:10" ht="20.25" customHeight="1">
      <c r="A88" s="5"/>
      <c r="B88" s="6"/>
      <c r="C88" s="7"/>
      <c r="D88" s="8"/>
      <c r="E88" s="156">
        <f t="shared" si="25"/>
        <v>0</v>
      </c>
      <c r="F88" s="157">
        <f t="shared" si="20"/>
        <v>0</v>
      </c>
      <c r="G88" s="157">
        <f t="shared" si="21"/>
        <v>0</v>
      </c>
      <c r="H88" s="157">
        <f t="shared" si="22"/>
        <v>0</v>
      </c>
      <c r="I88" s="155">
        <f t="shared" si="23"/>
        <v>0</v>
      </c>
      <c r="J88" s="155">
        <f t="shared" si="24"/>
        <v>0</v>
      </c>
    </row>
    <row r="89" spans="1:10" ht="20.25" customHeight="1">
      <c r="A89" s="5"/>
      <c r="B89" s="6"/>
      <c r="C89" s="7"/>
      <c r="D89" s="8"/>
      <c r="E89" s="156">
        <f t="shared" si="25"/>
        <v>0</v>
      </c>
      <c r="F89" s="157">
        <f t="shared" si="20"/>
        <v>0</v>
      </c>
      <c r="G89" s="157">
        <f t="shared" si="21"/>
        <v>0</v>
      </c>
      <c r="H89" s="157">
        <f t="shared" si="22"/>
        <v>0</v>
      </c>
      <c r="I89" s="155">
        <f t="shared" si="23"/>
        <v>0</v>
      </c>
      <c r="J89" s="155">
        <f t="shared" si="24"/>
        <v>0</v>
      </c>
    </row>
    <row r="90" spans="1:10" ht="20.25" customHeight="1">
      <c r="A90" s="5"/>
      <c r="B90" s="6"/>
      <c r="C90" s="7"/>
      <c r="D90" s="8"/>
      <c r="E90" s="156">
        <f t="shared" si="25"/>
        <v>0</v>
      </c>
      <c r="F90" s="157">
        <f t="shared" si="20"/>
        <v>0</v>
      </c>
      <c r="G90" s="157">
        <f t="shared" si="21"/>
        <v>0</v>
      </c>
      <c r="H90" s="157">
        <f t="shared" si="22"/>
        <v>0</v>
      </c>
      <c r="I90" s="155">
        <f t="shared" si="23"/>
        <v>0</v>
      </c>
      <c r="J90" s="155">
        <f t="shared" si="24"/>
        <v>0</v>
      </c>
    </row>
    <row r="91" spans="1:10" ht="20.25" customHeight="1">
      <c r="A91" s="5"/>
      <c r="B91" s="6"/>
      <c r="C91" s="7"/>
      <c r="D91" s="8"/>
      <c r="E91" s="156">
        <f t="shared" si="25"/>
        <v>0</v>
      </c>
      <c r="F91" s="157">
        <f t="shared" si="20"/>
        <v>0</v>
      </c>
      <c r="G91" s="157">
        <f t="shared" si="21"/>
        <v>0</v>
      </c>
      <c r="H91" s="157">
        <f t="shared" si="22"/>
        <v>0</v>
      </c>
      <c r="I91" s="155">
        <f t="shared" si="23"/>
        <v>0</v>
      </c>
      <c r="J91" s="155">
        <f t="shared" si="24"/>
        <v>0</v>
      </c>
    </row>
    <row r="92" spans="1:10" ht="20.25" customHeight="1">
      <c r="A92" s="5"/>
      <c r="B92" s="6"/>
      <c r="C92" s="7"/>
      <c r="D92" s="8"/>
      <c r="E92" s="156">
        <f t="shared" si="25"/>
        <v>0</v>
      </c>
      <c r="F92" s="157">
        <f t="shared" si="20"/>
        <v>0</v>
      </c>
      <c r="G92" s="157">
        <f t="shared" si="21"/>
        <v>0</v>
      </c>
      <c r="H92" s="157">
        <f t="shared" si="22"/>
        <v>0</v>
      </c>
      <c r="I92" s="155">
        <f t="shared" si="23"/>
        <v>0</v>
      </c>
      <c r="J92" s="155">
        <f t="shared" si="24"/>
        <v>0</v>
      </c>
    </row>
    <row r="93" spans="1:10" ht="20.25" customHeight="1">
      <c r="A93" s="5"/>
      <c r="B93" s="6"/>
      <c r="C93" s="7"/>
      <c r="D93" s="8"/>
      <c r="E93" s="156">
        <f t="shared" si="25"/>
        <v>0</v>
      </c>
      <c r="F93" s="157">
        <f t="shared" si="20"/>
        <v>0</v>
      </c>
      <c r="G93" s="157">
        <f t="shared" si="21"/>
        <v>0</v>
      </c>
      <c r="H93" s="157">
        <f t="shared" si="22"/>
        <v>0</v>
      </c>
      <c r="I93" s="155">
        <f t="shared" si="23"/>
        <v>0</v>
      </c>
      <c r="J93" s="155">
        <f t="shared" si="24"/>
        <v>0</v>
      </c>
    </row>
    <row r="94" spans="1:10" ht="20.25" customHeight="1">
      <c r="A94" s="5"/>
      <c r="B94" s="6"/>
      <c r="C94" s="7"/>
      <c r="D94" s="8"/>
      <c r="E94" s="156">
        <f t="shared" si="25"/>
        <v>0</v>
      </c>
      <c r="F94" s="157">
        <f t="shared" si="20"/>
        <v>0</v>
      </c>
      <c r="G94" s="157">
        <f t="shared" si="21"/>
        <v>0</v>
      </c>
      <c r="H94" s="157">
        <f t="shared" si="22"/>
        <v>0</v>
      </c>
      <c r="I94" s="155">
        <f t="shared" si="23"/>
        <v>0</v>
      </c>
      <c r="J94" s="155">
        <f t="shared" si="24"/>
        <v>0</v>
      </c>
    </row>
    <row r="95" spans="1:10" ht="20.25" customHeight="1">
      <c r="A95" s="9"/>
      <c r="B95" s="10"/>
      <c r="C95" s="11"/>
      <c r="D95" s="12"/>
      <c r="E95" s="156">
        <f aca="true" t="shared" si="26" ref="E95:E105">D95*C95</f>
        <v>0</v>
      </c>
      <c r="F95" s="157">
        <f t="shared" si="20"/>
        <v>0</v>
      </c>
      <c r="G95" s="157">
        <f t="shared" si="21"/>
        <v>0</v>
      </c>
      <c r="H95" s="157">
        <f t="shared" si="22"/>
        <v>0</v>
      </c>
      <c r="I95" s="155">
        <f t="shared" si="23"/>
        <v>0</v>
      </c>
      <c r="J95" s="155">
        <f t="shared" si="24"/>
        <v>0</v>
      </c>
    </row>
    <row r="96" spans="1:10" ht="20.25" customHeight="1">
      <c r="A96" s="9"/>
      <c r="B96" s="10"/>
      <c r="C96" s="13"/>
      <c r="D96" s="12"/>
      <c r="E96" s="156">
        <f t="shared" si="26"/>
        <v>0</v>
      </c>
      <c r="F96" s="157">
        <f t="shared" si="20"/>
        <v>0</v>
      </c>
      <c r="G96" s="157">
        <f t="shared" si="21"/>
        <v>0</v>
      </c>
      <c r="H96" s="157">
        <f t="shared" si="22"/>
        <v>0</v>
      </c>
      <c r="I96" s="155">
        <f t="shared" si="23"/>
        <v>0</v>
      </c>
      <c r="J96" s="155">
        <f t="shared" si="24"/>
        <v>0</v>
      </c>
    </row>
    <row r="97" spans="1:10" ht="20.25" customHeight="1">
      <c r="A97" s="9"/>
      <c r="B97" s="10"/>
      <c r="C97" s="11"/>
      <c r="D97" s="12"/>
      <c r="E97" s="156">
        <f t="shared" si="26"/>
        <v>0</v>
      </c>
      <c r="F97" s="157">
        <f t="shared" si="20"/>
        <v>0</v>
      </c>
      <c r="G97" s="157">
        <f t="shared" si="21"/>
        <v>0</v>
      </c>
      <c r="H97" s="157">
        <f t="shared" si="22"/>
        <v>0</v>
      </c>
      <c r="I97" s="155">
        <f t="shared" si="23"/>
        <v>0</v>
      </c>
      <c r="J97" s="155">
        <f t="shared" si="24"/>
        <v>0</v>
      </c>
    </row>
    <row r="98" spans="1:10" ht="20.25" customHeight="1">
      <c r="A98" s="9"/>
      <c r="B98" s="10"/>
      <c r="C98" s="11"/>
      <c r="D98" s="12"/>
      <c r="E98" s="156">
        <f t="shared" si="26"/>
        <v>0</v>
      </c>
      <c r="F98" s="157">
        <f t="shared" si="20"/>
        <v>0</v>
      </c>
      <c r="G98" s="157">
        <f t="shared" si="21"/>
        <v>0</v>
      </c>
      <c r="H98" s="157">
        <f t="shared" si="22"/>
        <v>0</v>
      </c>
      <c r="I98" s="155">
        <f t="shared" si="23"/>
        <v>0</v>
      </c>
      <c r="J98" s="155">
        <f t="shared" si="24"/>
        <v>0</v>
      </c>
    </row>
    <row r="99" spans="1:10" ht="20.25" customHeight="1">
      <c r="A99" s="9"/>
      <c r="B99" s="10"/>
      <c r="C99" s="11"/>
      <c r="D99" s="12"/>
      <c r="E99" s="156">
        <f t="shared" si="26"/>
        <v>0</v>
      </c>
      <c r="F99" s="157">
        <f t="shared" si="20"/>
        <v>0</v>
      </c>
      <c r="G99" s="157">
        <f t="shared" si="21"/>
        <v>0</v>
      </c>
      <c r="H99" s="157">
        <f t="shared" si="22"/>
        <v>0</v>
      </c>
      <c r="I99" s="155">
        <f t="shared" si="23"/>
        <v>0</v>
      </c>
      <c r="J99" s="155">
        <f t="shared" si="24"/>
        <v>0</v>
      </c>
    </row>
    <row r="100" spans="1:10" ht="20.25" customHeight="1">
      <c r="A100" s="9"/>
      <c r="B100" s="10"/>
      <c r="C100" s="11"/>
      <c r="D100" s="12"/>
      <c r="E100" s="156">
        <f t="shared" si="26"/>
        <v>0</v>
      </c>
      <c r="F100" s="157">
        <f t="shared" si="20"/>
        <v>0</v>
      </c>
      <c r="G100" s="157">
        <f t="shared" si="21"/>
        <v>0</v>
      </c>
      <c r="H100" s="157">
        <f t="shared" si="22"/>
        <v>0</v>
      </c>
      <c r="I100" s="155">
        <f t="shared" si="23"/>
        <v>0</v>
      </c>
      <c r="J100" s="155">
        <f t="shared" si="24"/>
        <v>0</v>
      </c>
    </row>
    <row r="101" spans="1:10" ht="20.25" customHeight="1">
      <c r="A101" s="9"/>
      <c r="B101" s="10"/>
      <c r="C101" s="11"/>
      <c r="D101" s="12"/>
      <c r="E101" s="156">
        <f t="shared" si="26"/>
        <v>0</v>
      </c>
      <c r="F101" s="157">
        <f t="shared" si="20"/>
        <v>0</v>
      </c>
      <c r="G101" s="157">
        <f t="shared" si="21"/>
        <v>0</v>
      </c>
      <c r="H101" s="157">
        <f t="shared" si="22"/>
        <v>0</v>
      </c>
      <c r="I101" s="155">
        <f t="shared" si="23"/>
        <v>0</v>
      </c>
      <c r="J101" s="155">
        <f t="shared" si="24"/>
        <v>0</v>
      </c>
    </row>
    <row r="102" spans="1:10" ht="20.25" customHeight="1">
      <c r="A102" s="9"/>
      <c r="B102" s="10"/>
      <c r="C102" s="11"/>
      <c r="D102" s="12"/>
      <c r="E102" s="156">
        <f t="shared" si="26"/>
        <v>0</v>
      </c>
      <c r="F102" s="157">
        <f t="shared" si="20"/>
        <v>0</v>
      </c>
      <c r="G102" s="157">
        <f t="shared" si="21"/>
        <v>0</v>
      </c>
      <c r="H102" s="157">
        <f t="shared" si="22"/>
        <v>0</v>
      </c>
      <c r="I102" s="155">
        <f t="shared" si="23"/>
        <v>0</v>
      </c>
      <c r="J102" s="155">
        <f t="shared" si="24"/>
        <v>0</v>
      </c>
    </row>
    <row r="103" spans="1:10" ht="20.25" customHeight="1">
      <c r="A103" s="14"/>
      <c r="B103" s="15"/>
      <c r="C103" s="16"/>
      <c r="D103" s="17"/>
      <c r="E103" s="156">
        <f t="shared" si="26"/>
        <v>0</v>
      </c>
      <c r="F103" s="157">
        <f t="shared" si="20"/>
        <v>0</v>
      </c>
      <c r="G103" s="157">
        <f t="shared" si="21"/>
        <v>0</v>
      </c>
      <c r="H103" s="157">
        <f t="shared" si="22"/>
        <v>0</v>
      </c>
      <c r="I103" s="155">
        <f t="shared" si="23"/>
        <v>0</v>
      </c>
      <c r="J103" s="155">
        <f t="shared" si="24"/>
        <v>0</v>
      </c>
    </row>
    <row r="104" spans="1:10" ht="20.25" customHeight="1">
      <c r="A104" s="18"/>
      <c r="B104" s="19"/>
      <c r="C104" s="11"/>
      <c r="D104" s="12"/>
      <c r="E104" s="156">
        <f t="shared" si="26"/>
        <v>0</v>
      </c>
      <c r="F104" s="157">
        <f t="shared" si="20"/>
        <v>0</v>
      </c>
      <c r="G104" s="157">
        <f t="shared" si="21"/>
        <v>0</v>
      </c>
      <c r="H104" s="157">
        <f t="shared" si="22"/>
        <v>0</v>
      </c>
      <c r="I104" s="155">
        <f t="shared" si="23"/>
        <v>0</v>
      </c>
      <c r="J104" s="155">
        <f t="shared" si="24"/>
        <v>0</v>
      </c>
    </row>
    <row r="105" spans="1:10" ht="20.25" customHeight="1">
      <c r="A105" s="14"/>
      <c r="B105" s="20"/>
      <c r="C105" s="21"/>
      <c r="D105" s="17"/>
      <c r="E105" s="156">
        <f t="shared" si="26"/>
        <v>0</v>
      </c>
      <c r="F105" s="157">
        <f t="shared" si="20"/>
        <v>0</v>
      </c>
      <c r="G105" s="157">
        <f t="shared" si="21"/>
        <v>0</v>
      </c>
      <c r="H105" s="157">
        <f t="shared" si="22"/>
        <v>0</v>
      </c>
      <c r="I105" s="155">
        <f t="shared" si="23"/>
        <v>0</v>
      </c>
      <c r="J105" s="155">
        <f t="shared" si="24"/>
        <v>0</v>
      </c>
    </row>
    <row r="106" spans="1:10" ht="20.25" customHeight="1">
      <c r="A106" s="449" t="s">
        <v>80</v>
      </c>
      <c r="B106" s="449"/>
      <c r="C106" s="449"/>
      <c r="D106" s="449"/>
      <c r="E106" s="156">
        <f>SUM(E86:E105)</f>
        <v>0</v>
      </c>
      <c r="F106" s="156">
        <f>SUM(F86:F105)</f>
        <v>0</v>
      </c>
      <c r="G106" s="156">
        <f>SUM(G86:G105)</f>
        <v>0</v>
      </c>
      <c r="H106" s="156">
        <f>SUM(H86:H105)</f>
        <v>0</v>
      </c>
      <c r="I106" s="158">
        <f>SUM(I86:I105)</f>
        <v>0</v>
      </c>
      <c r="J106" s="158">
        <f>SUM(J86:J105)</f>
        <v>0</v>
      </c>
    </row>
    <row r="107" spans="1:10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5">
      <c r="A108" s="523" t="s">
        <v>285</v>
      </c>
      <c r="B108" s="523"/>
      <c r="C108" s="523"/>
      <c r="D108" s="523"/>
      <c r="E108" s="523"/>
      <c r="F108" s="523"/>
      <c r="G108" s="523"/>
      <c r="H108" s="523"/>
      <c r="I108" s="523"/>
      <c r="J108" s="523"/>
    </row>
    <row r="109" spans="1:10" ht="25.5">
      <c r="A109" s="147" t="s">
        <v>97</v>
      </c>
      <c r="B109" s="147" t="s">
        <v>38</v>
      </c>
      <c r="C109" s="148" t="s">
        <v>288</v>
      </c>
      <c r="D109" s="149" t="s">
        <v>39</v>
      </c>
      <c r="E109" s="150" t="s">
        <v>286</v>
      </c>
      <c r="F109" s="151" t="s">
        <v>170</v>
      </c>
      <c r="G109" s="151" t="s">
        <v>48</v>
      </c>
      <c r="H109" s="151" t="s">
        <v>49</v>
      </c>
      <c r="I109" s="151" t="s">
        <v>50</v>
      </c>
      <c r="J109" s="151" t="s">
        <v>51</v>
      </c>
    </row>
    <row r="110" spans="1:10" ht="19.5" customHeight="1">
      <c r="A110" s="5"/>
      <c r="B110" s="6"/>
      <c r="C110" s="7"/>
      <c r="D110" s="8"/>
      <c r="E110" s="156">
        <f>D110*C110</f>
        <v>0</v>
      </c>
      <c r="F110" s="157">
        <f aca="true" t="shared" si="27" ref="F110:F129">+E110*(1+$F$10)</f>
        <v>0</v>
      </c>
      <c r="G110" s="157">
        <f aca="true" t="shared" si="28" ref="G110:G129">+F110*(1+$G$10)</f>
        <v>0</v>
      </c>
      <c r="H110" s="157">
        <f aca="true" t="shared" si="29" ref="H110:H129">+G110*(1+$H$10)</f>
        <v>0</v>
      </c>
      <c r="I110" s="155">
        <f aca="true" t="shared" si="30" ref="I110:I129">+H110*(1+$I$10)</f>
        <v>0</v>
      </c>
      <c r="J110" s="155">
        <f aca="true" t="shared" si="31" ref="J110:J129">+I110*(1+$J$10)</f>
        <v>0</v>
      </c>
    </row>
    <row r="111" spans="1:10" ht="19.5" customHeight="1">
      <c r="A111" s="5"/>
      <c r="B111" s="6"/>
      <c r="C111" s="7"/>
      <c r="D111" s="8"/>
      <c r="E111" s="156">
        <f aca="true" t="shared" si="32" ref="E111:E118">D111*C111</f>
        <v>0</v>
      </c>
      <c r="F111" s="157">
        <f t="shared" si="27"/>
        <v>0</v>
      </c>
      <c r="G111" s="157">
        <f t="shared" si="28"/>
        <v>0</v>
      </c>
      <c r="H111" s="157">
        <f t="shared" si="29"/>
        <v>0</v>
      </c>
      <c r="I111" s="155">
        <f t="shared" si="30"/>
        <v>0</v>
      </c>
      <c r="J111" s="155">
        <f t="shared" si="31"/>
        <v>0</v>
      </c>
    </row>
    <row r="112" spans="1:10" ht="19.5" customHeight="1">
      <c r="A112" s="5"/>
      <c r="B112" s="6"/>
      <c r="C112" s="7"/>
      <c r="D112" s="8"/>
      <c r="E112" s="156">
        <f t="shared" si="32"/>
        <v>0</v>
      </c>
      <c r="F112" s="157">
        <f t="shared" si="27"/>
        <v>0</v>
      </c>
      <c r="G112" s="157">
        <f t="shared" si="28"/>
        <v>0</v>
      </c>
      <c r="H112" s="157">
        <f t="shared" si="29"/>
        <v>0</v>
      </c>
      <c r="I112" s="155">
        <f t="shared" si="30"/>
        <v>0</v>
      </c>
      <c r="J112" s="155">
        <f t="shared" si="31"/>
        <v>0</v>
      </c>
    </row>
    <row r="113" spans="1:10" ht="19.5" customHeight="1">
      <c r="A113" s="5"/>
      <c r="B113" s="6"/>
      <c r="C113" s="7"/>
      <c r="D113" s="8"/>
      <c r="E113" s="156">
        <f t="shared" si="32"/>
        <v>0</v>
      </c>
      <c r="F113" s="157">
        <f t="shared" si="27"/>
        <v>0</v>
      </c>
      <c r="G113" s="157">
        <f t="shared" si="28"/>
        <v>0</v>
      </c>
      <c r="H113" s="157">
        <f t="shared" si="29"/>
        <v>0</v>
      </c>
      <c r="I113" s="155">
        <f t="shared" si="30"/>
        <v>0</v>
      </c>
      <c r="J113" s="155">
        <f t="shared" si="31"/>
        <v>0</v>
      </c>
    </row>
    <row r="114" spans="1:10" ht="19.5" customHeight="1">
      <c r="A114" s="5"/>
      <c r="B114" s="6"/>
      <c r="C114" s="7"/>
      <c r="D114" s="8"/>
      <c r="E114" s="156">
        <f t="shared" si="32"/>
        <v>0</v>
      </c>
      <c r="F114" s="157">
        <f t="shared" si="27"/>
        <v>0</v>
      </c>
      <c r="G114" s="157">
        <f t="shared" si="28"/>
        <v>0</v>
      </c>
      <c r="H114" s="157">
        <f t="shared" si="29"/>
        <v>0</v>
      </c>
      <c r="I114" s="155">
        <f t="shared" si="30"/>
        <v>0</v>
      </c>
      <c r="J114" s="155">
        <f t="shared" si="31"/>
        <v>0</v>
      </c>
    </row>
    <row r="115" spans="1:10" ht="19.5" customHeight="1">
      <c r="A115" s="5"/>
      <c r="B115" s="6"/>
      <c r="C115" s="7"/>
      <c r="D115" s="8"/>
      <c r="E115" s="156">
        <f t="shared" si="32"/>
        <v>0</v>
      </c>
      <c r="F115" s="157">
        <f t="shared" si="27"/>
        <v>0</v>
      </c>
      <c r="G115" s="157">
        <f t="shared" si="28"/>
        <v>0</v>
      </c>
      <c r="H115" s="157">
        <f t="shared" si="29"/>
        <v>0</v>
      </c>
      <c r="I115" s="155">
        <f t="shared" si="30"/>
        <v>0</v>
      </c>
      <c r="J115" s="155">
        <f t="shared" si="31"/>
        <v>0</v>
      </c>
    </row>
    <row r="116" spans="1:10" ht="19.5" customHeight="1">
      <c r="A116" s="5"/>
      <c r="B116" s="6"/>
      <c r="C116" s="7"/>
      <c r="D116" s="8"/>
      <c r="E116" s="156">
        <f t="shared" si="32"/>
        <v>0</v>
      </c>
      <c r="F116" s="157">
        <f t="shared" si="27"/>
        <v>0</v>
      </c>
      <c r="G116" s="157">
        <f t="shared" si="28"/>
        <v>0</v>
      </c>
      <c r="H116" s="157">
        <f t="shared" si="29"/>
        <v>0</v>
      </c>
      <c r="I116" s="155">
        <f t="shared" si="30"/>
        <v>0</v>
      </c>
      <c r="J116" s="155">
        <f t="shared" si="31"/>
        <v>0</v>
      </c>
    </row>
    <row r="117" spans="1:10" ht="19.5" customHeight="1">
      <c r="A117" s="5"/>
      <c r="B117" s="6"/>
      <c r="C117" s="7"/>
      <c r="D117" s="8"/>
      <c r="E117" s="156">
        <f t="shared" si="32"/>
        <v>0</v>
      </c>
      <c r="F117" s="157">
        <f t="shared" si="27"/>
        <v>0</v>
      </c>
      <c r="G117" s="157">
        <f t="shared" si="28"/>
        <v>0</v>
      </c>
      <c r="H117" s="157">
        <f t="shared" si="29"/>
        <v>0</v>
      </c>
      <c r="I117" s="155">
        <f t="shared" si="30"/>
        <v>0</v>
      </c>
      <c r="J117" s="155">
        <f t="shared" si="31"/>
        <v>0</v>
      </c>
    </row>
    <row r="118" spans="1:10" ht="19.5" customHeight="1">
      <c r="A118" s="5"/>
      <c r="B118" s="6"/>
      <c r="C118" s="7"/>
      <c r="D118" s="8"/>
      <c r="E118" s="156">
        <f t="shared" si="32"/>
        <v>0</v>
      </c>
      <c r="F118" s="157">
        <f t="shared" si="27"/>
        <v>0</v>
      </c>
      <c r="G118" s="157">
        <f t="shared" si="28"/>
        <v>0</v>
      </c>
      <c r="H118" s="157">
        <f t="shared" si="29"/>
        <v>0</v>
      </c>
      <c r="I118" s="155">
        <f t="shared" si="30"/>
        <v>0</v>
      </c>
      <c r="J118" s="155">
        <f t="shared" si="31"/>
        <v>0</v>
      </c>
    </row>
    <row r="119" spans="1:10" ht="19.5" customHeight="1">
      <c r="A119" s="9"/>
      <c r="B119" s="10"/>
      <c r="C119" s="11"/>
      <c r="D119" s="12"/>
      <c r="E119" s="156">
        <f aca="true" t="shared" si="33" ref="E119:E129">D119*C119</f>
        <v>0</v>
      </c>
      <c r="F119" s="157">
        <f t="shared" si="27"/>
        <v>0</v>
      </c>
      <c r="G119" s="157">
        <f t="shared" si="28"/>
        <v>0</v>
      </c>
      <c r="H119" s="157">
        <f t="shared" si="29"/>
        <v>0</v>
      </c>
      <c r="I119" s="155">
        <f t="shared" si="30"/>
        <v>0</v>
      </c>
      <c r="J119" s="155">
        <f t="shared" si="31"/>
        <v>0</v>
      </c>
    </row>
    <row r="120" spans="1:10" ht="19.5" customHeight="1">
      <c r="A120" s="9"/>
      <c r="B120" s="10"/>
      <c r="C120" s="13"/>
      <c r="D120" s="12"/>
      <c r="E120" s="156">
        <f t="shared" si="33"/>
        <v>0</v>
      </c>
      <c r="F120" s="157">
        <f t="shared" si="27"/>
        <v>0</v>
      </c>
      <c r="G120" s="157">
        <f t="shared" si="28"/>
        <v>0</v>
      </c>
      <c r="H120" s="157">
        <f t="shared" si="29"/>
        <v>0</v>
      </c>
      <c r="I120" s="155">
        <f t="shared" si="30"/>
        <v>0</v>
      </c>
      <c r="J120" s="155">
        <f t="shared" si="31"/>
        <v>0</v>
      </c>
    </row>
    <row r="121" spans="1:10" ht="19.5" customHeight="1">
      <c r="A121" s="9"/>
      <c r="B121" s="10"/>
      <c r="C121" s="11"/>
      <c r="D121" s="12"/>
      <c r="E121" s="156">
        <f t="shared" si="33"/>
        <v>0</v>
      </c>
      <c r="F121" s="157">
        <f t="shared" si="27"/>
        <v>0</v>
      </c>
      <c r="G121" s="157">
        <f t="shared" si="28"/>
        <v>0</v>
      </c>
      <c r="H121" s="157">
        <f t="shared" si="29"/>
        <v>0</v>
      </c>
      <c r="I121" s="155">
        <f t="shared" si="30"/>
        <v>0</v>
      </c>
      <c r="J121" s="155">
        <f t="shared" si="31"/>
        <v>0</v>
      </c>
    </row>
    <row r="122" spans="1:10" ht="19.5" customHeight="1">
      <c r="A122" s="9"/>
      <c r="B122" s="10"/>
      <c r="C122" s="11"/>
      <c r="D122" s="12"/>
      <c r="E122" s="156">
        <f t="shared" si="33"/>
        <v>0</v>
      </c>
      <c r="F122" s="157">
        <f t="shared" si="27"/>
        <v>0</v>
      </c>
      <c r="G122" s="157">
        <f t="shared" si="28"/>
        <v>0</v>
      </c>
      <c r="H122" s="157">
        <f t="shared" si="29"/>
        <v>0</v>
      </c>
      <c r="I122" s="155">
        <f t="shared" si="30"/>
        <v>0</v>
      </c>
      <c r="J122" s="155">
        <f t="shared" si="31"/>
        <v>0</v>
      </c>
    </row>
    <row r="123" spans="1:10" ht="19.5" customHeight="1">
      <c r="A123" s="9"/>
      <c r="B123" s="10"/>
      <c r="C123" s="11"/>
      <c r="D123" s="12"/>
      <c r="E123" s="156">
        <f t="shared" si="33"/>
        <v>0</v>
      </c>
      <c r="F123" s="157">
        <f t="shared" si="27"/>
        <v>0</v>
      </c>
      <c r="G123" s="157">
        <f t="shared" si="28"/>
        <v>0</v>
      </c>
      <c r="H123" s="157">
        <f t="shared" si="29"/>
        <v>0</v>
      </c>
      <c r="I123" s="155">
        <f t="shared" si="30"/>
        <v>0</v>
      </c>
      <c r="J123" s="155">
        <f t="shared" si="31"/>
        <v>0</v>
      </c>
    </row>
    <row r="124" spans="1:10" ht="19.5" customHeight="1">
      <c r="A124" s="9"/>
      <c r="B124" s="10"/>
      <c r="C124" s="11"/>
      <c r="D124" s="12"/>
      <c r="E124" s="156">
        <f t="shared" si="33"/>
        <v>0</v>
      </c>
      <c r="F124" s="157">
        <f t="shared" si="27"/>
        <v>0</v>
      </c>
      <c r="G124" s="157">
        <f t="shared" si="28"/>
        <v>0</v>
      </c>
      <c r="H124" s="157">
        <f t="shared" si="29"/>
        <v>0</v>
      </c>
      <c r="I124" s="155">
        <f t="shared" si="30"/>
        <v>0</v>
      </c>
      <c r="J124" s="155">
        <f t="shared" si="31"/>
        <v>0</v>
      </c>
    </row>
    <row r="125" spans="1:10" ht="19.5" customHeight="1">
      <c r="A125" s="9"/>
      <c r="B125" s="10"/>
      <c r="C125" s="11"/>
      <c r="D125" s="12"/>
      <c r="E125" s="156">
        <f t="shared" si="33"/>
        <v>0</v>
      </c>
      <c r="F125" s="157">
        <f t="shared" si="27"/>
        <v>0</v>
      </c>
      <c r="G125" s="157">
        <f t="shared" si="28"/>
        <v>0</v>
      </c>
      <c r="H125" s="157">
        <f t="shared" si="29"/>
        <v>0</v>
      </c>
      <c r="I125" s="155">
        <f t="shared" si="30"/>
        <v>0</v>
      </c>
      <c r="J125" s="155">
        <f t="shared" si="31"/>
        <v>0</v>
      </c>
    </row>
    <row r="126" spans="1:10" ht="19.5" customHeight="1">
      <c r="A126" s="9"/>
      <c r="B126" s="10"/>
      <c r="C126" s="11"/>
      <c r="D126" s="12"/>
      <c r="E126" s="156">
        <f t="shared" si="33"/>
        <v>0</v>
      </c>
      <c r="F126" s="157">
        <f t="shared" si="27"/>
        <v>0</v>
      </c>
      <c r="G126" s="157">
        <f t="shared" si="28"/>
        <v>0</v>
      </c>
      <c r="H126" s="157">
        <f t="shared" si="29"/>
        <v>0</v>
      </c>
      <c r="I126" s="155">
        <f t="shared" si="30"/>
        <v>0</v>
      </c>
      <c r="J126" s="155">
        <f t="shared" si="31"/>
        <v>0</v>
      </c>
    </row>
    <row r="127" spans="1:10" ht="19.5" customHeight="1">
      <c r="A127" s="14"/>
      <c r="B127" s="15"/>
      <c r="C127" s="16"/>
      <c r="D127" s="17"/>
      <c r="E127" s="156">
        <f t="shared" si="33"/>
        <v>0</v>
      </c>
      <c r="F127" s="157">
        <f t="shared" si="27"/>
        <v>0</v>
      </c>
      <c r="G127" s="157">
        <f t="shared" si="28"/>
        <v>0</v>
      </c>
      <c r="H127" s="157">
        <f t="shared" si="29"/>
        <v>0</v>
      </c>
      <c r="I127" s="155">
        <f t="shared" si="30"/>
        <v>0</v>
      </c>
      <c r="J127" s="155">
        <f t="shared" si="31"/>
        <v>0</v>
      </c>
    </row>
    <row r="128" spans="1:10" ht="19.5" customHeight="1">
      <c r="A128" s="18"/>
      <c r="B128" s="19"/>
      <c r="C128" s="11"/>
      <c r="D128" s="12"/>
      <c r="E128" s="156">
        <f t="shared" si="33"/>
        <v>0</v>
      </c>
      <c r="F128" s="157">
        <f t="shared" si="27"/>
        <v>0</v>
      </c>
      <c r="G128" s="157">
        <f t="shared" si="28"/>
        <v>0</v>
      </c>
      <c r="H128" s="157">
        <f t="shared" si="29"/>
        <v>0</v>
      </c>
      <c r="I128" s="155">
        <f t="shared" si="30"/>
        <v>0</v>
      </c>
      <c r="J128" s="155">
        <f t="shared" si="31"/>
        <v>0</v>
      </c>
    </row>
    <row r="129" spans="1:10" ht="19.5" customHeight="1">
      <c r="A129" s="14"/>
      <c r="B129" s="20"/>
      <c r="C129" s="21"/>
      <c r="D129" s="17"/>
      <c r="E129" s="156">
        <f t="shared" si="33"/>
        <v>0</v>
      </c>
      <c r="F129" s="157">
        <f t="shared" si="27"/>
        <v>0</v>
      </c>
      <c r="G129" s="157">
        <f t="shared" si="28"/>
        <v>0</v>
      </c>
      <c r="H129" s="157">
        <f t="shared" si="29"/>
        <v>0</v>
      </c>
      <c r="I129" s="155">
        <f t="shared" si="30"/>
        <v>0</v>
      </c>
      <c r="J129" s="155">
        <f t="shared" si="31"/>
        <v>0</v>
      </c>
    </row>
    <row r="130" spans="1:12" ht="19.5" customHeight="1">
      <c r="A130" s="518" t="s">
        <v>80</v>
      </c>
      <c r="B130" s="518"/>
      <c r="C130" s="518"/>
      <c r="D130" s="518"/>
      <c r="E130" s="156">
        <f>SUM(E110:E129)</f>
        <v>0</v>
      </c>
      <c r="F130" s="156">
        <f>SUM(F110:F129)</f>
        <v>0</v>
      </c>
      <c r="G130" s="156">
        <f>SUM(G110:G129)</f>
        <v>0</v>
      </c>
      <c r="H130" s="156">
        <f>SUM(H110:H129)</f>
        <v>0</v>
      </c>
      <c r="I130" s="158">
        <f>SUM(I110:I129)</f>
        <v>0</v>
      </c>
      <c r="J130" s="158">
        <f>SUM(J110:J129)</f>
        <v>0</v>
      </c>
      <c r="K130" s="168"/>
      <c r="L130" s="168"/>
    </row>
    <row r="131" spans="1:12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168"/>
      <c r="L131" s="168"/>
    </row>
    <row r="132" spans="1:12" ht="15">
      <c r="A132" s="530" t="s">
        <v>200</v>
      </c>
      <c r="B132" s="530"/>
      <c r="C132" s="530"/>
      <c r="D132" s="530"/>
      <c r="E132" s="167">
        <f aca="true" t="shared" si="34" ref="E132:J132">+E34+E58+E82+E106+E130</f>
        <v>0</v>
      </c>
      <c r="F132" s="167">
        <f t="shared" si="34"/>
        <v>0</v>
      </c>
      <c r="G132" s="167">
        <f t="shared" si="34"/>
        <v>0</v>
      </c>
      <c r="H132" s="167">
        <f t="shared" si="34"/>
        <v>0</v>
      </c>
      <c r="I132" s="167">
        <f t="shared" si="34"/>
        <v>0</v>
      </c>
      <c r="J132" s="167">
        <f t="shared" si="34"/>
        <v>0</v>
      </c>
      <c r="K132" s="168"/>
      <c r="L132" s="168"/>
    </row>
    <row r="133" spans="1:12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168"/>
      <c r="L133" s="168"/>
    </row>
    <row r="134" spans="1:12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168"/>
      <c r="L134" s="168"/>
    </row>
    <row r="135" spans="1:13" ht="15.75">
      <c r="A135" s="528" t="s">
        <v>266</v>
      </c>
      <c r="B135" s="529"/>
      <c r="C135" s="529"/>
      <c r="D135" s="529"/>
      <c r="E135" s="529"/>
      <c r="F135" s="529"/>
      <c r="G135" s="529"/>
      <c r="H135" s="529"/>
      <c r="I135" s="529"/>
      <c r="J135" s="529"/>
      <c r="K135" s="529"/>
      <c r="L135" s="529"/>
      <c r="M135" s="135"/>
    </row>
    <row r="136" spans="1:13" ht="15">
      <c r="A136" s="469" t="s">
        <v>267</v>
      </c>
      <c r="B136" s="469"/>
      <c r="C136" s="469"/>
      <c r="D136" s="469"/>
      <c r="E136" s="469"/>
      <c r="F136" s="469"/>
      <c r="G136" s="169"/>
      <c r="H136" s="169"/>
      <c r="I136" s="169"/>
      <c r="J136" s="169"/>
      <c r="K136" s="169"/>
      <c r="L136" s="169"/>
      <c r="M136" s="93"/>
    </row>
    <row r="137" spans="1:13" ht="15">
      <c r="A137" s="469"/>
      <c r="B137" s="469"/>
      <c r="C137" s="469"/>
      <c r="D137" s="469"/>
      <c r="E137" s="469"/>
      <c r="F137" s="469"/>
      <c r="G137" s="169"/>
      <c r="H137" s="169"/>
      <c r="I137" s="169"/>
      <c r="J137" s="169"/>
      <c r="K137" s="169"/>
      <c r="L137" s="169"/>
      <c r="M137" s="93"/>
    </row>
    <row r="138" spans="1:13" ht="15">
      <c r="A138" s="469"/>
      <c r="B138" s="469"/>
      <c r="C138" s="469"/>
      <c r="D138" s="469"/>
      <c r="E138" s="469"/>
      <c r="F138" s="469"/>
      <c r="G138" s="169"/>
      <c r="H138" s="169"/>
      <c r="I138" s="169"/>
      <c r="J138" s="169"/>
      <c r="K138" s="169"/>
      <c r="L138" s="169"/>
      <c r="M138" s="93"/>
    </row>
    <row r="139" spans="1:13" ht="15">
      <c r="A139" s="469"/>
      <c r="B139" s="469"/>
      <c r="C139" s="469"/>
      <c r="D139" s="469"/>
      <c r="E139" s="469"/>
      <c r="F139" s="469"/>
      <c r="G139" s="169"/>
      <c r="H139" s="169"/>
      <c r="I139" s="169"/>
      <c r="J139" s="169"/>
      <c r="K139" s="169"/>
      <c r="L139" s="169"/>
      <c r="M139" s="93"/>
    </row>
    <row r="140" spans="1:13" ht="15.75" thickBot="1">
      <c r="A140" s="470"/>
      <c r="B140" s="470"/>
      <c r="C140" s="470"/>
      <c r="D140" s="470"/>
      <c r="E140" s="471"/>
      <c r="F140" s="471"/>
      <c r="G140" s="169"/>
      <c r="H140" s="169"/>
      <c r="I140" s="169"/>
      <c r="J140" s="169"/>
      <c r="K140" s="169"/>
      <c r="L140" s="169"/>
      <c r="M140" s="74"/>
    </row>
    <row r="141" spans="1:13" ht="15.75" thickBot="1">
      <c r="A141" s="472" t="s">
        <v>89</v>
      </c>
      <c r="B141" s="473"/>
      <c r="C141" s="473"/>
      <c r="D141" s="474"/>
      <c r="E141" s="475"/>
      <c r="F141" s="478" t="s">
        <v>72</v>
      </c>
      <c r="G141" s="479"/>
      <c r="H141" s="480"/>
      <c r="I141" s="481"/>
      <c r="J141" s="525" t="s">
        <v>79</v>
      </c>
      <c r="K141" s="526"/>
      <c r="L141" s="527"/>
      <c r="M141" s="136"/>
    </row>
    <row r="142" spans="1:13" ht="15">
      <c r="A142" s="137" t="s">
        <v>126</v>
      </c>
      <c r="B142" s="22"/>
      <c r="C142" s="138" t="s">
        <v>73</v>
      </c>
      <c r="D142" s="139"/>
      <c r="E142" s="476"/>
      <c r="F142" s="179" t="s">
        <v>74</v>
      </c>
      <c r="G142" s="180">
        <v>0.02</v>
      </c>
      <c r="H142" s="181">
        <f>B142*G142</f>
        <v>0</v>
      </c>
      <c r="I142" s="482"/>
      <c r="J142" s="183">
        <v>30</v>
      </c>
      <c r="K142" s="184">
        <f>B142/J142</f>
        <v>0</v>
      </c>
      <c r="L142" s="185" t="s">
        <v>135</v>
      </c>
      <c r="M142" s="136"/>
    </row>
    <row r="143" spans="1:13" ht="15">
      <c r="A143" s="170" t="s">
        <v>75</v>
      </c>
      <c r="B143" s="171">
        <v>0.125</v>
      </c>
      <c r="C143" s="171">
        <v>0.085</v>
      </c>
      <c r="D143" s="172">
        <f>C143*B142</f>
        <v>0</v>
      </c>
      <c r="E143" s="476"/>
      <c r="F143" s="186" t="s">
        <v>76</v>
      </c>
      <c r="G143" s="173">
        <v>0.03</v>
      </c>
      <c r="H143" s="187">
        <f>B142*G143</f>
        <v>0</v>
      </c>
      <c r="I143" s="482"/>
      <c r="J143" s="188">
        <v>8</v>
      </c>
      <c r="K143" s="189">
        <f>K142/J143</f>
        <v>0</v>
      </c>
      <c r="L143" s="190" t="s">
        <v>136</v>
      </c>
      <c r="M143" s="136"/>
    </row>
    <row r="144" spans="1:13" ht="15.75" thickBot="1">
      <c r="A144" s="170" t="s">
        <v>77</v>
      </c>
      <c r="B144" s="173">
        <v>0.16</v>
      </c>
      <c r="C144" s="171">
        <v>0.12</v>
      </c>
      <c r="D144" s="172">
        <f>C144*B142</f>
        <v>0</v>
      </c>
      <c r="E144" s="476"/>
      <c r="F144" s="191" t="s">
        <v>78</v>
      </c>
      <c r="G144" s="192">
        <v>0.04</v>
      </c>
      <c r="H144" s="193">
        <f>G144*B142</f>
        <v>0</v>
      </c>
      <c r="I144" s="482"/>
      <c r="J144" s="182"/>
      <c r="K144" s="459"/>
      <c r="L144" s="459"/>
      <c r="M144" s="136"/>
    </row>
    <row r="145" spans="1:13" ht="16.5" thickBot="1">
      <c r="A145" s="461" t="s">
        <v>80</v>
      </c>
      <c r="B145" s="462"/>
      <c r="C145" s="462"/>
      <c r="D145" s="174">
        <f>SUM(D143:D144)</f>
        <v>0</v>
      </c>
      <c r="E145" s="476"/>
      <c r="F145" s="194" t="s">
        <v>80</v>
      </c>
      <c r="G145" s="195"/>
      <c r="H145" s="196">
        <f>SUM(H142:H144)</f>
        <v>0</v>
      </c>
      <c r="I145" s="483"/>
      <c r="J145" s="182"/>
      <c r="K145" s="460"/>
      <c r="L145" s="460"/>
      <c r="M145" s="136"/>
    </row>
    <row r="146" spans="1:13" ht="15">
      <c r="A146" s="463" t="s">
        <v>81</v>
      </c>
      <c r="B146" s="464"/>
      <c r="C146" s="464"/>
      <c r="D146" s="465"/>
      <c r="E146" s="476"/>
      <c r="F146" s="466" t="s">
        <v>82</v>
      </c>
      <c r="G146" s="467"/>
      <c r="H146" s="467"/>
      <c r="I146" s="468"/>
      <c r="J146" s="182"/>
      <c r="K146" s="460"/>
      <c r="L146" s="460"/>
      <c r="M146" s="136"/>
    </row>
    <row r="147" spans="1:13" ht="15">
      <c r="A147" s="170" t="s">
        <v>83</v>
      </c>
      <c r="B147" s="175">
        <v>0.0833</v>
      </c>
      <c r="C147" s="484">
        <f>B147*B142</f>
        <v>0</v>
      </c>
      <c r="D147" s="485"/>
      <c r="E147" s="476"/>
      <c r="F147" s="197">
        <v>1</v>
      </c>
      <c r="G147" s="186" t="s">
        <v>84</v>
      </c>
      <c r="H147" s="198">
        <v>0.00522</v>
      </c>
      <c r="I147" s="187">
        <f>B142*H147</f>
        <v>0</v>
      </c>
      <c r="J147" s="199"/>
      <c r="K147" s="460"/>
      <c r="L147" s="460"/>
      <c r="M147" s="136"/>
    </row>
    <row r="148" spans="1:13" ht="30">
      <c r="A148" s="176" t="s">
        <v>85</v>
      </c>
      <c r="B148" s="175">
        <v>0.01</v>
      </c>
      <c r="C148" s="505">
        <f>B148*B142</f>
        <v>0</v>
      </c>
      <c r="D148" s="506"/>
      <c r="E148" s="476"/>
      <c r="F148" s="197">
        <v>2</v>
      </c>
      <c r="G148" s="186" t="s">
        <v>86</v>
      </c>
      <c r="H148" s="198">
        <v>0.01044</v>
      </c>
      <c r="I148" s="187">
        <f>H148*B142</f>
        <v>0</v>
      </c>
      <c r="J148" s="199"/>
      <c r="K148" s="460"/>
      <c r="L148" s="460"/>
      <c r="M148" s="136"/>
    </row>
    <row r="149" spans="1:13" ht="15">
      <c r="A149" s="170" t="s">
        <v>87</v>
      </c>
      <c r="B149" s="175">
        <v>0.0833</v>
      </c>
      <c r="C149" s="505">
        <f>B149*B142</f>
        <v>0</v>
      </c>
      <c r="D149" s="506"/>
      <c r="E149" s="476"/>
      <c r="F149" s="197">
        <v>3</v>
      </c>
      <c r="G149" s="186" t="s">
        <v>88</v>
      </c>
      <c r="H149" s="198">
        <v>0.02436</v>
      </c>
      <c r="I149" s="187">
        <f>H149*B142</f>
        <v>0</v>
      </c>
      <c r="J149" s="199"/>
      <c r="K149" s="460"/>
      <c r="L149" s="460"/>
      <c r="M149" s="136"/>
    </row>
    <row r="150" spans="1:13" ht="15.75" thickBot="1">
      <c r="A150" s="177" t="s">
        <v>89</v>
      </c>
      <c r="B150" s="178">
        <v>0.0417</v>
      </c>
      <c r="C150" s="507">
        <f>B150*B142</f>
        <v>0</v>
      </c>
      <c r="D150" s="508"/>
      <c r="E150" s="476"/>
      <c r="F150" s="197">
        <v>4</v>
      </c>
      <c r="G150" s="186" t="s">
        <v>90</v>
      </c>
      <c r="H150" s="198">
        <v>0.0435</v>
      </c>
      <c r="I150" s="187">
        <f>H150*B142</f>
        <v>0</v>
      </c>
      <c r="J150" s="199"/>
      <c r="K150" s="460"/>
      <c r="L150" s="460"/>
      <c r="M150" s="136"/>
    </row>
    <row r="151" spans="1:13" ht="16.5" thickBot="1">
      <c r="A151" s="509" t="s">
        <v>80</v>
      </c>
      <c r="B151" s="510"/>
      <c r="C151" s="511">
        <f>SUM(C147:C150)</f>
        <v>0</v>
      </c>
      <c r="D151" s="512"/>
      <c r="E151" s="477"/>
      <c r="F151" s="197">
        <v>5</v>
      </c>
      <c r="G151" s="186" t="s">
        <v>91</v>
      </c>
      <c r="H151" s="198">
        <v>0.0696</v>
      </c>
      <c r="I151" s="187">
        <f>H151*B142</f>
        <v>0</v>
      </c>
      <c r="J151" s="199"/>
      <c r="K151" s="460"/>
      <c r="L151" s="460"/>
      <c r="M151" s="136"/>
    </row>
    <row r="152" spans="1:13" ht="15.75" thickBot="1">
      <c r="A152" s="489" t="s">
        <v>92</v>
      </c>
      <c r="B152" s="490"/>
      <c r="C152" s="490"/>
      <c r="D152" s="490"/>
      <c r="E152" s="479"/>
      <c r="F152" s="200"/>
      <c r="G152" s="200"/>
      <c r="H152" s="200"/>
      <c r="I152" s="201"/>
      <c r="J152" s="200"/>
      <c r="K152" s="491">
        <v>67800</v>
      </c>
      <c r="L152" s="492"/>
      <c r="M152" s="136"/>
    </row>
    <row r="153" spans="1:13" ht="16.5" thickBot="1">
      <c r="A153" s="493" t="s">
        <v>93</v>
      </c>
      <c r="B153" s="494"/>
      <c r="C153" s="494"/>
      <c r="D153" s="494"/>
      <c r="E153" s="494"/>
      <c r="F153" s="494"/>
      <c r="G153" s="494"/>
      <c r="H153" s="494"/>
      <c r="I153" s="495"/>
      <c r="J153" s="202"/>
      <c r="K153" s="496">
        <f>B142+D145+C151+H145+I147+K152</f>
        <v>67800</v>
      </c>
      <c r="L153" s="497"/>
      <c r="M153" s="136"/>
    </row>
    <row r="154" spans="1:12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168"/>
      <c r="L154" s="168"/>
    </row>
    <row r="155" spans="1:12" ht="15.75" thickBo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168"/>
      <c r="L155" s="168"/>
    </row>
    <row r="156" spans="1:12" ht="16.5" thickBot="1">
      <c r="A156" s="486" t="s">
        <v>269</v>
      </c>
      <c r="B156" s="487"/>
      <c r="C156" s="487"/>
      <c r="D156" s="487"/>
      <c r="E156" s="487"/>
      <c r="F156" s="487"/>
      <c r="G156" s="488"/>
      <c r="H156" s="56"/>
      <c r="I156" s="56"/>
      <c r="J156" s="56"/>
      <c r="K156" s="168"/>
      <c r="L156" s="168"/>
    </row>
    <row r="157" spans="1:12" ht="23.25">
      <c r="A157" s="203" t="s">
        <v>103</v>
      </c>
      <c r="B157" s="204" t="s">
        <v>104</v>
      </c>
      <c r="C157" s="204" t="s">
        <v>105</v>
      </c>
      <c r="D157" s="205" t="s">
        <v>106</v>
      </c>
      <c r="E157" s="205" t="s">
        <v>107</v>
      </c>
      <c r="F157" s="503" t="s">
        <v>37</v>
      </c>
      <c r="G157" s="504"/>
      <c r="H157" s="56"/>
      <c r="I157" s="56"/>
      <c r="J157" s="56"/>
      <c r="K157" s="168"/>
      <c r="L157" s="168"/>
    </row>
    <row r="158" spans="1:7" ht="19.5" customHeight="1">
      <c r="A158" s="30"/>
      <c r="B158" s="30"/>
      <c r="C158" s="30"/>
      <c r="D158" s="23"/>
      <c r="E158" s="206">
        <f>D158*12</f>
        <v>0</v>
      </c>
      <c r="F158" s="501"/>
      <c r="G158" s="502"/>
    </row>
    <row r="159" spans="1:7" ht="19.5" customHeight="1">
      <c r="A159" s="30"/>
      <c r="B159" s="30"/>
      <c r="C159" s="30"/>
      <c r="D159" s="23"/>
      <c r="E159" s="206">
        <f aca="true" t="shared" si="35" ref="E159:E169">D159*12</f>
        <v>0</v>
      </c>
      <c r="F159" s="501"/>
      <c r="G159" s="502"/>
    </row>
    <row r="160" spans="1:7" ht="19.5" customHeight="1">
      <c r="A160" s="30"/>
      <c r="B160" s="30"/>
      <c r="C160" s="30"/>
      <c r="D160" s="23"/>
      <c r="E160" s="206">
        <f t="shared" si="35"/>
        <v>0</v>
      </c>
      <c r="F160" s="501"/>
      <c r="G160" s="502"/>
    </row>
    <row r="161" spans="1:7" ht="19.5" customHeight="1">
      <c r="A161" s="30"/>
      <c r="B161" s="30"/>
      <c r="C161" s="30"/>
      <c r="D161" s="23"/>
      <c r="E161" s="206">
        <f t="shared" si="35"/>
        <v>0</v>
      </c>
      <c r="F161" s="72"/>
      <c r="G161" s="73"/>
    </row>
    <row r="162" spans="1:7" ht="19.5" customHeight="1">
      <c r="A162" s="30"/>
      <c r="B162" s="30"/>
      <c r="C162" s="30"/>
      <c r="D162" s="23"/>
      <c r="E162" s="206">
        <f t="shared" si="35"/>
        <v>0</v>
      </c>
      <c r="F162" s="72"/>
      <c r="G162" s="73"/>
    </row>
    <row r="163" spans="1:7" ht="19.5" customHeight="1">
      <c r="A163" s="30"/>
      <c r="B163" s="30"/>
      <c r="C163" s="30"/>
      <c r="D163" s="23"/>
      <c r="E163" s="206">
        <f t="shared" si="35"/>
        <v>0</v>
      </c>
      <c r="F163" s="72"/>
      <c r="G163" s="73"/>
    </row>
    <row r="164" spans="1:7" ht="19.5" customHeight="1">
      <c r="A164" s="30"/>
      <c r="B164" s="30"/>
      <c r="C164" s="30"/>
      <c r="D164" s="23"/>
      <c r="E164" s="206">
        <f t="shared" si="35"/>
        <v>0</v>
      </c>
      <c r="F164" s="501"/>
      <c r="G164" s="502"/>
    </row>
    <row r="165" spans="1:7" ht="19.5" customHeight="1">
      <c r="A165" s="30"/>
      <c r="B165" s="29"/>
      <c r="C165" s="29"/>
      <c r="D165" s="23"/>
      <c r="E165" s="206">
        <f t="shared" si="35"/>
        <v>0</v>
      </c>
      <c r="F165" s="501"/>
      <c r="G165" s="502"/>
    </row>
    <row r="166" spans="1:7" ht="19.5" customHeight="1">
      <c r="A166" s="30"/>
      <c r="B166" s="29"/>
      <c r="C166" s="29"/>
      <c r="D166" s="23"/>
      <c r="E166" s="206">
        <f t="shared" si="35"/>
        <v>0</v>
      </c>
      <c r="F166" s="72"/>
      <c r="G166" s="73"/>
    </row>
    <row r="167" spans="1:7" ht="19.5" customHeight="1">
      <c r="A167" s="31"/>
      <c r="B167" s="29"/>
      <c r="C167" s="29"/>
      <c r="D167" s="23"/>
      <c r="E167" s="206">
        <f t="shared" si="35"/>
        <v>0</v>
      </c>
      <c r="F167" s="501"/>
      <c r="G167" s="502"/>
    </row>
    <row r="168" spans="1:7" ht="19.5" customHeight="1">
      <c r="A168" s="31"/>
      <c r="B168" s="29"/>
      <c r="C168" s="29"/>
      <c r="D168" s="23"/>
      <c r="E168" s="206">
        <f t="shared" si="35"/>
        <v>0</v>
      </c>
      <c r="F168" s="501"/>
      <c r="G168" s="502"/>
    </row>
    <row r="169" spans="1:7" ht="19.5" customHeight="1">
      <c r="A169" s="31"/>
      <c r="B169" s="29"/>
      <c r="C169" s="29"/>
      <c r="D169" s="23"/>
      <c r="E169" s="206">
        <f t="shared" si="35"/>
        <v>0</v>
      </c>
      <c r="F169" s="501"/>
      <c r="G169" s="502"/>
    </row>
    <row r="170" spans="1:7" ht="19.5" customHeight="1">
      <c r="A170" s="498" t="s">
        <v>270</v>
      </c>
      <c r="B170" s="499"/>
      <c r="C170" s="500"/>
      <c r="D170" s="206">
        <f>SUM(D158:D169)</f>
        <v>0</v>
      </c>
      <c r="E170" s="206">
        <f>D170*12</f>
        <v>0</v>
      </c>
      <c r="F170" s="207"/>
      <c r="G170" s="208"/>
    </row>
    <row r="171" spans="1:7" ht="15.75" customHeight="1">
      <c r="A171" s="460"/>
      <c r="B171" s="460"/>
      <c r="C171" s="460"/>
      <c r="D171" s="460"/>
      <c r="E171" s="209"/>
      <c r="F171" s="210"/>
      <c r="G171" s="210"/>
    </row>
    <row r="172" spans="1:7" ht="15">
      <c r="A172" s="56"/>
      <c r="B172" s="56"/>
      <c r="C172" s="56"/>
      <c r="D172" s="56"/>
      <c r="E172" s="56"/>
      <c r="F172" s="56"/>
      <c r="G172" s="56"/>
    </row>
    <row r="173" spans="1:7" ht="15">
      <c r="A173" s="56"/>
      <c r="B173" s="56"/>
      <c r="C173" s="56"/>
      <c r="D173" s="56"/>
      <c r="E173" s="56"/>
      <c r="F173" s="56"/>
      <c r="G173" s="56"/>
    </row>
    <row r="174" spans="1:7" ht="15">
      <c r="A174" s="56"/>
      <c r="B174" s="56"/>
      <c r="C174" s="56"/>
      <c r="D174" s="56"/>
      <c r="E174" s="56"/>
      <c r="F174" s="56"/>
      <c r="G174" s="56"/>
    </row>
    <row r="175" spans="1:7" ht="15">
      <c r="A175" s="56"/>
      <c r="B175" s="56"/>
      <c r="C175" s="56"/>
      <c r="D175" s="56"/>
      <c r="E175" s="56"/>
      <c r="F175" s="56"/>
      <c r="G175" s="56"/>
    </row>
    <row r="176" spans="1:7" ht="15">
      <c r="A176" s="56"/>
      <c r="B176" s="56"/>
      <c r="C176" s="56"/>
      <c r="D176" s="56"/>
      <c r="E176" s="56"/>
      <c r="F176" s="56"/>
      <c r="G176" s="56"/>
    </row>
    <row r="177" spans="1:7" ht="15">
      <c r="A177" s="56"/>
      <c r="B177" s="56"/>
      <c r="C177" s="56"/>
      <c r="D177" s="56"/>
      <c r="E177" s="56"/>
      <c r="F177" s="56"/>
      <c r="G177" s="56"/>
    </row>
  </sheetData>
  <sheetProtection sheet="1" objects="1" scenarios="1" insertColumns="0" insertRows="0" sort="0"/>
  <mergeCells count="50">
    <mergeCell ref="A135:L135"/>
    <mergeCell ref="A132:D132"/>
    <mergeCell ref="A34:D34"/>
    <mergeCell ref="A58:D58"/>
    <mergeCell ref="A82:D82"/>
    <mergeCell ref="A106:D106"/>
    <mergeCell ref="A36:J36"/>
    <mergeCell ref="A60:J60"/>
    <mergeCell ref="A84:J84"/>
    <mergeCell ref="A108:J108"/>
    <mergeCell ref="B3:E3"/>
    <mergeCell ref="B2:E2"/>
    <mergeCell ref="A1:H1"/>
    <mergeCell ref="A4:J5"/>
    <mergeCell ref="A130:D130"/>
    <mergeCell ref="F8:J8"/>
    <mergeCell ref="A12:J12"/>
    <mergeCell ref="A6:J6"/>
    <mergeCell ref="A171:D171"/>
    <mergeCell ref="A156:G156"/>
    <mergeCell ref="A152:E152"/>
    <mergeCell ref="K152:L152"/>
    <mergeCell ref="A153:I153"/>
    <mergeCell ref="K153:L153"/>
    <mergeCell ref="A170:C170"/>
    <mergeCell ref="F164:G164"/>
    <mergeCell ref="F165:G165"/>
    <mergeCell ref="F167:G167"/>
    <mergeCell ref="F168:G168"/>
    <mergeCell ref="F169:G169"/>
    <mergeCell ref="F157:G157"/>
    <mergeCell ref="F158:G158"/>
    <mergeCell ref="F159:G159"/>
    <mergeCell ref="F160:G160"/>
    <mergeCell ref="K144:L151"/>
    <mergeCell ref="A145:C145"/>
    <mergeCell ref="A146:D146"/>
    <mergeCell ref="F146:I146"/>
    <mergeCell ref="A136:F140"/>
    <mergeCell ref="A141:D141"/>
    <mergeCell ref="E141:E151"/>
    <mergeCell ref="F141:H141"/>
    <mergeCell ref="I141:I145"/>
    <mergeCell ref="C147:D147"/>
    <mergeCell ref="C148:D148"/>
    <mergeCell ref="C149:D149"/>
    <mergeCell ref="C150:D150"/>
    <mergeCell ref="A151:B151"/>
    <mergeCell ref="C151:D151"/>
    <mergeCell ref="J141:L1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9" r:id="rId4"/>
  <rowBreaks count="2" manualBreakCount="2">
    <brk id="59" max="11" man="1"/>
    <brk id="107" max="1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80" zoomScaleNormal="80" zoomScalePageLayoutView="0" workbookViewId="0" topLeftCell="A1">
      <selection activeCell="M5" sqref="M5"/>
    </sheetView>
  </sheetViews>
  <sheetFormatPr defaultColWidth="11.421875" defaultRowHeight="15"/>
  <cols>
    <col min="1" max="1" width="34.28125" style="121" customWidth="1"/>
    <col min="2" max="2" width="15.57421875" style="121" bestFit="1" customWidth="1"/>
    <col min="3" max="3" width="17.7109375" style="121" customWidth="1"/>
    <col min="4" max="4" width="13.28125" style="121" customWidth="1"/>
    <col min="5" max="5" width="12.140625" style="121" bestFit="1" customWidth="1"/>
    <col min="6" max="6" width="16.7109375" style="121" bestFit="1" customWidth="1"/>
    <col min="7" max="7" width="12.28125" style="121" bestFit="1" customWidth="1"/>
    <col min="8" max="8" width="14.140625" style="121" bestFit="1" customWidth="1"/>
    <col min="9" max="16384" width="11.421875" style="121" customWidth="1"/>
  </cols>
  <sheetData>
    <row r="1" spans="1:13" s="93" customFormat="1" ht="15">
      <c r="A1" s="469" t="s">
        <v>268</v>
      </c>
      <c r="B1" s="469"/>
      <c r="C1" s="469"/>
      <c r="D1" s="469"/>
      <c r="E1" s="469"/>
      <c r="F1" s="469"/>
      <c r="G1" s="169"/>
      <c r="H1" s="169"/>
      <c r="I1" s="169"/>
      <c r="J1" s="169"/>
      <c r="K1" s="169"/>
      <c r="L1" s="169"/>
      <c r="M1" s="169"/>
    </row>
    <row r="2" spans="1:13" s="93" customFormat="1" ht="15">
      <c r="A2" s="469"/>
      <c r="B2" s="469"/>
      <c r="C2" s="469"/>
      <c r="D2" s="469"/>
      <c r="E2" s="469"/>
      <c r="F2" s="469"/>
      <c r="G2" s="169"/>
      <c r="H2" s="169"/>
      <c r="I2" s="169"/>
      <c r="J2" s="169"/>
      <c r="K2" s="169"/>
      <c r="L2" s="169"/>
      <c r="M2" s="169"/>
    </row>
    <row r="3" spans="1:13" s="93" customFormat="1" ht="15">
      <c r="A3" s="469"/>
      <c r="B3" s="469"/>
      <c r="C3" s="469"/>
      <c r="D3" s="469"/>
      <c r="E3" s="469"/>
      <c r="F3" s="469"/>
      <c r="G3" s="169"/>
      <c r="H3" s="169"/>
      <c r="I3" s="169"/>
      <c r="J3" s="169"/>
      <c r="K3" s="169"/>
      <c r="L3" s="169"/>
      <c r="M3" s="169"/>
    </row>
    <row r="4" spans="1:13" s="93" customFormat="1" ht="15">
      <c r="A4" s="469"/>
      <c r="B4" s="469"/>
      <c r="C4" s="469"/>
      <c r="D4" s="469"/>
      <c r="E4" s="469"/>
      <c r="F4" s="469"/>
      <c r="G4" s="169"/>
      <c r="H4" s="169"/>
      <c r="I4" s="169"/>
      <c r="J4" s="169"/>
      <c r="K4" s="169"/>
      <c r="L4" s="169"/>
      <c r="M4" s="169"/>
    </row>
    <row r="5" spans="1:16" s="93" customFormat="1" ht="15.75" thickBot="1">
      <c r="A5" s="470"/>
      <c r="B5" s="470"/>
      <c r="C5" s="470"/>
      <c r="D5" s="470"/>
      <c r="E5" s="471"/>
      <c r="F5" s="471"/>
      <c r="G5" s="169"/>
      <c r="H5" s="169"/>
      <c r="I5" s="169"/>
      <c r="J5" s="169"/>
      <c r="K5" s="169"/>
      <c r="L5" s="169"/>
      <c r="M5" s="217"/>
      <c r="N5" s="74"/>
      <c r="O5" s="74"/>
      <c r="P5" s="74"/>
    </row>
    <row r="6" spans="1:16" ht="15.75" thickBot="1">
      <c r="A6" s="472" t="s">
        <v>89</v>
      </c>
      <c r="B6" s="473"/>
      <c r="C6" s="473"/>
      <c r="D6" s="474"/>
      <c r="E6" s="542"/>
      <c r="F6" s="478" t="s">
        <v>72</v>
      </c>
      <c r="G6" s="479"/>
      <c r="H6" s="480"/>
      <c r="I6" s="481"/>
      <c r="J6" s="525" t="s">
        <v>79</v>
      </c>
      <c r="K6" s="526"/>
      <c r="L6" s="527"/>
      <c r="M6" s="136"/>
      <c r="N6" s="136"/>
      <c r="O6" s="136"/>
      <c r="P6" s="136"/>
    </row>
    <row r="7" spans="1:16" ht="15">
      <c r="A7" s="137" t="s">
        <v>126</v>
      </c>
      <c r="B7" s="22"/>
      <c r="C7" s="138" t="s">
        <v>73</v>
      </c>
      <c r="D7" s="139"/>
      <c r="E7" s="543"/>
      <c r="F7" s="179" t="s">
        <v>74</v>
      </c>
      <c r="G7" s="180">
        <v>0.02</v>
      </c>
      <c r="H7" s="181">
        <f>B7*G7</f>
        <v>0</v>
      </c>
      <c r="I7" s="482"/>
      <c r="J7" s="183">
        <v>30</v>
      </c>
      <c r="K7" s="184">
        <f>B$7/J7</f>
        <v>0</v>
      </c>
      <c r="L7" s="185" t="s">
        <v>135</v>
      </c>
      <c r="M7" s="136"/>
      <c r="N7" s="136"/>
      <c r="O7" s="136"/>
      <c r="P7" s="136"/>
    </row>
    <row r="8" spans="1:16" ht="15">
      <c r="A8" s="170" t="s">
        <v>75</v>
      </c>
      <c r="B8" s="171">
        <v>0.125</v>
      </c>
      <c r="C8" s="171">
        <v>0.085</v>
      </c>
      <c r="D8" s="172">
        <f>C8*B7</f>
        <v>0</v>
      </c>
      <c r="E8" s="543"/>
      <c r="F8" s="186" t="s">
        <v>76</v>
      </c>
      <c r="G8" s="173">
        <v>0.03</v>
      </c>
      <c r="H8" s="187">
        <f>B7*G8</f>
        <v>0</v>
      </c>
      <c r="I8" s="482"/>
      <c r="J8" s="188">
        <v>8</v>
      </c>
      <c r="K8" s="189">
        <f>K7/J8</f>
        <v>0</v>
      </c>
      <c r="L8" s="190" t="s">
        <v>136</v>
      </c>
      <c r="M8" s="136"/>
      <c r="N8" s="136"/>
      <c r="O8" s="136"/>
      <c r="P8" s="136"/>
    </row>
    <row r="9" spans="1:16" ht="15.75" thickBot="1">
      <c r="A9" s="170" t="s">
        <v>77</v>
      </c>
      <c r="B9" s="173">
        <v>0.16</v>
      </c>
      <c r="C9" s="171">
        <v>0.12</v>
      </c>
      <c r="D9" s="172">
        <f>C9*B7</f>
        <v>0</v>
      </c>
      <c r="E9" s="543"/>
      <c r="F9" s="191" t="s">
        <v>78</v>
      </c>
      <c r="G9" s="192">
        <v>0.04</v>
      </c>
      <c r="H9" s="193">
        <f>G9*B7</f>
        <v>0</v>
      </c>
      <c r="I9" s="482"/>
      <c r="J9" s="459"/>
      <c r="K9" s="459"/>
      <c r="L9" s="535"/>
      <c r="M9" s="136"/>
      <c r="N9" s="136"/>
      <c r="O9" s="136"/>
      <c r="P9" s="136"/>
    </row>
    <row r="10" spans="1:16" ht="16.5" thickBot="1">
      <c r="A10" s="461" t="s">
        <v>80</v>
      </c>
      <c r="B10" s="462"/>
      <c r="C10" s="462"/>
      <c r="D10" s="174">
        <f>SUM(D8:D9)</f>
        <v>0</v>
      </c>
      <c r="E10" s="543"/>
      <c r="F10" s="194" t="s">
        <v>80</v>
      </c>
      <c r="G10" s="195"/>
      <c r="H10" s="196">
        <f>SUM(H7:H9)</f>
        <v>0</v>
      </c>
      <c r="I10" s="483"/>
      <c r="J10" s="460"/>
      <c r="K10" s="460"/>
      <c r="L10" s="536"/>
      <c r="M10" s="136"/>
      <c r="N10" s="136"/>
      <c r="O10" s="136"/>
      <c r="P10" s="136"/>
    </row>
    <row r="11" spans="1:16" ht="15">
      <c r="A11" s="463" t="s">
        <v>81</v>
      </c>
      <c r="B11" s="464"/>
      <c r="C11" s="464"/>
      <c r="D11" s="465"/>
      <c r="E11" s="543"/>
      <c r="F11" s="466" t="s">
        <v>82</v>
      </c>
      <c r="G11" s="467"/>
      <c r="H11" s="467"/>
      <c r="I11" s="468"/>
      <c r="J11" s="460"/>
      <c r="K11" s="460"/>
      <c r="L11" s="536"/>
      <c r="M11" s="136"/>
      <c r="N11" s="136"/>
      <c r="O11" s="136"/>
      <c r="P11" s="136"/>
    </row>
    <row r="12" spans="1:16" ht="15">
      <c r="A12" s="170" t="s">
        <v>83</v>
      </c>
      <c r="B12" s="175">
        <v>0.0833</v>
      </c>
      <c r="C12" s="484">
        <f>B12*B7</f>
        <v>0</v>
      </c>
      <c r="D12" s="485"/>
      <c r="E12" s="543"/>
      <c r="F12" s="197">
        <v>1</v>
      </c>
      <c r="G12" s="186" t="s">
        <v>84</v>
      </c>
      <c r="H12" s="198">
        <v>0.00522</v>
      </c>
      <c r="I12" s="187">
        <f>B7*H12</f>
        <v>0</v>
      </c>
      <c r="J12" s="460"/>
      <c r="K12" s="460"/>
      <c r="L12" s="536"/>
      <c r="M12" s="136"/>
      <c r="N12" s="136"/>
      <c r="O12" s="136"/>
      <c r="P12" s="136"/>
    </row>
    <row r="13" spans="1:16" ht="16.5" customHeight="1">
      <c r="A13" s="176" t="s">
        <v>85</v>
      </c>
      <c r="B13" s="175">
        <v>0.01</v>
      </c>
      <c r="C13" s="505">
        <f>B13*B7</f>
        <v>0</v>
      </c>
      <c r="D13" s="506"/>
      <c r="E13" s="543"/>
      <c r="F13" s="197">
        <v>2</v>
      </c>
      <c r="G13" s="186" t="s">
        <v>86</v>
      </c>
      <c r="H13" s="198">
        <v>0.01044</v>
      </c>
      <c r="I13" s="187">
        <f>H13*B7</f>
        <v>0</v>
      </c>
      <c r="J13" s="460"/>
      <c r="K13" s="460"/>
      <c r="L13" s="536"/>
      <c r="M13" s="136"/>
      <c r="N13" s="136"/>
      <c r="O13" s="136"/>
      <c r="P13" s="136"/>
    </row>
    <row r="14" spans="1:16" ht="15">
      <c r="A14" s="170" t="s">
        <v>87</v>
      </c>
      <c r="B14" s="175">
        <v>0.0833</v>
      </c>
      <c r="C14" s="505">
        <f>B14*B7</f>
        <v>0</v>
      </c>
      <c r="D14" s="506"/>
      <c r="E14" s="543"/>
      <c r="F14" s="197">
        <v>3</v>
      </c>
      <c r="G14" s="186" t="s">
        <v>88</v>
      </c>
      <c r="H14" s="198">
        <v>0.02436</v>
      </c>
      <c r="I14" s="187">
        <f>H14*B7</f>
        <v>0</v>
      </c>
      <c r="J14" s="460"/>
      <c r="K14" s="460"/>
      <c r="L14" s="536"/>
      <c r="M14" s="136"/>
      <c r="N14" s="136"/>
      <c r="O14" s="136"/>
      <c r="P14" s="136"/>
    </row>
    <row r="15" spans="1:16" ht="15.75" thickBot="1">
      <c r="A15" s="177" t="s">
        <v>89</v>
      </c>
      <c r="B15" s="178">
        <v>0.0417</v>
      </c>
      <c r="C15" s="507">
        <f>B15*B7</f>
        <v>0</v>
      </c>
      <c r="D15" s="508"/>
      <c r="E15" s="543"/>
      <c r="F15" s="197">
        <v>4</v>
      </c>
      <c r="G15" s="186" t="s">
        <v>90</v>
      </c>
      <c r="H15" s="198">
        <v>0.0435</v>
      </c>
      <c r="I15" s="187">
        <f>H15*B7</f>
        <v>0</v>
      </c>
      <c r="J15" s="460"/>
      <c r="K15" s="460"/>
      <c r="L15" s="536"/>
      <c r="M15" s="136"/>
      <c r="N15" s="136"/>
      <c r="O15" s="136"/>
      <c r="P15" s="136"/>
    </row>
    <row r="16" spans="1:16" ht="16.5" thickBot="1">
      <c r="A16" s="509" t="s">
        <v>80</v>
      </c>
      <c r="B16" s="510"/>
      <c r="C16" s="511">
        <f>SUM(C12:C15)</f>
        <v>0</v>
      </c>
      <c r="D16" s="512"/>
      <c r="E16" s="544"/>
      <c r="F16" s="197">
        <v>5</v>
      </c>
      <c r="G16" s="186" t="s">
        <v>91</v>
      </c>
      <c r="H16" s="198">
        <v>0.0696</v>
      </c>
      <c r="I16" s="187">
        <f>H16*B7</f>
        <v>0</v>
      </c>
      <c r="J16" s="460"/>
      <c r="K16" s="460"/>
      <c r="L16" s="536"/>
      <c r="M16" s="136"/>
      <c r="N16" s="136"/>
      <c r="O16" s="136"/>
      <c r="P16" s="136"/>
    </row>
    <row r="17" spans="1:16" ht="15.75" thickBot="1">
      <c r="A17" s="489" t="s">
        <v>92</v>
      </c>
      <c r="B17" s="490"/>
      <c r="C17" s="490"/>
      <c r="D17" s="490"/>
      <c r="E17" s="479"/>
      <c r="F17" s="200"/>
      <c r="G17" s="200"/>
      <c r="H17" s="200"/>
      <c r="I17" s="201"/>
      <c r="J17" s="491">
        <v>67800</v>
      </c>
      <c r="K17" s="492"/>
      <c r="L17" s="533"/>
      <c r="M17" s="136"/>
      <c r="N17" s="136"/>
      <c r="O17" s="136"/>
      <c r="P17" s="136"/>
    </row>
    <row r="18" spans="1:16" ht="16.5" thickBot="1">
      <c r="A18" s="493" t="s">
        <v>93</v>
      </c>
      <c r="B18" s="494"/>
      <c r="C18" s="494"/>
      <c r="D18" s="494"/>
      <c r="E18" s="494"/>
      <c r="F18" s="494"/>
      <c r="G18" s="494"/>
      <c r="H18" s="494"/>
      <c r="I18" s="495"/>
      <c r="J18" s="496">
        <f>B7+D10+C16+H10+I12+J17</f>
        <v>67800</v>
      </c>
      <c r="K18" s="497"/>
      <c r="L18" s="534"/>
      <c r="M18" s="136"/>
      <c r="N18" s="136"/>
      <c r="O18" s="136"/>
      <c r="P18" s="136"/>
    </row>
    <row r="19" spans="1:12" s="74" customFormat="1" ht="1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s="74" customFormat="1" ht="23.25">
      <c r="A20" s="537" t="s">
        <v>194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</row>
    <row r="21" spans="1:12" s="74" customFormat="1" ht="15.75" thickBo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16" ht="16.5" thickBot="1">
      <c r="A22" s="486" t="s">
        <v>265</v>
      </c>
      <c r="B22" s="487"/>
      <c r="C22" s="487"/>
      <c r="D22" s="487"/>
      <c r="E22" s="487"/>
      <c r="F22" s="487"/>
      <c r="G22" s="488"/>
      <c r="H22" s="217"/>
      <c r="I22" s="217"/>
      <c r="J22" s="217"/>
      <c r="K22" s="217"/>
      <c r="L22" s="217"/>
      <c r="M22" s="74"/>
      <c r="N22" s="74"/>
      <c r="O22" s="74"/>
      <c r="P22" s="74"/>
    </row>
    <row r="23" spans="1:16" ht="23.25">
      <c r="A23" s="203" t="s">
        <v>103</v>
      </c>
      <c r="B23" s="204" t="s">
        <v>104</v>
      </c>
      <c r="C23" s="204" t="s">
        <v>105</v>
      </c>
      <c r="D23" s="205" t="s">
        <v>106</v>
      </c>
      <c r="E23" s="205" t="s">
        <v>107</v>
      </c>
      <c r="F23" s="503" t="s">
        <v>37</v>
      </c>
      <c r="G23" s="504"/>
      <c r="H23" s="218"/>
      <c r="I23" s="218"/>
      <c r="J23" s="218"/>
      <c r="K23" s="218"/>
      <c r="L23" s="218"/>
      <c r="M23" s="211"/>
      <c r="N23" s="211"/>
      <c r="O23" s="74"/>
      <c r="P23" s="74"/>
    </row>
    <row r="24" spans="1:16" ht="15">
      <c r="A24" s="30"/>
      <c r="B24" s="30"/>
      <c r="C24" s="30"/>
      <c r="D24" s="23"/>
      <c r="E24" s="206">
        <f>D24*12</f>
        <v>0</v>
      </c>
      <c r="F24" s="501"/>
      <c r="G24" s="502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5">
      <c r="A25" s="30"/>
      <c r="B25" s="30"/>
      <c r="C25" s="30"/>
      <c r="D25" s="23"/>
      <c r="E25" s="206">
        <f aca="true" t="shared" si="0" ref="E25:E32">D25*12</f>
        <v>0</v>
      </c>
      <c r="F25" s="501"/>
      <c r="G25" s="502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5">
      <c r="A26" s="30"/>
      <c r="B26" s="30"/>
      <c r="C26" s="30"/>
      <c r="D26" s="23"/>
      <c r="E26" s="206">
        <f t="shared" si="0"/>
        <v>0</v>
      </c>
      <c r="F26" s="501"/>
      <c r="G26" s="502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5">
      <c r="A27" s="30"/>
      <c r="B27" s="30"/>
      <c r="C27" s="30"/>
      <c r="D27" s="23"/>
      <c r="E27" s="206">
        <f t="shared" si="0"/>
        <v>0</v>
      </c>
      <c r="F27" s="501"/>
      <c r="G27" s="502"/>
      <c r="H27" s="74"/>
      <c r="I27" s="74"/>
      <c r="J27" s="74"/>
      <c r="K27" s="212"/>
      <c r="L27" s="74"/>
      <c r="M27" s="74"/>
      <c r="N27" s="74"/>
      <c r="O27" s="74"/>
      <c r="P27" s="74"/>
    </row>
    <row r="28" spans="1:16" ht="15">
      <c r="A28" s="30"/>
      <c r="B28" s="29"/>
      <c r="C28" s="29"/>
      <c r="D28" s="23"/>
      <c r="E28" s="206">
        <f t="shared" si="0"/>
        <v>0</v>
      </c>
      <c r="F28" s="501"/>
      <c r="G28" s="502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5">
      <c r="A29" s="31"/>
      <c r="B29" s="29"/>
      <c r="C29" s="29"/>
      <c r="D29" s="23"/>
      <c r="E29" s="206">
        <f t="shared" si="0"/>
        <v>0</v>
      </c>
      <c r="F29" s="501"/>
      <c r="G29" s="502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5">
      <c r="A30" s="31"/>
      <c r="B30" s="29"/>
      <c r="C30" s="29"/>
      <c r="D30" s="23"/>
      <c r="E30" s="206">
        <f t="shared" si="0"/>
        <v>0</v>
      </c>
      <c r="F30" s="501"/>
      <c r="G30" s="502"/>
      <c r="H30" s="74"/>
      <c r="I30" s="74"/>
      <c r="J30" s="74"/>
      <c r="K30" s="212"/>
      <c r="L30" s="74"/>
      <c r="M30" s="74"/>
      <c r="N30" s="74"/>
      <c r="O30" s="74"/>
      <c r="P30" s="74"/>
    </row>
    <row r="31" spans="1:16" ht="15">
      <c r="A31" s="31"/>
      <c r="B31" s="29"/>
      <c r="C31" s="29"/>
      <c r="D31" s="23"/>
      <c r="E31" s="206">
        <f t="shared" si="0"/>
        <v>0</v>
      </c>
      <c r="F31" s="501"/>
      <c r="G31" s="502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5">
      <c r="A32" s="498" t="s">
        <v>271</v>
      </c>
      <c r="B32" s="499"/>
      <c r="C32" s="500"/>
      <c r="D32" s="206">
        <f>SUM(D24:D31)</f>
        <v>0</v>
      </c>
      <c r="E32" s="206">
        <f t="shared" si="0"/>
        <v>0</v>
      </c>
      <c r="F32" s="207"/>
      <c r="G32" s="208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5.75" thickBot="1">
      <c r="A33" s="541"/>
      <c r="B33" s="541"/>
      <c r="C33" s="541"/>
      <c r="D33" s="541"/>
      <c r="E33" s="541"/>
      <c r="F33" s="210"/>
      <c r="G33" s="210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6.5" customHeight="1" thickBot="1">
      <c r="A34" s="538" t="s">
        <v>108</v>
      </c>
      <c r="B34" s="539"/>
      <c r="C34" s="540"/>
      <c r="D34" s="219"/>
      <c r="E34" s="160"/>
      <c r="F34" s="160"/>
      <c r="G34" s="160"/>
      <c r="M34" s="74"/>
      <c r="N34" s="74"/>
      <c r="O34" s="74"/>
      <c r="P34" s="74"/>
    </row>
    <row r="35" spans="1:16" ht="15">
      <c r="A35" s="220" t="s">
        <v>37</v>
      </c>
      <c r="B35" s="221" t="s">
        <v>106</v>
      </c>
      <c r="C35" s="222" t="s">
        <v>107</v>
      </c>
      <c r="D35" s="56"/>
      <c r="E35" s="56"/>
      <c r="F35" s="56"/>
      <c r="G35" s="56"/>
      <c r="M35" s="74"/>
      <c r="N35" s="74"/>
      <c r="O35" s="74"/>
      <c r="P35" s="74"/>
    </row>
    <row r="36" spans="1:16" ht="16.5" customHeight="1">
      <c r="A36" s="346" t="s">
        <v>303</v>
      </c>
      <c r="B36" s="24"/>
      <c r="C36" s="223">
        <f>B36*12</f>
        <v>0</v>
      </c>
      <c r="M36" s="74"/>
      <c r="N36" s="74"/>
      <c r="O36" s="74"/>
      <c r="P36" s="74"/>
    </row>
    <row r="37" spans="1:16" ht="15">
      <c r="A37" s="346" t="s">
        <v>109</v>
      </c>
      <c r="B37" s="25"/>
      <c r="C37" s="223">
        <f aca="true" t="shared" si="1" ref="C37:C48">B37*12</f>
        <v>0</v>
      </c>
      <c r="M37" s="74"/>
      <c r="N37" s="74"/>
      <c r="O37" s="74"/>
      <c r="P37" s="74"/>
    </row>
    <row r="38" spans="1:16" ht="15">
      <c r="A38" s="347" t="s">
        <v>110</v>
      </c>
      <c r="B38" s="24"/>
      <c r="C38" s="223">
        <f t="shared" si="1"/>
        <v>0</v>
      </c>
      <c r="M38" s="74"/>
      <c r="N38" s="74"/>
      <c r="O38" s="74"/>
      <c r="P38" s="74"/>
    </row>
    <row r="39" spans="1:16" ht="15">
      <c r="A39" s="348" t="s">
        <v>111</v>
      </c>
      <c r="B39" s="26"/>
      <c r="C39" s="223">
        <f t="shared" si="1"/>
        <v>0</v>
      </c>
      <c r="G39" s="213"/>
      <c r="M39" s="74"/>
      <c r="N39" s="74"/>
      <c r="O39" s="74"/>
      <c r="P39" s="74"/>
    </row>
    <row r="40" spans="1:16" ht="15">
      <c r="A40" s="349" t="s">
        <v>112</v>
      </c>
      <c r="B40" s="25"/>
      <c r="C40" s="223">
        <f t="shared" si="1"/>
        <v>0</v>
      </c>
      <c r="M40" s="74"/>
      <c r="N40" s="74"/>
      <c r="O40" s="74"/>
      <c r="P40" s="74"/>
    </row>
    <row r="41" spans="1:16" ht="15">
      <c r="A41" s="349" t="s">
        <v>113</v>
      </c>
      <c r="B41" s="24"/>
      <c r="C41" s="223">
        <f t="shared" si="1"/>
        <v>0</v>
      </c>
      <c r="E41" s="214"/>
      <c r="M41" s="74"/>
      <c r="N41" s="74"/>
      <c r="O41" s="74"/>
      <c r="P41" s="74"/>
    </row>
    <row r="42" spans="1:16" ht="15">
      <c r="A42" s="349" t="s">
        <v>114</v>
      </c>
      <c r="B42" s="24"/>
      <c r="C42" s="223">
        <f t="shared" si="1"/>
        <v>0</v>
      </c>
      <c r="M42" s="74"/>
      <c r="N42" s="74"/>
      <c r="O42" s="74"/>
      <c r="P42" s="74"/>
    </row>
    <row r="43" spans="1:3" ht="15">
      <c r="A43" s="349" t="s">
        <v>115</v>
      </c>
      <c r="B43" s="25"/>
      <c r="C43" s="223">
        <f t="shared" si="1"/>
        <v>0</v>
      </c>
    </row>
    <row r="44" spans="1:5" ht="15">
      <c r="A44" s="349" t="s">
        <v>116</v>
      </c>
      <c r="B44" s="25"/>
      <c r="C44" s="223">
        <f t="shared" si="1"/>
        <v>0</v>
      </c>
      <c r="E44" s="214"/>
    </row>
    <row r="45" spans="1:3" ht="15">
      <c r="A45" s="349" t="s">
        <v>117</v>
      </c>
      <c r="B45" s="25"/>
      <c r="C45" s="223">
        <f t="shared" si="1"/>
        <v>0</v>
      </c>
    </row>
    <row r="46" spans="1:3" ht="15">
      <c r="A46" s="349" t="s">
        <v>118</v>
      </c>
      <c r="B46" s="25"/>
      <c r="C46" s="223">
        <f t="shared" si="1"/>
        <v>0</v>
      </c>
    </row>
    <row r="47" spans="1:3" ht="15">
      <c r="A47" s="350" t="s">
        <v>119</v>
      </c>
      <c r="B47" s="51"/>
      <c r="C47" s="223">
        <f t="shared" si="1"/>
        <v>0</v>
      </c>
    </row>
    <row r="48" spans="1:3" ht="15.75" thickBot="1">
      <c r="A48" s="351" t="s">
        <v>272</v>
      </c>
      <c r="B48" s="51"/>
      <c r="C48" s="223">
        <f t="shared" si="1"/>
        <v>0</v>
      </c>
    </row>
    <row r="49" spans="1:4" ht="15.75" thickBot="1">
      <c r="A49" s="194" t="s">
        <v>40</v>
      </c>
      <c r="B49" s="224">
        <f>SUM(B36:B48)</f>
        <v>0</v>
      </c>
      <c r="C49" s="224">
        <f>SUM(C36:C48)</f>
        <v>0</v>
      </c>
      <c r="D49" s="56"/>
    </row>
    <row r="50" spans="1:4" ht="15">
      <c r="A50" s="227"/>
      <c r="B50" s="56"/>
      <c r="C50" s="225"/>
      <c r="D50" s="56"/>
    </row>
    <row r="51" spans="1:4" ht="15">
      <c r="A51" s="227"/>
      <c r="B51" s="225"/>
      <c r="C51" s="225"/>
      <c r="D51" s="56"/>
    </row>
    <row r="52" spans="1:4" ht="15">
      <c r="A52" s="56"/>
      <c r="B52" s="56"/>
      <c r="C52" s="226"/>
      <c r="D52" s="56"/>
    </row>
    <row r="53" spans="1:7" ht="15">
      <c r="A53" s="56"/>
      <c r="B53" s="56"/>
      <c r="C53" s="225"/>
      <c r="D53" s="225"/>
      <c r="E53" s="214"/>
      <c r="F53" s="214"/>
      <c r="G53" s="214"/>
    </row>
    <row r="54" spans="3:7" ht="15">
      <c r="C54" s="214"/>
      <c r="D54" s="214"/>
      <c r="E54" s="214"/>
      <c r="F54" s="214"/>
      <c r="G54" s="214"/>
    </row>
  </sheetData>
  <sheetProtection sheet="1" objects="1" scenarios="1"/>
  <mergeCells count="35">
    <mergeCell ref="A34:C34"/>
    <mergeCell ref="F6:H6"/>
    <mergeCell ref="A10:C10"/>
    <mergeCell ref="A16:B16"/>
    <mergeCell ref="C12:D12"/>
    <mergeCell ref="C13:D13"/>
    <mergeCell ref="C14:D14"/>
    <mergeCell ref="C15:D15"/>
    <mergeCell ref="C16:D16"/>
    <mergeCell ref="A33:E33"/>
    <mergeCell ref="E6:E16"/>
    <mergeCell ref="F24:G24"/>
    <mergeCell ref="F25:G25"/>
    <mergeCell ref="F26:G26"/>
    <mergeCell ref="F27:G27"/>
    <mergeCell ref="F28:G28"/>
    <mergeCell ref="A1:F5"/>
    <mergeCell ref="A22:G22"/>
    <mergeCell ref="A32:C32"/>
    <mergeCell ref="A18:I18"/>
    <mergeCell ref="J17:K17"/>
    <mergeCell ref="A17:E17"/>
    <mergeCell ref="A6:D6"/>
    <mergeCell ref="J6:L6"/>
    <mergeCell ref="F11:I11"/>
    <mergeCell ref="L17:L18"/>
    <mergeCell ref="J9:L16"/>
    <mergeCell ref="I6:I10"/>
    <mergeCell ref="A20:L20"/>
    <mergeCell ref="F23:G23"/>
    <mergeCell ref="F29:G29"/>
    <mergeCell ref="F30:G30"/>
    <mergeCell ref="F31:G31"/>
    <mergeCell ref="J18:K18"/>
    <mergeCell ref="A11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7"/>
  <sheetViews>
    <sheetView showGridLines="0" zoomScale="80" zoomScaleNormal="80" zoomScaleSheetLayoutView="85" zoomScalePageLayoutView="0" workbookViewId="0" topLeftCell="A1">
      <selection activeCell="M15" sqref="M15"/>
    </sheetView>
  </sheetViews>
  <sheetFormatPr defaultColWidth="11.421875" defaultRowHeight="15"/>
  <cols>
    <col min="1" max="1" width="17.421875" style="121" customWidth="1"/>
    <col min="2" max="2" width="16.00390625" style="121" customWidth="1"/>
    <col min="3" max="3" width="15.8515625" style="121" customWidth="1"/>
    <col min="4" max="4" width="15.8515625" style="121" bestFit="1" customWidth="1"/>
    <col min="5" max="5" width="16.421875" style="121" customWidth="1"/>
    <col min="6" max="7" width="15.8515625" style="121" bestFit="1" customWidth="1"/>
    <col min="8" max="10" width="15.140625" style="121" bestFit="1" customWidth="1"/>
    <col min="11" max="16384" width="11.421875" style="121" customWidth="1"/>
  </cols>
  <sheetData>
    <row r="1" spans="1:10" ht="1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8">
      <c r="A6" s="569" t="s">
        <v>98</v>
      </c>
      <c r="B6" s="569"/>
      <c r="C6" s="569"/>
      <c r="D6" s="569"/>
      <c r="E6" s="569"/>
      <c r="F6" s="569"/>
      <c r="G6" s="569"/>
      <c r="H6" s="232"/>
      <c r="I6" s="232"/>
      <c r="J6" s="232"/>
    </row>
    <row r="7" spans="1:10" ht="15.75" thickBot="1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5">
      <c r="A8" s="226"/>
      <c r="B8" s="570" t="s">
        <v>154</v>
      </c>
      <c r="C8" s="571"/>
      <c r="D8" s="571"/>
      <c r="E8" s="571"/>
      <c r="F8" s="572"/>
      <c r="G8" s="226"/>
      <c r="H8" s="226"/>
      <c r="I8" s="226"/>
      <c r="J8" s="226"/>
    </row>
    <row r="9" spans="1:10" ht="15">
      <c r="A9" s="56"/>
      <c r="B9" s="70">
        <v>1</v>
      </c>
      <c r="C9" s="34">
        <v>2</v>
      </c>
      <c r="D9" s="34">
        <v>3</v>
      </c>
      <c r="E9" s="34">
        <v>4</v>
      </c>
      <c r="F9" s="71">
        <v>5</v>
      </c>
      <c r="G9" s="56"/>
      <c r="H9" s="56"/>
      <c r="I9" s="56"/>
      <c r="J9" s="56"/>
    </row>
    <row r="10" spans="1:10" ht="15.75" thickBot="1">
      <c r="A10" s="56"/>
      <c r="B10" s="233">
        <v>0.0356</v>
      </c>
      <c r="C10" s="234">
        <v>0.0306</v>
      </c>
      <c r="D10" s="235">
        <v>0.0314</v>
      </c>
      <c r="E10" s="236">
        <v>0.031</v>
      </c>
      <c r="F10" s="237">
        <v>0.0306</v>
      </c>
      <c r="G10" s="56"/>
      <c r="H10" s="56"/>
      <c r="I10" s="56"/>
      <c r="J10" s="56"/>
    </row>
    <row r="11" spans="1:10" ht="1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75">
      <c r="A12" s="545" t="s">
        <v>287</v>
      </c>
      <c r="B12" s="545"/>
      <c r="C12" s="545"/>
      <c r="D12" s="546"/>
      <c r="E12" s="547"/>
      <c r="F12" s="547"/>
      <c r="G12" s="548"/>
      <c r="H12" s="216"/>
      <c r="I12" s="216"/>
      <c r="J12" s="216"/>
    </row>
    <row r="13" spans="1:10" ht="15.75">
      <c r="A13" s="551" t="s">
        <v>157</v>
      </c>
      <c r="B13" s="552"/>
      <c r="C13" s="553"/>
      <c r="D13" s="554">
        <v>0</v>
      </c>
      <c r="E13" s="555"/>
      <c r="F13" s="555"/>
      <c r="G13" s="556"/>
      <c r="H13" s="216"/>
      <c r="I13" s="216"/>
      <c r="J13" s="216"/>
    </row>
    <row r="14" spans="1:10" ht="15">
      <c r="A14" s="550" t="s">
        <v>290</v>
      </c>
      <c r="B14" s="550"/>
      <c r="C14" s="550"/>
      <c r="D14" s="550"/>
      <c r="E14" s="550"/>
      <c r="F14" s="550"/>
      <c r="G14" s="550"/>
      <c r="H14" s="216"/>
      <c r="I14" s="216"/>
      <c r="J14" s="216"/>
    </row>
    <row r="15" spans="1:10" ht="15">
      <c r="A15" s="238" t="s">
        <v>46</v>
      </c>
      <c r="B15" s="238" t="s">
        <v>274</v>
      </c>
      <c r="C15" s="238" t="s">
        <v>47</v>
      </c>
      <c r="D15" s="238" t="s">
        <v>48</v>
      </c>
      <c r="E15" s="238" t="s">
        <v>49</v>
      </c>
      <c r="F15" s="238" t="s">
        <v>50</v>
      </c>
      <c r="G15" s="238" t="s">
        <v>51</v>
      </c>
      <c r="H15" s="216"/>
      <c r="I15" s="216"/>
      <c r="J15" s="216"/>
    </row>
    <row r="16" spans="1:8" ht="15">
      <c r="A16" s="239" t="s">
        <v>52</v>
      </c>
      <c r="B16" s="228"/>
      <c r="C16" s="140"/>
      <c r="D16" s="140"/>
      <c r="E16" s="140"/>
      <c r="F16" s="140"/>
      <c r="G16" s="140"/>
      <c r="H16" s="216"/>
    </row>
    <row r="17" spans="1:8" ht="15">
      <c r="A17" s="239" t="s">
        <v>53</v>
      </c>
      <c r="B17" s="228"/>
      <c r="C17" s="140"/>
      <c r="D17" s="140"/>
      <c r="E17" s="140"/>
      <c r="F17" s="140"/>
      <c r="G17" s="140"/>
      <c r="H17" s="216"/>
    </row>
    <row r="18" spans="1:8" ht="15">
      <c r="A18" s="239" t="s">
        <v>54</v>
      </c>
      <c r="B18" s="228"/>
      <c r="C18" s="140"/>
      <c r="D18" s="140"/>
      <c r="E18" s="140"/>
      <c r="F18" s="140"/>
      <c r="G18" s="140"/>
      <c r="H18" s="216"/>
    </row>
    <row r="19" spans="1:8" ht="15">
      <c r="A19" s="239" t="s">
        <v>55</v>
      </c>
      <c r="B19" s="228"/>
      <c r="C19" s="140"/>
      <c r="D19" s="140"/>
      <c r="E19" s="140"/>
      <c r="F19" s="140"/>
      <c r="G19" s="140"/>
      <c r="H19" s="216"/>
    </row>
    <row r="20" spans="1:10" ht="15">
      <c r="A20" s="239" t="s">
        <v>56</v>
      </c>
      <c r="B20" s="228"/>
      <c r="C20" s="140"/>
      <c r="D20" s="140"/>
      <c r="E20" s="140"/>
      <c r="F20" s="140"/>
      <c r="G20" s="140"/>
      <c r="H20" s="216"/>
      <c r="I20" s="216"/>
      <c r="J20" s="216"/>
    </row>
    <row r="21" spans="1:10" ht="15">
      <c r="A21" s="239" t="s">
        <v>57</v>
      </c>
      <c r="B21" s="228"/>
      <c r="C21" s="140"/>
      <c r="D21" s="140"/>
      <c r="E21" s="140"/>
      <c r="F21" s="140"/>
      <c r="G21" s="140"/>
      <c r="H21" s="216"/>
      <c r="I21" s="216"/>
      <c r="J21" s="216"/>
    </row>
    <row r="22" spans="1:10" ht="15">
      <c r="A22" s="239" t="s">
        <v>58</v>
      </c>
      <c r="B22" s="228"/>
      <c r="C22" s="140"/>
      <c r="D22" s="140"/>
      <c r="E22" s="140"/>
      <c r="F22" s="140"/>
      <c r="G22" s="140"/>
      <c r="H22" s="216"/>
      <c r="I22" s="216"/>
      <c r="J22" s="216"/>
    </row>
    <row r="23" spans="1:10" ht="15">
      <c r="A23" s="239" t="s">
        <v>59</v>
      </c>
      <c r="B23" s="228"/>
      <c r="C23" s="140"/>
      <c r="D23" s="140"/>
      <c r="E23" s="140"/>
      <c r="F23" s="140"/>
      <c r="G23" s="140"/>
      <c r="H23" s="216"/>
      <c r="I23" s="216"/>
      <c r="J23" s="216"/>
    </row>
    <row r="24" spans="1:10" ht="15">
      <c r="A24" s="239" t="s">
        <v>60</v>
      </c>
      <c r="B24" s="228"/>
      <c r="C24" s="140"/>
      <c r="D24" s="140"/>
      <c r="E24" s="140"/>
      <c r="F24" s="140"/>
      <c r="G24" s="140"/>
      <c r="H24" s="216"/>
      <c r="I24" s="216"/>
      <c r="J24" s="216"/>
    </row>
    <row r="25" spans="1:10" ht="15">
      <c r="A25" s="239" t="s">
        <v>61</v>
      </c>
      <c r="B25" s="228"/>
      <c r="C25" s="140"/>
      <c r="D25" s="140"/>
      <c r="E25" s="140"/>
      <c r="F25" s="140"/>
      <c r="G25" s="140"/>
      <c r="H25" s="216"/>
      <c r="I25" s="216"/>
      <c r="J25" s="216"/>
    </row>
    <row r="26" spans="1:10" ht="15">
      <c r="A26" s="239" t="s">
        <v>62</v>
      </c>
      <c r="B26" s="228"/>
      <c r="C26" s="140"/>
      <c r="D26" s="140"/>
      <c r="E26" s="140"/>
      <c r="F26" s="140"/>
      <c r="G26" s="140"/>
      <c r="H26" s="216"/>
      <c r="I26" s="216"/>
      <c r="J26" s="216"/>
    </row>
    <row r="27" spans="1:10" ht="15">
      <c r="A27" s="239" t="s">
        <v>63</v>
      </c>
      <c r="B27" s="228"/>
      <c r="C27" s="140"/>
      <c r="D27" s="140"/>
      <c r="E27" s="140"/>
      <c r="F27" s="140"/>
      <c r="G27" s="140"/>
      <c r="H27" s="216"/>
      <c r="I27" s="216"/>
      <c r="J27" s="216"/>
    </row>
    <row r="28" spans="1:10" ht="15">
      <c r="A28" s="240" t="s">
        <v>64</v>
      </c>
      <c r="B28" s="206">
        <f>D13</f>
        <v>0</v>
      </c>
      <c r="C28" s="206">
        <f>(B28*B10)+B28</f>
        <v>0</v>
      </c>
      <c r="D28" s="206">
        <f>(C28*C10)+C28</f>
        <v>0</v>
      </c>
      <c r="E28" s="206">
        <f>(D28*D10)+D28</f>
        <v>0</v>
      </c>
      <c r="F28" s="206">
        <f>(E28*E10)+E28</f>
        <v>0</v>
      </c>
      <c r="G28" s="206">
        <f>(F28*F10)+F28</f>
        <v>0</v>
      </c>
      <c r="H28" s="216"/>
      <c r="I28" s="216"/>
      <c r="J28" s="216"/>
    </row>
    <row r="29" spans="1:10" ht="15">
      <c r="A29" s="241" t="s">
        <v>99</v>
      </c>
      <c r="B29" s="242">
        <f aca="true" t="shared" si="0" ref="B29:G29">+SUM(B16:B27)</f>
        <v>0</v>
      </c>
      <c r="C29" s="242">
        <f t="shared" si="0"/>
        <v>0</v>
      </c>
      <c r="D29" s="242">
        <f t="shared" si="0"/>
        <v>0</v>
      </c>
      <c r="E29" s="242">
        <f t="shared" si="0"/>
        <v>0</v>
      </c>
      <c r="F29" s="242">
        <f t="shared" si="0"/>
        <v>0</v>
      </c>
      <c r="G29" s="242">
        <f t="shared" si="0"/>
        <v>0</v>
      </c>
      <c r="H29" s="216"/>
      <c r="I29" s="216"/>
      <c r="J29" s="216"/>
    </row>
    <row r="30" spans="1:10" ht="15">
      <c r="A30" s="240" t="s">
        <v>66</v>
      </c>
      <c r="B30" s="243">
        <f>B28*B29</f>
        <v>0</v>
      </c>
      <c r="C30" s="243">
        <f>C28*C29</f>
        <v>0</v>
      </c>
      <c r="D30" s="243">
        <f>D29*D28</f>
        <v>0</v>
      </c>
      <c r="E30" s="243">
        <f>E29*E28</f>
        <v>0</v>
      </c>
      <c r="F30" s="243">
        <f>F29*F28</f>
        <v>0</v>
      </c>
      <c r="G30" s="243">
        <f>G29*G28</f>
        <v>0</v>
      </c>
      <c r="H30" s="216"/>
      <c r="I30" s="216"/>
      <c r="J30" s="216"/>
    </row>
    <row r="31" spans="1:10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7" ht="15.75">
      <c r="A32" s="545" t="s">
        <v>289</v>
      </c>
      <c r="B32" s="545"/>
      <c r="C32" s="545"/>
      <c r="D32" s="546"/>
      <c r="E32" s="547"/>
      <c r="F32" s="547"/>
      <c r="G32" s="548"/>
    </row>
    <row r="33" spans="1:10" ht="15.75">
      <c r="A33" s="551" t="s">
        <v>157</v>
      </c>
      <c r="B33" s="552"/>
      <c r="C33" s="553"/>
      <c r="D33" s="554">
        <v>0</v>
      </c>
      <c r="E33" s="555"/>
      <c r="F33" s="555"/>
      <c r="G33" s="556"/>
      <c r="H33" s="216"/>
      <c r="I33" s="216"/>
      <c r="J33" s="216"/>
    </row>
    <row r="34" spans="1:10" ht="15">
      <c r="A34" s="550" t="s">
        <v>291</v>
      </c>
      <c r="B34" s="550"/>
      <c r="C34" s="550"/>
      <c r="D34" s="550"/>
      <c r="E34" s="550"/>
      <c r="F34" s="550"/>
      <c r="G34" s="550"/>
      <c r="H34" s="216"/>
      <c r="I34" s="216"/>
      <c r="J34" s="216"/>
    </row>
    <row r="35" spans="1:10" ht="15">
      <c r="A35" s="238" t="s">
        <v>46</v>
      </c>
      <c r="B35" s="238" t="s">
        <v>274</v>
      </c>
      <c r="C35" s="238" t="s">
        <v>47</v>
      </c>
      <c r="D35" s="238" t="s">
        <v>48</v>
      </c>
      <c r="E35" s="238" t="s">
        <v>49</v>
      </c>
      <c r="F35" s="238" t="s">
        <v>50</v>
      </c>
      <c r="G35" s="238" t="s">
        <v>51</v>
      </c>
      <c r="H35" s="216"/>
      <c r="I35" s="216"/>
      <c r="J35" s="216"/>
    </row>
    <row r="36" spans="1:10" ht="15">
      <c r="A36" s="239" t="s">
        <v>52</v>
      </c>
      <c r="B36" s="228"/>
      <c r="C36" s="140"/>
      <c r="D36" s="140"/>
      <c r="E36" s="140"/>
      <c r="F36" s="140"/>
      <c r="G36" s="140"/>
      <c r="H36" s="216"/>
      <c r="I36" s="216"/>
      <c r="J36" s="216"/>
    </row>
    <row r="37" spans="1:10" ht="15">
      <c r="A37" s="239" t="s">
        <v>53</v>
      </c>
      <c r="B37" s="228"/>
      <c r="C37" s="140"/>
      <c r="D37" s="140"/>
      <c r="E37" s="140"/>
      <c r="F37" s="140"/>
      <c r="G37" s="140"/>
      <c r="H37" s="216"/>
      <c r="I37" s="216"/>
      <c r="J37" s="216"/>
    </row>
    <row r="38" spans="1:10" ht="15">
      <c r="A38" s="239" t="s">
        <v>54</v>
      </c>
      <c r="B38" s="228"/>
      <c r="C38" s="140"/>
      <c r="D38" s="140"/>
      <c r="E38" s="140"/>
      <c r="F38" s="140"/>
      <c r="G38" s="140"/>
      <c r="H38" s="216"/>
      <c r="I38" s="216"/>
      <c r="J38" s="216"/>
    </row>
    <row r="39" spans="1:10" ht="15">
      <c r="A39" s="239" t="s">
        <v>55</v>
      </c>
      <c r="B39" s="228"/>
      <c r="C39" s="140"/>
      <c r="D39" s="140"/>
      <c r="E39" s="140"/>
      <c r="F39" s="140"/>
      <c r="G39" s="140"/>
      <c r="H39" s="216"/>
      <c r="I39" s="216"/>
      <c r="J39" s="216"/>
    </row>
    <row r="40" spans="1:10" ht="15">
      <c r="A40" s="239" t="s">
        <v>56</v>
      </c>
      <c r="B40" s="228"/>
      <c r="C40" s="140"/>
      <c r="D40" s="140"/>
      <c r="E40" s="140"/>
      <c r="F40" s="140"/>
      <c r="G40" s="140"/>
      <c r="H40" s="216"/>
      <c r="I40" s="216"/>
      <c r="J40" s="216"/>
    </row>
    <row r="41" spans="1:10" ht="15">
      <c r="A41" s="239" t="s">
        <v>57</v>
      </c>
      <c r="B41" s="228"/>
      <c r="C41" s="140"/>
      <c r="D41" s="140"/>
      <c r="E41" s="140"/>
      <c r="F41" s="140"/>
      <c r="G41" s="140"/>
      <c r="H41" s="216"/>
      <c r="I41" s="216"/>
      <c r="J41" s="216"/>
    </row>
    <row r="42" spans="1:10" ht="15">
      <c r="A42" s="239" t="s">
        <v>58</v>
      </c>
      <c r="B42" s="228"/>
      <c r="C42" s="140"/>
      <c r="D42" s="140"/>
      <c r="E42" s="140"/>
      <c r="F42" s="140"/>
      <c r="G42" s="140"/>
      <c r="H42" s="216"/>
      <c r="I42" s="216"/>
      <c r="J42" s="216"/>
    </row>
    <row r="43" spans="1:10" ht="15">
      <c r="A43" s="239" t="s">
        <v>59</v>
      </c>
      <c r="B43" s="228"/>
      <c r="C43" s="140"/>
      <c r="D43" s="140"/>
      <c r="E43" s="140"/>
      <c r="F43" s="140"/>
      <c r="G43" s="140"/>
      <c r="H43" s="216"/>
      <c r="I43" s="216"/>
      <c r="J43" s="216"/>
    </row>
    <row r="44" spans="1:10" ht="15">
      <c r="A44" s="239" t="s">
        <v>60</v>
      </c>
      <c r="B44" s="228"/>
      <c r="C44" s="140"/>
      <c r="D44" s="140"/>
      <c r="E44" s="140"/>
      <c r="F44" s="140"/>
      <c r="G44" s="140"/>
      <c r="H44" s="216"/>
      <c r="I44" s="216"/>
      <c r="J44" s="216"/>
    </row>
    <row r="45" spans="1:10" ht="15">
      <c r="A45" s="239" t="s">
        <v>61</v>
      </c>
      <c r="B45" s="228"/>
      <c r="C45" s="140"/>
      <c r="D45" s="140"/>
      <c r="E45" s="140"/>
      <c r="F45" s="140"/>
      <c r="G45" s="140"/>
      <c r="H45" s="216"/>
      <c r="I45" s="216"/>
      <c r="J45" s="216"/>
    </row>
    <row r="46" spans="1:10" ht="15">
      <c r="A46" s="239" t="s">
        <v>62</v>
      </c>
      <c r="B46" s="228"/>
      <c r="C46" s="140"/>
      <c r="D46" s="140"/>
      <c r="E46" s="140"/>
      <c r="F46" s="140"/>
      <c r="G46" s="140"/>
      <c r="H46" s="216"/>
      <c r="I46" s="216"/>
      <c r="J46" s="216"/>
    </row>
    <row r="47" spans="1:10" ht="15">
      <c r="A47" s="239" t="s">
        <v>63</v>
      </c>
      <c r="B47" s="228"/>
      <c r="C47" s="140"/>
      <c r="D47" s="140"/>
      <c r="E47" s="140"/>
      <c r="F47" s="140"/>
      <c r="G47" s="140"/>
      <c r="H47" s="216"/>
      <c r="I47" s="216"/>
      <c r="J47" s="216"/>
    </row>
    <row r="48" spans="1:10" ht="15">
      <c r="A48" s="240" t="s">
        <v>64</v>
      </c>
      <c r="B48" s="189">
        <f>D33</f>
        <v>0</v>
      </c>
      <c r="C48" s="206">
        <f>(B48*B10)+B48</f>
        <v>0</v>
      </c>
      <c r="D48" s="206">
        <f>(C48*C10)+C48</f>
        <v>0</v>
      </c>
      <c r="E48" s="206">
        <f>(D48*D10)+D48</f>
        <v>0</v>
      </c>
      <c r="F48" s="206">
        <f>(E48*E10)+E48</f>
        <v>0</v>
      </c>
      <c r="G48" s="206">
        <f>(F48*F10)+F48</f>
        <v>0</v>
      </c>
      <c r="H48" s="216"/>
      <c r="I48" s="216"/>
      <c r="J48" s="216"/>
    </row>
    <row r="49" spans="1:10" ht="15">
      <c r="A49" s="241" t="s">
        <v>99</v>
      </c>
      <c r="B49" s="244">
        <f>+SUM(B36:B47)</f>
        <v>0</v>
      </c>
      <c r="C49" s="244">
        <f>+SUM(C36:C47)</f>
        <v>0</v>
      </c>
      <c r="D49" s="244">
        <f>+SUM(D36:D47)</f>
        <v>0</v>
      </c>
      <c r="E49" s="244">
        <f>+SUM(E36:E47)</f>
        <v>0</v>
      </c>
      <c r="F49" s="244">
        <f>+SUM(F36:F47)</f>
        <v>0</v>
      </c>
      <c r="G49" s="244">
        <f>+SUM(G36:G47)</f>
        <v>0</v>
      </c>
      <c r="H49" s="216"/>
      <c r="I49" s="216"/>
      <c r="J49" s="216"/>
    </row>
    <row r="50" spans="1:10" ht="15">
      <c r="A50" s="240" t="s">
        <v>66</v>
      </c>
      <c r="B50" s="245">
        <f aca="true" t="shared" si="1" ref="B50:G50">B49*B48</f>
        <v>0</v>
      </c>
      <c r="C50" s="245">
        <f t="shared" si="1"/>
        <v>0</v>
      </c>
      <c r="D50" s="245">
        <f t="shared" si="1"/>
        <v>0</v>
      </c>
      <c r="E50" s="245">
        <f t="shared" si="1"/>
        <v>0</v>
      </c>
      <c r="F50" s="245">
        <f t="shared" si="1"/>
        <v>0</v>
      </c>
      <c r="G50" s="245">
        <f t="shared" si="1"/>
        <v>0</v>
      </c>
      <c r="H50" s="216"/>
      <c r="I50" s="216"/>
      <c r="J50" s="216"/>
    </row>
    <row r="51" spans="1:10" ht="15.75" customHeight="1">
      <c r="A51" s="226"/>
      <c r="B51" s="226"/>
      <c r="C51" s="226"/>
      <c r="D51" s="226"/>
      <c r="E51" s="226"/>
      <c r="F51" s="226"/>
      <c r="G51" s="226"/>
      <c r="H51" s="216"/>
      <c r="I51" s="216"/>
      <c r="J51" s="216"/>
    </row>
    <row r="52" spans="1:10" ht="15.75">
      <c r="A52" s="545" t="s">
        <v>295</v>
      </c>
      <c r="B52" s="545"/>
      <c r="C52" s="545"/>
      <c r="D52" s="546"/>
      <c r="E52" s="547"/>
      <c r="F52" s="547"/>
      <c r="G52" s="548"/>
      <c r="H52" s="216"/>
      <c r="I52" s="216"/>
      <c r="J52" s="216"/>
    </row>
    <row r="53" spans="1:10" ht="15.75">
      <c r="A53" s="551" t="s">
        <v>157</v>
      </c>
      <c r="B53" s="552"/>
      <c r="C53" s="553"/>
      <c r="D53" s="557">
        <v>0</v>
      </c>
      <c r="E53" s="558"/>
      <c r="F53" s="558"/>
      <c r="G53" s="559"/>
      <c r="H53" s="216"/>
      <c r="I53" s="216"/>
      <c r="J53" s="216"/>
    </row>
    <row r="54" spans="1:10" ht="15">
      <c r="A54" s="550" t="s">
        <v>292</v>
      </c>
      <c r="B54" s="550"/>
      <c r="C54" s="550"/>
      <c r="D54" s="550"/>
      <c r="E54" s="550"/>
      <c r="F54" s="550"/>
      <c r="G54" s="550"/>
      <c r="H54" s="216"/>
      <c r="I54" s="216"/>
      <c r="J54" s="216"/>
    </row>
    <row r="55" spans="1:10" ht="15">
      <c r="A55" s="238" t="s">
        <v>46</v>
      </c>
      <c r="B55" s="238" t="s">
        <v>274</v>
      </c>
      <c r="C55" s="238" t="s">
        <v>47</v>
      </c>
      <c r="D55" s="238" t="s">
        <v>48</v>
      </c>
      <c r="E55" s="238" t="s">
        <v>49</v>
      </c>
      <c r="F55" s="238" t="s">
        <v>50</v>
      </c>
      <c r="G55" s="238" t="s">
        <v>51</v>
      </c>
      <c r="H55" s="216"/>
      <c r="I55" s="216"/>
      <c r="J55" s="216"/>
    </row>
    <row r="56" spans="1:10" ht="15">
      <c r="A56" s="239" t="s">
        <v>52</v>
      </c>
      <c r="B56" s="228"/>
      <c r="C56" s="140"/>
      <c r="D56" s="140"/>
      <c r="E56" s="140"/>
      <c r="F56" s="140"/>
      <c r="G56" s="140"/>
      <c r="H56" s="216"/>
      <c r="I56" s="216"/>
      <c r="J56" s="216"/>
    </row>
    <row r="57" spans="1:10" ht="15">
      <c r="A57" s="239" t="s">
        <v>53</v>
      </c>
      <c r="B57" s="228"/>
      <c r="C57" s="140"/>
      <c r="D57" s="140"/>
      <c r="E57" s="140"/>
      <c r="F57" s="140"/>
      <c r="G57" s="140"/>
      <c r="H57" s="216"/>
      <c r="I57" s="216"/>
      <c r="J57" s="216"/>
    </row>
    <row r="58" spans="1:10" ht="15">
      <c r="A58" s="239" t="s">
        <v>54</v>
      </c>
      <c r="B58" s="228"/>
      <c r="C58" s="140"/>
      <c r="D58" s="140"/>
      <c r="E58" s="140"/>
      <c r="F58" s="140"/>
      <c r="G58" s="140"/>
      <c r="H58" s="216"/>
      <c r="I58" s="216"/>
      <c r="J58" s="216"/>
    </row>
    <row r="59" spans="1:10" ht="15">
      <c r="A59" s="239" t="s">
        <v>55</v>
      </c>
      <c r="B59" s="228"/>
      <c r="C59" s="140"/>
      <c r="D59" s="140"/>
      <c r="E59" s="140"/>
      <c r="F59" s="140"/>
      <c r="G59" s="140"/>
      <c r="H59" s="216"/>
      <c r="I59" s="216"/>
      <c r="J59" s="216"/>
    </row>
    <row r="60" spans="1:10" ht="15">
      <c r="A60" s="239" t="s">
        <v>56</v>
      </c>
      <c r="B60" s="228"/>
      <c r="C60" s="140"/>
      <c r="D60" s="140"/>
      <c r="E60" s="140"/>
      <c r="F60" s="140"/>
      <c r="G60" s="140"/>
      <c r="H60" s="216"/>
      <c r="I60" s="216"/>
      <c r="J60" s="216"/>
    </row>
    <row r="61" spans="1:10" ht="15">
      <c r="A61" s="239" t="s">
        <v>57</v>
      </c>
      <c r="B61" s="228"/>
      <c r="C61" s="140"/>
      <c r="D61" s="140"/>
      <c r="E61" s="140"/>
      <c r="F61" s="140"/>
      <c r="G61" s="140"/>
      <c r="H61" s="216"/>
      <c r="I61" s="216"/>
      <c r="J61" s="216"/>
    </row>
    <row r="62" spans="1:10" ht="15">
      <c r="A62" s="239" t="s">
        <v>58</v>
      </c>
      <c r="B62" s="228"/>
      <c r="C62" s="140"/>
      <c r="D62" s="140"/>
      <c r="E62" s="140"/>
      <c r="F62" s="140"/>
      <c r="G62" s="140"/>
      <c r="H62" s="216"/>
      <c r="I62" s="216"/>
      <c r="J62" s="216"/>
    </row>
    <row r="63" spans="1:10" ht="15">
      <c r="A63" s="239" t="s">
        <v>59</v>
      </c>
      <c r="B63" s="228"/>
      <c r="C63" s="140"/>
      <c r="D63" s="140"/>
      <c r="E63" s="140"/>
      <c r="F63" s="140"/>
      <c r="G63" s="140"/>
      <c r="H63" s="216"/>
      <c r="I63" s="216"/>
      <c r="J63" s="229"/>
    </row>
    <row r="64" spans="1:10" ht="15">
      <c r="A64" s="239" t="s">
        <v>60</v>
      </c>
      <c r="B64" s="228"/>
      <c r="C64" s="140"/>
      <c r="D64" s="140"/>
      <c r="E64" s="140"/>
      <c r="F64" s="140"/>
      <c r="G64" s="140"/>
      <c r="H64" s="216"/>
      <c r="I64" s="216"/>
      <c r="J64" s="216"/>
    </row>
    <row r="65" spans="1:10" ht="15">
      <c r="A65" s="239" t="s">
        <v>61</v>
      </c>
      <c r="B65" s="228"/>
      <c r="C65" s="140"/>
      <c r="D65" s="140"/>
      <c r="E65" s="140"/>
      <c r="F65" s="140"/>
      <c r="G65" s="140"/>
      <c r="H65" s="216"/>
      <c r="I65" s="216"/>
      <c r="J65" s="230"/>
    </row>
    <row r="66" spans="1:10" ht="15">
      <c r="A66" s="239" t="s">
        <v>62</v>
      </c>
      <c r="B66" s="228"/>
      <c r="C66" s="140"/>
      <c r="D66" s="140"/>
      <c r="E66" s="140"/>
      <c r="F66" s="140"/>
      <c r="G66" s="140"/>
      <c r="H66" s="216"/>
      <c r="I66" s="216"/>
      <c r="J66" s="216"/>
    </row>
    <row r="67" spans="1:10" ht="15">
      <c r="A67" s="239" t="s">
        <v>63</v>
      </c>
      <c r="B67" s="228"/>
      <c r="C67" s="140"/>
      <c r="D67" s="140"/>
      <c r="E67" s="140"/>
      <c r="F67" s="140"/>
      <c r="G67" s="140"/>
      <c r="H67" s="216"/>
      <c r="I67" s="216"/>
      <c r="J67" s="216"/>
    </row>
    <row r="68" spans="1:10" ht="15">
      <c r="A68" s="240" t="s">
        <v>64</v>
      </c>
      <c r="B68" s="206">
        <f>D53</f>
        <v>0</v>
      </c>
      <c r="C68" s="206">
        <f>(B68*B10)+B68</f>
        <v>0</v>
      </c>
      <c r="D68" s="206">
        <f>(C68*C10)+C68</f>
        <v>0</v>
      </c>
      <c r="E68" s="206">
        <f>(D68*D10)+D68</f>
        <v>0</v>
      </c>
      <c r="F68" s="206">
        <f>(E68*E10)+E68</f>
        <v>0</v>
      </c>
      <c r="G68" s="206">
        <f>(F68*F10)+F68</f>
        <v>0</v>
      </c>
      <c r="H68" s="216"/>
      <c r="I68" s="216"/>
      <c r="J68" s="216"/>
    </row>
    <row r="69" spans="1:10" ht="15">
      <c r="A69" s="241" t="s">
        <v>99</v>
      </c>
      <c r="B69" s="244">
        <f aca="true" t="shared" si="2" ref="B69:G69">+SUM(B56:B67)</f>
        <v>0</v>
      </c>
      <c r="C69" s="244">
        <f t="shared" si="2"/>
        <v>0</v>
      </c>
      <c r="D69" s="244">
        <f t="shared" si="2"/>
        <v>0</v>
      </c>
      <c r="E69" s="244">
        <f t="shared" si="2"/>
        <v>0</v>
      </c>
      <c r="F69" s="244">
        <f t="shared" si="2"/>
        <v>0</v>
      </c>
      <c r="G69" s="244">
        <f t="shared" si="2"/>
        <v>0</v>
      </c>
      <c r="H69" s="216"/>
      <c r="I69" s="216"/>
      <c r="J69" s="216"/>
    </row>
    <row r="70" spans="1:10" ht="15">
      <c r="A70" s="240" t="s">
        <v>66</v>
      </c>
      <c r="B70" s="245">
        <f aca="true" t="shared" si="3" ref="B70:G70">B69*B68</f>
        <v>0</v>
      </c>
      <c r="C70" s="245">
        <f t="shared" si="3"/>
        <v>0</v>
      </c>
      <c r="D70" s="245">
        <f t="shared" si="3"/>
        <v>0</v>
      </c>
      <c r="E70" s="245">
        <f t="shared" si="3"/>
        <v>0</v>
      </c>
      <c r="F70" s="245">
        <f t="shared" si="3"/>
        <v>0</v>
      </c>
      <c r="G70" s="245">
        <f t="shared" si="3"/>
        <v>0</v>
      </c>
      <c r="H70" s="216"/>
      <c r="I70" s="216"/>
      <c r="J70" s="216"/>
    </row>
    <row r="71" spans="1:10" ht="15">
      <c r="A71" s="226"/>
      <c r="B71" s="226"/>
      <c r="C71" s="226"/>
      <c r="D71" s="226"/>
      <c r="E71" s="226"/>
      <c r="F71" s="226"/>
      <c r="G71" s="226"/>
      <c r="H71" s="216"/>
      <c r="I71" s="216"/>
      <c r="J71" s="216"/>
    </row>
    <row r="72" spans="1:10" ht="15.75">
      <c r="A72" s="545" t="s">
        <v>296</v>
      </c>
      <c r="B72" s="545"/>
      <c r="C72" s="545"/>
      <c r="D72" s="560"/>
      <c r="E72" s="561"/>
      <c r="F72" s="561"/>
      <c r="G72" s="562"/>
      <c r="H72" s="216"/>
      <c r="I72" s="216"/>
      <c r="J72" s="216"/>
    </row>
    <row r="73" spans="1:10" ht="15.75">
      <c r="A73" s="551" t="s">
        <v>157</v>
      </c>
      <c r="B73" s="552"/>
      <c r="C73" s="553"/>
      <c r="D73" s="563">
        <v>0</v>
      </c>
      <c r="E73" s="564"/>
      <c r="F73" s="564"/>
      <c r="G73" s="565"/>
      <c r="H73" s="216"/>
      <c r="I73" s="216"/>
      <c r="J73" s="216"/>
    </row>
    <row r="74" spans="1:10" ht="15">
      <c r="A74" s="550" t="s">
        <v>293</v>
      </c>
      <c r="B74" s="550"/>
      <c r="C74" s="550"/>
      <c r="D74" s="550"/>
      <c r="E74" s="550"/>
      <c r="F74" s="550"/>
      <c r="G74" s="550"/>
      <c r="H74" s="216"/>
      <c r="I74" s="216"/>
      <c r="J74" s="216"/>
    </row>
    <row r="75" spans="1:10" ht="15">
      <c r="A75" s="238" t="s">
        <v>46</v>
      </c>
      <c r="B75" s="238" t="s">
        <v>274</v>
      </c>
      <c r="C75" s="238" t="s">
        <v>47</v>
      </c>
      <c r="D75" s="238" t="s">
        <v>48</v>
      </c>
      <c r="E75" s="238" t="s">
        <v>49</v>
      </c>
      <c r="F75" s="238" t="s">
        <v>50</v>
      </c>
      <c r="G75" s="238" t="s">
        <v>51</v>
      </c>
      <c r="H75" s="216"/>
      <c r="I75" s="216"/>
      <c r="J75" s="216"/>
    </row>
    <row r="76" spans="1:10" ht="15">
      <c r="A76" s="239" t="s">
        <v>52</v>
      </c>
      <c r="B76" s="228"/>
      <c r="C76" s="140"/>
      <c r="D76" s="140"/>
      <c r="E76" s="140"/>
      <c r="F76" s="140"/>
      <c r="G76" s="140"/>
      <c r="H76" s="216"/>
      <c r="I76" s="216"/>
      <c r="J76" s="216"/>
    </row>
    <row r="77" spans="1:10" ht="15">
      <c r="A77" s="239" t="s">
        <v>53</v>
      </c>
      <c r="B77" s="228"/>
      <c r="C77" s="140"/>
      <c r="D77" s="140"/>
      <c r="E77" s="140"/>
      <c r="F77" s="140"/>
      <c r="G77" s="140"/>
      <c r="H77" s="216"/>
      <c r="I77" s="216"/>
      <c r="J77" s="216"/>
    </row>
    <row r="78" spans="1:10" ht="15">
      <c r="A78" s="239" t="s">
        <v>54</v>
      </c>
      <c r="B78" s="228"/>
      <c r="C78" s="140"/>
      <c r="D78" s="140"/>
      <c r="E78" s="140"/>
      <c r="F78" s="140"/>
      <c r="G78" s="140"/>
      <c r="H78" s="216"/>
      <c r="I78" s="216"/>
      <c r="J78" s="216"/>
    </row>
    <row r="79" spans="1:10" ht="15">
      <c r="A79" s="239" t="s">
        <v>55</v>
      </c>
      <c r="B79" s="228"/>
      <c r="C79" s="140"/>
      <c r="D79" s="140"/>
      <c r="E79" s="140"/>
      <c r="F79" s="140"/>
      <c r="G79" s="140"/>
      <c r="H79" s="216"/>
      <c r="I79" s="216"/>
      <c r="J79" s="216"/>
    </row>
    <row r="80" spans="1:10" ht="15">
      <c r="A80" s="239" t="s">
        <v>56</v>
      </c>
      <c r="B80" s="228"/>
      <c r="C80" s="140"/>
      <c r="D80" s="140"/>
      <c r="E80" s="140"/>
      <c r="F80" s="140"/>
      <c r="G80" s="140"/>
      <c r="H80" s="216"/>
      <c r="I80" s="216"/>
      <c r="J80" s="216"/>
    </row>
    <row r="81" spans="1:10" ht="15">
      <c r="A81" s="239" t="s">
        <v>57</v>
      </c>
      <c r="B81" s="228"/>
      <c r="C81" s="140"/>
      <c r="D81" s="140"/>
      <c r="E81" s="140"/>
      <c r="F81" s="140"/>
      <c r="G81" s="140"/>
      <c r="H81" s="216"/>
      <c r="I81" s="216"/>
      <c r="J81" s="216"/>
    </row>
    <row r="82" spans="1:10" ht="15">
      <c r="A82" s="239" t="s">
        <v>58</v>
      </c>
      <c r="B82" s="228"/>
      <c r="C82" s="140"/>
      <c r="D82" s="140"/>
      <c r="E82" s="140"/>
      <c r="F82" s="140"/>
      <c r="G82" s="140"/>
      <c r="H82" s="216"/>
      <c r="I82" s="216"/>
      <c r="J82" s="216"/>
    </row>
    <row r="83" spans="1:10" ht="15">
      <c r="A83" s="239" t="s">
        <v>59</v>
      </c>
      <c r="B83" s="228"/>
      <c r="C83" s="140"/>
      <c r="D83" s="140"/>
      <c r="E83" s="140"/>
      <c r="F83" s="140"/>
      <c r="G83" s="140"/>
      <c r="H83" s="216"/>
      <c r="I83" s="216"/>
      <c r="J83" s="216"/>
    </row>
    <row r="84" spans="1:10" ht="15">
      <c r="A84" s="239" t="s">
        <v>60</v>
      </c>
      <c r="B84" s="228"/>
      <c r="C84" s="140"/>
      <c r="D84" s="140"/>
      <c r="E84" s="140"/>
      <c r="F84" s="140"/>
      <c r="G84" s="140"/>
      <c r="H84" s="216"/>
      <c r="I84" s="216"/>
      <c r="J84" s="216"/>
    </row>
    <row r="85" spans="1:10" ht="15">
      <c r="A85" s="239" t="s">
        <v>61</v>
      </c>
      <c r="B85" s="228"/>
      <c r="C85" s="140"/>
      <c r="D85" s="140"/>
      <c r="E85" s="140"/>
      <c r="F85" s="140"/>
      <c r="G85" s="140"/>
      <c r="H85" s="216"/>
      <c r="I85" s="216"/>
      <c r="J85" s="216"/>
    </row>
    <row r="86" spans="1:10" ht="15">
      <c r="A86" s="239" t="s">
        <v>62</v>
      </c>
      <c r="B86" s="228"/>
      <c r="C86" s="140"/>
      <c r="D86" s="140"/>
      <c r="E86" s="140"/>
      <c r="F86" s="140"/>
      <c r="G86" s="140"/>
      <c r="H86" s="216"/>
      <c r="I86" s="216"/>
      <c r="J86" s="216"/>
    </row>
    <row r="87" spans="1:10" ht="15">
      <c r="A87" s="239" t="s">
        <v>63</v>
      </c>
      <c r="B87" s="228"/>
      <c r="C87" s="140"/>
      <c r="D87" s="140"/>
      <c r="E87" s="140"/>
      <c r="F87" s="140"/>
      <c r="G87" s="140"/>
      <c r="H87" s="216"/>
      <c r="I87" s="216"/>
      <c r="J87" s="216"/>
    </row>
    <row r="88" spans="1:10" ht="15">
      <c r="A88" s="240" t="s">
        <v>64</v>
      </c>
      <c r="B88" s="206">
        <f>D73</f>
        <v>0</v>
      </c>
      <c r="C88" s="206">
        <f>(B88*B10)+B88</f>
        <v>0</v>
      </c>
      <c r="D88" s="206">
        <f>(C88*C10)+C88</f>
        <v>0</v>
      </c>
      <c r="E88" s="206">
        <f>(D88*D10)+D88</f>
        <v>0</v>
      </c>
      <c r="F88" s="206">
        <f>(E88*E10)+E88</f>
        <v>0</v>
      </c>
      <c r="G88" s="206">
        <f>(F88*F10)+F88</f>
        <v>0</v>
      </c>
      <c r="H88" s="216"/>
      <c r="I88" s="216"/>
      <c r="J88" s="216"/>
    </row>
    <row r="89" spans="1:10" ht="15">
      <c r="A89" s="241" t="s">
        <v>99</v>
      </c>
      <c r="B89" s="246">
        <f aca="true" t="shared" si="4" ref="B89:G89">+SUM(B76:B87)</f>
        <v>0</v>
      </c>
      <c r="C89" s="246">
        <f t="shared" si="4"/>
        <v>0</v>
      </c>
      <c r="D89" s="246">
        <f t="shared" si="4"/>
        <v>0</v>
      </c>
      <c r="E89" s="246">
        <f t="shared" si="4"/>
        <v>0</v>
      </c>
      <c r="F89" s="246">
        <f t="shared" si="4"/>
        <v>0</v>
      </c>
      <c r="G89" s="246">
        <f t="shared" si="4"/>
        <v>0</v>
      </c>
      <c r="H89" s="216"/>
      <c r="I89" s="216"/>
      <c r="J89" s="216"/>
    </row>
    <row r="90" spans="1:10" ht="15">
      <c r="A90" s="240" t="s">
        <v>66</v>
      </c>
      <c r="B90" s="247">
        <f aca="true" t="shared" si="5" ref="B90:G90">B89*B88</f>
        <v>0</v>
      </c>
      <c r="C90" s="247">
        <f t="shared" si="5"/>
        <v>0</v>
      </c>
      <c r="D90" s="247">
        <f t="shared" si="5"/>
        <v>0</v>
      </c>
      <c r="E90" s="247">
        <f t="shared" si="5"/>
        <v>0</v>
      </c>
      <c r="F90" s="247">
        <f t="shared" si="5"/>
        <v>0</v>
      </c>
      <c r="G90" s="247">
        <f t="shared" si="5"/>
        <v>0</v>
      </c>
      <c r="H90" s="216"/>
      <c r="I90" s="216"/>
      <c r="J90" s="216"/>
    </row>
    <row r="91" spans="1:10" ht="15">
      <c r="A91" s="226"/>
      <c r="B91" s="226"/>
      <c r="C91" s="226"/>
      <c r="D91" s="226"/>
      <c r="E91" s="226"/>
      <c r="F91" s="226"/>
      <c r="G91" s="226"/>
      <c r="H91" s="216"/>
      <c r="I91" s="216"/>
      <c r="J91" s="216"/>
    </row>
    <row r="92" spans="1:10" ht="15">
      <c r="A92" s="226"/>
      <c r="B92" s="226"/>
      <c r="C92" s="226"/>
      <c r="D92" s="226"/>
      <c r="E92" s="226"/>
      <c r="F92" s="226"/>
      <c r="G92" s="226"/>
      <c r="H92" s="216"/>
      <c r="I92" s="216"/>
      <c r="J92" s="216"/>
    </row>
    <row r="93" spans="1:10" ht="15.75">
      <c r="A93" s="545" t="s">
        <v>297</v>
      </c>
      <c r="B93" s="545"/>
      <c r="C93" s="545"/>
      <c r="D93" s="546"/>
      <c r="E93" s="547"/>
      <c r="F93" s="547"/>
      <c r="G93" s="548"/>
      <c r="H93" s="216"/>
      <c r="I93" s="216"/>
      <c r="J93" s="216"/>
    </row>
    <row r="94" spans="1:10" ht="15.75">
      <c r="A94" s="551" t="s">
        <v>157</v>
      </c>
      <c r="B94" s="552"/>
      <c r="C94" s="553"/>
      <c r="D94" s="557">
        <v>0</v>
      </c>
      <c r="E94" s="558"/>
      <c r="F94" s="558"/>
      <c r="G94" s="559"/>
      <c r="H94" s="216"/>
      <c r="I94" s="216"/>
      <c r="J94" s="216"/>
    </row>
    <row r="95" spans="1:10" ht="15">
      <c r="A95" s="550" t="s">
        <v>294</v>
      </c>
      <c r="B95" s="550"/>
      <c r="C95" s="550"/>
      <c r="D95" s="550"/>
      <c r="E95" s="550"/>
      <c r="F95" s="550"/>
      <c r="G95" s="550"/>
      <c r="H95" s="216"/>
      <c r="I95" s="216"/>
      <c r="J95" s="216"/>
    </row>
    <row r="96" spans="1:10" ht="15">
      <c r="A96" s="238" t="s">
        <v>46</v>
      </c>
      <c r="B96" s="238" t="s">
        <v>274</v>
      </c>
      <c r="C96" s="238" t="s">
        <v>47</v>
      </c>
      <c r="D96" s="238" t="s">
        <v>48</v>
      </c>
      <c r="E96" s="238" t="s">
        <v>49</v>
      </c>
      <c r="F96" s="238" t="s">
        <v>50</v>
      </c>
      <c r="G96" s="238" t="s">
        <v>51</v>
      </c>
      <c r="H96" s="216"/>
      <c r="I96" s="216"/>
      <c r="J96" s="216"/>
    </row>
    <row r="97" spans="1:10" ht="15">
      <c r="A97" s="239" t="s">
        <v>52</v>
      </c>
      <c r="B97" s="228"/>
      <c r="C97" s="140"/>
      <c r="D97" s="140"/>
      <c r="E97" s="140"/>
      <c r="F97" s="140"/>
      <c r="G97" s="140"/>
      <c r="H97" s="216"/>
      <c r="I97" s="216"/>
      <c r="J97" s="216"/>
    </row>
    <row r="98" spans="1:10" ht="15">
      <c r="A98" s="239" t="s">
        <v>53</v>
      </c>
      <c r="B98" s="228"/>
      <c r="C98" s="140"/>
      <c r="D98" s="140"/>
      <c r="E98" s="140"/>
      <c r="F98" s="140"/>
      <c r="G98" s="140"/>
      <c r="H98" s="216"/>
      <c r="I98" s="216"/>
      <c r="J98" s="216"/>
    </row>
    <row r="99" spans="1:10" ht="15">
      <c r="A99" s="239" t="s">
        <v>54</v>
      </c>
      <c r="B99" s="228"/>
      <c r="C99" s="140"/>
      <c r="D99" s="140"/>
      <c r="E99" s="140"/>
      <c r="F99" s="140"/>
      <c r="G99" s="140"/>
      <c r="H99" s="216"/>
      <c r="I99" s="216"/>
      <c r="J99" s="216"/>
    </row>
    <row r="100" spans="1:10" ht="15">
      <c r="A100" s="239" t="s">
        <v>55</v>
      </c>
      <c r="B100" s="228"/>
      <c r="C100" s="140"/>
      <c r="D100" s="140"/>
      <c r="E100" s="140"/>
      <c r="F100" s="140"/>
      <c r="G100" s="140"/>
      <c r="H100" s="216"/>
      <c r="I100" s="216"/>
      <c r="J100" s="216"/>
    </row>
    <row r="101" spans="1:10" ht="15">
      <c r="A101" s="239" t="s">
        <v>56</v>
      </c>
      <c r="B101" s="228"/>
      <c r="C101" s="140"/>
      <c r="D101" s="140"/>
      <c r="E101" s="140"/>
      <c r="F101" s="140"/>
      <c r="G101" s="140"/>
      <c r="H101" s="216"/>
      <c r="I101" s="216"/>
      <c r="J101" s="216"/>
    </row>
    <row r="102" spans="1:10" ht="15">
      <c r="A102" s="239" t="s">
        <v>57</v>
      </c>
      <c r="B102" s="228"/>
      <c r="C102" s="140"/>
      <c r="D102" s="140"/>
      <c r="E102" s="140"/>
      <c r="F102" s="140"/>
      <c r="G102" s="140"/>
      <c r="H102" s="216"/>
      <c r="I102" s="216"/>
      <c r="J102" s="216"/>
    </row>
    <row r="103" spans="1:10" ht="15">
      <c r="A103" s="239" t="s">
        <v>58</v>
      </c>
      <c r="B103" s="228"/>
      <c r="C103" s="140"/>
      <c r="D103" s="140"/>
      <c r="E103" s="140"/>
      <c r="F103" s="140"/>
      <c r="G103" s="140"/>
      <c r="H103" s="216"/>
      <c r="I103" s="216"/>
      <c r="J103" s="216"/>
    </row>
    <row r="104" spans="1:10" ht="15">
      <c r="A104" s="239" t="s">
        <v>59</v>
      </c>
      <c r="B104" s="228"/>
      <c r="C104" s="140"/>
      <c r="D104" s="140"/>
      <c r="E104" s="140"/>
      <c r="F104" s="140"/>
      <c r="G104" s="140"/>
      <c r="H104" s="216"/>
      <c r="I104" s="216"/>
      <c r="J104" s="216"/>
    </row>
    <row r="105" spans="1:10" ht="15">
      <c r="A105" s="239" t="s">
        <v>60</v>
      </c>
      <c r="B105" s="228"/>
      <c r="C105" s="140"/>
      <c r="D105" s="140"/>
      <c r="E105" s="140"/>
      <c r="F105" s="140"/>
      <c r="G105" s="140"/>
      <c r="H105" s="216"/>
      <c r="I105" s="216"/>
      <c r="J105" s="216"/>
    </row>
    <row r="106" spans="1:10" ht="15">
      <c r="A106" s="239" t="s">
        <v>61</v>
      </c>
      <c r="B106" s="228"/>
      <c r="C106" s="140"/>
      <c r="D106" s="140"/>
      <c r="E106" s="140"/>
      <c r="F106" s="140"/>
      <c r="G106" s="140"/>
      <c r="H106" s="216"/>
      <c r="I106" s="216"/>
      <c r="J106" s="216"/>
    </row>
    <row r="107" spans="1:10" ht="15">
      <c r="A107" s="239" t="s">
        <v>62</v>
      </c>
      <c r="B107" s="228"/>
      <c r="C107" s="140"/>
      <c r="D107" s="140"/>
      <c r="E107" s="140"/>
      <c r="F107" s="140"/>
      <c r="G107" s="140"/>
      <c r="H107" s="216"/>
      <c r="I107" s="216"/>
      <c r="J107" s="216"/>
    </row>
    <row r="108" spans="1:10" ht="15">
      <c r="A108" s="239" t="s">
        <v>63</v>
      </c>
      <c r="B108" s="228"/>
      <c r="C108" s="140"/>
      <c r="D108" s="140"/>
      <c r="E108" s="140"/>
      <c r="F108" s="140"/>
      <c r="G108" s="140"/>
      <c r="H108" s="216"/>
      <c r="I108" s="216"/>
      <c r="J108" s="216"/>
    </row>
    <row r="109" spans="1:10" ht="15">
      <c r="A109" s="240" t="s">
        <v>64</v>
      </c>
      <c r="B109" s="206">
        <f>D94</f>
        <v>0</v>
      </c>
      <c r="C109" s="206">
        <f>(B109*B10)+B109</f>
        <v>0</v>
      </c>
      <c r="D109" s="206">
        <f>(C109*C10)+C109</f>
        <v>0</v>
      </c>
      <c r="E109" s="206">
        <f>(D109*D10)+D109</f>
        <v>0</v>
      </c>
      <c r="F109" s="206">
        <f>(E109*E10)+E109</f>
        <v>0</v>
      </c>
      <c r="G109" s="206">
        <f>(F109*F10)+F109</f>
        <v>0</v>
      </c>
      <c r="H109" s="216"/>
      <c r="I109" s="216"/>
      <c r="J109" s="216"/>
    </row>
    <row r="110" spans="1:10" ht="15">
      <c r="A110" s="241" t="s">
        <v>99</v>
      </c>
      <c r="B110" s="246">
        <f aca="true" t="shared" si="6" ref="B110:G110">+SUM(B97:B108)</f>
        <v>0</v>
      </c>
      <c r="C110" s="246">
        <f t="shared" si="6"/>
        <v>0</v>
      </c>
      <c r="D110" s="246">
        <f t="shared" si="6"/>
        <v>0</v>
      </c>
      <c r="E110" s="246">
        <f t="shared" si="6"/>
        <v>0</v>
      </c>
      <c r="F110" s="246">
        <f t="shared" si="6"/>
        <v>0</v>
      </c>
      <c r="G110" s="246">
        <f t="shared" si="6"/>
        <v>0</v>
      </c>
      <c r="H110" s="216"/>
      <c r="I110" s="216"/>
      <c r="J110" s="216"/>
    </row>
    <row r="111" spans="1:10" ht="15">
      <c r="A111" s="240" t="s">
        <v>66</v>
      </c>
      <c r="B111" s="248">
        <f aca="true" t="shared" si="7" ref="B111:G111">B110*B109</f>
        <v>0</v>
      </c>
      <c r="C111" s="248">
        <f t="shared" si="7"/>
        <v>0</v>
      </c>
      <c r="D111" s="248">
        <f t="shared" si="7"/>
        <v>0</v>
      </c>
      <c r="E111" s="248">
        <f t="shared" si="7"/>
        <v>0</v>
      </c>
      <c r="F111" s="248">
        <f t="shared" si="7"/>
        <v>0</v>
      </c>
      <c r="G111" s="248">
        <f t="shared" si="7"/>
        <v>0</v>
      </c>
      <c r="H111" s="216"/>
      <c r="I111" s="216"/>
      <c r="J111" s="216"/>
    </row>
    <row r="112" spans="1:7" ht="15">
      <c r="A112" s="56"/>
      <c r="B112" s="56"/>
      <c r="C112" s="225"/>
      <c r="D112" s="225"/>
      <c r="E112" s="225"/>
      <c r="F112" s="225"/>
      <c r="G112" s="225"/>
    </row>
    <row r="113" spans="1:7" ht="15.75">
      <c r="A113" s="56"/>
      <c r="B113" s="56"/>
      <c r="C113" s="566" t="s">
        <v>156</v>
      </c>
      <c r="D113" s="566"/>
      <c r="E113" s="566"/>
      <c r="F113" s="566"/>
      <c r="G113" s="566"/>
    </row>
    <row r="114" spans="1:7" ht="15.75">
      <c r="A114" s="567" t="s">
        <v>158</v>
      </c>
      <c r="B114" s="568"/>
      <c r="C114" s="549" t="s">
        <v>100</v>
      </c>
      <c r="D114" s="549"/>
      <c r="E114" s="549"/>
      <c r="F114" s="549"/>
      <c r="G114" s="549"/>
    </row>
    <row r="115" spans="1:7" ht="15.75">
      <c r="A115" s="249" t="s">
        <v>45</v>
      </c>
      <c r="B115" s="250" t="s">
        <v>274</v>
      </c>
      <c r="C115" s="250" t="s">
        <v>47</v>
      </c>
      <c r="D115" s="250" t="s">
        <v>48</v>
      </c>
      <c r="E115" s="250" t="s">
        <v>49</v>
      </c>
      <c r="F115" s="250" t="s">
        <v>50</v>
      </c>
      <c r="G115" s="250" t="s">
        <v>51</v>
      </c>
    </row>
    <row r="116" spans="1:7" ht="15">
      <c r="A116" s="251">
        <f>D$12</f>
        <v>0</v>
      </c>
      <c r="B116" s="252">
        <f>B28</f>
        <v>0</v>
      </c>
      <c r="C116" s="252">
        <f>C28</f>
        <v>0</v>
      </c>
      <c r="D116" s="252">
        <f>D28</f>
        <v>0</v>
      </c>
      <c r="E116" s="252">
        <f>E28</f>
        <v>0</v>
      </c>
      <c r="F116" s="252">
        <f>F28</f>
        <v>0</v>
      </c>
      <c r="G116" s="252">
        <f>G28</f>
        <v>0</v>
      </c>
    </row>
    <row r="117" spans="1:7" ht="15">
      <c r="A117" s="251">
        <f>D$32</f>
        <v>0</v>
      </c>
      <c r="B117" s="252">
        <f aca="true" t="shared" si="8" ref="B117:G117">B48</f>
        <v>0</v>
      </c>
      <c r="C117" s="253">
        <f t="shared" si="8"/>
        <v>0</v>
      </c>
      <c r="D117" s="253">
        <f t="shared" si="8"/>
        <v>0</v>
      </c>
      <c r="E117" s="253">
        <f t="shared" si="8"/>
        <v>0</v>
      </c>
      <c r="F117" s="253">
        <f t="shared" si="8"/>
        <v>0</v>
      </c>
      <c r="G117" s="253">
        <f t="shared" si="8"/>
        <v>0</v>
      </c>
    </row>
    <row r="118" spans="1:7" ht="15">
      <c r="A118" s="251">
        <f>D$52</f>
        <v>0</v>
      </c>
      <c r="B118" s="252">
        <f aca="true" t="shared" si="9" ref="B118:G118">B68</f>
        <v>0</v>
      </c>
      <c r="C118" s="253">
        <f t="shared" si="9"/>
        <v>0</v>
      </c>
      <c r="D118" s="253">
        <f t="shared" si="9"/>
        <v>0</v>
      </c>
      <c r="E118" s="253">
        <f t="shared" si="9"/>
        <v>0</v>
      </c>
      <c r="F118" s="253">
        <f t="shared" si="9"/>
        <v>0</v>
      </c>
      <c r="G118" s="253">
        <f t="shared" si="9"/>
        <v>0</v>
      </c>
    </row>
    <row r="119" spans="1:7" ht="15">
      <c r="A119" s="251">
        <f>D$72</f>
        <v>0</v>
      </c>
      <c r="B119" s="252">
        <f aca="true" t="shared" si="10" ref="B119:G119">B88</f>
        <v>0</v>
      </c>
      <c r="C119" s="253">
        <f t="shared" si="10"/>
        <v>0</v>
      </c>
      <c r="D119" s="253">
        <f t="shared" si="10"/>
        <v>0</v>
      </c>
      <c r="E119" s="253">
        <f t="shared" si="10"/>
        <v>0</v>
      </c>
      <c r="F119" s="253">
        <f t="shared" si="10"/>
        <v>0</v>
      </c>
      <c r="G119" s="253">
        <f t="shared" si="10"/>
        <v>0</v>
      </c>
    </row>
    <row r="120" spans="1:7" ht="15">
      <c r="A120" s="251">
        <f>D$93</f>
        <v>0</v>
      </c>
      <c r="B120" s="254">
        <f aca="true" t="shared" si="11" ref="B120:G120">B109</f>
        <v>0</v>
      </c>
      <c r="C120" s="255">
        <f t="shared" si="11"/>
        <v>0</v>
      </c>
      <c r="D120" s="255">
        <f t="shared" si="11"/>
        <v>0</v>
      </c>
      <c r="E120" s="255">
        <f t="shared" si="11"/>
        <v>0</v>
      </c>
      <c r="F120" s="255">
        <f t="shared" si="11"/>
        <v>0</v>
      </c>
      <c r="G120" s="253">
        <f t="shared" si="11"/>
        <v>0</v>
      </c>
    </row>
    <row r="121" spans="1:7" ht="15">
      <c r="A121" s="56"/>
      <c r="B121" s="56"/>
      <c r="C121" s="256"/>
      <c r="D121" s="257"/>
      <c r="E121" s="257"/>
      <c r="F121" s="257"/>
      <c r="G121" s="257"/>
    </row>
    <row r="122" spans="1:7" ht="15.75">
      <c r="A122" s="258" t="s">
        <v>45</v>
      </c>
      <c r="B122" s="259"/>
      <c r="C122" s="549" t="s">
        <v>94</v>
      </c>
      <c r="D122" s="549"/>
      <c r="E122" s="549"/>
      <c r="F122" s="549"/>
      <c r="G122" s="549"/>
    </row>
    <row r="123" spans="1:7" ht="15">
      <c r="A123" s="251">
        <f>D$12</f>
        <v>0</v>
      </c>
      <c r="B123" s="252">
        <f>B29</f>
        <v>0</v>
      </c>
      <c r="C123" s="252">
        <f>C29</f>
        <v>0</v>
      </c>
      <c r="D123" s="252">
        <f>D29</f>
        <v>0</v>
      </c>
      <c r="E123" s="252">
        <f>E29</f>
        <v>0</v>
      </c>
      <c r="F123" s="252">
        <f>F29</f>
        <v>0</v>
      </c>
      <c r="G123" s="252">
        <f>G29</f>
        <v>0</v>
      </c>
    </row>
    <row r="124" spans="1:7" ht="15">
      <c r="A124" s="251">
        <f>D$32</f>
        <v>0</v>
      </c>
      <c r="B124" s="253">
        <f aca="true" t="shared" si="12" ref="B124:G124">+B49</f>
        <v>0</v>
      </c>
      <c r="C124" s="253">
        <f t="shared" si="12"/>
        <v>0</v>
      </c>
      <c r="D124" s="253">
        <f t="shared" si="12"/>
        <v>0</v>
      </c>
      <c r="E124" s="253">
        <f t="shared" si="12"/>
        <v>0</v>
      </c>
      <c r="F124" s="253">
        <f t="shared" si="12"/>
        <v>0</v>
      </c>
      <c r="G124" s="253">
        <f t="shared" si="12"/>
        <v>0</v>
      </c>
    </row>
    <row r="125" spans="1:7" ht="15">
      <c r="A125" s="251">
        <f>D$52</f>
        <v>0</v>
      </c>
      <c r="B125" s="253">
        <f aca="true" t="shared" si="13" ref="B125:G125">+B69</f>
        <v>0</v>
      </c>
      <c r="C125" s="253">
        <f t="shared" si="13"/>
        <v>0</v>
      </c>
      <c r="D125" s="253">
        <f t="shared" si="13"/>
        <v>0</v>
      </c>
      <c r="E125" s="253">
        <f t="shared" si="13"/>
        <v>0</v>
      </c>
      <c r="F125" s="253">
        <f t="shared" si="13"/>
        <v>0</v>
      </c>
      <c r="G125" s="253">
        <f t="shared" si="13"/>
        <v>0</v>
      </c>
    </row>
    <row r="126" spans="1:7" ht="15">
      <c r="A126" s="251">
        <f>D$72</f>
        <v>0</v>
      </c>
      <c r="B126" s="253">
        <f aca="true" t="shared" si="14" ref="B126:G126">+B89</f>
        <v>0</v>
      </c>
      <c r="C126" s="253">
        <f t="shared" si="14"/>
        <v>0</v>
      </c>
      <c r="D126" s="253">
        <f t="shared" si="14"/>
        <v>0</v>
      </c>
      <c r="E126" s="253">
        <f t="shared" si="14"/>
        <v>0</v>
      </c>
      <c r="F126" s="253">
        <f t="shared" si="14"/>
        <v>0</v>
      </c>
      <c r="G126" s="253">
        <f t="shared" si="14"/>
        <v>0</v>
      </c>
    </row>
    <row r="127" spans="1:7" ht="15">
      <c r="A127" s="251">
        <f>D$93</f>
        <v>0</v>
      </c>
      <c r="B127" s="187">
        <f aca="true" t="shared" si="15" ref="B127:G127">B110</f>
        <v>0</v>
      </c>
      <c r="C127" s="187">
        <f t="shared" si="15"/>
        <v>0</v>
      </c>
      <c r="D127" s="187">
        <f t="shared" si="15"/>
        <v>0</v>
      </c>
      <c r="E127" s="187">
        <f t="shared" si="15"/>
        <v>0</v>
      </c>
      <c r="F127" s="187">
        <f t="shared" si="15"/>
        <v>0</v>
      </c>
      <c r="G127" s="187">
        <f t="shared" si="15"/>
        <v>0</v>
      </c>
    </row>
    <row r="128" spans="1:7" ht="15">
      <c r="A128" s="56"/>
      <c r="B128" s="56"/>
      <c r="C128" s="56"/>
      <c r="D128" s="56"/>
      <c r="E128" s="56"/>
      <c r="F128" s="56"/>
      <c r="G128" s="56"/>
    </row>
    <row r="129" spans="1:7" ht="15.75">
      <c r="A129" s="258" t="s">
        <v>45</v>
      </c>
      <c r="B129" s="259"/>
      <c r="C129" s="549" t="s">
        <v>101</v>
      </c>
      <c r="D129" s="549"/>
      <c r="E129" s="549"/>
      <c r="F129" s="549"/>
      <c r="G129" s="549"/>
    </row>
    <row r="130" spans="1:7" ht="15">
      <c r="A130" s="251">
        <f>A123</f>
        <v>0</v>
      </c>
      <c r="B130" s="253">
        <f aca="true" t="shared" si="16" ref="B130:G130">B116*B123</f>
        <v>0</v>
      </c>
      <c r="C130" s="253">
        <f t="shared" si="16"/>
        <v>0</v>
      </c>
      <c r="D130" s="253">
        <f t="shared" si="16"/>
        <v>0</v>
      </c>
      <c r="E130" s="253">
        <f t="shared" si="16"/>
        <v>0</v>
      </c>
      <c r="F130" s="253">
        <f t="shared" si="16"/>
        <v>0</v>
      </c>
      <c r="G130" s="253">
        <f t="shared" si="16"/>
        <v>0</v>
      </c>
    </row>
    <row r="131" spans="1:7" ht="15">
      <c r="A131" s="251">
        <f>A124</f>
        <v>0</v>
      </c>
      <c r="B131" s="253">
        <f aca="true" t="shared" si="17" ref="B131:G134">B117*B124</f>
        <v>0</v>
      </c>
      <c r="C131" s="253">
        <f t="shared" si="17"/>
        <v>0</v>
      </c>
      <c r="D131" s="253">
        <f t="shared" si="17"/>
        <v>0</v>
      </c>
      <c r="E131" s="253">
        <f t="shared" si="17"/>
        <v>0</v>
      </c>
      <c r="F131" s="253">
        <f t="shared" si="17"/>
        <v>0</v>
      </c>
      <c r="G131" s="253">
        <f t="shared" si="17"/>
        <v>0</v>
      </c>
    </row>
    <row r="132" spans="1:7" ht="15">
      <c r="A132" s="251">
        <f>A125</f>
        <v>0</v>
      </c>
      <c r="B132" s="253">
        <f t="shared" si="17"/>
        <v>0</v>
      </c>
      <c r="C132" s="253">
        <f t="shared" si="17"/>
        <v>0</v>
      </c>
      <c r="D132" s="253">
        <f t="shared" si="17"/>
        <v>0</v>
      </c>
      <c r="E132" s="253">
        <f t="shared" si="17"/>
        <v>0</v>
      </c>
      <c r="F132" s="253">
        <f t="shared" si="17"/>
        <v>0</v>
      </c>
      <c r="G132" s="253">
        <f t="shared" si="17"/>
        <v>0</v>
      </c>
    </row>
    <row r="133" spans="1:7" ht="15">
      <c r="A133" s="251">
        <f>A126</f>
        <v>0</v>
      </c>
      <c r="B133" s="253">
        <f t="shared" si="17"/>
        <v>0</v>
      </c>
      <c r="C133" s="253">
        <f t="shared" si="17"/>
        <v>0</v>
      </c>
      <c r="D133" s="253">
        <f t="shared" si="17"/>
        <v>0</v>
      </c>
      <c r="E133" s="253">
        <f t="shared" si="17"/>
        <v>0</v>
      </c>
      <c r="F133" s="253">
        <f t="shared" si="17"/>
        <v>0</v>
      </c>
      <c r="G133" s="253">
        <f t="shared" si="17"/>
        <v>0</v>
      </c>
    </row>
    <row r="134" spans="1:8" ht="15">
      <c r="A134" s="251">
        <f>A127</f>
        <v>0</v>
      </c>
      <c r="B134" s="253">
        <f>B120*B127</f>
        <v>0</v>
      </c>
      <c r="C134" s="253">
        <f>C120*C127</f>
        <v>0</v>
      </c>
      <c r="D134" s="253">
        <f t="shared" si="17"/>
        <v>0</v>
      </c>
      <c r="E134" s="253">
        <f t="shared" si="17"/>
        <v>0</v>
      </c>
      <c r="F134" s="253">
        <f t="shared" si="17"/>
        <v>0</v>
      </c>
      <c r="G134" s="253">
        <f t="shared" si="17"/>
        <v>0</v>
      </c>
      <c r="H134" s="231" t="s">
        <v>67</v>
      </c>
    </row>
    <row r="135" spans="1:7" ht="15.75">
      <c r="A135" s="56"/>
      <c r="B135" s="260">
        <f aca="true" t="shared" si="18" ref="B135:G135">SUM(B130:B134)</f>
        <v>0</v>
      </c>
      <c r="C135" s="260">
        <f t="shared" si="18"/>
        <v>0</v>
      </c>
      <c r="D135" s="260">
        <f t="shared" si="18"/>
        <v>0</v>
      </c>
      <c r="E135" s="260">
        <f t="shared" si="18"/>
        <v>0</v>
      </c>
      <c r="F135" s="260">
        <f t="shared" si="18"/>
        <v>0</v>
      </c>
      <c r="G135" s="260">
        <f t="shared" si="18"/>
        <v>0</v>
      </c>
    </row>
    <row r="136" spans="1:7" ht="15">
      <c r="A136" s="56"/>
      <c r="B136" s="56"/>
      <c r="C136" s="56"/>
      <c r="D136" s="56"/>
      <c r="E136" s="56"/>
      <c r="F136" s="56"/>
      <c r="G136" s="56"/>
    </row>
    <row r="137" spans="1:7" ht="15">
      <c r="A137" s="261" t="s">
        <v>102</v>
      </c>
      <c r="B137" s="262">
        <f aca="true" t="shared" si="19" ref="B137:G137">B135/12</f>
        <v>0</v>
      </c>
      <c r="C137" s="262">
        <f t="shared" si="19"/>
        <v>0</v>
      </c>
      <c r="D137" s="262">
        <f t="shared" si="19"/>
        <v>0</v>
      </c>
      <c r="E137" s="262">
        <f t="shared" si="19"/>
        <v>0</v>
      </c>
      <c r="F137" s="262">
        <f t="shared" si="19"/>
        <v>0</v>
      </c>
      <c r="G137" s="262">
        <f t="shared" si="19"/>
        <v>0</v>
      </c>
    </row>
  </sheetData>
  <sheetProtection sheet="1" objects="1" scenarios="1"/>
  <mergeCells count="32">
    <mergeCell ref="A6:G6"/>
    <mergeCell ref="A12:C12"/>
    <mergeCell ref="A13:C13"/>
    <mergeCell ref="D12:G12"/>
    <mergeCell ref="D13:G13"/>
    <mergeCell ref="B8:F8"/>
    <mergeCell ref="D73:G73"/>
    <mergeCell ref="A93:C93"/>
    <mergeCell ref="D93:G93"/>
    <mergeCell ref="C129:G129"/>
    <mergeCell ref="A95:G95"/>
    <mergeCell ref="C114:G114"/>
    <mergeCell ref="C113:G113"/>
    <mergeCell ref="A94:C94"/>
    <mergeCell ref="D94:G94"/>
    <mergeCell ref="A114:B114"/>
    <mergeCell ref="A32:C32"/>
    <mergeCell ref="D32:G32"/>
    <mergeCell ref="C122:G122"/>
    <mergeCell ref="A34:G34"/>
    <mergeCell ref="A14:G14"/>
    <mergeCell ref="A74:G74"/>
    <mergeCell ref="A54:G54"/>
    <mergeCell ref="A33:C33"/>
    <mergeCell ref="D33:G33"/>
    <mergeCell ref="A52:C52"/>
    <mergeCell ref="D52:G52"/>
    <mergeCell ref="A53:C53"/>
    <mergeCell ref="D53:G53"/>
    <mergeCell ref="A72:C72"/>
    <mergeCell ref="D72:G72"/>
    <mergeCell ref="A73:C73"/>
  </mergeCells>
  <dataValidations count="1">
    <dataValidation allowBlank="1" showInputMessage="1" showErrorMessage="1" promptTitle="% inflación" prompt="Variación Anual IPC" sqref="B10:F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9" r:id="rId4"/>
  <rowBreaks count="2" manualBreakCount="2">
    <brk id="51" max="6" man="1"/>
    <brk id="92" max="6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52"/>
  <sheetViews>
    <sheetView showGridLines="0" zoomScale="80" zoomScaleNormal="80" zoomScaleSheetLayoutView="40" zoomScalePageLayoutView="0" workbookViewId="0" topLeftCell="A1">
      <selection activeCell="K7" sqref="K7"/>
    </sheetView>
  </sheetViews>
  <sheetFormatPr defaultColWidth="11.421875" defaultRowHeight="15"/>
  <cols>
    <col min="1" max="1" width="30.7109375" style="121" bestFit="1" customWidth="1"/>
    <col min="2" max="7" width="12.8515625" style="121" bestFit="1" customWidth="1"/>
    <col min="8" max="9" width="11.421875" style="121" customWidth="1"/>
    <col min="10" max="108" width="11.421875" style="97" customWidth="1"/>
    <col min="109" max="16384" width="11.421875" style="121" customWidth="1"/>
  </cols>
  <sheetData>
    <row r="1" spans="1:11" ht="15">
      <c r="A1" s="169"/>
      <c r="B1" s="169"/>
      <c r="C1" s="169"/>
      <c r="D1" s="169"/>
      <c r="E1" s="169"/>
      <c r="F1" s="169"/>
      <c r="G1" s="169"/>
      <c r="H1" s="169"/>
      <c r="I1" s="169"/>
      <c r="J1" s="271"/>
      <c r="K1" s="271"/>
    </row>
    <row r="2" spans="1:11" ht="15">
      <c r="A2" s="169"/>
      <c r="B2" s="169"/>
      <c r="C2" s="169"/>
      <c r="D2" s="169"/>
      <c r="E2" s="169"/>
      <c r="F2" s="169"/>
      <c r="G2" s="169"/>
      <c r="H2" s="169"/>
      <c r="I2" s="169"/>
      <c r="J2" s="271"/>
      <c r="K2" s="271"/>
    </row>
    <row r="3" spans="1:11" ht="15">
      <c r="A3" s="169"/>
      <c r="B3" s="169"/>
      <c r="C3" s="169"/>
      <c r="D3" s="169"/>
      <c r="E3" s="169"/>
      <c r="F3" s="169"/>
      <c r="G3" s="169"/>
      <c r="H3" s="169"/>
      <c r="I3" s="169"/>
      <c r="J3" s="271"/>
      <c r="K3" s="271"/>
    </row>
    <row r="4" spans="1:11" ht="15">
      <c r="A4" s="169"/>
      <c r="B4" s="169"/>
      <c r="C4" s="169"/>
      <c r="D4" s="169"/>
      <c r="E4" s="169"/>
      <c r="F4" s="169"/>
      <c r="G4" s="169"/>
      <c r="H4" s="169"/>
      <c r="I4" s="169"/>
      <c r="J4" s="271"/>
      <c r="K4" s="271"/>
    </row>
    <row r="5" spans="1:11" ht="20.25">
      <c r="A5" s="573" t="s">
        <v>44</v>
      </c>
      <c r="B5" s="573"/>
      <c r="C5" s="573"/>
      <c r="D5" s="573"/>
      <c r="E5" s="573"/>
      <c r="F5" s="573"/>
      <c r="G5" s="573"/>
      <c r="H5" s="353"/>
      <c r="I5" s="353"/>
      <c r="J5" s="271"/>
      <c r="K5" s="271"/>
    </row>
    <row r="6" spans="1:11" ht="21" thickBot="1">
      <c r="A6" s="272"/>
      <c r="B6" s="272"/>
      <c r="C6" s="272"/>
      <c r="D6" s="272"/>
      <c r="E6" s="272"/>
      <c r="F6" s="272"/>
      <c r="G6" s="272"/>
      <c r="H6" s="272"/>
      <c r="I6" s="272"/>
      <c r="J6" s="271"/>
      <c r="K6" s="271"/>
    </row>
    <row r="7" spans="1:11" ht="20.25">
      <c r="A7" s="272"/>
      <c r="B7" s="570" t="s">
        <v>203</v>
      </c>
      <c r="C7" s="571"/>
      <c r="D7" s="571"/>
      <c r="E7" s="571"/>
      <c r="F7" s="572"/>
      <c r="G7" s="272"/>
      <c r="H7" s="272"/>
      <c r="I7" s="272"/>
      <c r="J7" s="271"/>
      <c r="K7" s="271"/>
    </row>
    <row r="8" spans="1:11" ht="20.25">
      <c r="A8" s="272"/>
      <c r="B8" s="352">
        <v>1</v>
      </c>
      <c r="C8" s="27">
        <v>2</v>
      </c>
      <c r="D8" s="28">
        <v>3</v>
      </c>
      <c r="E8" s="32">
        <v>4</v>
      </c>
      <c r="F8" s="69" t="s">
        <v>212</v>
      </c>
      <c r="G8" s="272"/>
      <c r="H8" s="272"/>
      <c r="I8" s="272"/>
      <c r="J8" s="271"/>
      <c r="K8" s="271"/>
    </row>
    <row r="9" spans="1:108" s="93" customFormat="1" ht="15.75" thickBot="1">
      <c r="A9" s="273"/>
      <c r="B9" s="233">
        <v>0.0356</v>
      </c>
      <c r="C9" s="234">
        <v>0.0306</v>
      </c>
      <c r="D9" s="235">
        <v>0.0314</v>
      </c>
      <c r="E9" s="236">
        <v>0.031</v>
      </c>
      <c r="F9" s="237">
        <v>0.0306</v>
      </c>
      <c r="G9" s="273"/>
      <c r="H9" s="273"/>
      <c r="I9" s="273"/>
      <c r="J9" s="271"/>
      <c r="K9" s="271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1:11" ht="15">
      <c r="A10" s="273"/>
      <c r="B10" s="273"/>
      <c r="C10" s="273"/>
      <c r="D10" s="273"/>
      <c r="E10" s="273"/>
      <c r="F10" s="273"/>
      <c r="G10" s="273"/>
      <c r="H10" s="273"/>
      <c r="I10" s="273"/>
      <c r="J10" s="271"/>
      <c r="K10" s="271"/>
    </row>
    <row r="11" spans="1:10" ht="15">
      <c r="A11" s="575" t="s">
        <v>196</v>
      </c>
      <c r="B11" s="575"/>
      <c r="C11" s="576"/>
      <c r="D11" s="576"/>
      <c r="E11" s="576"/>
      <c r="J11" s="121"/>
    </row>
    <row r="12" spans="1:10" ht="15">
      <c r="A12" s="274" t="s">
        <v>68</v>
      </c>
      <c r="B12" s="577">
        <v>0</v>
      </c>
      <c r="C12" s="577"/>
      <c r="D12" s="577"/>
      <c r="E12" s="577"/>
      <c r="J12" s="121"/>
    </row>
    <row r="13" spans="1:11" ht="15">
      <c r="A13" s="275"/>
      <c r="B13" s="275"/>
      <c r="C13" s="275"/>
      <c r="D13" s="276"/>
      <c r="E13" s="273"/>
      <c r="F13" s="273"/>
      <c r="G13" s="273"/>
      <c r="H13" s="273"/>
      <c r="I13" s="273"/>
      <c r="J13" s="271"/>
      <c r="K13" s="271"/>
    </row>
    <row r="14" spans="1:11" ht="15">
      <c r="A14" s="519" t="s">
        <v>201</v>
      </c>
      <c r="B14" s="520"/>
      <c r="C14" s="520"/>
      <c r="D14" s="520"/>
      <c r="E14" s="520"/>
      <c r="F14" s="520"/>
      <c r="G14" s="521"/>
      <c r="H14" s="273"/>
      <c r="I14" s="273"/>
      <c r="J14" s="271"/>
      <c r="K14" s="271"/>
    </row>
    <row r="15" spans="1:11" ht="15">
      <c r="A15" s="56"/>
      <c r="B15" s="238" t="s">
        <v>274</v>
      </c>
      <c r="C15" s="238" t="s">
        <v>170</v>
      </c>
      <c r="D15" s="238" t="s">
        <v>48</v>
      </c>
      <c r="E15" s="238" t="s">
        <v>49</v>
      </c>
      <c r="F15" s="238" t="s">
        <v>50</v>
      </c>
      <c r="G15" s="238" t="s">
        <v>51</v>
      </c>
      <c r="H15" s="273"/>
      <c r="I15" s="273"/>
      <c r="J15" s="271"/>
      <c r="K15" s="271"/>
    </row>
    <row r="16" spans="1:9" ht="15">
      <c r="A16" s="239" t="s">
        <v>52</v>
      </c>
      <c r="B16" s="266"/>
      <c r="C16" s="266"/>
      <c r="D16" s="266"/>
      <c r="E16" s="266"/>
      <c r="F16" s="266"/>
      <c r="G16" s="266"/>
      <c r="H16" s="267"/>
      <c r="I16" s="267"/>
    </row>
    <row r="17" spans="1:9" ht="15">
      <c r="A17" s="239" t="s">
        <v>53</v>
      </c>
      <c r="B17" s="266"/>
      <c r="C17" s="266"/>
      <c r="D17" s="266"/>
      <c r="E17" s="266"/>
      <c r="F17" s="266"/>
      <c r="G17" s="266"/>
      <c r="H17" s="267"/>
      <c r="I17" s="267"/>
    </row>
    <row r="18" spans="1:9" ht="15">
      <c r="A18" s="239" t="s">
        <v>54</v>
      </c>
      <c r="B18" s="266"/>
      <c r="C18" s="266"/>
      <c r="D18" s="266"/>
      <c r="E18" s="266"/>
      <c r="F18" s="266"/>
      <c r="G18" s="266"/>
      <c r="H18" s="267"/>
      <c r="I18" s="267"/>
    </row>
    <row r="19" spans="1:9" ht="15">
      <c r="A19" s="239" t="s">
        <v>55</v>
      </c>
      <c r="B19" s="266"/>
      <c r="C19" s="266"/>
      <c r="D19" s="266"/>
      <c r="E19" s="266"/>
      <c r="F19" s="266"/>
      <c r="G19" s="266"/>
      <c r="H19" s="267"/>
      <c r="I19" s="267"/>
    </row>
    <row r="20" spans="1:9" ht="15">
      <c r="A20" s="239" t="s">
        <v>56</v>
      </c>
      <c r="B20" s="266"/>
      <c r="C20" s="266"/>
      <c r="D20" s="266"/>
      <c r="E20" s="266"/>
      <c r="F20" s="266"/>
      <c r="G20" s="266"/>
      <c r="H20" s="263"/>
      <c r="I20" s="263"/>
    </row>
    <row r="21" spans="1:9" ht="15">
      <c r="A21" s="239" t="s">
        <v>57</v>
      </c>
      <c r="B21" s="266"/>
      <c r="C21" s="266"/>
      <c r="D21" s="266"/>
      <c r="E21" s="266"/>
      <c r="F21" s="266"/>
      <c r="G21" s="266"/>
      <c r="H21" s="263"/>
      <c r="I21" s="263"/>
    </row>
    <row r="22" spans="1:9" ht="15">
      <c r="A22" s="239" t="s">
        <v>58</v>
      </c>
      <c r="B22" s="266"/>
      <c r="C22" s="266"/>
      <c r="D22" s="266"/>
      <c r="E22" s="266"/>
      <c r="F22" s="266"/>
      <c r="G22" s="266"/>
      <c r="H22" s="263"/>
      <c r="I22" s="263"/>
    </row>
    <row r="23" spans="1:9" ht="15">
      <c r="A23" s="239" t="s">
        <v>59</v>
      </c>
      <c r="B23" s="266"/>
      <c r="C23" s="266"/>
      <c r="D23" s="266"/>
      <c r="E23" s="266"/>
      <c r="F23" s="266"/>
      <c r="G23" s="266"/>
      <c r="H23" s="263"/>
      <c r="I23" s="263"/>
    </row>
    <row r="24" spans="1:9" ht="15">
      <c r="A24" s="239" t="s">
        <v>60</v>
      </c>
      <c r="B24" s="266"/>
      <c r="C24" s="266"/>
      <c r="D24" s="266"/>
      <c r="E24" s="266"/>
      <c r="F24" s="266"/>
      <c r="G24" s="266"/>
      <c r="H24" s="263"/>
      <c r="I24" s="263"/>
    </row>
    <row r="25" spans="1:9" ht="15">
      <c r="A25" s="239" t="s">
        <v>61</v>
      </c>
      <c r="B25" s="266"/>
      <c r="C25" s="266"/>
      <c r="D25" s="266"/>
      <c r="E25" s="266"/>
      <c r="F25" s="266"/>
      <c r="G25" s="266"/>
      <c r="H25" s="263"/>
      <c r="I25" s="263"/>
    </row>
    <row r="26" spans="1:9" ht="15">
      <c r="A26" s="239" t="s">
        <v>62</v>
      </c>
      <c r="B26" s="266"/>
      <c r="C26" s="266"/>
      <c r="D26" s="266"/>
      <c r="E26" s="266"/>
      <c r="F26" s="266"/>
      <c r="G26" s="266"/>
      <c r="H26" s="263"/>
      <c r="I26" s="263"/>
    </row>
    <row r="27" spans="1:9" ht="15">
      <c r="A27" s="239" t="s">
        <v>63</v>
      </c>
      <c r="B27" s="266"/>
      <c r="C27" s="266"/>
      <c r="D27" s="266"/>
      <c r="E27" s="266"/>
      <c r="F27" s="266"/>
      <c r="G27" s="266"/>
      <c r="H27" s="263"/>
      <c r="I27" s="263"/>
    </row>
    <row r="28" spans="1:9" ht="15">
      <c r="A28" s="277" t="s">
        <v>64</v>
      </c>
      <c r="B28" s="206">
        <f>+B12</f>
        <v>0</v>
      </c>
      <c r="C28" s="206">
        <f>+B28*(1+$B$9)</f>
        <v>0</v>
      </c>
      <c r="D28" s="206">
        <f>+C28*(1+$C$9)</f>
        <v>0</v>
      </c>
      <c r="E28" s="206">
        <f>+D28*(1+$D$9)</f>
        <v>0</v>
      </c>
      <c r="F28" s="206">
        <f>+E28*(1+$E$9)</f>
        <v>0</v>
      </c>
      <c r="G28" s="206">
        <f>+F28*(1+$F$9)</f>
        <v>0</v>
      </c>
      <c r="H28" s="263"/>
      <c r="I28" s="263"/>
    </row>
    <row r="29" spans="1:9" ht="15">
      <c r="A29" s="277" t="s">
        <v>65</v>
      </c>
      <c r="B29" s="206">
        <f>SUM(B16:B27)</f>
        <v>0</v>
      </c>
      <c r="C29" s="206">
        <f>SUM(C16:C27)</f>
        <v>0</v>
      </c>
      <c r="D29" s="206">
        <f>SUM(D16:D27)</f>
        <v>0</v>
      </c>
      <c r="E29" s="206">
        <f>SUM(E16:E27)</f>
        <v>0</v>
      </c>
      <c r="F29" s="206">
        <f>SUM(F16:F27)</f>
        <v>0</v>
      </c>
      <c r="G29" s="206">
        <f>SUM(G16:G27)</f>
        <v>0</v>
      </c>
      <c r="H29" s="263"/>
      <c r="I29" s="263"/>
    </row>
    <row r="30" spans="1:9" ht="15">
      <c r="A30" s="261" t="s">
        <v>137</v>
      </c>
      <c r="B30" s="247">
        <f>B28*B29</f>
        <v>0</v>
      </c>
      <c r="C30" s="247">
        <f>C28*C29</f>
        <v>0</v>
      </c>
      <c r="D30" s="247">
        <f>D28*D29</f>
        <v>0</v>
      </c>
      <c r="E30" s="247">
        <f>E28*E29</f>
        <v>0</v>
      </c>
      <c r="F30" s="247">
        <f>F28*F29</f>
        <v>0</v>
      </c>
      <c r="G30" s="247">
        <f>G28*G29</f>
        <v>0</v>
      </c>
      <c r="H30" s="263"/>
      <c r="I30" s="263"/>
    </row>
    <row r="31" spans="1:9" ht="15">
      <c r="A31" s="273"/>
      <c r="B31" s="273"/>
      <c r="C31" s="273"/>
      <c r="D31" s="273"/>
      <c r="E31" s="273"/>
      <c r="F31" s="56"/>
      <c r="G31" s="56"/>
      <c r="H31" s="56"/>
      <c r="I31" s="56"/>
    </row>
    <row r="32" spans="1:9" ht="15">
      <c r="A32" s="578"/>
      <c r="B32" s="578"/>
      <c r="C32" s="578"/>
      <c r="D32" s="278"/>
      <c r="E32" s="279"/>
      <c r="F32" s="574"/>
      <c r="G32" s="574"/>
      <c r="H32" s="574"/>
      <c r="I32" s="574"/>
    </row>
    <row r="33" spans="1:9" ht="15">
      <c r="A33" s="575" t="s">
        <v>204</v>
      </c>
      <c r="B33" s="575"/>
      <c r="C33" s="576"/>
      <c r="D33" s="576"/>
      <c r="E33" s="576"/>
      <c r="F33" s="268"/>
      <c r="G33" s="268"/>
      <c r="H33" s="268"/>
      <c r="I33" s="268"/>
    </row>
    <row r="34" spans="1:9" ht="15">
      <c r="A34" s="274" t="s">
        <v>68</v>
      </c>
      <c r="B34" s="577">
        <v>0</v>
      </c>
      <c r="C34" s="577"/>
      <c r="D34" s="577"/>
      <c r="E34" s="577"/>
      <c r="F34" s="33"/>
      <c r="G34" s="33"/>
      <c r="H34" s="33"/>
      <c r="I34" s="33"/>
    </row>
    <row r="35" spans="1:9" ht="15">
      <c r="A35" s="275"/>
      <c r="B35" s="275"/>
      <c r="C35" s="275"/>
      <c r="D35" s="276"/>
      <c r="E35" s="273"/>
      <c r="F35" s="273"/>
      <c r="G35" s="273"/>
      <c r="H35" s="263"/>
      <c r="I35" s="263"/>
    </row>
    <row r="36" spans="1:9" ht="15">
      <c r="A36" s="519" t="s">
        <v>69</v>
      </c>
      <c r="B36" s="520"/>
      <c r="C36" s="520"/>
      <c r="D36" s="520"/>
      <c r="E36" s="520"/>
      <c r="F36" s="520"/>
      <c r="G36" s="521"/>
      <c r="H36" s="263"/>
      <c r="I36" s="263"/>
    </row>
    <row r="37" spans="1:108" ht="15">
      <c r="A37" s="56"/>
      <c r="B37" s="280" t="s">
        <v>274</v>
      </c>
      <c r="C37" s="280" t="s">
        <v>170</v>
      </c>
      <c r="D37" s="280" t="s">
        <v>48</v>
      </c>
      <c r="E37" s="280" t="s">
        <v>49</v>
      </c>
      <c r="F37" s="280" t="s">
        <v>50</v>
      </c>
      <c r="G37" s="280" t="s">
        <v>51</v>
      </c>
      <c r="H37" s="263"/>
      <c r="I37" s="97"/>
      <c r="DD37" s="121"/>
    </row>
    <row r="38" spans="1:108" ht="15">
      <c r="A38" s="239" t="s">
        <v>52</v>
      </c>
      <c r="B38" s="266"/>
      <c r="C38" s="266"/>
      <c r="D38" s="266"/>
      <c r="E38" s="266"/>
      <c r="F38" s="266"/>
      <c r="G38" s="266"/>
      <c r="H38" s="263"/>
      <c r="I38" s="97"/>
      <c r="DD38" s="121"/>
    </row>
    <row r="39" spans="1:108" ht="15">
      <c r="A39" s="239" t="s">
        <v>53</v>
      </c>
      <c r="B39" s="266"/>
      <c r="C39" s="266"/>
      <c r="D39" s="266"/>
      <c r="E39" s="266"/>
      <c r="F39" s="266"/>
      <c r="G39" s="266"/>
      <c r="H39" s="263"/>
      <c r="I39" s="97"/>
      <c r="DD39" s="121"/>
    </row>
    <row r="40" spans="1:108" ht="15">
      <c r="A40" s="239" t="s">
        <v>54</v>
      </c>
      <c r="B40" s="266"/>
      <c r="C40" s="266"/>
      <c r="D40" s="266"/>
      <c r="E40" s="266"/>
      <c r="F40" s="266"/>
      <c r="G40" s="266"/>
      <c r="H40" s="263"/>
      <c r="I40" s="97"/>
      <c r="DD40" s="121"/>
    </row>
    <row r="41" spans="1:108" ht="15">
      <c r="A41" s="239" t="s">
        <v>55</v>
      </c>
      <c r="B41" s="266"/>
      <c r="C41" s="266"/>
      <c r="D41" s="266"/>
      <c r="E41" s="266"/>
      <c r="F41" s="266"/>
      <c r="G41" s="266"/>
      <c r="H41" s="263"/>
      <c r="I41" s="97"/>
      <c r="DD41" s="121"/>
    </row>
    <row r="42" spans="1:108" ht="15">
      <c r="A42" s="239" t="s">
        <v>56</v>
      </c>
      <c r="B42" s="266"/>
      <c r="C42" s="266"/>
      <c r="D42" s="266"/>
      <c r="E42" s="266"/>
      <c r="F42" s="266"/>
      <c r="G42" s="266"/>
      <c r="H42" s="263"/>
      <c r="I42" s="97"/>
      <c r="DD42" s="121"/>
    </row>
    <row r="43" spans="1:108" ht="15">
      <c r="A43" s="239" t="s">
        <v>57</v>
      </c>
      <c r="B43" s="266"/>
      <c r="C43" s="266"/>
      <c r="D43" s="266"/>
      <c r="E43" s="266"/>
      <c r="F43" s="266"/>
      <c r="G43" s="266"/>
      <c r="H43" s="263"/>
      <c r="I43" s="97"/>
      <c r="DD43" s="121"/>
    </row>
    <row r="44" spans="1:108" ht="15">
      <c r="A44" s="239" t="s">
        <v>58</v>
      </c>
      <c r="B44" s="266"/>
      <c r="C44" s="266"/>
      <c r="D44" s="266"/>
      <c r="E44" s="266"/>
      <c r="F44" s="266"/>
      <c r="G44" s="266"/>
      <c r="H44" s="263"/>
      <c r="I44" s="97"/>
      <c r="DD44" s="121"/>
    </row>
    <row r="45" spans="1:108" ht="15">
      <c r="A45" s="239" t="s">
        <v>59</v>
      </c>
      <c r="B45" s="266"/>
      <c r="C45" s="266"/>
      <c r="D45" s="266"/>
      <c r="E45" s="266"/>
      <c r="F45" s="266"/>
      <c r="G45" s="266"/>
      <c r="H45" s="263"/>
      <c r="I45" s="97"/>
      <c r="DD45" s="121"/>
    </row>
    <row r="46" spans="1:108" ht="15">
      <c r="A46" s="239" t="s">
        <v>60</v>
      </c>
      <c r="B46" s="266"/>
      <c r="C46" s="266"/>
      <c r="D46" s="266"/>
      <c r="E46" s="266"/>
      <c r="F46" s="266"/>
      <c r="G46" s="266"/>
      <c r="H46" s="263"/>
      <c r="I46" s="97"/>
      <c r="DD46" s="121"/>
    </row>
    <row r="47" spans="1:108" ht="15">
      <c r="A47" s="239" t="s">
        <v>61</v>
      </c>
      <c r="B47" s="266"/>
      <c r="C47" s="266"/>
      <c r="D47" s="266"/>
      <c r="E47" s="266"/>
      <c r="F47" s="266"/>
      <c r="G47" s="266"/>
      <c r="H47" s="263"/>
      <c r="I47" s="97"/>
      <c r="DD47" s="121"/>
    </row>
    <row r="48" spans="1:108" ht="15">
      <c r="A48" s="239" t="s">
        <v>62</v>
      </c>
      <c r="B48" s="266"/>
      <c r="C48" s="266"/>
      <c r="D48" s="266"/>
      <c r="E48" s="266"/>
      <c r="F48" s="266"/>
      <c r="G48" s="266"/>
      <c r="H48" s="263"/>
      <c r="I48" s="97"/>
      <c r="DD48" s="121"/>
    </row>
    <row r="49" spans="1:108" ht="15">
      <c r="A49" s="239" t="s">
        <v>63</v>
      </c>
      <c r="B49" s="266"/>
      <c r="C49" s="266"/>
      <c r="D49" s="266"/>
      <c r="E49" s="266"/>
      <c r="F49" s="266"/>
      <c r="G49" s="266"/>
      <c r="H49" s="263"/>
      <c r="I49" s="97"/>
      <c r="DD49" s="121"/>
    </row>
    <row r="50" spans="1:108" ht="15">
      <c r="A50" s="277" t="s">
        <v>64</v>
      </c>
      <c r="B50" s="206">
        <f>+B34</f>
        <v>0</v>
      </c>
      <c r="C50" s="206">
        <f>+B50*(1+$B$9)</f>
        <v>0</v>
      </c>
      <c r="D50" s="206">
        <f>+C50*(1+$C$9)</f>
        <v>0</v>
      </c>
      <c r="E50" s="206">
        <f>+D50*(1+$D$9)</f>
        <v>0</v>
      </c>
      <c r="F50" s="206">
        <f>+E50*(1+$E$9)</f>
        <v>0</v>
      </c>
      <c r="G50" s="206">
        <f>+F50*(1+$F$9)</f>
        <v>0</v>
      </c>
      <c r="H50" s="273"/>
      <c r="I50" s="271"/>
      <c r="DD50" s="121"/>
    </row>
    <row r="51" spans="1:108" ht="15">
      <c r="A51" s="277" t="s">
        <v>275</v>
      </c>
      <c r="B51" s="206">
        <f>SUM(B38:B49)</f>
        <v>0</v>
      </c>
      <c r="C51" s="206">
        <f>SUM(C38:C49)</f>
        <v>0</v>
      </c>
      <c r="D51" s="206">
        <f>SUM(D38:D49)</f>
        <v>0</v>
      </c>
      <c r="E51" s="206">
        <f>SUM(E38:E49)</f>
        <v>0</v>
      </c>
      <c r="F51" s="206">
        <f>SUM(F38:F49)</f>
        <v>0</v>
      </c>
      <c r="G51" s="206">
        <f>SUM(G38:G49)</f>
        <v>0</v>
      </c>
      <c r="H51" s="273"/>
      <c r="I51" s="271"/>
      <c r="DD51" s="121"/>
    </row>
    <row r="52" spans="1:108" ht="15">
      <c r="A52" s="261" t="s">
        <v>66</v>
      </c>
      <c r="B52" s="247">
        <f>B50*B51</f>
        <v>0</v>
      </c>
      <c r="C52" s="247">
        <f>C50*C51</f>
        <v>0</v>
      </c>
      <c r="D52" s="247">
        <f>D50*D51</f>
        <v>0</v>
      </c>
      <c r="E52" s="247">
        <f>E50*E51</f>
        <v>0</v>
      </c>
      <c r="F52" s="247">
        <f>F50*F51</f>
        <v>0</v>
      </c>
      <c r="G52" s="247">
        <f>G50*G51</f>
        <v>0</v>
      </c>
      <c r="H52" s="273"/>
      <c r="I52" s="271"/>
      <c r="DD52" s="121"/>
    </row>
    <row r="53" spans="1:9" ht="15">
      <c r="A53" s="263"/>
      <c r="B53" s="273"/>
      <c r="C53" s="273"/>
      <c r="D53" s="273"/>
      <c r="E53" s="273"/>
      <c r="F53" s="273"/>
      <c r="G53" s="273"/>
      <c r="H53" s="273"/>
      <c r="I53" s="273"/>
    </row>
    <row r="54" spans="1:9" ht="15">
      <c r="A54" s="281"/>
      <c r="B54" s="281"/>
      <c r="C54" s="281"/>
      <c r="D54" s="278"/>
      <c r="E54" s="279"/>
      <c r="F54" s="574"/>
      <c r="G54" s="574"/>
      <c r="H54" s="574"/>
      <c r="I54" s="574"/>
    </row>
    <row r="55" spans="1:9" ht="15">
      <c r="A55" s="575" t="s">
        <v>197</v>
      </c>
      <c r="B55" s="575"/>
      <c r="C55" s="576"/>
      <c r="D55" s="576"/>
      <c r="E55" s="576"/>
      <c r="F55" s="52"/>
      <c r="G55" s="52"/>
      <c r="H55" s="52"/>
      <c r="I55" s="268"/>
    </row>
    <row r="56" spans="1:9" ht="15">
      <c r="A56" s="274" t="s">
        <v>68</v>
      </c>
      <c r="B56" s="577">
        <v>0</v>
      </c>
      <c r="C56" s="577"/>
      <c r="D56" s="577"/>
      <c r="E56" s="577"/>
      <c r="F56" s="282"/>
      <c r="G56" s="282"/>
      <c r="H56" s="282"/>
      <c r="I56" s="33"/>
    </row>
    <row r="57" spans="1:9" ht="15">
      <c r="A57" s="275"/>
      <c r="B57" s="275"/>
      <c r="C57" s="275"/>
      <c r="D57" s="276"/>
      <c r="E57" s="273"/>
      <c r="F57" s="282"/>
      <c r="G57" s="282"/>
      <c r="H57" s="33"/>
      <c r="I57" s="33"/>
    </row>
    <row r="58" spans="1:9" ht="15">
      <c r="A58" s="519" t="s">
        <v>70</v>
      </c>
      <c r="B58" s="520"/>
      <c r="C58" s="520"/>
      <c r="D58" s="520"/>
      <c r="E58" s="520"/>
      <c r="F58" s="520"/>
      <c r="G58" s="521"/>
      <c r="H58" s="263"/>
      <c r="I58" s="263"/>
    </row>
    <row r="59" spans="1:108" ht="15">
      <c r="A59" s="56"/>
      <c r="B59" s="238" t="s">
        <v>274</v>
      </c>
      <c r="C59" s="238" t="s">
        <v>170</v>
      </c>
      <c r="D59" s="238" t="s">
        <v>48</v>
      </c>
      <c r="E59" s="238" t="s">
        <v>49</v>
      </c>
      <c r="F59" s="238" t="s">
        <v>50</v>
      </c>
      <c r="G59" s="238" t="s">
        <v>51</v>
      </c>
      <c r="H59" s="263"/>
      <c r="I59" s="97"/>
      <c r="DD59" s="121"/>
    </row>
    <row r="60" spans="1:108" ht="15">
      <c r="A60" s="239" t="s">
        <v>52</v>
      </c>
      <c r="B60" s="266"/>
      <c r="C60" s="266"/>
      <c r="D60" s="266"/>
      <c r="E60" s="266"/>
      <c r="F60" s="266"/>
      <c r="G60" s="266"/>
      <c r="H60" s="263"/>
      <c r="I60" s="97"/>
      <c r="DD60" s="121"/>
    </row>
    <row r="61" spans="1:108" ht="15">
      <c r="A61" s="239" t="s">
        <v>53</v>
      </c>
      <c r="B61" s="266"/>
      <c r="C61" s="266"/>
      <c r="D61" s="266"/>
      <c r="E61" s="266"/>
      <c r="F61" s="266"/>
      <c r="G61" s="266"/>
      <c r="H61" s="263"/>
      <c r="I61" s="97"/>
      <c r="DD61" s="121"/>
    </row>
    <row r="62" spans="1:108" ht="15">
      <c r="A62" s="239" t="s">
        <v>54</v>
      </c>
      <c r="B62" s="266"/>
      <c r="C62" s="266"/>
      <c r="D62" s="266"/>
      <c r="E62" s="266"/>
      <c r="F62" s="266"/>
      <c r="G62" s="266"/>
      <c r="H62" s="263"/>
      <c r="I62" s="97"/>
      <c r="DD62" s="121"/>
    </row>
    <row r="63" spans="1:108" ht="15">
      <c r="A63" s="239" t="s">
        <v>55</v>
      </c>
      <c r="B63" s="266"/>
      <c r="C63" s="266"/>
      <c r="D63" s="266"/>
      <c r="E63" s="266"/>
      <c r="F63" s="266"/>
      <c r="G63" s="266"/>
      <c r="H63" s="263"/>
      <c r="I63" s="97"/>
      <c r="DD63" s="121"/>
    </row>
    <row r="64" spans="1:108" ht="15">
      <c r="A64" s="239" t="s">
        <v>56</v>
      </c>
      <c r="B64" s="266"/>
      <c r="C64" s="266"/>
      <c r="D64" s="266"/>
      <c r="E64" s="266"/>
      <c r="F64" s="266"/>
      <c r="G64" s="266"/>
      <c r="H64" s="263"/>
      <c r="I64" s="97"/>
      <c r="DD64" s="121"/>
    </row>
    <row r="65" spans="1:108" ht="15">
      <c r="A65" s="239" t="s">
        <v>57</v>
      </c>
      <c r="B65" s="266"/>
      <c r="C65" s="266"/>
      <c r="D65" s="266"/>
      <c r="E65" s="266"/>
      <c r="F65" s="266"/>
      <c r="G65" s="266"/>
      <c r="H65" s="263"/>
      <c r="I65" s="97"/>
      <c r="DD65" s="121"/>
    </row>
    <row r="66" spans="1:108" ht="15">
      <c r="A66" s="239" t="s">
        <v>58</v>
      </c>
      <c r="B66" s="266"/>
      <c r="C66" s="266"/>
      <c r="D66" s="266"/>
      <c r="E66" s="266"/>
      <c r="F66" s="266"/>
      <c r="G66" s="266"/>
      <c r="H66" s="263"/>
      <c r="I66" s="97"/>
      <c r="DD66" s="121"/>
    </row>
    <row r="67" spans="1:108" ht="15">
      <c r="A67" s="239" t="s">
        <v>59</v>
      </c>
      <c r="B67" s="266"/>
      <c r="C67" s="266"/>
      <c r="D67" s="266"/>
      <c r="E67" s="266"/>
      <c r="F67" s="266"/>
      <c r="G67" s="266"/>
      <c r="H67" s="269"/>
      <c r="I67" s="97"/>
      <c r="DD67" s="121"/>
    </row>
    <row r="68" spans="1:108" ht="15">
      <c r="A68" s="239" t="s">
        <v>60</v>
      </c>
      <c r="B68" s="266"/>
      <c r="C68" s="266"/>
      <c r="D68" s="266"/>
      <c r="E68" s="266"/>
      <c r="F68" s="266"/>
      <c r="G68" s="266"/>
      <c r="H68" s="263"/>
      <c r="I68" s="97"/>
      <c r="DD68" s="121"/>
    </row>
    <row r="69" spans="1:108" ht="15">
      <c r="A69" s="239" t="s">
        <v>61</v>
      </c>
      <c r="B69" s="266"/>
      <c r="C69" s="266"/>
      <c r="D69" s="266"/>
      <c r="E69" s="266"/>
      <c r="F69" s="266"/>
      <c r="G69" s="266"/>
      <c r="H69" s="270"/>
      <c r="I69" s="97"/>
      <c r="DD69" s="121"/>
    </row>
    <row r="70" spans="1:108" ht="15">
      <c r="A70" s="239" t="s">
        <v>62</v>
      </c>
      <c r="B70" s="266"/>
      <c r="C70" s="266"/>
      <c r="D70" s="266"/>
      <c r="E70" s="266"/>
      <c r="F70" s="266"/>
      <c r="G70" s="266"/>
      <c r="H70" s="263"/>
      <c r="I70" s="97"/>
      <c r="DD70" s="121"/>
    </row>
    <row r="71" spans="1:108" ht="15">
      <c r="A71" s="239" t="s">
        <v>63</v>
      </c>
      <c r="B71" s="266"/>
      <c r="C71" s="266"/>
      <c r="D71" s="266"/>
      <c r="E71" s="266"/>
      <c r="F71" s="266"/>
      <c r="G71" s="266"/>
      <c r="H71" s="263"/>
      <c r="I71" s="97"/>
      <c r="DD71" s="121"/>
    </row>
    <row r="72" spans="1:108" ht="15">
      <c r="A72" s="277" t="s">
        <v>64</v>
      </c>
      <c r="B72" s="206">
        <f>+B56</f>
        <v>0</v>
      </c>
      <c r="C72" s="206">
        <f>+B72*(1+$B$9)</f>
        <v>0</v>
      </c>
      <c r="D72" s="206">
        <f>+C72*(1+$C$9)</f>
        <v>0</v>
      </c>
      <c r="E72" s="206">
        <f>+D72*(1+$D$9)</f>
        <v>0</v>
      </c>
      <c r="F72" s="206">
        <f>+E72*(1+$E$9)</f>
        <v>0</v>
      </c>
      <c r="G72" s="206">
        <f>+F72*(1+$F$9)</f>
        <v>0</v>
      </c>
      <c r="H72" s="273"/>
      <c r="I72" s="271"/>
      <c r="DD72" s="121"/>
    </row>
    <row r="73" spans="1:108" ht="15">
      <c r="A73" s="277" t="s">
        <v>275</v>
      </c>
      <c r="B73" s="206">
        <f>SUM(B60:B71)</f>
        <v>0</v>
      </c>
      <c r="C73" s="206">
        <f>SUM(C60:C71)</f>
        <v>0</v>
      </c>
      <c r="D73" s="206">
        <f>SUM(D60:D71)</f>
        <v>0</v>
      </c>
      <c r="E73" s="206">
        <f>SUM(E60:E71)</f>
        <v>0</v>
      </c>
      <c r="F73" s="206">
        <f>SUM(F60:F71)</f>
        <v>0</v>
      </c>
      <c r="G73" s="206">
        <f>SUM(G60:G71)</f>
        <v>0</v>
      </c>
      <c r="H73" s="273"/>
      <c r="I73" s="271"/>
      <c r="DD73" s="121"/>
    </row>
    <row r="74" spans="1:108" ht="15">
      <c r="A74" s="261" t="s">
        <v>66</v>
      </c>
      <c r="B74" s="247">
        <f>B72*B73</f>
        <v>0</v>
      </c>
      <c r="C74" s="247">
        <f>C72*C73</f>
        <v>0</v>
      </c>
      <c r="D74" s="247">
        <f>D72*D73</f>
        <v>0</v>
      </c>
      <c r="E74" s="247">
        <f>E72*E73</f>
        <v>0</v>
      </c>
      <c r="F74" s="247">
        <f>F72*F73</f>
        <v>0</v>
      </c>
      <c r="G74" s="247">
        <f>G72*G73</f>
        <v>0</v>
      </c>
      <c r="H74" s="273"/>
      <c r="I74" s="271"/>
      <c r="DD74" s="121"/>
    </row>
    <row r="75" spans="1:108" ht="15">
      <c r="A75" s="284"/>
      <c r="B75" s="283"/>
      <c r="C75" s="283"/>
      <c r="D75" s="283"/>
      <c r="E75" s="283"/>
      <c r="F75" s="283"/>
      <c r="G75" s="273"/>
      <c r="H75" s="273"/>
      <c r="I75" s="271"/>
      <c r="DD75" s="121"/>
    </row>
    <row r="76" spans="1:9" ht="15">
      <c r="A76" s="281"/>
      <c r="B76" s="281"/>
      <c r="C76" s="281"/>
      <c r="D76" s="278"/>
      <c r="E76" s="279"/>
      <c r="F76" s="574"/>
      <c r="G76" s="574"/>
      <c r="H76" s="574"/>
      <c r="I76" s="574"/>
    </row>
    <row r="77" spans="1:9" ht="15">
      <c r="A77" s="575" t="s">
        <v>198</v>
      </c>
      <c r="B77" s="575"/>
      <c r="C77" s="576"/>
      <c r="D77" s="576"/>
      <c r="E77" s="576"/>
      <c r="F77" s="268"/>
      <c r="G77" s="268"/>
      <c r="H77" s="268"/>
      <c r="I77" s="268"/>
    </row>
    <row r="78" spans="1:9" ht="15">
      <c r="A78" s="274" t="s">
        <v>68</v>
      </c>
      <c r="B78" s="577">
        <v>0</v>
      </c>
      <c r="C78" s="577"/>
      <c r="D78" s="577"/>
      <c r="E78" s="577"/>
      <c r="F78" s="33"/>
      <c r="G78" s="33"/>
      <c r="H78" s="33"/>
      <c r="I78" s="33"/>
    </row>
    <row r="79" spans="1:9" ht="15">
      <c r="A79" s="275"/>
      <c r="B79" s="275"/>
      <c r="C79" s="275"/>
      <c r="D79" s="276"/>
      <c r="E79" s="273"/>
      <c r="F79" s="273"/>
      <c r="G79" s="273"/>
      <c r="H79" s="263"/>
      <c r="I79" s="263"/>
    </row>
    <row r="80" spans="1:9" ht="15">
      <c r="A80" s="519" t="s">
        <v>71</v>
      </c>
      <c r="B80" s="520"/>
      <c r="C80" s="520"/>
      <c r="D80" s="520"/>
      <c r="E80" s="520"/>
      <c r="F80" s="520"/>
      <c r="G80" s="521"/>
      <c r="H80" s="263"/>
      <c r="I80" s="263"/>
    </row>
    <row r="81" spans="1:108" ht="15">
      <c r="A81" s="56"/>
      <c r="B81" s="238" t="s">
        <v>274</v>
      </c>
      <c r="C81" s="238" t="s">
        <v>170</v>
      </c>
      <c r="D81" s="238" t="s">
        <v>48</v>
      </c>
      <c r="E81" s="238" t="s">
        <v>49</v>
      </c>
      <c r="F81" s="238" t="s">
        <v>50</v>
      </c>
      <c r="G81" s="238" t="s">
        <v>51</v>
      </c>
      <c r="H81" s="263"/>
      <c r="I81" s="97"/>
      <c r="DD81" s="121"/>
    </row>
    <row r="82" spans="1:108" ht="15">
      <c r="A82" s="239" t="s">
        <v>52</v>
      </c>
      <c r="B82" s="266"/>
      <c r="C82" s="266"/>
      <c r="D82" s="266"/>
      <c r="E82" s="266"/>
      <c r="F82" s="266"/>
      <c r="G82" s="266"/>
      <c r="H82" s="263"/>
      <c r="I82" s="97"/>
      <c r="DD82" s="121"/>
    </row>
    <row r="83" spans="1:108" ht="15">
      <c r="A83" s="239" t="s">
        <v>53</v>
      </c>
      <c r="B83" s="266"/>
      <c r="C83" s="266"/>
      <c r="D83" s="266"/>
      <c r="E83" s="266"/>
      <c r="F83" s="266"/>
      <c r="G83" s="266"/>
      <c r="H83" s="263"/>
      <c r="I83" s="97"/>
      <c r="DD83" s="121"/>
    </row>
    <row r="84" spans="1:108" ht="15">
      <c r="A84" s="239" t="s">
        <v>54</v>
      </c>
      <c r="B84" s="266"/>
      <c r="C84" s="266"/>
      <c r="D84" s="266"/>
      <c r="E84" s="266"/>
      <c r="F84" s="266"/>
      <c r="G84" s="266"/>
      <c r="H84" s="263"/>
      <c r="I84" s="97"/>
      <c r="DD84" s="121"/>
    </row>
    <row r="85" spans="1:108" ht="15">
      <c r="A85" s="239" t="s">
        <v>55</v>
      </c>
      <c r="B85" s="266"/>
      <c r="C85" s="266"/>
      <c r="D85" s="266"/>
      <c r="E85" s="266"/>
      <c r="F85" s="266"/>
      <c r="G85" s="266"/>
      <c r="H85" s="263"/>
      <c r="I85" s="97"/>
      <c r="DD85" s="121"/>
    </row>
    <row r="86" spans="1:108" ht="15">
      <c r="A86" s="239" t="s">
        <v>56</v>
      </c>
      <c r="B86" s="266"/>
      <c r="C86" s="266"/>
      <c r="D86" s="266"/>
      <c r="E86" s="266"/>
      <c r="F86" s="266"/>
      <c r="G86" s="266"/>
      <c r="H86" s="263"/>
      <c r="I86" s="97"/>
      <c r="DD86" s="121"/>
    </row>
    <row r="87" spans="1:108" ht="15">
      <c r="A87" s="239" t="s">
        <v>57</v>
      </c>
      <c r="B87" s="266"/>
      <c r="C87" s="266"/>
      <c r="D87" s="266"/>
      <c r="E87" s="266"/>
      <c r="F87" s="266"/>
      <c r="G87" s="266"/>
      <c r="H87" s="263"/>
      <c r="I87" s="97"/>
      <c r="DD87" s="121"/>
    </row>
    <row r="88" spans="1:108" ht="15">
      <c r="A88" s="239" t="s">
        <v>58</v>
      </c>
      <c r="B88" s="266"/>
      <c r="C88" s="266"/>
      <c r="D88" s="266"/>
      <c r="E88" s="266"/>
      <c r="F88" s="266"/>
      <c r="G88" s="266"/>
      <c r="H88" s="263"/>
      <c r="I88" s="97"/>
      <c r="DD88" s="121"/>
    </row>
    <row r="89" spans="1:108" ht="15">
      <c r="A89" s="239" t="s">
        <v>59</v>
      </c>
      <c r="B89" s="266"/>
      <c r="C89" s="266"/>
      <c r="D89" s="266"/>
      <c r="E89" s="266"/>
      <c r="F89" s="266"/>
      <c r="G89" s="266"/>
      <c r="H89" s="263"/>
      <c r="I89" s="97"/>
      <c r="DD89" s="121"/>
    </row>
    <row r="90" spans="1:108" ht="15">
      <c r="A90" s="239" t="s">
        <v>60</v>
      </c>
      <c r="B90" s="266"/>
      <c r="C90" s="266"/>
      <c r="D90" s="266"/>
      <c r="E90" s="266"/>
      <c r="F90" s="266"/>
      <c r="G90" s="266"/>
      <c r="H90" s="263"/>
      <c r="I90" s="97"/>
      <c r="DD90" s="121"/>
    </row>
    <row r="91" spans="1:108" ht="15">
      <c r="A91" s="239" t="s">
        <v>61</v>
      </c>
      <c r="B91" s="266"/>
      <c r="C91" s="266"/>
      <c r="D91" s="266"/>
      <c r="E91" s="266"/>
      <c r="F91" s="266"/>
      <c r="G91" s="266"/>
      <c r="H91" s="263"/>
      <c r="I91" s="97"/>
      <c r="DD91" s="121"/>
    </row>
    <row r="92" spans="1:108" ht="15">
      <c r="A92" s="239" t="s">
        <v>62</v>
      </c>
      <c r="B92" s="266"/>
      <c r="C92" s="266"/>
      <c r="D92" s="266"/>
      <c r="E92" s="266"/>
      <c r="F92" s="266"/>
      <c r="G92" s="266"/>
      <c r="H92" s="263"/>
      <c r="I92" s="97"/>
      <c r="DD92" s="121"/>
    </row>
    <row r="93" spans="1:108" ht="15">
      <c r="A93" s="239" t="s">
        <v>63</v>
      </c>
      <c r="B93" s="266"/>
      <c r="C93" s="266"/>
      <c r="D93" s="266"/>
      <c r="E93" s="266"/>
      <c r="F93" s="266"/>
      <c r="G93" s="266"/>
      <c r="H93" s="263"/>
      <c r="I93" s="97"/>
      <c r="DD93" s="121"/>
    </row>
    <row r="94" spans="1:108" ht="15">
      <c r="A94" s="277" t="s">
        <v>64</v>
      </c>
      <c r="B94" s="206">
        <f>+B78</f>
        <v>0</v>
      </c>
      <c r="C94" s="206">
        <f>+B94*(1+$B$9)</f>
        <v>0</v>
      </c>
      <c r="D94" s="206">
        <f>+C94*(1+$C$9)</f>
        <v>0</v>
      </c>
      <c r="E94" s="206">
        <f>+D94*(1+$D$9)</f>
        <v>0</v>
      </c>
      <c r="F94" s="206">
        <f>+E94*(1+$E$9)</f>
        <v>0</v>
      </c>
      <c r="G94" s="206">
        <f>+F94*(1+$F$9)</f>
        <v>0</v>
      </c>
      <c r="H94" s="273"/>
      <c r="I94" s="271"/>
      <c r="DD94" s="121"/>
    </row>
    <row r="95" spans="1:108" ht="15">
      <c r="A95" s="277" t="s">
        <v>275</v>
      </c>
      <c r="B95" s="206">
        <f>SUM(B82:B93)</f>
        <v>0</v>
      </c>
      <c r="C95" s="206">
        <f>SUM(C82:C93)</f>
        <v>0</v>
      </c>
      <c r="D95" s="206">
        <f>SUM(D82:D93)</f>
        <v>0</v>
      </c>
      <c r="E95" s="206">
        <f>SUM(E82:E93)</f>
        <v>0</v>
      </c>
      <c r="F95" s="206">
        <f>SUM(F82:F93)</f>
        <v>0</v>
      </c>
      <c r="G95" s="206">
        <f>SUM(G82:G93)</f>
        <v>0</v>
      </c>
      <c r="H95" s="273"/>
      <c r="I95" s="271"/>
      <c r="DD95" s="121"/>
    </row>
    <row r="96" spans="1:108" ht="15">
      <c r="A96" s="261" t="s">
        <v>66</v>
      </c>
      <c r="B96" s="285">
        <f>B94*B95</f>
        <v>0</v>
      </c>
      <c r="C96" s="285">
        <f>C94*C95</f>
        <v>0</v>
      </c>
      <c r="D96" s="285">
        <f>D94*D95</f>
        <v>0</v>
      </c>
      <c r="E96" s="285">
        <f>E94*E95</f>
        <v>0</v>
      </c>
      <c r="F96" s="285">
        <f>F94*F95</f>
        <v>0</v>
      </c>
      <c r="G96" s="285">
        <f>G94*G95</f>
        <v>0</v>
      </c>
      <c r="H96" s="273"/>
      <c r="I96" s="271"/>
      <c r="DD96" s="121"/>
    </row>
    <row r="97" spans="1:9" ht="15">
      <c r="A97" s="273"/>
      <c r="B97" s="273"/>
      <c r="C97" s="273"/>
      <c r="D97" s="273"/>
      <c r="E97" s="273"/>
      <c r="F97" s="273"/>
      <c r="G97" s="273"/>
      <c r="H97" s="273"/>
      <c r="I97" s="273"/>
    </row>
    <row r="98" spans="1:9" ht="15">
      <c r="A98" s="273"/>
      <c r="B98" s="273"/>
      <c r="C98" s="273"/>
      <c r="D98" s="273"/>
      <c r="E98" s="273"/>
      <c r="F98" s="574"/>
      <c r="G98" s="574"/>
      <c r="H98" s="574"/>
      <c r="I98" s="574"/>
    </row>
    <row r="99" spans="1:9" ht="15">
      <c r="A99" s="575" t="s">
        <v>199</v>
      </c>
      <c r="B99" s="575"/>
      <c r="C99" s="576"/>
      <c r="D99" s="576"/>
      <c r="E99" s="576"/>
      <c r="F99" s="268"/>
      <c r="G99" s="268"/>
      <c r="H99" s="268"/>
      <c r="I99" s="268"/>
    </row>
    <row r="100" spans="1:9" ht="15">
      <c r="A100" s="274" t="s">
        <v>68</v>
      </c>
      <c r="B100" s="577">
        <v>0</v>
      </c>
      <c r="C100" s="577"/>
      <c r="D100" s="577"/>
      <c r="E100" s="577"/>
      <c r="F100" s="33"/>
      <c r="G100" s="33"/>
      <c r="H100" s="33"/>
      <c r="I100" s="33"/>
    </row>
    <row r="101" spans="1:9" ht="15">
      <c r="A101" s="264"/>
      <c r="B101" s="264"/>
      <c r="C101" s="264"/>
      <c r="D101" s="265"/>
      <c r="E101" s="263"/>
      <c r="F101" s="263"/>
      <c r="G101" s="263"/>
      <c r="H101" s="263"/>
      <c r="I101" s="263"/>
    </row>
    <row r="102" spans="1:9" ht="15">
      <c r="A102" s="519" t="s">
        <v>152</v>
      </c>
      <c r="B102" s="520"/>
      <c r="C102" s="520"/>
      <c r="D102" s="520"/>
      <c r="E102" s="520"/>
      <c r="F102" s="520"/>
      <c r="G102" s="521"/>
      <c r="H102" s="263"/>
      <c r="I102" s="263"/>
    </row>
    <row r="103" spans="1:108" ht="15">
      <c r="A103" s="238" t="s">
        <v>153</v>
      </c>
      <c r="B103" s="238" t="s">
        <v>274</v>
      </c>
      <c r="C103" s="238" t="s">
        <v>170</v>
      </c>
      <c r="D103" s="238" t="s">
        <v>48</v>
      </c>
      <c r="E103" s="238" t="s">
        <v>49</v>
      </c>
      <c r="F103" s="238" t="s">
        <v>50</v>
      </c>
      <c r="G103" s="238" t="s">
        <v>51</v>
      </c>
      <c r="H103" s="263"/>
      <c r="I103" s="97"/>
      <c r="DD103" s="121"/>
    </row>
    <row r="104" spans="1:108" ht="15">
      <c r="A104" s="239" t="s">
        <v>52</v>
      </c>
      <c r="B104" s="266"/>
      <c r="C104" s="266"/>
      <c r="D104" s="266"/>
      <c r="E104" s="266"/>
      <c r="F104" s="266"/>
      <c r="G104" s="266"/>
      <c r="H104" s="263"/>
      <c r="I104" s="97"/>
      <c r="DD104" s="121"/>
    </row>
    <row r="105" spans="1:108" ht="15">
      <c r="A105" s="239" t="s">
        <v>53</v>
      </c>
      <c r="B105" s="266"/>
      <c r="C105" s="266"/>
      <c r="D105" s="266"/>
      <c r="E105" s="266"/>
      <c r="F105" s="266"/>
      <c r="G105" s="266"/>
      <c r="H105" s="263"/>
      <c r="I105" s="97"/>
      <c r="DD105" s="121"/>
    </row>
    <row r="106" spans="1:108" ht="15">
      <c r="A106" s="239" t="s">
        <v>54</v>
      </c>
      <c r="B106" s="266"/>
      <c r="C106" s="266"/>
      <c r="D106" s="266"/>
      <c r="E106" s="266"/>
      <c r="F106" s="266"/>
      <c r="G106" s="266"/>
      <c r="H106" s="263"/>
      <c r="I106" s="97"/>
      <c r="DD106" s="121"/>
    </row>
    <row r="107" spans="1:108" ht="15">
      <c r="A107" s="239" t="s">
        <v>55</v>
      </c>
      <c r="B107" s="266"/>
      <c r="C107" s="266"/>
      <c r="D107" s="266"/>
      <c r="E107" s="266"/>
      <c r="F107" s="266"/>
      <c r="G107" s="266"/>
      <c r="H107" s="263"/>
      <c r="I107" s="97"/>
      <c r="DD107" s="121"/>
    </row>
    <row r="108" spans="1:108" ht="15">
      <c r="A108" s="239" t="s">
        <v>56</v>
      </c>
      <c r="B108" s="266"/>
      <c r="C108" s="266"/>
      <c r="D108" s="266"/>
      <c r="E108" s="266"/>
      <c r="F108" s="266"/>
      <c r="G108" s="266"/>
      <c r="H108" s="263"/>
      <c r="I108" s="97"/>
      <c r="DD108" s="121"/>
    </row>
    <row r="109" spans="1:108" ht="15">
      <c r="A109" s="239" t="s">
        <v>57</v>
      </c>
      <c r="B109" s="266"/>
      <c r="C109" s="266"/>
      <c r="D109" s="266"/>
      <c r="E109" s="266"/>
      <c r="F109" s="266"/>
      <c r="G109" s="266"/>
      <c r="H109" s="263"/>
      <c r="I109" s="97"/>
      <c r="DD109" s="121"/>
    </row>
    <row r="110" spans="1:108" ht="15">
      <c r="A110" s="239" t="s">
        <v>58</v>
      </c>
      <c r="B110" s="266"/>
      <c r="C110" s="266"/>
      <c r="D110" s="266"/>
      <c r="E110" s="266"/>
      <c r="F110" s="266"/>
      <c r="G110" s="266"/>
      <c r="H110" s="263"/>
      <c r="I110" s="97"/>
      <c r="DD110" s="121"/>
    </row>
    <row r="111" spans="1:108" ht="15">
      <c r="A111" s="239" t="s">
        <v>59</v>
      </c>
      <c r="B111" s="266"/>
      <c r="C111" s="266"/>
      <c r="D111" s="266"/>
      <c r="E111" s="266"/>
      <c r="F111" s="266"/>
      <c r="G111" s="266"/>
      <c r="H111" s="263"/>
      <c r="I111" s="97"/>
      <c r="DD111" s="121"/>
    </row>
    <row r="112" spans="1:108" ht="15">
      <c r="A112" s="239" t="s">
        <v>60</v>
      </c>
      <c r="B112" s="266"/>
      <c r="C112" s="266"/>
      <c r="D112" s="266"/>
      <c r="E112" s="266"/>
      <c r="F112" s="266"/>
      <c r="G112" s="266"/>
      <c r="H112" s="263"/>
      <c r="I112" s="97"/>
      <c r="DD112" s="121"/>
    </row>
    <row r="113" spans="1:108" ht="15">
      <c r="A113" s="239" t="s">
        <v>61</v>
      </c>
      <c r="B113" s="266"/>
      <c r="C113" s="266"/>
      <c r="D113" s="266"/>
      <c r="E113" s="266"/>
      <c r="F113" s="266"/>
      <c r="G113" s="266"/>
      <c r="H113" s="263"/>
      <c r="I113" s="97"/>
      <c r="DD113" s="121"/>
    </row>
    <row r="114" spans="1:108" ht="15">
      <c r="A114" s="239" t="s">
        <v>62</v>
      </c>
      <c r="B114" s="266"/>
      <c r="C114" s="266"/>
      <c r="D114" s="266"/>
      <c r="E114" s="266"/>
      <c r="F114" s="266"/>
      <c r="G114" s="266"/>
      <c r="H114" s="263"/>
      <c r="I114" s="97"/>
      <c r="DD114" s="121"/>
    </row>
    <row r="115" spans="1:108" ht="15">
      <c r="A115" s="239" t="s">
        <v>63</v>
      </c>
      <c r="B115" s="266"/>
      <c r="C115" s="266"/>
      <c r="D115" s="266"/>
      <c r="E115" s="266"/>
      <c r="F115" s="266"/>
      <c r="G115" s="266"/>
      <c r="H115" s="263"/>
      <c r="I115" s="97"/>
      <c r="DD115" s="121"/>
    </row>
    <row r="116" spans="1:108" ht="15">
      <c r="A116" s="277" t="s">
        <v>64</v>
      </c>
      <c r="B116" s="206">
        <f>+B100</f>
        <v>0</v>
      </c>
      <c r="C116" s="206">
        <f>+B116*(1+$B$9)</f>
        <v>0</v>
      </c>
      <c r="D116" s="206">
        <f>+C116*(1+$C$9)</f>
        <v>0</v>
      </c>
      <c r="E116" s="206">
        <f>+D116*(1+$D$9)</f>
        <v>0</v>
      </c>
      <c r="F116" s="206">
        <f>+E116*(1+$E$9)</f>
        <v>0</v>
      </c>
      <c r="G116" s="206">
        <f>+F116*(1+$F$9)</f>
        <v>0</v>
      </c>
      <c r="H116" s="263"/>
      <c r="I116" s="97"/>
      <c r="DD116" s="121"/>
    </row>
    <row r="117" spans="1:108" ht="15">
      <c r="A117" s="277" t="s">
        <v>275</v>
      </c>
      <c r="B117" s="206">
        <f>SUM(B104:B115)</f>
        <v>0</v>
      </c>
      <c r="C117" s="206">
        <f>SUM(C104:C115)</f>
        <v>0</v>
      </c>
      <c r="D117" s="206">
        <f>SUM(D104:D115)</f>
        <v>0</v>
      </c>
      <c r="E117" s="206">
        <f>SUM(E104:E115)</f>
        <v>0</v>
      </c>
      <c r="F117" s="206">
        <f>SUM(F104:F115)</f>
        <v>0</v>
      </c>
      <c r="G117" s="206">
        <f>SUM(G104:G115)</f>
        <v>0</v>
      </c>
      <c r="H117" s="263"/>
      <c r="I117" s="97"/>
      <c r="DD117" s="121"/>
    </row>
    <row r="118" spans="1:108" ht="15">
      <c r="A118" s="286" t="s">
        <v>66</v>
      </c>
      <c r="B118" s="287">
        <f>B116*B117</f>
        <v>0</v>
      </c>
      <c r="C118" s="287">
        <f>C116*C117</f>
        <v>0</v>
      </c>
      <c r="D118" s="287">
        <f>D116*D117</f>
        <v>0</v>
      </c>
      <c r="E118" s="287">
        <f>E116*E117</f>
        <v>0</v>
      </c>
      <c r="F118" s="287">
        <f>F116*F117</f>
        <v>0</v>
      </c>
      <c r="G118" s="287">
        <f>G116*G117</f>
        <v>0</v>
      </c>
      <c r="H118" s="263"/>
      <c r="I118" s="97"/>
      <c r="DD118" s="121"/>
    </row>
    <row r="119" spans="1:10" ht="15">
      <c r="A119" s="288"/>
      <c r="B119" s="288"/>
      <c r="C119" s="288"/>
      <c r="D119" s="288"/>
      <c r="E119" s="288"/>
      <c r="F119" s="288"/>
      <c r="G119" s="169"/>
      <c r="H119" s="169"/>
      <c r="I119" s="169"/>
      <c r="J119" s="271"/>
    </row>
    <row r="120" spans="1:10" ht="15.75">
      <c r="A120" s="56"/>
      <c r="B120" s="56"/>
      <c r="C120" s="566" t="s">
        <v>156</v>
      </c>
      <c r="D120" s="566"/>
      <c r="E120" s="566"/>
      <c r="F120" s="566"/>
      <c r="G120" s="566"/>
      <c r="H120" s="169"/>
      <c r="I120" s="169"/>
      <c r="J120" s="271"/>
    </row>
    <row r="121" spans="1:10" ht="15.75">
      <c r="A121" s="567"/>
      <c r="B121" s="568"/>
      <c r="C121" s="549" t="s">
        <v>300</v>
      </c>
      <c r="D121" s="549"/>
      <c r="E121" s="549"/>
      <c r="F121" s="549"/>
      <c r="G121" s="549"/>
      <c r="H121" s="169"/>
      <c r="I121" s="169"/>
      <c r="J121" s="271"/>
    </row>
    <row r="122" spans="1:10" ht="15.75">
      <c r="A122" s="249" t="s">
        <v>45</v>
      </c>
      <c r="B122" s="250" t="s">
        <v>274</v>
      </c>
      <c r="C122" s="250" t="s">
        <v>47</v>
      </c>
      <c r="D122" s="250" t="s">
        <v>48</v>
      </c>
      <c r="E122" s="250" t="s">
        <v>49</v>
      </c>
      <c r="F122" s="250" t="s">
        <v>50</v>
      </c>
      <c r="G122" s="250" t="s">
        <v>51</v>
      </c>
      <c r="H122" s="169"/>
      <c r="I122" s="169"/>
      <c r="J122" s="271"/>
    </row>
    <row r="123" spans="1:10" ht="15">
      <c r="A123" s="251">
        <f>C$11</f>
        <v>0</v>
      </c>
      <c r="B123" s="252">
        <f>B28</f>
        <v>0</v>
      </c>
      <c r="C123" s="252">
        <f>C28</f>
        <v>0</v>
      </c>
      <c r="D123" s="252">
        <f>D28</f>
        <v>0</v>
      </c>
      <c r="E123" s="252">
        <f>E28</f>
        <v>0</v>
      </c>
      <c r="F123" s="252">
        <f>F28</f>
        <v>0</v>
      </c>
      <c r="G123" s="252">
        <f>G28</f>
        <v>0</v>
      </c>
      <c r="H123" s="169"/>
      <c r="I123" s="169"/>
      <c r="J123" s="271"/>
    </row>
    <row r="124" spans="1:10" ht="15">
      <c r="A124" s="251">
        <f>C$33</f>
        <v>0</v>
      </c>
      <c r="B124" s="252">
        <f>B50</f>
        <v>0</v>
      </c>
      <c r="C124" s="252">
        <f>C50</f>
        <v>0</v>
      </c>
      <c r="D124" s="252">
        <f>D50</f>
        <v>0</v>
      </c>
      <c r="E124" s="252">
        <f>E50</f>
        <v>0</v>
      </c>
      <c r="F124" s="252">
        <f>F50</f>
        <v>0</v>
      </c>
      <c r="G124" s="252">
        <f>G50</f>
        <v>0</v>
      </c>
      <c r="H124" s="169"/>
      <c r="I124" s="169"/>
      <c r="J124" s="271"/>
    </row>
    <row r="125" spans="1:10" ht="15">
      <c r="A125" s="251">
        <f>C$55</f>
        <v>0</v>
      </c>
      <c r="B125" s="252">
        <f>B72</f>
        <v>0</v>
      </c>
      <c r="C125" s="252">
        <f>C72</f>
        <v>0</v>
      </c>
      <c r="D125" s="252">
        <f>D72</f>
        <v>0</v>
      </c>
      <c r="E125" s="252">
        <f>E72</f>
        <v>0</v>
      </c>
      <c r="F125" s="252">
        <f>F72</f>
        <v>0</v>
      </c>
      <c r="G125" s="252">
        <f>G72</f>
        <v>0</v>
      </c>
      <c r="H125" s="169"/>
      <c r="I125" s="169"/>
      <c r="J125" s="271"/>
    </row>
    <row r="126" spans="1:10" ht="15">
      <c r="A126" s="251">
        <f>C$77</f>
        <v>0</v>
      </c>
      <c r="B126" s="252">
        <f>B94</f>
        <v>0</v>
      </c>
      <c r="C126" s="252">
        <f>C94</f>
        <v>0</v>
      </c>
      <c r="D126" s="252">
        <f>D94</f>
        <v>0</v>
      </c>
      <c r="E126" s="252">
        <f>E94</f>
        <v>0</v>
      </c>
      <c r="F126" s="252">
        <f>F94</f>
        <v>0</v>
      </c>
      <c r="G126" s="252">
        <f>G94</f>
        <v>0</v>
      </c>
      <c r="H126" s="169"/>
      <c r="I126" s="169"/>
      <c r="J126" s="271"/>
    </row>
    <row r="127" spans="1:10" ht="15">
      <c r="A127" s="251">
        <f>C$99</f>
        <v>0</v>
      </c>
      <c r="B127" s="252">
        <f>B116</f>
        <v>0</v>
      </c>
      <c r="C127" s="252">
        <f>C116</f>
        <v>0</v>
      </c>
      <c r="D127" s="252">
        <f>D116</f>
        <v>0</v>
      </c>
      <c r="E127" s="252">
        <f>E116</f>
        <v>0</v>
      </c>
      <c r="F127" s="252">
        <f>F116</f>
        <v>0</v>
      </c>
      <c r="G127" s="252">
        <f>G116</f>
        <v>0</v>
      </c>
      <c r="H127" s="169"/>
      <c r="I127" s="169"/>
      <c r="J127" s="271"/>
    </row>
    <row r="128" spans="1:10" ht="15">
      <c r="A128" s="56"/>
      <c r="B128" s="56"/>
      <c r="C128" s="256"/>
      <c r="D128" s="257"/>
      <c r="E128" s="257"/>
      <c r="F128" s="257"/>
      <c r="G128" s="257"/>
      <c r="H128" s="169"/>
      <c r="I128" s="169"/>
      <c r="J128" s="271"/>
    </row>
    <row r="129" spans="1:10" ht="15.75">
      <c r="A129" s="258" t="s">
        <v>45</v>
      </c>
      <c r="B129" s="259"/>
      <c r="C129" s="549" t="s">
        <v>301</v>
      </c>
      <c r="D129" s="549"/>
      <c r="E129" s="549"/>
      <c r="F129" s="549"/>
      <c r="G129" s="549"/>
      <c r="H129" s="169"/>
      <c r="I129" s="169"/>
      <c r="J129" s="271"/>
    </row>
    <row r="130" spans="1:10" ht="15">
      <c r="A130" s="251">
        <f>C$11</f>
        <v>0</v>
      </c>
      <c r="B130" s="252">
        <f>B29</f>
        <v>0</v>
      </c>
      <c r="C130" s="252">
        <f>C29</f>
        <v>0</v>
      </c>
      <c r="D130" s="252">
        <f>D29</f>
        <v>0</v>
      </c>
      <c r="E130" s="252">
        <f>E29</f>
        <v>0</v>
      </c>
      <c r="F130" s="252">
        <f>F29</f>
        <v>0</v>
      </c>
      <c r="G130" s="252">
        <f>G29</f>
        <v>0</v>
      </c>
      <c r="H130" s="169"/>
      <c r="I130" s="169"/>
      <c r="J130" s="271"/>
    </row>
    <row r="131" spans="1:10" ht="15">
      <c r="A131" s="251">
        <f>C$33</f>
        <v>0</v>
      </c>
      <c r="B131" s="252">
        <f>B51</f>
        <v>0</v>
      </c>
      <c r="C131" s="252">
        <f>C51</f>
        <v>0</v>
      </c>
      <c r="D131" s="252">
        <f>D51</f>
        <v>0</v>
      </c>
      <c r="E131" s="252">
        <f>E51</f>
        <v>0</v>
      </c>
      <c r="F131" s="252">
        <f>F51</f>
        <v>0</v>
      </c>
      <c r="G131" s="252">
        <f>G51</f>
        <v>0</v>
      </c>
      <c r="H131" s="169"/>
      <c r="I131" s="169"/>
      <c r="J131" s="271"/>
    </row>
    <row r="132" spans="1:10" ht="15">
      <c r="A132" s="251">
        <f>C$55</f>
        <v>0</v>
      </c>
      <c r="B132" s="252">
        <f>B73</f>
        <v>0</v>
      </c>
      <c r="C132" s="252">
        <f>C73</f>
        <v>0</v>
      </c>
      <c r="D132" s="252">
        <f>D73</f>
        <v>0</v>
      </c>
      <c r="E132" s="252">
        <f>E73</f>
        <v>0</v>
      </c>
      <c r="F132" s="252">
        <f>F73</f>
        <v>0</v>
      </c>
      <c r="G132" s="252">
        <f>G73</f>
        <v>0</v>
      </c>
      <c r="H132" s="169"/>
      <c r="I132" s="169"/>
      <c r="J132" s="271"/>
    </row>
    <row r="133" spans="1:10" ht="15">
      <c r="A133" s="251">
        <f>C$77</f>
        <v>0</v>
      </c>
      <c r="B133" s="252">
        <f>B95</f>
        <v>0</v>
      </c>
      <c r="C133" s="252">
        <f>C95</f>
        <v>0</v>
      </c>
      <c r="D133" s="252">
        <f>D95</f>
        <v>0</v>
      </c>
      <c r="E133" s="252">
        <f>E95</f>
        <v>0</v>
      </c>
      <c r="F133" s="252">
        <f>F95</f>
        <v>0</v>
      </c>
      <c r="G133" s="252">
        <f>G95</f>
        <v>0</v>
      </c>
      <c r="H133" s="169"/>
      <c r="I133" s="169"/>
      <c r="J133" s="271"/>
    </row>
    <row r="134" spans="1:10" ht="15">
      <c r="A134" s="251">
        <f>C$99</f>
        <v>0</v>
      </c>
      <c r="B134" s="252">
        <f>B117</f>
        <v>0</v>
      </c>
      <c r="C134" s="252">
        <f>C117</f>
        <v>0</v>
      </c>
      <c r="D134" s="252">
        <f>D117</f>
        <v>0</v>
      </c>
      <c r="E134" s="252">
        <f>E117</f>
        <v>0</v>
      </c>
      <c r="F134" s="252">
        <f>F117</f>
        <v>0</v>
      </c>
      <c r="G134" s="252">
        <f>G117</f>
        <v>0</v>
      </c>
      <c r="H134" s="169"/>
      <c r="I134" s="169"/>
      <c r="J134" s="271"/>
    </row>
    <row r="135" spans="1:10" ht="15">
      <c r="A135" s="56"/>
      <c r="B135" s="56"/>
      <c r="C135" s="56"/>
      <c r="D135" s="56"/>
      <c r="E135" s="56"/>
      <c r="F135" s="56"/>
      <c r="G135" s="56"/>
      <c r="H135" s="169"/>
      <c r="I135" s="169"/>
      <c r="J135" s="271"/>
    </row>
    <row r="136" spans="1:10" ht="15.75">
      <c r="A136" s="258" t="s">
        <v>45</v>
      </c>
      <c r="B136" s="259"/>
      <c r="C136" s="549" t="s">
        <v>302</v>
      </c>
      <c r="D136" s="549"/>
      <c r="E136" s="549"/>
      <c r="F136" s="549"/>
      <c r="G136" s="549"/>
      <c r="H136" s="169"/>
      <c r="I136" s="169"/>
      <c r="J136" s="271"/>
    </row>
    <row r="137" spans="1:10" ht="15">
      <c r="A137" s="251">
        <f>C$11</f>
        <v>0</v>
      </c>
      <c r="B137" s="253">
        <f aca="true" t="shared" si="0" ref="B137:G137">B123*B130</f>
        <v>0</v>
      </c>
      <c r="C137" s="253">
        <f t="shared" si="0"/>
        <v>0</v>
      </c>
      <c r="D137" s="253">
        <f t="shared" si="0"/>
        <v>0</v>
      </c>
      <c r="E137" s="253">
        <f t="shared" si="0"/>
        <v>0</v>
      </c>
      <c r="F137" s="253">
        <f t="shared" si="0"/>
        <v>0</v>
      </c>
      <c r="G137" s="253">
        <f t="shared" si="0"/>
        <v>0</v>
      </c>
      <c r="H137" s="169"/>
      <c r="I137" s="169"/>
      <c r="J137" s="271"/>
    </row>
    <row r="138" spans="1:10" ht="15">
      <c r="A138" s="251">
        <f>C$33</f>
        <v>0</v>
      </c>
      <c r="B138" s="253">
        <f aca="true" t="shared" si="1" ref="B138:G141">B124*B131</f>
        <v>0</v>
      </c>
      <c r="C138" s="253">
        <f t="shared" si="1"/>
        <v>0</v>
      </c>
      <c r="D138" s="253">
        <f t="shared" si="1"/>
        <v>0</v>
      </c>
      <c r="E138" s="253">
        <f t="shared" si="1"/>
        <v>0</v>
      </c>
      <c r="F138" s="253">
        <f t="shared" si="1"/>
        <v>0</v>
      </c>
      <c r="G138" s="253">
        <f t="shared" si="1"/>
        <v>0</v>
      </c>
      <c r="H138" s="56"/>
      <c r="I138" s="56"/>
      <c r="J138" s="271"/>
    </row>
    <row r="139" spans="1:10" ht="15">
      <c r="A139" s="251">
        <f>C$55</f>
        <v>0</v>
      </c>
      <c r="B139" s="253">
        <f t="shared" si="1"/>
        <v>0</v>
      </c>
      <c r="C139" s="253">
        <f t="shared" si="1"/>
        <v>0</v>
      </c>
      <c r="D139" s="253">
        <f t="shared" si="1"/>
        <v>0</v>
      </c>
      <c r="E139" s="253">
        <f t="shared" si="1"/>
        <v>0</v>
      </c>
      <c r="F139" s="253">
        <f t="shared" si="1"/>
        <v>0</v>
      </c>
      <c r="G139" s="253">
        <f t="shared" si="1"/>
        <v>0</v>
      </c>
      <c r="H139" s="56"/>
      <c r="I139" s="56"/>
      <c r="J139" s="271"/>
    </row>
    <row r="140" spans="1:10" ht="15">
      <c r="A140" s="251">
        <f>C$77</f>
        <v>0</v>
      </c>
      <c r="B140" s="253">
        <f t="shared" si="1"/>
        <v>0</v>
      </c>
      <c r="C140" s="253">
        <f t="shared" si="1"/>
        <v>0</v>
      </c>
      <c r="D140" s="253">
        <f t="shared" si="1"/>
        <v>0</v>
      </c>
      <c r="E140" s="253">
        <f t="shared" si="1"/>
        <v>0</v>
      </c>
      <c r="F140" s="253">
        <f t="shared" si="1"/>
        <v>0</v>
      </c>
      <c r="G140" s="253">
        <f t="shared" si="1"/>
        <v>0</v>
      </c>
      <c r="H140" s="56"/>
      <c r="I140" s="56"/>
      <c r="J140" s="271"/>
    </row>
    <row r="141" spans="1:10" ht="15">
      <c r="A141" s="251">
        <f>C$99</f>
        <v>0</v>
      </c>
      <c r="B141" s="253">
        <f>B127*B134</f>
        <v>0</v>
      </c>
      <c r="C141" s="253">
        <f>C127*C134</f>
        <v>0</v>
      </c>
      <c r="D141" s="253">
        <f t="shared" si="1"/>
        <v>0</v>
      </c>
      <c r="E141" s="253">
        <f t="shared" si="1"/>
        <v>0</v>
      </c>
      <c r="F141" s="253">
        <f t="shared" si="1"/>
        <v>0</v>
      </c>
      <c r="G141" s="253">
        <f t="shared" si="1"/>
        <v>0</v>
      </c>
      <c r="H141" s="56"/>
      <c r="I141" s="56"/>
      <c r="J141" s="271"/>
    </row>
    <row r="142" spans="1:10" ht="15.75">
      <c r="A142" s="56"/>
      <c r="B142" s="260">
        <f aca="true" t="shared" si="2" ref="B142:G142">SUM(B137:B141)</f>
        <v>0</v>
      </c>
      <c r="C142" s="260">
        <f t="shared" si="2"/>
        <v>0</v>
      </c>
      <c r="D142" s="260">
        <f t="shared" si="2"/>
        <v>0</v>
      </c>
      <c r="E142" s="260">
        <f t="shared" si="2"/>
        <v>0</v>
      </c>
      <c r="F142" s="260">
        <f t="shared" si="2"/>
        <v>0</v>
      </c>
      <c r="G142" s="260">
        <f t="shared" si="2"/>
        <v>0</v>
      </c>
      <c r="H142" s="56"/>
      <c r="I142" s="56"/>
      <c r="J142" s="271"/>
    </row>
    <row r="143" spans="1:10" ht="15">
      <c r="A143" s="56"/>
      <c r="B143" s="56"/>
      <c r="C143" s="56"/>
      <c r="D143" s="56"/>
      <c r="E143" s="56"/>
      <c r="F143" s="56"/>
      <c r="G143" s="56"/>
      <c r="H143" s="56"/>
      <c r="I143" s="56"/>
      <c r="J143" s="271"/>
    </row>
    <row r="144" spans="1:10" ht="15">
      <c r="A144" s="261" t="s">
        <v>102</v>
      </c>
      <c r="B144" s="262">
        <f aca="true" t="shared" si="3" ref="B144:G144">B142/12</f>
        <v>0</v>
      </c>
      <c r="C144" s="262">
        <f t="shared" si="3"/>
        <v>0</v>
      </c>
      <c r="D144" s="262">
        <f t="shared" si="3"/>
        <v>0</v>
      </c>
      <c r="E144" s="262">
        <f t="shared" si="3"/>
        <v>0</v>
      </c>
      <c r="F144" s="262">
        <f t="shared" si="3"/>
        <v>0</v>
      </c>
      <c r="G144" s="262">
        <f t="shared" si="3"/>
        <v>0</v>
      </c>
      <c r="H144" s="56"/>
      <c r="I144" s="56"/>
      <c r="J144" s="271"/>
    </row>
    <row r="145" spans="1:10" ht="15">
      <c r="A145" s="56"/>
      <c r="B145" s="56"/>
      <c r="C145" s="56"/>
      <c r="D145" s="56"/>
      <c r="E145" s="56"/>
      <c r="F145" s="56"/>
      <c r="G145" s="56"/>
      <c r="H145" s="56"/>
      <c r="I145" s="56"/>
      <c r="J145" s="271"/>
    </row>
    <row r="146" spans="1:10" ht="15">
      <c r="A146" s="56"/>
      <c r="B146" s="56"/>
      <c r="C146" s="56"/>
      <c r="D146" s="56"/>
      <c r="E146" s="56"/>
      <c r="F146" s="56"/>
      <c r="G146" s="56"/>
      <c r="H146" s="56"/>
      <c r="I146" s="56"/>
      <c r="J146" s="271"/>
    </row>
    <row r="147" spans="1:10" ht="15">
      <c r="A147" s="56"/>
      <c r="B147" s="56"/>
      <c r="C147" s="56"/>
      <c r="D147" s="56"/>
      <c r="E147" s="56"/>
      <c r="F147" s="56"/>
      <c r="G147" s="56"/>
      <c r="H147" s="56"/>
      <c r="I147" s="56"/>
      <c r="J147" s="271"/>
    </row>
    <row r="148" spans="1:10" ht="15">
      <c r="A148" s="56"/>
      <c r="B148" s="56"/>
      <c r="C148" s="56"/>
      <c r="D148" s="56"/>
      <c r="E148" s="56"/>
      <c r="F148" s="56"/>
      <c r="G148" s="56"/>
      <c r="H148" s="56"/>
      <c r="I148" s="56"/>
      <c r="J148" s="271"/>
    </row>
    <row r="149" spans="1:10" ht="15">
      <c r="A149" s="56"/>
      <c r="B149" s="56"/>
      <c r="C149" s="56"/>
      <c r="D149" s="56"/>
      <c r="E149" s="56"/>
      <c r="F149" s="56"/>
      <c r="G149" s="56"/>
      <c r="H149" s="56"/>
      <c r="I149" s="56"/>
      <c r="J149" s="271"/>
    </row>
    <row r="150" spans="1:10" ht="15">
      <c r="A150" s="56"/>
      <c r="B150" s="56"/>
      <c r="C150" s="56"/>
      <c r="D150" s="56"/>
      <c r="E150" s="56"/>
      <c r="F150" s="56"/>
      <c r="G150" s="56"/>
      <c r="H150" s="56"/>
      <c r="I150" s="56"/>
      <c r="J150" s="271"/>
    </row>
    <row r="151" spans="1:10" ht="15">
      <c r="A151" s="56"/>
      <c r="B151" s="56"/>
      <c r="C151" s="56"/>
      <c r="D151" s="56"/>
      <c r="E151" s="56"/>
      <c r="F151" s="56"/>
      <c r="G151" s="56"/>
      <c r="H151" s="56"/>
      <c r="I151" s="56"/>
      <c r="J151" s="271"/>
    </row>
    <row r="152" spans="1:10" ht="15">
      <c r="A152" s="56"/>
      <c r="B152" s="56"/>
      <c r="C152" s="56"/>
      <c r="D152" s="56"/>
      <c r="E152" s="56"/>
      <c r="F152" s="56"/>
      <c r="G152" s="56"/>
      <c r="H152" s="56"/>
      <c r="I152" s="56"/>
      <c r="J152" s="271"/>
    </row>
  </sheetData>
  <sheetProtection sheet="1" objects="1" scenarios="1"/>
  <mergeCells count="32">
    <mergeCell ref="A102:G102"/>
    <mergeCell ref="A32:C32"/>
    <mergeCell ref="F76:I76"/>
    <mergeCell ref="F98:I98"/>
    <mergeCell ref="A80:G80"/>
    <mergeCell ref="B34:E34"/>
    <mergeCell ref="A55:B55"/>
    <mergeCell ref="C55:E55"/>
    <mergeCell ref="B56:E56"/>
    <mergeCell ref="A77:B77"/>
    <mergeCell ref="A58:G58"/>
    <mergeCell ref="C77:E77"/>
    <mergeCell ref="B78:E78"/>
    <mergeCell ref="A99:B99"/>
    <mergeCell ref="C99:E99"/>
    <mergeCell ref="B100:E100"/>
    <mergeCell ref="C136:G136"/>
    <mergeCell ref="A5:G5"/>
    <mergeCell ref="C120:G120"/>
    <mergeCell ref="A121:B121"/>
    <mergeCell ref="C121:G121"/>
    <mergeCell ref="C129:G129"/>
    <mergeCell ref="F32:I32"/>
    <mergeCell ref="F54:I54"/>
    <mergeCell ref="B7:F7"/>
    <mergeCell ref="A14:G14"/>
    <mergeCell ref="A36:G36"/>
    <mergeCell ref="A11:B11"/>
    <mergeCell ref="C11:E11"/>
    <mergeCell ref="B12:E12"/>
    <mergeCell ref="A33:B33"/>
    <mergeCell ref="C33:E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4"/>
  <rowBreaks count="2" manualBreakCount="2">
    <brk id="54" max="6" man="1"/>
    <brk id="98" max="6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8:S51"/>
  <sheetViews>
    <sheetView showGridLines="0" zoomScale="80" zoomScaleNormal="80" zoomScaleSheetLayoutView="55" zoomScalePageLayoutView="0" workbookViewId="0" topLeftCell="A1">
      <selection activeCell="X20" sqref="X20"/>
    </sheetView>
  </sheetViews>
  <sheetFormatPr defaultColWidth="11.421875" defaultRowHeight="15"/>
  <cols>
    <col min="1" max="2" width="11.421875" style="74" customWidth="1"/>
    <col min="3" max="3" width="18.7109375" style="74" customWidth="1"/>
    <col min="4" max="4" width="18.57421875" style="74" customWidth="1"/>
    <col min="5" max="5" width="11.421875" style="74" customWidth="1"/>
    <col min="6" max="6" width="14.8515625" style="74" bestFit="1" customWidth="1"/>
    <col min="7" max="8" width="11.421875" style="74" customWidth="1"/>
    <col min="9" max="9" width="23.28125" style="74" customWidth="1"/>
    <col min="10" max="10" width="11.421875" style="74" customWidth="1"/>
    <col min="11" max="12" width="12.140625" style="74" bestFit="1" customWidth="1"/>
    <col min="13" max="14" width="11.421875" style="74" customWidth="1"/>
    <col min="15" max="15" width="19.8515625" style="74" customWidth="1"/>
    <col min="16" max="19" width="11.421875" style="74" customWidth="1"/>
    <col min="20" max="16384" width="11.421875" style="74" customWidth="1"/>
  </cols>
  <sheetData>
    <row r="1" ht="15"/>
    <row r="2" ht="15"/>
    <row r="3" ht="15"/>
    <row r="4" ht="15"/>
    <row r="5" ht="15"/>
    <row r="6" ht="15"/>
    <row r="7" ht="15"/>
    <row r="8" spans="2:18" ht="18" customHeight="1">
      <c r="B8" s="579" t="s">
        <v>43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1"/>
    </row>
    <row r="9" ht="15"/>
    <row r="10" ht="15"/>
    <row r="11" ht="15.75" thickBot="1"/>
    <row r="12" spans="2:19" ht="15.75" thickBot="1">
      <c r="B12" s="582" t="s">
        <v>35</v>
      </c>
      <c r="C12" s="583"/>
      <c r="D12" s="583"/>
      <c r="E12" s="583"/>
      <c r="F12" s="584"/>
      <c r="G12" s="75"/>
      <c r="H12" s="582" t="s">
        <v>195</v>
      </c>
      <c r="I12" s="583"/>
      <c r="J12" s="583"/>
      <c r="K12" s="583"/>
      <c r="L12" s="584"/>
      <c r="M12" s="75"/>
      <c r="N12" s="582" t="s">
        <v>36</v>
      </c>
      <c r="O12" s="583"/>
      <c r="P12" s="583"/>
      <c r="Q12" s="583"/>
      <c r="R12" s="584"/>
      <c r="S12" s="75"/>
    </row>
    <row r="13" spans="2:19" s="78" customFormat="1" ht="33" customHeight="1">
      <c r="B13" s="76" t="s">
        <v>16</v>
      </c>
      <c r="C13" s="76" t="s">
        <v>37</v>
      </c>
      <c r="D13" s="76" t="s">
        <v>38</v>
      </c>
      <c r="E13" s="76" t="s">
        <v>39</v>
      </c>
      <c r="F13" s="76" t="s">
        <v>40</v>
      </c>
      <c r="G13" s="77"/>
      <c r="H13" s="76" t="s">
        <v>16</v>
      </c>
      <c r="I13" s="76" t="s">
        <v>37</v>
      </c>
      <c r="J13" s="76" t="s">
        <v>38</v>
      </c>
      <c r="K13" s="76" t="s">
        <v>39</v>
      </c>
      <c r="L13" s="76" t="s">
        <v>40</v>
      </c>
      <c r="M13" s="77"/>
      <c r="N13" s="76" t="s">
        <v>16</v>
      </c>
      <c r="O13" s="76" t="s">
        <v>37</v>
      </c>
      <c r="P13" s="76" t="s">
        <v>38</v>
      </c>
      <c r="Q13" s="76" t="s">
        <v>39</v>
      </c>
      <c r="R13" s="76" t="s">
        <v>40</v>
      </c>
      <c r="S13" s="77"/>
    </row>
    <row r="14" spans="2:19" ht="19.5" customHeight="1">
      <c r="B14" s="79"/>
      <c r="C14" s="80"/>
      <c r="D14" s="81"/>
      <c r="E14" s="23"/>
      <c r="F14" s="86">
        <f>E14*B14</f>
        <v>0</v>
      </c>
      <c r="G14" s="75"/>
      <c r="H14" s="79"/>
      <c r="I14" s="80"/>
      <c r="J14" s="81"/>
      <c r="K14" s="23"/>
      <c r="L14" s="86">
        <f>+H14*K14</f>
        <v>0</v>
      </c>
      <c r="M14" s="75"/>
      <c r="N14" s="79"/>
      <c r="O14" s="80"/>
      <c r="P14" s="81"/>
      <c r="Q14" s="23"/>
      <c r="R14" s="86">
        <f aca="true" t="shared" si="0" ref="R14:R28">Q14*N14</f>
        <v>0</v>
      </c>
      <c r="S14" s="75"/>
    </row>
    <row r="15" spans="2:19" ht="19.5" customHeight="1">
      <c r="B15" s="79"/>
      <c r="C15" s="80"/>
      <c r="D15" s="81"/>
      <c r="E15" s="23"/>
      <c r="F15" s="86">
        <f aca="true" t="shared" si="1" ref="F15:F28">E15*B15</f>
        <v>0</v>
      </c>
      <c r="G15" s="75"/>
      <c r="H15" s="79"/>
      <c r="I15" s="80"/>
      <c r="J15" s="81"/>
      <c r="K15" s="23"/>
      <c r="L15" s="86">
        <f aca="true" t="shared" si="2" ref="L15:L28">+H15*K15</f>
        <v>0</v>
      </c>
      <c r="M15" s="75"/>
      <c r="N15" s="79"/>
      <c r="O15" s="80"/>
      <c r="P15" s="81"/>
      <c r="Q15" s="23"/>
      <c r="R15" s="86">
        <f t="shared" si="0"/>
        <v>0</v>
      </c>
      <c r="S15" s="75"/>
    </row>
    <row r="16" spans="2:19" ht="19.5" customHeight="1">
      <c r="B16" s="79"/>
      <c r="C16" s="80"/>
      <c r="D16" s="81"/>
      <c r="E16" s="23"/>
      <c r="F16" s="86">
        <f t="shared" si="1"/>
        <v>0</v>
      </c>
      <c r="G16" s="75"/>
      <c r="H16" s="79"/>
      <c r="I16" s="80"/>
      <c r="J16" s="81"/>
      <c r="K16" s="23"/>
      <c r="L16" s="86">
        <f t="shared" si="2"/>
        <v>0</v>
      </c>
      <c r="M16" s="75"/>
      <c r="N16" s="79"/>
      <c r="O16" s="80"/>
      <c r="P16" s="81"/>
      <c r="Q16" s="23"/>
      <c r="R16" s="86">
        <f t="shared" si="0"/>
        <v>0</v>
      </c>
      <c r="S16" s="75"/>
    </row>
    <row r="17" spans="2:19" ht="19.5" customHeight="1">
      <c r="B17" s="79"/>
      <c r="C17" s="80"/>
      <c r="D17" s="81"/>
      <c r="E17" s="23"/>
      <c r="F17" s="86">
        <f t="shared" si="1"/>
        <v>0</v>
      </c>
      <c r="G17" s="75"/>
      <c r="H17" s="79"/>
      <c r="I17" s="80"/>
      <c r="J17" s="81"/>
      <c r="K17" s="23"/>
      <c r="L17" s="86">
        <f t="shared" si="2"/>
        <v>0</v>
      </c>
      <c r="M17" s="75"/>
      <c r="N17" s="79"/>
      <c r="O17" s="80"/>
      <c r="P17" s="81"/>
      <c r="Q17" s="23"/>
      <c r="R17" s="86">
        <f t="shared" si="0"/>
        <v>0</v>
      </c>
      <c r="S17" s="75"/>
    </row>
    <row r="18" spans="2:19" ht="19.5" customHeight="1">
      <c r="B18" s="79"/>
      <c r="C18" s="80"/>
      <c r="D18" s="81"/>
      <c r="E18" s="23"/>
      <c r="F18" s="86">
        <f t="shared" si="1"/>
        <v>0</v>
      </c>
      <c r="G18" s="75"/>
      <c r="H18" s="79"/>
      <c r="I18" s="80"/>
      <c r="J18" s="81"/>
      <c r="K18" s="23"/>
      <c r="L18" s="86">
        <f t="shared" si="2"/>
        <v>0</v>
      </c>
      <c r="M18" s="75"/>
      <c r="N18" s="79"/>
      <c r="O18" s="80"/>
      <c r="P18" s="81"/>
      <c r="Q18" s="23"/>
      <c r="R18" s="86">
        <f t="shared" si="0"/>
        <v>0</v>
      </c>
      <c r="S18" s="75"/>
    </row>
    <row r="19" spans="2:19" ht="19.5" customHeight="1">
      <c r="B19" s="79"/>
      <c r="C19" s="80"/>
      <c r="D19" s="81"/>
      <c r="E19" s="23"/>
      <c r="F19" s="86">
        <f t="shared" si="1"/>
        <v>0</v>
      </c>
      <c r="G19" s="75"/>
      <c r="H19" s="79"/>
      <c r="I19" s="80"/>
      <c r="J19" s="81"/>
      <c r="K19" s="23"/>
      <c r="L19" s="86">
        <f t="shared" si="2"/>
        <v>0</v>
      </c>
      <c r="M19" s="75"/>
      <c r="N19" s="79"/>
      <c r="O19" s="80"/>
      <c r="P19" s="81"/>
      <c r="Q19" s="23"/>
      <c r="R19" s="86">
        <f t="shared" si="0"/>
        <v>0</v>
      </c>
      <c r="S19" s="75"/>
    </row>
    <row r="20" spans="2:19" ht="19.5" customHeight="1">
      <c r="B20" s="79"/>
      <c r="C20" s="80"/>
      <c r="D20" s="81"/>
      <c r="E20" s="23"/>
      <c r="F20" s="86">
        <f t="shared" si="1"/>
        <v>0</v>
      </c>
      <c r="G20" s="75"/>
      <c r="H20" s="79"/>
      <c r="I20" s="80"/>
      <c r="J20" s="81"/>
      <c r="K20" s="23"/>
      <c r="L20" s="86">
        <f t="shared" si="2"/>
        <v>0</v>
      </c>
      <c r="M20" s="75"/>
      <c r="N20" s="79"/>
      <c r="O20" s="80"/>
      <c r="P20" s="81"/>
      <c r="Q20" s="23"/>
      <c r="R20" s="86">
        <f t="shared" si="0"/>
        <v>0</v>
      </c>
      <c r="S20" s="75"/>
    </row>
    <row r="21" spans="2:19" ht="19.5" customHeight="1">
      <c r="B21" s="79"/>
      <c r="C21" s="80"/>
      <c r="D21" s="81"/>
      <c r="E21" s="23"/>
      <c r="F21" s="86">
        <f t="shared" si="1"/>
        <v>0</v>
      </c>
      <c r="G21" s="75"/>
      <c r="H21" s="79"/>
      <c r="I21" s="80"/>
      <c r="J21" s="81"/>
      <c r="K21" s="23"/>
      <c r="L21" s="86">
        <f t="shared" si="2"/>
        <v>0</v>
      </c>
      <c r="M21" s="75"/>
      <c r="N21" s="79"/>
      <c r="O21" s="80"/>
      <c r="P21" s="81"/>
      <c r="Q21" s="23"/>
      <c r="R21" s="86">
        <f t="shared" si="0"/>
        <v>0</v>
      </c>
      <c r="S21" s="75"/>
    </row>
    <row r="22" spans="2:19" ht="19.5" customHeight="1">
      <c r="B22" s="79"/>
      <c r="C22" s="80"/>
      <c r="D22" s="81"/>
      <c r="E22" s="23"/>
      <c r="F22" s="86">
        <f t="shared" si="1"/>
        <v>0</v>
      </c>
      <c r="G22" s="75"/>
      <c r="H22" s="79"/>
      <c r="I22" s="80"/>
      <c r="J22" s="81"/>
      <c r="K22" s="23"/>
      <c r="L22" s="86">
        <f t="shared" si="2"/>
        <v>0</v>
      </c>
      <c r="M22" s="75"/>
      <c r="N22" s="79"/>
      <c r="O22" s="80"/>
      <c r="P22" s="81"/>
      <c r="Q22" s="23"/>
      <c r="R22" s="86">
        <f t="shared" si="0"/>
        <v>0</v>
      </c>
      <c r="S22" s="75"/>
    </row>
    <row r="23" spans="2:19" ht="19.5" customHeight="1">
      <c r="B23" s="79"/>
      <c r="C23" s="80"/>
      <c r="D23" s="81"/>
      <c r="E23" s="23"/>
      <c r="F23" s="86">
        <f t="shared" si="1"/>
        <v>0</v>
      </c>
      <c r="G23" s="75"/>
      <c r="H23" s="79"/>
      <c r="I23" s="80"/>
      <c r="J23" s="81"/>
      <c r="K23" s="23"/>
      <c r="L23" s="86">
        <f t="shared" si="2"/>
        <v>0</v>
      </c>
      <c r="M23" s="75"/>
      <c r="N23" s="79"/>
      <c r="O23" s="80"/>
      <c r="P23" s="81"/>
      <c r="Q23" s="23"/>
      <c r="R23" s="86">
        <f t="shared" si="0"/>
        <v>0</v>
      </c>
      <c r="S23" s="75"/>
    </row>
    <row r="24" spans="2:19" ht="19.5" customHeight="1">
      <c r="B24" s="79"/>
      <c r="C24" s="82"/>
      <c r="D24" s="81"/>
      <c r="E24" s="23"/>
      <c r="F24" s="86">
        <f t="shared" si="1"/>
        <v>0</v>
      </c>
      <c r="G24" s="75"/>
      <c r="H24" s="79"/>
      <c r="I24" s="82"/>
      <c r="J24" s="81"/>
      <c r="K24" s="23"/>
      <c r="L24" s="86">
        <f t="shared" si="2"/>
        <v>0</v>
      </c>
      <c r="M24" s="75"/>
      <c r="N24" s="79"/>
      <c r="O24" s="82"/>
      <c r="P24" s="81"/>
      <c r="Q24" s="23"/>
      <c r="R24" s="86">
        <f t="shared" si="0"/>
        <v>0</v>
      </c>
      <c r="S24" s="75"/>
    </row>
    <row r="25" spans="2:19" ht="19.5" customHeight="1">
      <c r="B25" s="79"/>
      <c r="C25" s="80"/>
      <c r="D25" s="81"/>
      <c r="E25" s="23"/>
      <c r="F25" s="86">
        <f t="shared" si="1"/>
        <v>0</v>
      </c>
      <c r="G25" s="75"/>
      <c r="H25" s="79"/>
      <c r="I25" s="80"/>
      <c r="J25" s="81"/>
      <c r="K25" s="23"/>
      <c r="L25" s="86">
        <f t="shared" si="2"/>
        <v>0</v>
      </c>
      <c r="M25" s="75"/>
      <c r="N25" s="79"/>
      <c r="O25" s="80"/>
      <c r="P25" s="81"/>
      <c r="Q25" s="23"/>
      <c r="R25" s="86">
        <f t="shared" si="0"/>
        <v>0</v>
      </c>
      <c r="S25" s="75"/>
    </row>
    <row r="26" spans="2:19" ht="19.5" customHeight="1">
      <c r="B26" s="83"/>
      <c r="C26" s="80"/>
      <c r="D26" s="81"/>
      <c r="E26" s="84"/>
      <c r="F26" s="86">
        <f t="shared" si="1"/>
        <v>0</v>
      </c>
      <c r="G26" s="75"/>
      <c r="H26" s="83"/>
      <c r="I26" s="80"/>
      <c r="J26" s="81"/>
      <c r="K26" s="84"/>
      <c r="L26" s="86">
        <f t="shared" si="2"/>
        <v>0</v>
      </c>
      <c r="M26" s="75"/>
      <c r="N26" s="83"/>
      <c r="O26" s="80"/>
      <c r="P26" s="81"/>
      <c r="Q26" s="84"/>
      <c r="R26" s="86">
        <f>Q26*N26</f>
        <v>0</v>
      </c>
      <c r="S26" s="75"/>
    </row>
    <row r="27" spans="2:19" ht="19.5" customHeight="1">
      <c r="B27" s="83"/>
      <c r="C27" s="80"/>
      <c r="D27" s="81"/>
      <c r="E27" s="84"/>
      <c r="F27" s="86">
        <f t="shared" si="1"/>
        <v>0</v>
      </c>
      <c r="G27" s="75"/>
      <c r="H27" s="83"/>
      <c r="I27" s="80"/>
      <c r="J27" s="81"/>
      <c r="K27" s="84"/>
      <c r="L27" s="86">
        <f t="shared" si="2"/>
        <v>0</v>
      </c>
      <c r="M27" s="75"/>
      <c r="N27" s="83"/>
      <c r="O27" s="80"/>
      <c r="P27" s="81"/>
      <c r="Q27" s="84"/>
      <c r="R27" s="86">
        <f t="shared" si="0"/>
        <v>0</v>
      </c>
      <c r="S27" s="75"/>
    </row>
    <row r="28" spans="2:19" ht="19.5" customHeight="1" thickBot="1">
      <c r="B28" s="83"/>
      <c r="C28" s="80"/>
      <c r="D28" s="81"/>
      <c r="E28" s="84"/>
      <c r="F28" s="86">
        <f t="shared" si="1"/>
        <v>0</v>
      </c>
      <c r="G28" s="75"/>
      <c r="H28" s="83"/>
      <c r="I28" s="80"/>
      <c r="J28" s="81"/>
      <c r="K28" s="84"/>
      <c r="L28" s="86">
        <f t="shared" si="2"/>
        <v>0</v>
      </c>
      <c r="M28" s="75"/>
      <c r="N28" s="83"/>
      <c r="O28" s="80"/>
      <c r="P28" s="81"/>
      <c r="Q28" s="84"/>
      <c r="R28" s="86">
        <f t="shared" si="0"/>
        <v>0</v>
      </c>
      <c r="S28" s="75"/>
    </row>
    <row r="29" spans="2:19" ht="19.5" customHeight="1" thickBot="1">
      <c r="B29" s="585" t="s">
        <v>40</v>
      </c>
      <c r="C29" s="586"/>
      <c r="D29" s="586"/>
      <c r="E29" s="587"/>
      <c r="F29" s="87">
        <f>SUM(F14:F28)</f>
        <v>0</v>
      </c>
      <c r="G29" s="75"/>
      <c r="H29" s="585" t="s">
        <v>40</v>
      </c>
      <c r="I29" s="586"/>
      <c r="J29" s="586"/>
      <c r="K29" s="587"/>
      <c r="L29" s="87">
        <f>SUM(L14:L28)</f>
        <v>0</v>
      </c>
      <c r="M29" s="75"/>
      <c r="N29" s="585" t="s">
        <v>40</v>
      </c>
      <c r="O29" s="586"/>
      <c r="P29" s="586"/>
      <c r="Q29" s="587"/>
      <c r="R29" s="87">
        <f>SUM(R14:R28)</f>
        <v>0</v>
      </c>
      <c r="S29" s="75"/>
    </row>
    <row r="30" spans="2:18" ht="15.75" thickBot="1">
      <c r="B30" s="75"/>
      <c r="C30" s="75"/>
      <c r="D30" s="75"/>
      <c r="E30" s="75"/>
      <c r="F30" s="75"/>
      <c r="G30" s="75"/>
      <c r="H30" s="75"/>
      <c r="N30" s="75"/>
      <c r="O30" s="75"/>
      <c r="P30" s="75"/>
      <c r="Q30" s="75"/>
      <c r="R30" s="75"/>
    </row>
    <row r="31" spans="2:18" ht="15.75" thickBot="1">
      <c r="B31" s="582" t="s">
        <v>41</v>
      </c>
      <c r="C31" s="583"/>
      <c r="D31" s="583"/>
      <c r="E31" s="583"/>
      <c r="F31" s="584"/>
      <c r="G31" s="75"/>
      <c r="H31" s="582" t="s">
        <v>155</v>
      </c>
      <c r="I31" s="583"/>
      <c r="J31" s="583"/>
      <c r="K31" s="583"/>
      <c r="L31" s="584"/>
      <c r="N31" s="582" t="s">
        <v>42</v>
      </c>
      <c r="O31" s="583"/>
      <c r="P31" s="583"/>
      <c r="Q31" s="583"/>
      <c r="R31" s="584"/>
    </row>
    <row r="32" spans="2:18" ht="45">
      <c r="B32" s="76" t="s">
        <v>16</v>
      </c>
      <c r="C32" s="76" t="s">
        <v>37</v>
      </c>
      <c r="D32" s="76" t="s">
        <v>38</v>
      </c>
      <c r="E32" s="76" t="s">
        <v>39</v>
      </c>
      <c r="F32" s="76" t="s">
        <v>40</v>
      </c>
      <c r="G32" s="75"/>
      <c r="H32" s="76" t="s">
        <v>16</v>
      </c>
      <c r="I32" s="76" t="s">
        <v>37</v>
      </c>
      <c r="J32" s="76" t="s">
        <v>38</v>
      </c>
      <c r="K32" s="76" t="s">
        <v>39</v>
      </c>
      <c r="L32" s="76" t="s">
        <v>40</v>
      </c>
      <c r="N32" s="76" t="s">
        <v>16</v>
      </c>
      <c r="O32" s="76" t="s">
        <v>37</v>
      </c>
      <c r="P32" s="76" t="s">
        <v>38</v>
      </c>
      <c r="Q32" s="76" t="s">
        <v>39</v>
      </c>
      <c r="R32" s="76" t="s">
        <v>40</v>
      </c>
    </row>
    <row r="33" spans="2:18" ht="19.5" customHeight="1">
      <c r="B33" s="79"/>
      <c r="C33" s="80"/>
      <c r="D33" s="81"/>
      <c r="E33" s="23"/>
      <c r="F33" s="86">
        <f aca="true" t="shared" si="3" ref="F33:F47">E33*B33</f>
        <v>0</v>
      </c>
      <c r="G33" s="75"/>
      <c r="H33" s="79"/>
      <c r="I33" s="80"/>
      <c r="J33" s="81"/>
      <c r="K33" s="23"/>
      <c r="L33" s="86">
        <f aca="true" t="shared" si="4" ref="L33:L47">K33*H33</f>
        <v>0</v>
      </c>
      <c r="N33" s="79"/>
      <c r="O33" s="80"/>
      <c r="P33" s="81"/>
      <c r="Q33" s="23"/>
      <c r="R33" s="86">
        <f aca="true" t="shared" si="5" ref="R33:R47">Q33*N33</f>
        <v>0</v>
      </c>
    </row>
    <row r="34" spans="2:18" ht="19.5" customHeight="1">
      <c r="B34" s="79"/>
      <c r="C34" s="80"/>
      <c r="D34" s="81"/>
      <c r="E34" s="23"/>
      <c r="F34" s="86">
        <f t="shared" si="3"/>
        <v>0</v>
      </c>
      <c r="G34" s="75"/>
      <c r="H34" s="79"/>
      <c r="I34" s="80"/>
      <c r="J34" s="81"/>
      <c r="K34" s="23"/>
      <c r="L34" s="86">
        <f t="shared" si="4"/>
        <v>0</v>
      </c>
      <c r="N34" s="79"/>
      <c r="O34" s="80"/>
      <c r="P34" s="81"/>
      <c r="Q34" s="23"/>
      <c r="R34" s="86">
        <f t="shared" si="5"/>
        <v>0</v>
      </c>
    </row>
    <row r="35" spans="2:18" ht="19.5" customHeight="1">
      <c r="B35" s="79"/>
      <c r="C35" s="80"/>
      <c r="D35" s="81"/>
      <c r="E35" s="23"/>
      <c r="F35" s="86">
        <f t="shared" si="3"/>
        <v>0</v>
      </c>
      <c r="G35" s="75"/>
      <c r="H35" s="79"/>
      <c r="I35" s="80"/>
      <c r="J35" s="81"/>
      <c r="K35" s="23"/>
      <c r="L35" s="86">
        <f t="shared" si="4"/>
        <v>0</v>
      </c>
      <c r="N35" s="79"/>
      <c r="O35" s="80"/>
      <c r="P35" s="81"/>
      <c r="Q35" s="23"/>
      <c r="R35" s="86">
        <f t="shared" si="5"/>
        <v>0</v>
      </c>
    </row>
    <row r="36" spans="2:18" ht="19.5" customHeight="1">
      <c r="B36" s="79"/>
      <c r="C36" s="80"/>
      <c r="D36" s="81"/>
      <c r="E36" s="23"/>
      <c r="F36" s="86">
        <f t="shared" si="3"/>
        <v>0</v>
      </c>
      <c r="G36" s="75"/>
      <c r="H36" s="79"/>
      <c r="I36" s="80"/>
      <c r="J36" s="81"/>
      <c r="K36" s="23"/>
      <c r="L36" s="86">
        <f t="shared" si="4"/>
        <v>0</v>
      </c>
      <c r="N36" s="79"/>
      <c r="O36" s="80"/>
      <c r="P36" s="81"/>
      <c r="Q36" s="23"/>
      <c r="R36" s="86">
        <f t="shared" si="5"/>
        <v>0</v>
      </c>
    </row>
    <row r="37" spans="2:18" ht="19.5" customHeight="1">
      <c r="B37" s="79"/>
      <c r="C37" s="80"/>
      <c r="D37" s="81"/>
      <c r="E37" s="23"/>
      <c r="F37" s="86">
        <f t="shared" si="3"/>
        <v>0</v>
      </c>
      <c r="G37" s="75"/>
      <c r="H37" s="79"/>
      <c r="I37" s="80"/>
      <c r="J37" s="81"/>
      <c r="K37" s="23"/>
      <c r="L37" s="86">
        <f t="shared" si="4"/>
        <v>0</v>
      </c>
      <c r="N37" s="79"/>
      <c r="O37" s="80"/>
      <c r="P37" s="81"/>
      <c r="Q37" s="23"/>
      <c r="R37" s="86">
        <f t="shared" si="5"/>
        <v>0</v>
      </c>
    </row>
    <row r="38" spans="2:18" ht="19.5" customHeight="1">
      <c r="B38" s="79"/>
      <c r="C38" s="80"/>
      <c r="D38" s="81"/>
      <c r="E38" s="23"/>
      <c r="F38" s="86">
        <f t="shared" si="3"/>
        <v>0</v>
      </c>
      <c r="G38" s="75"/>
      <c r="H38" s="79"/>
      <c r="I38" s="80"/>
      <c r="J38" s="81"/>
      <c r="K38" s="23"/>
      <c r="L38" s="86">
        <f t="shared" si="4"/>
        <v>0</v>
      </c>
      <c r="N38" s="79"/>
      <c r="O38" s="80"/>
      <c r="P38" s="81"/>
      <c r="Q38" s="23"/>
      <c r="R38" s="86">
        <f t="shared" si="5"/>
        <v>0</v>
      </c>
    </row>
    <row r="39" spans="2:18" ht="19.5" customHeight="1">
      <c r="B39" s="79"/>
      <c r="C39" s="80"/>
      <c r="D39" s="81"/>
      <c r="E39" s="23"/>
      <c r="F39" s="86">
        <f t="shared" si="3"/>
        <v>0</v>
      </c>
      <c r="G39" s="75"/>
      <c r="H39" s="79"/>
      <c r="I39" s="80"/>
      <c r="J39" s="81"/>
      <c r="K39" s="23"/>
      <c r="L39" s="86">
        <f t="shared" si="4"/>
        <v>0</v>
      </c>
      <c r="N39" s="79"/>
      <c r="O39" s="80"/>
      <c r="P39" s="81"/>
      <c r="Q39" s="23"/>
      <c r="R39" s="86">
        <f t="shared" si="5"/>
        <v>0</v>
      </c>
    </row>
    <row r="40" spans="2:18" ht="19.5" customHeight="1">
      <c r="B40" s="79"/>
      <c r="C40" s="80"/>
      <c r="D40" s="81"/>
      <c r="E40" s="23"/>
      <c r="F40" s="86">
        <f t="shared" si="3"/>
        <v>0</v>
      </c>
      <c r="G40" s="75"/>
      <c r="H40" s="79"/>
      <c r="I40" s="80"/>
      <c r="J40" s="81"/>
      <c r="K40" s="23"/>
      <c r="L40" s="86">
        <f t="shared" si="4"/>
        <v>0</v>
      </c>
      <c r="N40" s="79"/>
      <c r="O40" s="80"/>
      <c r="P40" s="81"/>
      <c r="Q40" s="23"/>
      <c r="R40" s="86">
        <f t="shared" si="5"/>
        <v>0</v>
      </c>
    </row>
    <row r="41" spans="2:18" ht="19.5" customHeight="1">
      <c r="B41" s="79"/>
      <c r="C41" s="80"/>
      <c r="D41" s="81"/>
      <c r="E41" s="23"/>
      <c r="F41" s="86">
        <f t="shared" si="3"/>
        <v>0</v>
      </c>
      <c r="G41" s="75"/>
      <c r="H41" s="79"/>
      <c r="I41" s="80"/>
      <c r="J41" s="81"/>
      <c r="K41" s="23"/>
      <c r="L41" s="86">
        <f t="shared" si="4"/>
        <v>0</v>
      </c>
      <c r="N41" s="79"/>
      <c r="O41" s="80"/>
      <c r="P41" s="81"/>
      <c r="Q41" s="23"/>
      <c r="R41" s="86">
        <f t="shared" si="5"/>
        <v>0</v>
      </c>
    </row>
    <row r="42" spans="2:18" ht="19.5" customHeight="1">
      <c r="B42" s="79"/>
      <c r="C42" s="80"/>
      <c r="D42" s="81"/>
      <c r="E42" s="23"/>
      <c r="F42" s="86">
        <f t="shared" si="3"/>
        <v>0</v>
      </c>
      <c r="G42" s="75"/>
      <c r="H42" s="79"/>
      <c r="I42" s="80"/>
      <c r="J42" s="81"/>
      <c r="K42" s="23"/>
      <c r="L42" s="86">
        <f t="shared" si="4"/>
        <v>0</v>
      </c>
      <c r="N42" s="79"/>
      <c r="O42" s="80"/>
      <c r="P42" s="81"/>
      <c r="Q42" s="23"/>
      <c r="R42" s="86">
        <f t="shared" si="5"/>
        <v>0</v>
      </c>
    </row>
    <row r="43" spans="2:18" ht="19.5" customHeight="1">
      <c r="B43" s="79"/>
      <c r="C43" s="82"/>
      <c r="D43" s="81"/>
      <c r="E43" s="23"/>
      <c r="F43" s="86">
        <f t="shared" si="3"/>
        <v>0</v>
      </c>
      <c r="G43" s="75"/>
      <c r="H43" s="79"/>
      <c r="I43" s="82"/>
      <c r="J43" s="81"/>
      <c r="K43" s="23"/>
      <c r="L43" s="86">
        <f t="shared" si="4"/>
        <v>0</v>
      </c>
      <c r="N43" s="79"/>
      <c r="O43" s="82"/>
      <c r="P43" s="81"/>
      <c r="Q43" s="23"/>
      <c r="R43" s="86">
        <f t="shared" si="5"/>
        <v>0</v>
      </c>
    </row>
    <row r="44" spans="2:18" ht="19.5" customHeight="1">
      <c r="B44" s="79"/>
      <c r="C44" s="80"/>
      <c r="D44" s="81"/>
      <c r="E44" s="23"/>
      <c r="F44" s="86">
        <f t="shared" si="3"/>
        <v>0</v>
      </c>
      <c r="G44" s="75"/>
      <c r="H44" s="79"/>
      <c r="I44" s="80"/>
      <c r="J44" s="81"/>
      <c r="K44" s="23"/>
      <c r="L44" s="86">
        <f t="shared" si="4"/>
        <v>0</v>
      </c>
      <c r="M44" s="85"/>
      <c r="N44" s="79"/>
      <c r="O44" s="80"/>
      <c r="P44" s="81"/>
      <c r="Q44" s="23"/>
      <c r="R44" s="86">
        <f t="shared" si="5"/>
        <v>0</v>
      </c>
    </row>
    <row r="45" spans="2:18" ht="19.5" customHeight="1">
      <c r="B45" s="83"/>
      <c r="C45" s="80"/>
      <c r="D45" s="81"/>
      <c r="E45" s="84"/>
      <c r="F45" s="86">
        <f t="shared" si="3"/>
        <v>0</v>
      </c>
      <c r="G45" s="75"/>
      <c r="H45" s="83"/>
      <c r="I45" s="80"/>
      <c r="J45" s="81"/>
      <c r="K45" s="84"/>
      <c r="L45" s="86">
        <f t="shared" si="4"/>
        <v>0</v>
      </c>
      <c r="M45" s="75"/>
      <c r="N45" s="83"/>
      <c r="O45" s="80"/>
      <c r="P45" s="81"/>
      <c r="Q45" s="84"/>
      <c r="R45" s="86">
        <f t="shared" si="5"/>
        <v>0</v>
      </c>
    </row>
    <row r="46" spans="2:19" ht="19.5" customHeight="1">
      <c r="B46" s="83"/>
      <c r="C46" s="80"/>
      <c r="D46" s="81"/>
      <c r="E46" s="84"/>
      <c r="F46" s="86">
        <f t="shared" si="3"/>
        <v>0</v>
      </c>
      <c r="G46" s="75"/>
      <c r="H46" s="83"/>
      <c r="I46" s="80"/>
      <c r="J46" s="81"/>
      <c r="K46" s="84"/>
      <c r="L46" s="86">
        <f t="shared" si="4"/>
        <v>0</v>
      </c>
      <c r="M46" s="75"/>
      <c r="N46" s="83"/>
      <c r="O46" s="80"/>
      <c r="P46" s="81"/>
      <c r="Q46" s="84"/>
      <c r="R46" s="86">
        <f t="shared" si="5"/>
        <v>0</v>
      </c>
      <c r="S46" s="85"/>
    </row>
    <row r="47" spans="2:19" ht="19.5" customHeight="1" thickBot="1">
      <c r="B47" s="83"/>
      <c r="C47" s="80"/>
      <c r="D47" s="81"/>
      <c r="E47" s="84"/>
      <c r="F47" s="86">
        <f t="shared" si="3"/>
        <v>0</v>
      </c>
      <c r="G47" s="75"/>
      <c r="H47" s="83"/>
      <c r="I47" s="80"/>
      <c r="J47" s="81"/>
      <c r="K47" s="84"/>
      <c r="L47" s="86">
        <f t="shared" si="4"/>
        <v>0</v>
      </c>
      <c r="M47" s="75"/>
      <c r="N47" s="83"/>
      <c r="O47" s="80"/>
      <c r="P47" s="81"/>
      <c r="Q47" s="84"/>
      <c r="R47" s="86">
        <f t="shared" si="5"/>
        <v>0</v>
      </c>
      <c r="S47" s="85"/>
    </row>
    <row r="48" spans="2:19" ht="19.5" customHeight="1" thickBot="1">
      <c r="B48" s="585" t="s">
        <v>40</v>
      </c>
      <c r="C48" s="586"/>
      <c r="D48" s="586"/>
      <c r="E48" s="587"/>
      <c r="F48" s="87">
        <f>SUM(F33:F47)</f>
        <v>0</v>
      </c>
      <c r="G48" s="75"/>
      <c r="H48" s="585" t="s">
        <v>40</v>
      </c>
      <c r="I48" s="586"/>
      <c r="J48" s="586"/>
      <c r="K48" s="587"/>
      <c r="L48" s="87">
        <f>SUM(L33:L47)</f>
        <v>0</v>
      </c>
      <c r="M48" s="75"/>
      <c r="N48" s="585" t="s">
        <v>40</v>
      </c>
      <c r="O48" s="586"/>
      <c r="P48" s="586"/>
      <c r="Q48" s="587"/>
      <c r="R48" s="87">
        <f>SUM(R33:R47)</f>
        <v>0</v>
      </c>
      <c r="S48" s="85"/>
    </row>
    <row r="49" spans="7:19" ht="15">
      <c r="G49" s="75"/>
      <c r="H49" s="75"/>
      <c r="M49" s="75"/>
      <c r="S49" s="85"/>
    </row>
    <row r="50" ht="15.75" thickBot="1"/>
    <row r="51" spans="8:12" ht="19.5" customHeight="1" thickBot="1">
      <c r="H51" s="588" t="s">
        <v>273</v>
      </c>
      <c r="I51" s="589"/>
      <c r="J51" s="590">
        <f>SUM(R48,L48,F48,F29,L29,R29)</f>
        <v>0</v>
      </c>
      <c r="K51" s="591"/>
      <c r="L51" s="592"/>
    </row>
  </sheetData>
  <sheetProtection sheet="1" objects="1" scenarios="1"/>
  <mergeCells count="15">
    <mergeCell ref="H51:I51"/>
    <mergeCell ref="J51:L51"/>
    <mergeCell ref="B12:F12"/>
    <mergeCell ref="H12:L12"/>
    <mergeCell ref="B29:E29"/>
    <mergeCell ref="B31:F31"/>
    <mergeCell ref="H29:K29"/>
    <mergeCell ref="B8:R8"/>
    <mergeCell ref="N12:R12"/>
    <mergeCell ref="N29:Q29"/>
    <mergeCell ref="N48:Q48"/>
    <mergeCell ref="N31:R31"/>
    <mergeCell ref="B48:E48"/>
    <mergeCell ref="H31:L31"/>
    <mergeCell ref="H48:K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0" zoomScaleNormal="80" zoomScaleSheetLayoutView="55" zoomScalePageLayoutView="0" workbookViewId="0" topLeftCell="A1">
      <selection activeCell="J17" sqref="J17"/>
    </sheetView>
  </sheetViews>
  <sheetFormatPr defaultColWidth="11.421875" defaultRowHeight="15"/>
  <cols>
    <col min="1" max="1" width="34.28125" style="121" customWidth="1"/>
    <col min="2" max="2" width="27.8515625" style="121" customWidth="1"/>
    <col min="3" max="3" width="24.28125" style="121" customWidth="1"/>
    <col min="4" max="4" width="22.421875" style="121" customWidth="1"/>
    <col min="5" max="5" width="13.7109375" style="121" customWidth="1"/>
    <col min="6" max="6" width="14.421875" style="121" bestFit="1" customWidth="1"/>
    <col min="7" max="16384" width="11.421875" style="121" customWidth="1"/>
  </cols>
  <sheetData>
    <row r="1" s="93" customFormat="1" ht="15"/>
    <row r="2" spans="1:8" s="93" customFormat="1" ht="15">
      <c r="A2" s="169"/>
      <c r="B2" s="169"/>
      <c r="C2" s="169"/>
      <c r="D2" s="169"/>
      <c r="E2" s="169"/>
      <c r="F2" s="169"/>
      <c r="G2" s="169"/>
      <c r="H2" s="169"/>
    </row>
    <row r="3" spans="1:8" s="93" customFormat="1" ht="15">
      <c r="A3" s="169"/>
      <c r="B3" s="169"/>
      <c r="C3" s="169"/>
      <c r="D3" s="169"/>
      <c r="E3" s="169"/>
      <c r="F3" s="169"/>
      <c r="G3" s="169"/>
      <c r="H3" s="169"/>
    </row>
    <row r="4" spans="1:8" s="93" customFormat="1" ht="15">
      <c r="A4" s="169"/>
      <c r="B4" s="169"/>
      <c r="C4" s="169"/>
      <c r="D4" s="169"/>
      <c r="E4" s="169"/>
      <c r="F4" s="169"/>
      <c r="G4" s="169"/>
      <c r="H4" s="169"/>
    </row>
    <row r="5" spans="1:8" s="93" customFormat="1" ht="15">
      <c r="A5" s="169"/>
      <c r="B5" s="169"/>
      <c r="C5" s="169"/>
      <c r="D5" s="169"/>
      <c r="E5" s="169"/>
      <c r="F5" s="169"/>
      <c r="G5" s="169"/>
      <c r="H5" s="169"/>
    </row>
    <row r="6" spans="1:8" s="93" customFormat="1" ht="15" customHeight="1">
      <c r="A6" s="593" t="s">
        <v>165</v>
      </c>
      <c r="B6" s="593"/>
      <c r="C6" s="593"/>
      <c r="D6" s="593"/>
      <c r="E6" s="593"/>
      <c r="F6" s="593"/>
      <c r="G6" s="169"/>
      <c r="H6" s="169"/>
    </row>
    <row r="7" spans="1:8" s="93" customFormat="1" ht="21" customHeight="1">
      <c r="A7" s="593"/>
      <c r="B7" s="593"/>
      <c r="C7" s="593"/>
      <c r="D7" s="593"/>
      <c r="E7" s="593"/>
      <c r="F7" s="593"/>
      <c r="G7" s="169"/>
      <c r="H7" s="169"/>
    </row>
    <row r="8" spans="1:8" s="93" customFormat="1" ht="28.5" customHeight="1">
      <c r="A8" s="593"/>
      <c r="B8" s="593"/>
      <c r="C8" s="593"/>
      <c r="D8" s="593"/>
      <c r="E8" s="593"/>
      <c r="F8" s="593"/>
      <c r="G8" s="169"/>
      <c r="H8" s="169"/>
    </row>
    <row r="9" spans="1:8" s="93" customFormat="1" ht="15.75" thickBot="1">
      <c r="A9" s="217"/>
      <c r="B9" s="217"/>
      <c r="C9" s="217"/>
      <c r="D9" s="217"/>
      <c r="E9" s="169"/>
      <c r="F9" s="169"/>
      <c r="G9" s="169"/>
      <c r="H9" s="169"/>
    </row>
    <row r="10" spans="1:8" ht="15.75" thickBot="1">
      <c r="A10" s="478" t="s">
        <v>160</v>
      </c>
      <c r="B10" s="479"/>
      <c r="C10" s="479"/>
      <c r="D10" s="479"/>
      <c r="E10" s="594" t="s">
        <v>161</v>
      </c>
      <c r="F10" s="594"/>
      <c r="G10" s="56"/>
      <c r="H10" s="56"/>
    </row>
    <row r="11" spans="1:8" ht="30">
      <c r="A11" s="289" t="s">
        <v>37</v>
      </c>
      <c r="B11" s="290" t="s">
        <v>16</v>
      </c>
      <c r="C11" s="291" t="s">
        <v>159</v>
      </c>
      <c r="D11" s="292" t="s">
        <v>40</v>
      </c>
      <c r="E11" s="293" t="s">
        <v>138</v>
      </c>
      <c r="F11" s="293" t="s">
        <v>298</v>
      </c>
      <c r="G11" s="56"/>
      <c r="H11" s="56"/>
    </row>
    <row r="12" spans="1:8" ht="15">
      <c r="A12" s="595" t="s">
        <v>162</v>
      </c>
      <c r="B12" s="596"/>
      <c r="C12" s="596"/>
      <c r="D12" s="596"/>
      <c r="E12" s="596"/>
      <c r="F12" s="597"/>
      <c r="G12" s="56"/>
      <c r="H12" s="56"/>
    </row>
    <row r="13" spans="1:8" ht="15">
      <c r="A13" s="598"/>
      <c r="B13" s="599"/>
      <c r="C13" s="599"/>
      <c r="D13" s="599"/>
      <c r="E13" s="599"/>
      <c r="F13" s="600"/>
      <c r="G13" s="56"/>
      <c r="H13" s="56"/>
    </row>
    <row r="14" spans="1:6" ht="30" customHeight="1">
      <c r="A14" s="301"/>
      <c r="B14" s="354"/>
      <c r="C14" s="302"/>
      <c r="D14" s="189">
        <f>C14*B14</f>
        <v>0</v>
      </c>
      <c r="E14" s="337"/>
      <c r="F14" s="337"/>
    </row>
    <row r="15" spans="1:6" ht="30" customHeight="1">
      <c r="A15" s="301"/>
      <c r="B15" s="301"/>
      <c r="C15" s="302"/>
      <c r="D15" s="189">
        <f>C15*B15</f>
        <v>0</v>
      </c>
      <c r="E15" s="337"/>
      <c r="F15" s="337"/>
    </row>
    <row r="16" spans="1:6" ht="30" customHeight="1">
      <c r="A16" s="301"/>
      <c r="B16" s="301"/>
      <c r="C16" s="302"/>
      <c r="D16" s="189">
        <f>C16*B16</f>
        <v>0</v>
      </c>
      <c r="E16" s="337"/>
      <c r="F16" s="337"/>
    </row>
    <row r="17" spans="1:6" ht="30" customHeight="1">
      <c r="A17" s="303"/>
      <c r="B17" s="303"/>
      <c r="C17" s="304"/>
      <c r="D17" s="294">
        <f>C17*B17</f>
        <v>0</v>
      </c>
      <c r="E17" s="355"/>
      <c r="F17" s="355"/>
    </row>
    <row r="18" spans="1:6" s="136" customFormat="1" ht="30" customHeight="1">
      <c r="A18" s="301"/>
      <c r="B18" s="354"/>
      <c r="C18" s="302"/>
      <c r="D18" s="189">
        <f>C18*B18</f>
        <v>0</v>
      </c>
      <c r="E18" s="337"/>
      <c r="F18" s="337"/>
    </row>
    <row r="19" spans="1:6" s="136" customFormat="1" ht="30" customHeight="1">
      <c r="A19" s="301"/>
      <c r="B19" s="301"/>
      <c r="C19" s="302"/>
      <c r="D19" s="189">
        <f>C19*B19</f>
        <v>0</v>
      </c>
      <c r="E19" s="337"/>
      <c r="F19" s="337"/>
    </row>
    <row r="20" spans="1:6" s="136" customFormat="1" ht="30" customHeight="1">
      <c r="A20" s="301"/>
      <c r="B20" s="301"/>
      <c r="C20" s="302"/>
      <c r="D20" s="189">
        <f>C20*B20</f>
        <v>0</v>
      </c>
      <c r="E20" s="337"/>
      <c r="F20" s="337"/>
    </row>
    <row r="21" spans="1:6" s="136" customFormat="1" ht="30" customHeight="1">
      <c r="A21" s="303"/>
      <c r="B21" s="303"/>
      <c r="C21" s="304"/>
      <c r="D21" s="294">
        <f>C21*B21</f>
        <v>0</v>
      </c>
      <c r="E21" s="355"/>
      <c r="F21" s="355"/>
    </row>
    <row r="22" spans="1:6" s="136" customFormat="1" ht="15">
      <c r="A22" s="595" t="s">
        <v>163</v>
      </c>
      <c r="B22" s="596"/>
      <c r="C22" s="596"/>
      <c r="D22" s="596"/>
      <c r="E22" s="596"/>
      <c r="F22" s="597"/>
    </row>
    <row r="23" spans="1:6" s="136" customFormat="1" ht="15">
      <c r="A23" s="598"/>
      <c r="B23" s="599"/>
      <c r="C23" s="599"/>
      <c r="D23" s="599"/>
      <c r="E23" s="599"/>
      <c r="F23" s="600"/>
    </row>
    <row r="24" spans="1:6" s="136" customFormat="1" ht="30" customHeight="1">
      <c r="A24" s="301"/>
      <c r="B24" s="354"/>
      <c r="C24" s="302"/>
      <c r="D24" s="189">
        <f aca="true" t="shared" si="0" ref="D24:D31">C24*B24</f>
        <v>0</v>
      </c>
      <c r="E24" s="337"/>
      <c r="F24" s="337"/>
    </row>
    <row r="25" spans="1:6" s="136" customFormat="1" ht="30" customHeight="1">
      <c r="A25" s="301"/>
      <c r="B25" s="301"/>
      <c r="C25" s="302"/>
      <c r="D25" s="189">
        <f t="shared" si="0"/>
        <v>0</v>
      </c>
      <c r="E25" s="337"/>
      <c r="F25" s="337"/>
    </row>
    <row r="26" spans="1:6" s="136" customFormat="1" ht="30" customHeight="1">
      <c r="A26" s="301"/>
      <c r="B26" s="301"/>
      <c r="C26" s="302"/>
      <c r="D26" s="189">
        <f t="shared" si="0"/>
        <v>0</v>
      </c>
      <c r="E26" s="337"/>
      <c r="F26" s="337"/>
    </row>
    <row r="27" spans="1:6" s="136" customFormat="1" ht="30" customHeight="1">
      <c r="A27" s="303"/>
      <c r="B27" s="303"/>
      <c r="C27" s="304"/>
      <c r="D27" s="294">
        <f t="shared" si="0"/>
        <v>0</v>
      </c>
      <c r="E27" s="355"/>
      <c r="F27" s="355"/>
    </row>
    <row r="28" spans="1:6" s="136" customFormat="1" ht="30" customHeight="1">
      <c r="A28" s="301"/>
      <c r="B28" s="354"/>
      <c r="C28" s="302"/>
      <c r="D28" s="189">
        <f t="shared" si="0"/>
        <v>0</v>
      </c>
      <c r="E28" s="337"/>
      <c r="F28" s="337"/>
    </row>
    <row r="29" spans="1:6" ht="30" customHeight="1">
      <c r="A29" s="301"/>
      <c r="B29" s="301"/>
      <c r="C29" s="302"/>
      <c r="D29" s="189">
        <f t="shared" si="0"/>
        <v>0</v>
      </c>
      <c r="E29" s="337"/>
      <c r="F29" s="337"/>
    </row>
    <row r="30" spans="1:6" ht="30" customHeight="1">
      <c r="A30" s="301"/>
      <c r="B30" s="301"/>
      <c r="C30" s="302"/>
      <c r="D30" s="189">
        <f t="shared" si="0"/>
        <v>0</v>
      </c>
      <c r="E30" s="337"/>
      <c r="F30" s="337"/>
    </row>
    <row r="31" spans="1:6" ht="30" customHeight="1">
      <c r="A31" s="303"/>
      <c r="B31" s="303"/>
      <c r="C31" s="304"/>
      <c r="D31" s="294">
        <f t="shared" si="0"/>
        <v>0</v>
      </c>
      <c r="E31" s="355"/>
      <c r="F31" s="355"/>
    </row>
    <row r="32" spans="1:6" ht="15">
      <c r="A32" s="595" t="s">
        <v>164</v>
      </c>
      <c r="B32" s="596"/>
      <c r="C32" s="596"/>
      <c r="D32" s="596"/>
      <c r="E32" s="596"/>
      <c r="F32" s="597"/>
    </row>
    <row r="33" spans="1:6" ht="15">
      <c r="A33" s="598"/>
      <c r="B33" s="599"/>
      <c r="C33" s="599"/>
      <c r="D33" s="599"/>
      <c r="E33" s="599"/>
      <c r="F33" s="600"/>
    </row>
    <row r="34" spans="1:6" ht="30" customHeight="1">
      <c r="A34" s="301"/>
      <c r="B34" s="354"/>
      <c r="C34" s="302"/>
      <c r="D34" s="189">
        <f aca="true" t="shared" si="1" ref="D34:D41">C34*B34</f>
        <v>0</v>
      </c>
      <c r="E34" s="337"/>
      <c r="F34" s="337"/>
    </row>
    <row r="35" spans="1:6" ht="30" customHeight="1">
      <c r="A35" s="301"/>
      <c r="B35" s="301"/>
      <c r="C35" s="302"/>
      <c r="D35" s="189">
        <f t="shared" si="1"/>
        <v>0</v>
      </c>
      <c r="E35" s="337"/>
      <c r="F35" s="337"/>
    </row>
    <row r="36" spans="1:6" ht="30" customHeight="1">
      <c r="A36" s="301"/>
      <c r="B36" s="301"/>
      <c r="C36" s="302"/>
      <c r="D36" s="189">
        <f t="shared" si="1"/>
        <v>0</v>
      </c>
      <c r="E36" s="337"/>
      <c r="F36" s="337"/>
    </row>
    <row r="37" spans="1:6" ht="30" customHeight="1">
      <c r="A37" s="303"/>
      <c r="B37" s="303"/>
      <c r="C37" s="304"/>
      <c r="D37" s="294">
        <f t="shared" si="1"/>
        <v>0</v>
      </c>
      <c r="E37" s="355"/>
      <c r="F37" s="355"/>
    </row>
    <row r="38" spans="1:6" ht="30" customHeight="1">
      <c r="A38" s="301"/>
      <c r="B38" s="354"/>
      <c r="C38" s="302"/>
      <c r="D38" s="189">
        <f t="shared" si="1"/>
        <v>0</v>
      </c>
      <c r="E38" s="337"/>
      <c r="F38" s="337"/>
    </row>
    <row r="39" spans="1:6" ht="30" customHeight="1">
      <c r="A39" s="301"/>
      <c r="B39" s="301"/>
      <c r="C39" s="302"/>
      <c r="D39" s="189">
        <f t="shared" si="1"/>
        <v>0</v>
      </c>
      <c r="E39" s="337"/>
      <c r="F39" s="337"/>
    </row>
    <row r="40" spans="1:6" ht="30" customHeight="1">
      <c r="A40" s="301"/>
      <c r="B40" s="301"/>
      <c r="C40" s="302"/>
      <c r="D40" s="189">
        <f t="shared" si="1"/>
        <v>0</v>
      </c>
      <c r="E40" s="337"/>
      <c r="F40" s="337"/>
    </row>
    <row r="41" spans="1:6" ht="30" customHeight="1">
      <c r="A41" s="301"/>
      <c r="B41" s="301"/>
      <c r="C41" s="302"/>
      <c r="D41" s="294">
        <f t="shared" si="1"/>
        <v>0</v>
      </c>
      <c r="E41" s="355"/>
      <c r="F41" s="355"/>
    </row>
    <row r="42" spans="3:6" ht="30" customHeight="1">
      <c r="C42" s="295" t="s">
        <v>80</v>
      </c>
      <c r="D42" s="187">
        <f>SUM(D34:D41,D24:D31,D14:D21)</f>
        <v>0</v>
      </c>
      <c r="E42" s="187">
        <f>SUM(E34:E41,E24:E31,E14:E21)</f>
        <v>0</v>
      </c>
      <c r="F42" s="187">
        <f>SUM(F34:F41,F24:F31,F14:F21)</f>
        <v>0</v>
      </c>
    </row>
  </sheetData>
  <sheetProtection sheet="1" objects="1" scenarios="1"/>
  <mergeCells count="6">
    <mergeCell ref="A6:F8"/>
    <mergeCell ref="E10:F10"/>
    <mergeCell ref="A12:F13"/>
    <mergeCell ref="A22:F23"/>
    <mergeCell ref="A32:F33"/>
    <mergeCell ref="A10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4"/>
  <colBreaks count="1" manualBreakCount="1">
    <brk id="7" max="42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85" zoomScaleNormal="85" zoomScaleSheetLayoutView="70" zoomScalePageLayoutView="0" workbookViewId="0" topLeftCell="A1">
      <selection activeCell="G7" sqref="G7"/>
    </sheetView>
  </sheetViews>
  <sheetFormatPr defaultColWidth="11.421875" defaultRowHeight="15"/>
  <cols>
    <col min="1" max="1" width="40.421875" style="121" customWidth="1"/>
    <col min="2" max="2" width="28.8515625" style="121" customWidth="1"/>
    <col min="3" max="3" width="20.00390625" style="121" customWidth="1"/>
    <col min="4" max="4" width="41.8515625" style="121" customWidth="1"/>
    <col min="5" max="5" width="33.00390625" style="121" customWidth="1"/>
    <col min="6" max="6" width="16.421875" style="121" customWidth="1"/>
    <col min="7" max="7" width="28.8515625" style="121" customWidth="1"/>
    <col min="8" max="16384" width="11.421875" style="121" customWidth="1"/>
  </cols>
  <sheetData>
    <row r="1" spans="1:14" ht="15">
      <c r="A1" s="298"/>
      <c r="B1" s="298"/>
      <c r="C1" s="298"/>
      <c r="D1" s="298"/>
      <c r="E1" s="298"/>
      <c r="F1" s="298"/>
      <c r="G1" s="298"/>
      <c r="H1" s="296"/>
      <c r="I1" s="296"/>
      <c r="J1" s="296"/>
      <c r="K1" s="296"/>
      <c r="L1" s="296"/>
      <c r="M1" s="296"/>
      <c r="N1" s="296"/>
    </row>
    <row r="2" spans="1:14" ht="15">
      <c r="A2" s="298"/>
      <c r="B2" s="298"/>
      <c r="C2" s="298"/>
      <c r="D2" s="298"/>
      <c r="E2" s="298"/>
      <c r="F2" s="298"/>
      <c r="G2" s="298"/>
      <c r="H2" s="296"/>
      <c r="I2" s="296"/>
      <c r="J2" s="296"/>
      <c r="K2" s="296"/>
      <c r="L2" s="296"/>
      <c r="M2" s="296"/>
      <c r="N2" s="296"/>
    </row>
    <row r="3" spans="1:14" ht="15">
      <c r="A3" s="298"/>
      <c r="B3" s="298"/>
      <c r="C3" s="298"/>
      <c r="D3" s="298"/>
      <c r="E3" s="298"/>
      <c r="F3" s="298"/>
      <c r="G3" s="298"/>
      <c r="H3" s="296"/>
      <c r="I3" s="296"/>
      <c r="J3" s="296"/>
      <c r="K3" s="296"/>
      <c r="L3" s="296"/>
      <c r="M3" s="296"/>
      <c r="N3" s="296"/>
    </row>
    <row r="4" spans="1:14" ht="15">
      <c r="A4" s="298"/>
      <c r="B4" s="298"/>
      <c r="C4" s="298"/>
      <c r="D4" s="298"/>
      <c r="E4" s="298"/>
      <c r="F4" s="298"/>
      <c r="G4" s="298"/>
      <c r="H4" s="296"/>
      <c r="I4" s="296"/>
      <c r="J4" s="296"/>
      <c r="K4" s="296"/>
      <c r="L4" s="296"/>
      <c r="M4" s="296"/>
      <c r="N4" s="296"/>
    </row>
    <row r="5" spans="1:14" ht="15">
      <c r="A5" s="298"/>
      <c r="B5" s="298"/>
      <c r="C5" s="298"/>
      <c r="D5" s="298"/>
      <c r="E5" s="298"/>
      <c r="F5" s="298"/>
      <c r="G5" s="298"/>
      <c r="H5" s="296"/>
      <c r="I5" s="296"/>
      <c r="J5" s="296"/>
      <c r="K5" s="296"/>
      <c r="L5" s="296"/>
      <c r="M5" s="296"/>
      <c r="N5" s="296"/>
    </row>
    <row r="6" spans="1:14" ht="15" customHeight="1">
      <c r="A6" s="615" t="s">
        <v>177</v>
      </c>
      <c r="B6" s="615"/>
      <c r="C6" s="615"/>
      <c r="D6" s="615"/>
      <c r="E6" s="615"/>
      <c r="F6" s="615"/>
      <c r="G6" s="299"/>
      <c r="H6" s="297"/>
      <c r="I6" s="297"/>
      <c r="J6" s="297"/>
      <c r="K6" s="297"/>
      <c r="L6" s="297"/>
      <c r="M6" s="297"/>
      <c r="N6" s="297"/>
    </row>
    <row r="7" spans="1:14" ht="15" customHeight="1">
      <c r="A7" s="615"/>
      <c r="B7" s="615"/>
      <c r="C7" s="615"/>
      <c r="D7" s="615"/>
      <c r="E7" s="615"/>
      <c r="F7" s="615"/>
      <c r="G7" s="299"/>
      <c r="H7" s="297"/>
      <c r="I7" s="297"/>
      <c r="J7" s="297"/>
      <c r="K7" s="297"/>
      <c r="L7" s="297"/>
      <c r="M7" s="297"/>
      <c r="N7" s="297"/>
    </row>
    <row r="8" spans="1:14" ht="15" customHeight="1">
      <c r="A8" s="615"/>
      <c r="B8" s="615"/>
      <c r="C8" s="615"/>
      <c r="D8" s="615"/>
      <c r="E8" s="615"/>
      <c r="F8" s="615"/>
      <c r="G8" s="299"/>
      <c r="H8" s="297"/>
      <c r="I8" s="297"/>
      <c r="J8" s="297"/>
      <c r="K8" s="297"/>
      <c r="L8" s="297"/>
      <c r="M8" s="297"/>
      <c r="N8" s="297"/>
    </row>
    <row r="9" spans="1:14" ht="15" customHeight="1">
      <c r="A9" s="615"/>
      <c r="B9" s="615"/>
      <c r="C9" s="615"/>
      <c r="D9" s="615"/>
      <c r="E9" s="615"/>
      <c r="F9" s="615"/>
      <c r="G9" s="299"/>
      <c r="H9" s="297"/>
      <c r="I9" s="297"/>
      <c r="J9" s="297"/>
      <c r="K9" s="297"/>
      <c r="L9" s="297"/>
      <c r="M9" s="297"/>
      <c r="N9" s="297"/>
    </row>
    <row r="10" spans="1:14" ht="15" customHeight="1">
      <c r="A10" s="615"/>
      <c r="B10" s="615"/>
      <c r="C10" s="615"/>
      <c r="D10" s="615"/>
      <c r="E10" s="615"/>
      <c r="F10" s="615"/>
      <c r="G10" s="299"/>
      <c r="H10" s="297"/>
      <c r="I10" s="297"/>
      <c r="J10" s="297"/>
      <c r="K10" s="297"/>
      <c r="L10" s="297"/>
      <c r="M10" s="297"/>
      <c r="N10" s="297"/>
    </row>
    <row r="11" spans="1:14" ht="15" customHeight="1">
      <c r="A11" s="615"/>
      <c r="B11" s="615"/>
      <c r="C11" s="615"/>
      <c r="D11" s="615"/>
      <c r="E11" s="615"/>
      <c r="F11" s="615"/>
      <c r="G11" s="299"/>
      <c r="H11" s="297"/>
      <c r="I11" s="297"/>
      <c r="J11" s="297"/>
      <c r="K11" s="297"/>
      <c r="L11" s="297"/>
      <c r="M11" s="297"/>
      <c r="N11" s="297"/>
    </row>
    <row r="12" spans="1:14" ht="15" customHeight="1">
      <c r="A12" s="615"/>
      <c r="B12" s="615"/>
      <c r="C12" s="615"/>
      <c r="D12" s="615"/>
      <c r="E12" s="615"/>
      <c r="F12" s="615"/>
      <c r="G12" s="299"/>
      <c r="H12" s="297"/>
      <c r="I12" s="297"/>
      <c r="J12" s="297"/>
      <c r="K12" s="297"/>
      <c r="L12" s="297"/>
      <c r="M12" s="297"/>
      <c r="N12" s="297"/>
    </row>
    <row r="13" spans="1:7" ht="54" customHeight="1">
      <c r="A13" s="300" t="s">
        <v>172</v>
      </c>
      <c r="B13" s="607" t="s">
        <v>179</v>
      </c>
      <c r="C13" s="608"/>
      <c r="D13" s="300" t="s">
        <v>178</v>
      </c>
      <c r="E13" s="617" t="s">
        <v>180</v>
      </c>
      <c r="F13" s="617"/>
      <c r="G13" s="56"/>
    </row>
    <row r="14" spans="1:7" ht="15">
      <c r="A14" s="616" t="s">
        <v>162</v>
      </c>
      <c r="B14" s="616"/>
      <c r="C14" s="616"/>
      <c r="D14" s="616"/>
      <c r="E14" s="616"/>
      <c r="F14" s="616"/>
      <c r="G14" s="56"/>
    </row>
    <row r="15" spans="1:7" ht="15">
      <c r="A15" s="616"/>
      <c r="B15" s="616"/>
      <c r="C15" s="616"/>
      <c r="D15" s="616"/>
      <c r="E15" s="616"/>
      <c r="F15" s="616"/>
      <c r="G15" s="56"/>
    </row>
    <row r="16" spans="1:6" ht="30" customHeight="1">
      <c r="A16" s="301"/>
      <c r="B16" s="609"/>
      <c r="C16" s="610"/>
      <c r="D16" s="302"/>
      <c r="E16" s="613"/>
      <c r="F16" s="614"/>
    </row>
    <row r="17" spans="1:6" ht="30" customHeight="1">
      <c r="A17" s="301"/>
      <c r="B17" s="611"/>
      <c r="C17" s="612"/>
      <c r="D17" s="302"/>
      <c r="E17" s="613"/>
      <c r="F17" s="614"/>
    </row>
    <row r="18" spans="1:6" ht="30" customHeight="1">
      <c r="A18" s="301"/>
      <c r="B18" s="611"/>
      <c r="C18" s="612"/>
      <c r="D18" s="302"/>
      <c r="E18" s="613"/>
      <c r="F18" s="614"/>
    </row>
    <row r="19" spans="1:6" ht="30" customHeight="1">
      <c r="A19" s="303"/>
      <c r="B19" s="611"/>
      <c r="C19" s="612"/>
      <c r="D19" s="304"/>
      <c r="E19" s="613"/>
      <c r="F19" s="614"/>
    </row>
    <row r="20" spans="1:6" ht="30" customHeight="1">
      <c r="A20" s="301"/>
      <c r="B20" s="609"/>
      <c r="C20" s="610"/>
      <c r="D20" s="302"/>
      <c r="E20" s="613"/>
      <c r="F20" s="614"/>
    </row>
    <row r="21" spans="1:6" ht="30" customHeight="1">
      <c r="A21" s="301"/>
      <c r="B21" s="611"/>
      <c r="C21" s="612"/>
      <c r="D21" s="302"/>
      <c r="E21" s="613"/>
      <c r="F21" s="614"/>
    </row>
    <row r="22" spans="1:6" ht="15">
      <c r="A22" s="616" t="s">
        <v>163</v>
      </c>
      <c r="B22" s="616"/>
      <c r="C22" s="616"/>
      <c r="D22" s="616"/>
      <c r="E22" s="616"/>
      <c r="F22" s="616"/>
    </row>
    <row r="23" spans="1:6" ht="15">
      <c r="A23" s="616"/>
      <c r="B23" s="616"/>
      <c r="C23" s="616"/>
      <c r="D23" s="616"/>
      <c r="E23" s="616"/>
      <c r="F23" s="616"/>
    </row>
    <row r="24" spans="1:6" ht="30" customHeight="1">
      <c r="A24" s="301"/>
      <c r="B24" s="611"/>
      <c r="C24" s="612"/>
      <c r="D24" s="302"/>
      <c r="E24" s="613"/>
      <c r="F24" s="614"/>
    </row>
    <row r="25" spans="1:6" ht="30" customHeight="1">
      <c r="A25" s="301"/>
      <c r="B25" s="611"/>
      <c r="C25" s="612"/>
      <c r="D25" s="302"/>
      <c r="E25" s="613"/>
      <c r="F25" s="614"/>
    </row>
    <row r="26" spans="1:6" ht="30" customHeight="1">
      <c r="A26" s="301"/>
      <c r="B26" s="611"/>
      <c r="C26" s="612"/>
      <c r="D26" s="302"/>
      <c r="E26" s="613"/>
      <c r="F26" s="614"/>
    </row>
    <row r="27" spans="1:6" ht="30" customHeight="1">
      <c r="A27" s="303"/>
      <c r="B27" s="611"/>
      <c r="C27" s="612"/>
      <c r="D27" s="304"/>
      <c r="E27" s="613"/>
      <c r="F27" s="614"/>
    </row>
    <row r="28" spans="1:6" ht="30" customHeight="1">
      <c r="A28" s="301"/>
      <c r="B28" s="611"/>
      <c r="C28" s="612"/>
      <c r="D28" s="302"/>
      <c r="E28" s="613"/>
      <c r="F28" s="614"/>
    </row>
    <row r="29" spans="1:6" ht="30" customHeight="1">
      <c r="A29" s="301"/>
      <c r="B29" s="611"/>
      <c r="C29" s="612"/>
      <c r="D29" s="302"/>
      <c r="E29" s="613"/>
      <c r="F29" s="614"/>
    </row>
    <row r="30" spans="1:6" ht="15">
      <c r="A30" s="616" t="s">
        <v>171</v>
      </c>
      <c r="B30" s="616"/>
      <c r="C30" s="616"/>
      <c r="D30" s="616"/>
      <c r="E30" s="616"/>
      <c r="F30" s="616"/>
    </row>
    <row r="31" spans="1:6" ht="15">
      <c r="A31" s="616"/>
      <c r="B31" s="616"/>
      <c r="C31" s="616"/>
      <c r="D31" s="616"/>
      <c r="E31" s="616"/>
      <c r="F31" s="616"/>
    </row>
    <row r="32" spans="1:6" ht="30" customHeight="1">
      <c r="A32" s="301"/>
      <c r="B32" s="611"/>
      <c r="C32" s="612"/>
      <c r="D32" s="302"/>
      <c r="E32" s="613"/>
      <c r="F32" s="614"/>
    </row>
    <row r="33" spans="1:6" ht="30" customHeight="1">
      <c r="A33" s="301"/>
      <c r="B33" s="611"/>
      <c r="C33" s="612"/>
      <c r="D33" s="302"/>
      <c r="E33" s="613"/>
      <c r="F33" s="614"/>
    </row>
    <row r="34" spans="1:6" ht="30" customHeight="1">
      <c r="A34" s="301"/>
      <c r="B34" s="611"/>
      <c r="C34" s="612"/>
      <c r="D34" s="302"/>
      <c r="E34" s="613"/>
      <c r="F34" s="614"/>
    </row>
    <row r="35" spans="1:6" ht="30" customHeight="1">
      <c r="A35" s="303"/>
      <c r="B35" s="611"/>
      <c r="C35" s="612"/>
      <c r="D35" s="304"/>
      <c r="E35" s="613"/>
      <c r="F35" s="614"/>
    </row>
    <row r="36" spans="1:6" ht="30" customHeight="1">
      <c r="A36" s="301"/>
      <c r="B36" s="611"/>
      <c r="C36" s="612"/>
      <c r="D36" s="302"/>
      <c r="E36" s="613"/>
      <c r="F36" s="614"/>
    </row>
    <row r="37" spans="1:6" ht="30" customHeight="1">
      <c r="A37" s="301"/>
      <c r="B37" s="611"/>
      <c r="C37" s="612"/>
      <c r="D37" s="302"/>
      <c r="E37" s="613"/>
      <c r="F37" s="614"/>
    </row>
    <row r="38" spans="1:5" ht="15">
      <c r="A38" s="56"/>
      <c r="B38" s="56"/>
      <c r="C38" s="56"/>
      <c r="D38" s="56"/>
      <c r="E38" s="56"/>
    </row>
    <row r="39" spans="1:5" ht="15">
      <c r="A39" s="56"/>
      <c r="B39" s="56"/>
      <c r="C39" s="56"/>
      <c r="D39" s="56"/>
      <c r="E39" s="56"/>
    </row>
    <row r="40" spans="1:6" ht="15">
      <c r="A40" s="594" t="s">
        <v>189</v>
      </c>
      <c r="B40" s="594"/>
      <c r="C40" s="594"/>
      <c r="D40" s="594"/>
      <c r="E40" s="594"/>
      <c r="F40" s="594"/>
    </row>
    <row r="41" spans="1:6" ht="45" customHeight="1">
      <c r="A41" s="606" t="s">
        <v>175</v>
      </c>
      <c r="B41" s="606"/>
      <c r="C41" s="606"/>
      <c r="D41" s="606" t="s">
        <v>173</v>
      </c>
      <c r="E41" s="606"/>
      <c r="F41" s="606"/>
    </row>
    <row r="42" spans="1:6" ht="60" customHeight="1">
      <c r="A42" s="603"/>
      <c r="B42" s="604"/>
      <c r="C42" s="605"/>
      <c r="D42" s="393"/>
      <c r="E42" s="393"/>
      <c r="F42" s="393"/>
    </row>
    <row r="43" spans="1:6" ht="45" customHeight="1">
      <c r="A43" s="624" t="s">
        <v>174</v>
      </c>
      <c r="B43" s="625"/>
      <c r="C43" s="626"/>
      <c r="D43" s="606" t="s">
        <v>176</v>
      </c>
      <c r="E43" s="606"/>
      <c r="F43" s="606"/>
    </row>
    <row r="44" spans="1:6" ht="60" customHeight="1">
      <c r="A44" s="621"/>
      <c r="B44" s="622"/>
      <c r="C44" s="623"/>
      <c r="D44" s="393"/>
      <c r="E44" s="393"/>
      <c r="F44" s="393"/>
    </row>
    <row r="45" spans="1:6" ht="45" customHeight="1">
      <c r="A45" s="624" t="s">
        <v>181</v>
      </c>
      <c r="B45" s="625"/>
      <c r="C45" s="626"/>
      <c r="D45" s="606" t="s">
        <v>182</v>
      </c>
      <c r="E45" s="606"/>
      <c r="F45" s="606"/>
    </row>
    <row r="46" spans="1:6" ht="60" customHeight="1">
      <c r="A46" s="621"/>
      <c r="B46" s="622"/>
      <c r="C46" s="623"/>
      <c r="D46" s="393"/>
      <c r="E46" s="393"/>
      <c r="F46" s="393"/>
    </row>
    <row r="47" spans="1:5" ht="15">
      <c r="A47" s="56"/>
      <c r="B47" s="56"/>
      <c r="C47" s="56"/>
      <c r="D47" s="56"/>
      <c r="E47" s="56"/>
    </row>
    <row r="48" spans="1:6" ht="15">
      <c r="A48" s="601" t="s">
        <v>190</v>
      </c>
      <c r="B48" s="601"/>
      <c r="C48" s="601"/>
      <c r="D48" s="601"/>
      <c r="E48" s="601"/>
      <c r="F48" s="601"/>
    </row>
    <row r="49" spans="1:6" ht="15">
      <c r="A49" s="618" t="s">
        <v>183</v>
      </c>
      <c r="B49" s="619"/>
      <c r="C49" s="620"/>
      <c r="D49" s="601" t="s">
        <v>184</v>
      </c>
      <c r="E49" s="601"/>
      <c r="F49" s="601"/>
    </row>
    <row r="50" spans="1:6" ht="50.25" customHeight="1">
      <c r="A50" s="621"/>
      <c r="B50" s="622"/>
      <c r="C50" s="623"/>
      <c r="D50" s="602"/>
      <c r="E50" s="602"/>
      <c r="F50" s="602"/>
    </row>
    <row r="51" spans="1:6" ht="15">
      <c r="A51" s="618" t="s">
        <v>185</v>
      </c>
      <c r="B51" s="619"/>
      <c r="C51" s="620"/>
      <c r="D51" s="601" t="s">
        <v>186</v>
      </c>
      <c r="E51" s="601"/>
      <c r="F51" s="601"/>
    </row>
    <row r="52" spans="1:6" ht="50.25" customHeight="1">
      <c r="A52" s="621"/>
      <c r="B52" s="622"/>
      <c r="C52" s="623"/>
      <c r="D52" s="602"/>
      <c r="E52" s="602"/>
      <c r="F52" s="602"/>
    </row>
    <row r="53" spans="1:6" ht="15">
      <c r="A53" s="618" t="s">
        <v>187</v>
      </c>
      <c r="B53" s="619"/>
      <c r="C53" s="620"/>
      <c r="D53" s="601" t="s">
        <v>188</v>
      </c>
      <c r="E53" s="601"/>
      <c r="F53" s="601"/>
    </row>
    <row r="54" spans="1:6" ht="50.25" customHeight="1">
      <c r="A54" s="621"/>
      <c r="B54" s="622"/>
      <c r="C54" s="623"/>
      <c r="D54" s="602"/>
      <c r="E54" s="602"/>
      <c r="F54" s="602"/>
    </row>
  </sheetData>
  <sheetProtection sheet="1" objects="1" scenarios="1"/>
  <mergeCells count="68">
    <mergeCell ref="E36:F36"/>
    <mergeCell ref="E37:F37"/>
    <mergeCell ref="A51:C51"/>
    <mergeCell ref="A53:C53"/>
    <mergeCell ref="A54:C54"/>
    <mergeCell ref="A52:C52"/>
    <mergeCell ref="A50:C50"/>
    <mergeCell ref="D54:F54"/>
    <mergeCell ref="B36:C36"/>
    <mergeCell ref="B37:C37"/>
    <mergeCell ref="A41:C41"/>
    <mergeCell ref="A43:C43"/>
    <mergeCell ref="A45:C45"/>
    <mergeCell ref="A49:C49"/>
    <mergeCell ref="A46:C46"/>
    <mergeCell ref="A44:C44"/>
    <mergeCell ref="E34:F34"/>
    <mergeCell ref="E35:F35"/>
    <mergeCell ref="E19:F19"/>
    <mergeCell ref="E20:F20"/>
    <mergeCell ref="E21:F21"/>
    <mergeCell ref="A22:F23"/>
    <mergeCell ref="E26:F26"/>
    <mergeCell ref="E27:F27"/>
    <mergeCell ref="B26:C26"/>
    <mergeCell ref="B27:C27"/>
    <mergeCell ref="B28:C28"/>
    <mergeCell ref="B29:C29"/>
    <mergeCell ref="B32:C32"/>
    <mergeCell ref="B33:C33"/>
    <mergeCell ref="B34:C34"/>
    <mergeCell ref="B35:C35"/>
    <mergeCell ref="A6:F12"/>
    <mergeCell ref="E28:F28"/>
    <mergeCell ref="E29:F29"/>
    <mergeCell ref="E32:F32"/>
    <mergeCell ref="E33:F33"/>
    <mergeCell ref="A14:F15"/>
    <mergeCell ref="E13:F13"/>
    <mergeCell ref="E16:F16"/>
    <mergeCell ref="B19:C19"/>
    <mergeCell ref="B20:C20"/>
    <mergeCell ref="B21:C21"/>
    <mergeCell ref="B24:C24"/>
    <mergeCell ref="B25:C25"/>
    <mergeCell ref="A30:F31"/>
    <mergeCell ref="E24:F24"/>
    <mergeCell ref="E25:F25"/>
    <mergeCell ref="B13:C13"/>
    <mergeCell ref="B16:C16"/>
    <mergeCell ref="B17:C17"/>
    <mergeCell ref="B18:C18"/>
    <mergeCell ref="E17:F17"/>
    <mergeCell ref="E18:F18"/>
    <mergeCell ref="A42:C42"/>
    <mergeCell ref="D41:F41"/>
    <mergeCell ref="A40:F40"/>
    <mergeCell ref="D43:F43"/>
    <mergeCell ref="D45:F45"/>
    <mergeCell ref="D42:F42"/>
    <mergeCell ref="D44:F44"/>
    <mergeCell ref="D46:F46"/>
    <mergeCell ref="A48:F48"/>
    <mergeCell ref="D49:F49"/>
    <mergeCell ref="D51:F51"/>
    <mergeCell ref="D53:F53"/>
    <mergeCell ref="D50:F50"/>
    <mergeCell ref="D52:F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Andrea Quesada Moreno</dc:creator>
  <cp:keywords/>
  <dc:description/>
  <cp:lastModifiedBy>Carolina María Hormaza Caro</cp:lastModifiedBy>
  <cp:lastPrinted>2013-07-04T15:49:13Z</cp:lastPrinted>
  <dcterms:created xsi:type="dcterms:W3CDTF">2013-04-18T16:36:20Z</dcterms:created>
  <dcterms:modified xsi:type="dcterms:W3CDTF">2013-07-08T22:41:01Z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