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  <sheet name="Hoja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'RECIPROCAS'!$BI$3:$BL$83</definedName>
  </definedNames>
  <calcPr fullCalcOnLoad="1"/>
</workbook>
</file>

<file path=xl/comments2.xml><?xml version="1.0" encoding="utf-8"?>
<comments xmlns="http://schemas.openxmlformats.org/spreadsheetml/2006/main">
  <authors>
    <author>lsantos</author>
  </authors>
  <commentList>
    <comment ref="F1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Se debe tomar el vr. Antes del 2%, del archivo  (vr. Bruto) "Copia de apropiacion Universidades"</t>
        </r>
      </text>
    </comment>
  </commentList>
</comments>
</file>

<file path=xl/sharedStrings.xml><?xml version="1.0" encoding="utf-8"?>
<sst xmlns="http://schemas.openxmlformats.org/spreadsheetml/2006/main" count="343" uniqueCount="243">
  <si>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</si>
  <si>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</si>
  <si>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</si>
  <si>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</si>
  <si>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</si>
  <si>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</si>
  <si>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</si>
  <si>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</si>
  <si>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</si>
  <si>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</si>
  <si>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</si>
  <si>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</si>
  <si>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</si>
  <si>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</si>
  <si>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</si>
  <si>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</si>
  <si>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</si>
  <si>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</si>
  <si>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</si>
  <si>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</si>
  <si>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</si>
  <si>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</si>
  <si>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</si>
  <si>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</si>
  <si>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</si>
  <si>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</si>
  <si>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</si>
  <si>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</si>
  <si>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</si>
  <si>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</si>
  <si>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</si>
  <si>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</si>
  <si>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</si>
  <si>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</si>
  <si>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</si>
  <si>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</si>
  <si>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</si>
  <si>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</si>
  <si>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</si>
  <si>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</si>
  <si>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</si>
  <si>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</si>
  <si>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</si>
  <si>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</si>
  <si>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</si>
  <si>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</si>
  <si>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</si>
  <si>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</si>
  <si>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</si>
  <si>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</si>
  <si>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</si>
  <si>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</si>
  <si>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</si>
  <si>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</si>
  <si>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</si>
  <si>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</si>
  <si>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</si>
  <si>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</si>
  <si>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</si>
  <si>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</si>
  <si>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</si>
  <si>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</si>
  <si>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</si>
  <si>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</si>
  <si>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</si>
  <si>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</si>
  <si>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</si>
  <si>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</si>
  <si>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</si>
  <si>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</si>
  <si>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</si>
  <si>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</si>
  <si>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</si>
  <si>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</si>
  <si>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</si>
  <si>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</si>
  <si>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</si>
  <si>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</si>
  <si>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</si>
  <si>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</si>
  <si>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</si>
  <si>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</si>
  <si>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</si>
  <si>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</si>
  <si>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</si>
  <si>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</si>
  <si>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</si>
  <si>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</si>
  <si>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</si>
  <si>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</si>
  <si>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</si>
  <si>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</si>
  <si>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</si>
  <si>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</si>
  <si>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</si>
  <si>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</si>
  <si>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</si>
  <si>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</si>
  <si>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</si>
  <si>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</si>
  <si>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</si>
  <si>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</si>
  <si>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</si>
  <si>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</si>
  <si>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</si>
  <si>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</si>
  <si>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</si>
  <si>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</si>
  <si>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</si>
  <si>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</si>
  <si>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</si>
  <si>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</si>
  <si>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</si>
  <si>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</si>
  <si>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</si>
  <si>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</si>
  <si>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</si>
  <si>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</si>
  <si>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</si>
  <si>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</si>
  <si>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</si>
  <si>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</si>
  <si>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</si>
  <si>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</si>
  <si>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</si>
  <si>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</si>
  <si>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</si>
  <si>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</si>
  <si>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</si>
  <si>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</si>
  <si>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</si>
  <si>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</si>
  <si>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</si>
  <si>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</si>
  <si>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</si>
  <si>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</si>
  <si>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</si>
  <si>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</si>
  <si>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</si>
  <si>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</si>
  <si>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</si>
  <si>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</si>
  <si>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</si>
  <si>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</si>
  <si>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</si>
  <si>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</si>
  <si>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</si>
  <si>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</si>
  <si>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</si>
  <si>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</si>
  <si>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</si>
  <si>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</si>
  <si>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</si>
  <si>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</si>
  <si>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</si>
  <si>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</si>
  <si>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</si>
  <si>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</si>
  <si>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</si>
  <si>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</si>
  <si>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</si>
  <si>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</si>
  <si>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</si>
  <si>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</si>
  <si>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</si>
  <si>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</si>
  <si>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</si>
  <si>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</si>
  <si>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</si>
  <si>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</si>
  <si>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</si>
  <si>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</si>
  <si>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</si>
  <si>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</si>
  <si>
    <t xml:space="preserve">MOVIMIENTOS DE ABRIL </t>
  </si>
  <si>
    <t>SALDOS A 30 ABRIL DE 2011</t>
  </si>
  <si>
    <t xml:space="preserve">  </t>
  </si>
  <si>
    <t xml:space="preserve">MOVIMIENTOS DE MAYO DE 2011 </t>
  </si>
  <si>
    <t>SALDOS A 30 MAYO DE 2011</t>
  </si>
  <si>
    <t xml:space="preserve">MOVIMIENTOS DE JUNIO DE 2011 </t>
  </si>
  <si>
    <t>SALDOS A 30 JUNIO DE 2011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</si>
  <si>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</si>
  <si>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</si>
  <si>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</si>
  <si>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</si>
  <si>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</si>
  <si>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</si>
  <si>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</si>
  <si>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</si>
  <si>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</si>
  <si>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</si>
  <si>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</si>
  <si>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</si>
  <si>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</si>
  <si>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</si>
  <si>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</si>
  <si>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</si>
  <si>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</si>
  <si>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</si>
  <si>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</si>
  <si>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</si>
  <si>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</si>
  <si>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</si>
  <si>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</si>
  <si>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</si>
  <si>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</si>
  <si>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</si>
  <si>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</si>
  <si>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</si>
  <si>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</si>
  <si>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</si>
  <si>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</si>
  <si>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</si>
  <si>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</si>
  <si>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</si>
  <si>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</si>
  <si>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</si>
  <si>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</si>
  <si>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</si>
  <si>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</si>
  <si>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</si>
  <si>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</si>
  <si>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</si>
  <si>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</si>
  <si>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</si>
  <si>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</si>
  <si>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</si>
  <si>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</si>
  <si>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</si>
  <si>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</si>
  <si>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 xml:space="preserve">MOVIMIENTOS DE JULIO DE 2011 </t>
  </si>
  <si>
    <t>SALDOS A 30 JULIO DE 2011</t>
  </si>
  <si>
    <t xml:space="preserve">MOVIMIENTOS DE AGOSTO DE 2011 </t>
  </si>
  <si>
    <t>SALDOS A 30 AGOSTO DE 2011</t>
  </si>
  <si>
    <t>Agosto Apropiacion</t>
  </si>
  <si>
    <t>Copia giro Agosto</t>
  </si>
  <si>
    <t>UNIVERSIDAD NACIONAL DE COLOMBIA</t>
  </si>
  <si>
    <t>FCOPAUL.STDER-CUCUTA</t>
  </si>
  <si>
    <t>INDUSTRIAL DE SANTANDER</t>
  </si>
  <si>
    <t>UNIVERSIDAD NACIONAL ABIERTA Y A DISTANCIA - UNAD</t>
  </si>
  <si>
    <t>FUNCIONAMIENTO</t>
  </si>
  <si>
    <t>PENSIONES</t>
  </si>
  <si>
    <t>INVERSION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</si>
</sst>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 * #,##0.00_)_$_ ;_ * \(#,##0.00\)_$_ ;_ * &quot;-&quot;??_)_$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0" borderId="0" xfId="55" applyFont="1" applyAlignment="1">
      <alignment/>
      <protection/>
    </xf>
    <xf numFmtId="164" fontId="3" fillId="0" borderId="0" xfId="48" applyFont="1" applyAlignment="1">
      <alignment/>
    </xf>
    <xf numFmtId="0" fontId="4" fillId="0" borderId="0" xfId="55" applyFont="1">
      <alignment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6" borderId="10" xfId="55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2" fillId="0" borderId="0" xfId="55" applyFont="1">
      <alignment wrapText="1"/>
      <protection/>
    </xf>
    <xf numFmtId="1" fontId="2" fillId="0" borderId="10" xfId="55" applyNumberFormat="1" applyBorder="1" applyAlignment="1">
      <alignment/>
      <protection/>
    </xf>
    <xf numFmtId="0" fontId="2" fillId="0" borderId="10" xfId="55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5" applyNumberFormat="1" applyFill="1" applyBorder="1" applyAlignment="1">
      <alignment/>
      <protection/>
    </xf>
    <xf numFmtId="0" fontId="2" fillId="0" borderId="0" xfId="55">
      <alignment wrapText="1"/>
      <protection/>
    </xf>
    <xf numFmtId="0" fontId="6" fillId="0" borderId="10" xfId="46" applyBorder="1" applyAlignment="1" applyProtection="1">
      <alignment/>
      <protection/>
    </xf>
    <xf numFmtId="0" fontId="47" fillId="0" borderId="10" xfId="46" applyFont="1" applyBorder="1" applyAlignment="1" applyProtection="1">
      <alignment/>
      <protection/>
    </xf>
    <xf numFmtId="0" fontId="2" fillId="0" borderId="11" xfId="55" applyBorder="1" applyAlignment="1">
      <alignment/>
      <protection/>
    </xf>
    <xf numFmtId="0" fontId="2" fillId="0" borderId="12" xfId="55" applyBorder="1" applyAlignment="1">
      <alignment/>
      <protection/>
    </xf>
    <xf numFmtId="0" fontId="2" fillId="0" borderId="10" xfId="55" applyFill="1" applyBorder="1">
      <alignment wrapText="1"/>
      <protection/>
    </xf>
    <xf numFmtId="0" fontId="2" fillId="0" borderId="13" xfId="55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5" applyFont="1" applyFill="1" applyBorder="1" applyAlignment="1">
      <alignment horizontal="left" vertical="center"/>
      <protection/>
    </xf>
    <xf numFmtId="0" fontId="5" fillId="33" borderId="15" xfId="55" applyFont="1" applyFill="1" applyBorder="1" applyAlignment="1">
      <alignment/>
      <protection/>
    </xf>
    <xf numFmtId="0" fontId="5" fillId="33" borderId="13" xfId="55" applyFont="1" applyFill="1" applyBorder="1" applyAlignment="1">
      <alignment/>
      <protection/>
    </xf>
    <xf numFmtId="164" fontId="5" fillId="33" borderId="10" xfId="55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5" applyNumberFormat="1">
      <alignment wrapText="1"/>
      <protection/>
    </xf>
    <xf numFmtId="0" fontId="2" fillId="0" borderId="14" xfId="55" applyBorder="1" applyAlignment="1">
      <alignment/>
      <protection/>
    </xf>
    <xf numFmtId="0" fontId="2" fillId="0" borderId="15" xfId="55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5" applyNumberForma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5" fillId="6" borderId="10" xfId="55" applyNumberFormat="1" applyFont="1" applyFill="1" applyBorder="1" applyAlignment="1">
      <alignment horizontal="center" vertical="center" wrapText="1"/>
      <protection/>
    </xf>
    <xf numFmtId="3" fontId="2" fillId="6" borderId="10" xfId="55" applyNumberFormat="1" applyFill="1" applyBorder="1" applyAlignment="1">
      <alignment/>
      <protection/>
    </xf>
    <xf numFmtId="3" fontId="5" fillId="33" borderId="10" xfId="55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5" applyNumberFormat="1">
      <alignment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ill="1" applyBorder="1" applyAlignment="1">
      <alignment/>
      <protection/>
    </xf>
    <xf numFmtId="0" fontId="2" fillId="0" borderId="10" xfId="55" applyFill="1" applyBorder="1" applyAlignment="1">
      <alignment/>
      <protection/>
    </xf>
    <xf numFmtId="0" fontId="47" fillId="0" borderId="10" xfId="46" applyFont="1" applyFill="1" applyBorder="1" applyAlignment="1" applyProtection="1">
      <alignment/>
      <protection/>
    </xf>
    <xf numFmtId="0" fontId="2" fillId="0" borderId="0" xfId="55" applyFill="1">
      <alignment wrapText="1"/>
      <protection/>
    </xf>
    <xf numFmtId="164" fontId="5" fillId="33" borderId="10" xfId="48" applyFont="1" applyFill="1" applyBorder="1" applyAlignment="1">
      <alignment/>
    </xf>
    <xf numFmtId="0" fontId="10" fillId="0" borderId="10" xfId="58" applyFont="1" applyBorder="1" applyAlignment="1">
      <alignment wrapText="1"/>
      <protection/>
    </xf>
    <xf numFmtId="3" fontId="10" fillId="0" borderId="16" xfId="58" applyNumberFormat="1" applyFont="1" applyBorder="1" applyAlignment="1">
      <alignment horizontal="right" wrapText="1"/>
      <protection/>
    </xf>
    <xf numFmtId="3" fontId="2" fillId="0" borderId="0" xfId="58" applyNumberFormat="1">
      <alignment/>
      <protection/>
    </xf>
    <xf numFmtId="0" fontId="2" fillId="0" borderId="0" xfId="58">
      <alignment/>
      <protection/>
    </xf>
    <xf numFmtId="3" fontId="10" fillId="0" borderId="10" xfId="58" applyNumberFormat="1" applyFont="1" applyBorder="1" applyAlignment="1">
      <alignment horizontal="right" wrapText="1"/>
      <protection/>
    </xf>
    <xf numFmtId="0" fontId="11" fillId="35" borderId="10" xfId="58" applyFont="1" applyFill="1" applyBorder="1" applyAlignment="1">
      <alignment vertical="center" wrapText="1"/>
      <protection/>
    </xf>
    <xf numFmtId="1" fontId="2" fillId="35" borderId="10" xfId="55" applyNumberFormat="1" applyFill="1" applyBorder="1" applyAlignment="1">
      <alignment/>
      <protection/>
    </xf>
    <xf numFmtId="3" fontId="5" fillId="35" borderId="0" xfId="58" applyNumberFormat="1" applyFont="1" applyFill="1">
      <alignment/>
      <protection/>
    </xf>
    <xf numFmtId="39" fontId="5" fillId="0" borderId="10" xfId="58" applyNumberFormat="1" applyFont="1" applyBorder="1" applyProtection="1">
      <alignment/>
      <protection/>
    </xf>
    <xf numFmtId="0" fontId="2" fillId="0" borderId="10" xfId="58" applyNumberFormat="1" applyFont="1" applyBorder="1" applyAlignment="1" applyProtection="1">
      <alignment horizontal="center"/>
      <protection/>
    </xf>
    <xf numFmtId="3" fontId="10" fillId="0" borderId="10" xfId="58" applyNumberFormat="1" applyFont="1" applyBorder="1">
      <alignment/>
      <protection/>
    </xf>
    <xf numFmtId="39" fontId="2" fillId="0" borderId="10" xfId="58" applyNumberFormat="1" applyFont="1" applyBorder="1" applyProtection="1">
      <alignment/>
      <protection/>
    </xf>
    <xf numFmtId="0" fontId="2" fillId="0" borderId="10" xfId="58" applyBorder="1">
      <alignment/>
      <protection/>
    </xf>
    <xf numFmtId="3" fontId="5" fillId="0" borderId="0" xfId="58" applyNumberFormat="1" applyFont="1">
      <alignment/>
      <protection/>
    </xf>
    <xf numFmtId="0" fontId="10" fillId="0" borderId="10" xfId="58" applyFont="1" applyBorder="1" applyAlignment="1">
      <alignment horizontal="left" wrapText="1"/>
      <protection/>
    </xf>
    <xf numFmtId="0" fontId="10" fillId="1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3" fontId="10" fillId="0" borderId="17" xfId="58" applyNumberFormat="1" applyFont="1" applyBorder="1" applyAlignment="1">
      <alignment horizontal="right" wrapText="1"/>
      <protection/>
    </xf>
    <xf numFmtId="3" fontId="10" fillId="0" borderId="18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9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right" wrapText="1"/>
    </xf>
    <xf numFmtId="3" fontId="5" fillId="0" borderId="0" xfId="58" applyNumberFormat="1" applyFont="1" applyAlignment="1">
      <alignment vertical="center"/>
      <protection/>
    </xf>
    <xf numFmtId="0" fontId="2" fillId="0" borderId="10" xfId="58" applyFont="1" applyBorder="1" applyAlignment="1">
      <alignment wrapText="1"/>
      <protection/>
    </xf>
    <xf numFmtId="3" fontId="10" fillId="0" borderId="20" xfId="0" applyNumberFormat="1" applyFont="1" applyBorder="1" applyAlignment="1">
      <alignment horizontal="left" wrapText="1"/>
    </xf>
    <xf numFmtId="3" fontId="10" fillId="0" borderId="21" xfId="0" applyNumberFormat="1" applyFont="1" applyBorder="1" applyAlignment="1">
      <alignment wrapText="1"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 wrapText="1"/>
    </xf>
    <xf numFmtId="0" fontId="10" fillId="0" borderId="22" xfId="0" applyFont="1" applyBorder="1" applyAlignment="1">
      <alignment wrapText="1"/>
    </xf>
    <xf numFmtId="1" fontId="2" fillId="0" borderId="14" xfId="55" applyNumberFormat="1" applyBorder="1" applyAlignment="1">
      <alignment/>
      <protection/>
    </xf>
    <xf numFmtId="4" fontId="10" fillId="0" borderId="18" xfId="0" applyNumberFormat="1" applyFont="1" applyBorder="1" applyAlignment="1">
      <alignment wrapText="1"/>
    </xf>
    <xf numFmtId="4" fontId="10" fillId="0" borderId="23" xfId="50" applyNumberFormat="1" applyFont="1" applyBorder="1" applyAlignment="1">
      <alignment horizontal="right"/>
    </xf>
    <xf numFmtId="4" fontId="10" fillId="0" borderId="10" xfId="50" applyNumberFormat="1" applyFont="1" applyBorder="1" applyAlignment="1">
      <alignment horizontal="right"/>
    </xf>
    <xf numFmtId="4" fontId="10" fillId="0" borderId="24" xfId="50" applyNumberFormat="1" applyFont="1" applyBorder="1" applyAlignment="1">
      <alignment horizontal="right"/>
    </xf>
    <xf numFmtId="4" fontId="2" fillId="0" borderId="0" xfId="58" applyNumberFormat="1">
      <alignment/>
      <protection/>
    </xf>
    <xf numFmtId="0" fontId="2" fillId="36" borderId="0" xfId="58" applyFill="1">
      <alignment/>
      <protection/>
    </xf>
    <xf numFmtId="0" fontId="5" fillId="6" borderId="14" xfId="55" applyFont="1" applyFill="1" applyBorder="1" applyAlignment="1">
      <alignment horizontal="center" vertical="center"/>
      <protection/>
    </xf>
    <xf numFmtId="0" fontId="5" fillId="6" borderId="15" xfId="55" applyFont="1" applyFill="1" applyBorder="1" applyAlignment="1">
      <alignment horizontal="center" vertical="center"/>
      <protection/>
    </xf>
    <xf numFmtId="0" fontId="5" fillId="6" borderId="13" xfId="55" applyFont="1" applyFill="1" applyBorder="1" applyAlignment="1">
      <alignment horizontal="center" vertical="center"/>
      <protection/>
    </xf>
    <xf numFmtId="0" fontId="5" fillId="33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 11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8"/>
  <sheetViews>
    <sheetView tabSelected="1" zoomScale="90" zoomScaleNormal="90" zoomScalePageLayoutView="0" workbookViewId="0" topLeftCell="A1">
      <pane xSplit="3" ySplit="3" topLeftCell="B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P3" sqref="BP3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29" width="18.57421875" style="27" customWidth="1"/>
    <col min="30" max="30" width="19.57421875" style="15" customWidth="1"/>
    <col min="31" max="31" width="18.7109375" style="38" customWidth="1"/>
    <col min="32" max="32" width="17.28125" style="15" customWidth="1"/>
    <col min="33" max="33" width="21.421875" style="38" customWidth="1"/>
    <col min="34" max="34" width="19.7109375" style="38" customWidth="1"/>
    <col min="35" max="35" width="25.421875" style="38" customWidth="1"/>
    <col min="36" max="36" width="17.00390625" style="15" customWidth="1"/>
    <col min="37" max="37" width="19.57421875" style="15" customWidth="1"/>
    <col min="38" max="38" width="11.421875" style="15" customWidth="1"/>
    <col min="39" max="39" width="16.8515625" style="15" bestFit="1" customWidth="1"/>
    <col min="40" max="40" width="11.421875" style="15" customWidth="1"/>
    <col min="41" max="41" width="18.421875" style="15" customWidth="1"/>
    <col min="42" max="42" width="14.421875" style="15" bestFit="1" customWidth="1"/>
    <col min="43" max="43" width="21.140625" style="15" customWidth="1"/>
    <col min="44" max="44" width="11.421875" style="15" customWidth="1"/>
    <col min="45" max="45" width="19.8515625" style="15" customWidth="1"/>
    <col min="46" max="46" width="11.421875" style="15" customWidth="1"/>
    <col min="47" max="47" width="15.8515625" style="15" customWidth="1"/>
    <col min="48" max="48" width="11.421875" style="15" customWidth="1"/>
    <col min="49" max="49" width="20.8515625" style="15" customWidth="1"/>
    <col min="50" max="50" width="16.57421875" style="15" customWidth="1"/>
    <col min="51" max="51" width="22.421875" style="15" customWidth="1"/>
    <col min="52" max="52" width="14.00390625" style="15" customWidth="1"/>
    <col min="53" max="53" width="19.8515625" style="15" customWidth="1"/>
    <col min="54" max="54" width="11.421875" style="15" customWidth="1"/>
    <col min="55" max="55" width="15.8515625" style="15" customWidth="1"/>
    <col min="56" max="56" width="11.421875" style="15" customWidth="1"/>
    <col min="57" max="57" width="20.8515625" style="15" customWidth="1"/>
    <col min="58" max="58" width="16.57421875" style="15" customWidth="1"/>
    <col min="59" max="59" width="22.421875" style="15" customWidth="1"/>
    <col min="60" max="60" width="14.00390625" style="15" customWidth="1"/>
    <col min="61" max="61" width="17.28125" style="15" customWidth="1"/>
    <col min="62" max="62" width="17.00390625" style="15" customWidth="1"/>
    <col min="63" max="63" width="15.7109375" style="15" customWidth="1"/>
    <col min="64" max="64" width="15.8515625" style="15" customWidth="1"/>
    <col min="65" max="65" width="20.7109375" style="15" customWidth="1"/>
    <col min="66" max="66" width="15.00390625" style="15" bestFit="1" customWidth="1"/>
    <col min="67" max="67" width="21.57421875" style="15" bestFit="1" customWidth="1"/>
    <col min="68" max="68" width="16.28125" style="15" customWidth="1"/>
    <col min="69" max="16384" width="11.421875" style="15" customWidth="1"/>
  </cols>
  <sheetData>
    <row r="1" spans="1:35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  <c r="AC1" s="2"/>
      <c r="AD1" s="1"/>
      <c r="AE1" s="33"/>
      <c r="AF1" s="1"/>
      <c r="AG1" s="33"/>
      <c r="AH1" s="33"/>
      <c r="AI1" s="33"/>
    </row>
    <row r="2" spans="1:68" s="5" customFormat="1" ht="22.5" customHeight="1">
      <c r="A2" s="4"/>
      <c r="B2" s="4"/>
      <c r="C2" s="4"/>
      <c r="D2" s="4"/>
      <c r="E2" s="83" t="s">
        <v>1</v>
      </c>
      <c r="F2" s="84"/>
      <c r="G2" s="84"/>
      <c r="H2" s="85"/>
      <c r="I2" s="86" t="s">
        <v>164</v>
      </c>
      <c r="J2" s="87"/>
      <c r="K2" s="87"/>
      <c r="L2" s="88"/>
      <c r="M2" s="83" t="s">
        <v>165</v>
      </c>
      <c r="N2" s="84"/>
      <c r="O2" s="84"/>
      <c r="P2" s="85"/>
      <c r="Q2" s="86" t="s">
        <v>166</v>
      </c>
      <c r="R2" s="87"/>
      <c r="S2" s="87"/>
      <c r="T2" s="88"/>
      <c r="U2" s="83" t="s">
        <v>167</v>
      </c>
      <c r="V2" s="84"/>
      <c r="W2" s="84"/>
      <c r="X2" s="85"/>
      <c r="Y2" s="86" t="s">
        <v>168</v>
      </c>
      <c r="Z2" s="87"/>
      <c r="AA2" s="87"/>
      <c r="AB2" s="88"/>
      <c r="AC2" s="83" t="s">
        <v>174</v>
      </c>
      <c r="AD2" s="84"/>
      <c r="AE2" s="84"/>
      <c r="AF2" s="85"/>
      <c r="AG2" s="86" t="s">
        <v>175</v>
      </c>
      <c r="AH2" s="87"/>
      <c r="AI2" s="87"/>
      <c r="AJ2" s="88"/>
      <c r="AK2" s="83" t="s">
        <v>177</v>
      </c>
      <c r="AL2" s="84"/>
      <c r="AM2" s="84"/>
      <c r="AN2" s="85"/>
      <c r="AO2" s="86" t="s">
        <v>178</v>
      </c>
      <c r="AP2" s="87"/>
      <c r="AQ2" s="87"/>
      <c r="AR2" s="88"/>
      <c r="AS2" s="83" t="s">
        <v>179</v>
      </c>
      <c r="AT2" s="84"/>
      <c r="AU2" s="84"/>
      <c r="AV2" s="85"/>
      <c r="AW2" s="86" t="s">
        <v>180</v>
      </c>
      <c r="AX2" s="87"/>
      <c r="AY2" s="87"/>
      <c r="AZ2" s="88"/>
      <c r="BA2" s="83" t="s">
        <v>230</v>
      </c>
      <c r="BB2" s="84"/>
      <c r="BC2" s="84"/>
      <c r="BD2" s="85"/>
      <c r="BE2" s="86" t="s">
        <v>231</v>
      </c>
      <c r="BF2" s="87"/>
      <c r="BG2" s="87"/>
      <c r="BH2" s="88"/>
      <c r="BI2" s="83" t="s">
        <v>232</v>
      </c>
      <c r="BJ2" s="84"/>
      <c r="BK2" s="84"/>
      <c r="BL2" s="85"/>
      <c r="BM2" s="86" t="s">
        <v>233</v>
      </c>
      <c r="BN2" s="87"/>
      <c r="BO2" s="87"/>
      <c r="BP2" s="88"/>
    </row>
    <row r="3" spans="1:68" s="10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  <c r="AC3" s="8" t="s">
        <v>6</v>
      </c>
      <c r="AD3" s="7" t="s">
        <v>9</v>
      </c>
      <c r="AE3" s="34" t="s">
        <v>7</v>
      </c>
      <c r="AF3" s="7" t="s">
        <v>10</v>
      </c>
      <c r="AG3" s="39" t="s">
        <v>6</v>
      </c>
      <c r="AH3" s="39" t="s">
        <v>9</v>
      </c>
      <c r="AI3" s="39" t="s">
        <v>8</v>
      </c>
      <c r="AJ3" s="9" t="s">
        <v>10</v>
      </c>
      <c r="AK3" s="8" t="s">
        <v>6</v>
      </c>
      <c r="AL3" s="7" t="s">
        <v>9</v>
      </c>
      <c r="AM3" s="34" t="s">
        <v>7</v>
      </c>
      <c r="AN3" s="7" t="s">
        <v>10</v>
      </c>
      <c r="AO3" s="39" t="s">
        <v>6</v>
      </c>
      <c r="AP3" s="39" t="s">
        <v>9</v>
      </c>
      <c r="AQ3" s="39" t="s">
        <v>8</v>
      </c>
      <c r="AR3" s="9" t="s">
        <v>10</v>
      </c>
      <c r="AS3" s="8" t="s">
        <v>6</v>
      </c>
      <c r="AT3" s="7" t="s">
        <v>9</v>
      </c>
      <c r="AU3" s="34" t="s">
        <v>7</v>
      </c>
      <c r="AV3" s="7" t="s">
        <v>10</v>
      </c>
      <c r="AW3" s="39" t="s">
        <v>6</v>
      </c>
      <c r="AX3" s="39" t="s">
        <v>9</v>
      </c>
      <c r="AY3" s="39" t="s">
        <v>8</v>
      </c>
      <c r="AZ3" s="9" t="s">
        <v>10</v>
      </c>
      <c r="BA3" s="8" t="s">
        <v>6</v>
      </c>
      <c r="BB3" s="7" t="s">
        <v>9</v>
      </c>
      <c r="BC3" s="34" t="s">
        <v>7</v>
      </c>
      <c r="BD3" s="7" t="s">
        <v>10</v>
      </c>
      <c r="BE3" s="39" t="s">
        <v>6</v>
      </c>
      <c r="BF3" s="39" t="s">
        <v>9</v>
      </c>
      <c r="BG3" s="39" t="s">
        <v>8</v>
      </c>
      <c r="BH3" s="9" t="s">
        <v>10</v>
      </c>
      <c r="BI3" s="8" t="s">
        <v>6</v>
      </c>
      <c r="BJ3" s="7" t="s">
        <v>9</v>
      </c>
      <c r="BK3" s="34" t="s">
        <v>7</v>
      </c>
      <c r="BL3" s="7" t="s">
        <v>10</v>
      </c>
      <c r="BM3" s="39" t="s">
        <v>6</v>
      </c>
      <c r="BN3" s="39" t="s">
        <v>9</v>
      </c>
      <c r="BO3" s="39" t="s">
        <v>8</v>
      </c>
      <c r="BP3" s="9" t="s">
        <v>10</v>
      </c>
    </row>
    <row r="4" spans="1:68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  <c r="AC4" s="13">
        <v>0</v>
      </c>
      <c r="AD4" s="13"/>
      <c r="AE4" s="35">
        <f>VLOOKUP(A4,'[2]Hoja2'!$C$2:$D$49,2,0)</f>
        <v>2977457304.8</v>
      </c>
      <c r="AF4" s="13"/>
      <c r="AG4" s="40">
        <f>Y4+AC4</f>
        <v>0</v>
      </c>
      <c r="AH4" s="40">
        <f>Z4+AD4</f>
        <v>0</v>
      </c>
      <c r="AI4" s="40">
        <f>AA4+AE4</f>
        <v>14887286524</v>
      </c>
      <c r="AJ4" s="14">
        <f>AB4+AF4</f>
        <v>0</v>
      </c>
      <c r="AK4" s="13">
        <v>0</v>
      </c>
      <c r="AL4" s="13"/>
      <c r="AM4" s="35">
        <v>2977457304.8</v>
      </c>
      <c r="AN4" s="13"/>
      <c r="AO4" s="40">
        <f>AG4+AK4</f>
        <v>0</v>
      </c>
      <c r="AP4" s="40">
        <f>AH4+AL4</f>
        <v>0</v>
      </c>
      <c r="AQ4" s="40">
        <f>AI4+AM4</f>
        <v>17864743828.8</v>
      </c>
      <c r="AR4" s="14">
        <f>AJ4+AN4</f>
        <v>0</v>
      </c>
      <c r="AS4" s="13">
        <v>0</v>
      </c>
      <c r="AT4" s="13"/>
      <c r="AU4" s="35">
        <v>5954914610</v>
      </c>
      <c r="AV4" s="13"/>
      <c r="AW4" s="40">
        <f>AO4+AS4</f>
        <v>0</v>
      </c>
      <c r="AX4" s="40">
        <f>AP4+AT4</f>
        <v>0</v>
      </c>
      <c r="AY4" s="40">
        <f>AQ4+AU4</f>
        <v>23819658438.8</v>
      </c>
      <c r="AZ4" s="14">
        <f>AR4+AV4</f>
        <v>0</v>
      </c>
      <c r="BA4" s="13">
        <v>0</v>
      </c>
      <c r="BB4" s="13"/>
      <c r="BC4" s="35">
        <v>2977457304.8</v>
      </c>
      <c r="BD4" s="13"/>
      <c r="BE4" s="40">
        <f>AW4+BA4</f>
        <v>0</v>
      </c>
      <c r="BF4" s="40">
        <f>AX4+BB4</f>
        <v>0</v>
      </c>
      <c r="BG4" s="40">
        <f>AY4+BC4</f>
        <v>26797115743.6</v>
      </c>
      <c r="BH4" s="14">
        <f>AZ4+BD4</f>
        <v>0</v>
      </c>
      <c r="BI4" s="13">
        <v>0</v>
      </c>
      <c r="BJ4" s="13">
        <v>539241569.76</v>
      </c>
      <c r="BK4" s="35">
        <v>2977457304.8</v>
      </c>
      <c r="BL4" s="13"/>
      <c r="BM4" s="40">
        <f>BE4+BI4</f>
        <v>0</v>
      </c>
      <c r="BN4" s="40">
        <f>BF4+BJ4</f>
        <v>539241569.76</v>
      </c>
      <c r="BO4" s="40">
        <f>BG4+BK4</f>
        <v>29774573048.399998</v>
      </c>
      <c r="BP4" s="14">
        <f>BH4+BL4</f>
        <v>0</v>
      </c>
    </row>
    <row r="5" spans="1:68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  <c r="AC5" s="13">
        <v>0</v>
      </c>
      <c r="AD5" s="13"/>
      <c r="AE5" s="35">
        <f>VLOOKUP(A5,'[2]Hoja2'!$C$2:$D$49,2,0)</f>
        <v>166713150</v>
      </c>
      <c r="AF5" s="13"/>
      <c r="AG5" s="40">
        <f aca="true" t="shared" si="12" ref="AG5:AG68">Y5+AC5</f>
        <v>0</v>
      </c>
      <c r="AH5" s="40">
        <f aca="true" t="shared" si="13" ref="AH5:AH68">Z5+AD5</f>
        <v>0</v>
      </c>
      <c r="AI5" s="40">
        <f aca="true" t="shared" si="14" ref="AI5:AI43">AA5+AE5</f>
        <v>666852600</v>
      </c>
      <c r="AJ5" s="14">
        <f aca="true" t="shared" si="15" ref="AJ5:AJ68">AB5+AF5</f>
        <v>0</v>
      </c>
      <c r="AK5" s="13">
        <v>0</v>
      </c>
      <c r="AL5" s="13"/>
      <c r="AM5" s="35">
        <v>166713150</v>
      </c>
      <c r="AN5" s="13"/>
      <c r="AO5" s="40">
        <f aca="true" t="shared" si="16" ref="AO5:AO68">AG5+AK5</f>
        <v>0</v>
      </c>
      <c r="AP5" s="40">
        <f aca="true" t="shared" si="17" ref="AP5:AP68">AH5+AL5</f>
        <v>0</v>
      </c>
      <c r="AQ5" s="40">
        <f aca="true" t="shared" si="18" ref="AQ5:AQ43">AI5+AM5</f>
        <v>833565750</v>
      </c>
      <c r="AR5" s="14">
        <f aca="true" t="shared" si="19" ref="AR5:AR68">AJ5+AN5</f>
        <v>0</v>
      </c>
      <c r="AS5" s="13">
        <v>0</v>
      </c>
      <c r="AT5" s="13"/>
      <c r="AU5" s="35">
        <v>166713150</v>
      </c>
      <c r="AV5" s="13"/>
      <c r="AW5" s="40">
        <f aca="true" t="shared" si="20" ref="AW5:AW68">AO5+AS5</f>
        <v>0</v>
      </c>
      <c r="AX5" s="40">
        <f aca="true" t="shared" si="21" ref="AX5:AX68">AP5+AT5</f>
        <v>0</v>
      </c>
      <c r="AY5" s="40">
        <f aca="true" t="shared" si="22" ref="AY5:AY43">AQ5+AU5</f>
        <v>1000278900</v>
      </c>
      <c r="AZ5" s="14">
        <f aca="true" t="shared" si="23" ref="AZ5:AZ68">AR5+AV5</f>
        <v>0</v>
      </c>
      <c r="BA5" s="13">
        <v>0</v>
      </c>
      <c r="BB5" s="13"/>
      <c r="BC5" s="35">
        <v>166713150</v>
      </c>
      <c r="BD5" s="13"/>
      <c r="BE5" s="40">
        <f aca="true" t="shared" si="24" ref="BE5:BE68">AW5+BA5</f>
        <v>0</v>
      </c>
      <c r="BF5" s="40">
        <f aca="true" t="shared" si="25" ref="BF5:BF68">AX5+BB5</f>
        <v>0</v>
      </c>
      <c r="BG5" s="40">
        <f aca="true" t="shared" si="26" ref="BG5:BG43">AY5+BC5</f>
        <v>1166992050</v>
      </c>
      <c r="BH5" s="14">
        <f aca="true" t="shared" si="27" ref="BH5:BH68">AZ5+BD5</f>
        <v>0</v>
      </c>
      <c r="BI5" s="13">
        <v>0</v>
      </c>
      <c r="BJ5" s="13">
        <v>0</v>
      </c>
      <c r="BK5" s="35">
        <v>166713150</v>
      </c>
      <c r="BL5" s="13"/>
      <c r="BM5" s="40">
        <f aca="true" t="shared" si="28" ref="BM5:BM68">BE5+BI5</f>
        <v>0</v>
      </c>
      <c r="BN5" s="40">
        <f aca="true" t="shared" si="29" ref="BN5:BN68">BF5+BJ5</f>
        <v>0</v>
      </c>
      <c r="BO5" s="40">
        <f aca="true" t="shared" si="30" ref="BO5:BO43">BG5+BK5</f>
        <v>1333705200</v>
      </c>
      <c r="BP5" s="14">
        <f aca="true" t="shared" si="31" ref="BP5:BP68">BH5+BL5</f>
        <v>0</v>
      </c>
    </row>
    <row r="6" spans="1:68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  <c r="AC6" s="13">
        <v>0</v>
      </c>
      <c r="AD6" s="13"/>
      <c r="AE6" s="35">
        <f>VLOOKUP(A6,'[2]Hoja2'!$C$2:$D$49,2,0)</f>
        <v>876377647.2666667</v>
      </c>
      <c r="AF6" s="13"/>
      <c r="AG6" s="40">
        <f t="shared" si="12"/>
        <v>0</v>
      </c>
      <c r="AH6" s="40">
        <f t="shared" si="13"/>
        <v>844360155</v>
      </c>
      <c r="AI6" s="40">
        <f t="shared" si="14"/>
        <v>4381888236.333333</v>
      </c>
      <c r="AJ6" s="14">
        <f t="shared" si="15"/>
        <v>0</v>
      </c>
      <c r="AK6" s="13">
        <v>0</v>
      </c>
      <c r="AL6" s="13"/>
      <c r="AM6" s="35">
        <v>876377647.2666667</v>
      </c>
      <c r="AN6" s="13"/>
      <c r="AO6" s="40">
        <f t="shared" si="16"/>
        <v>0</v>
      </c>
      <c r="AP6" s="40">
        <f t="shared" si="17"/>
        <v>844360155</v>
      </c>
      <c r="AQ6" s="40">
        <f t="shared" si="18"/>
        <v>5258265883.599999</v>
      </c>
      <c r="AR6" s="14">
        <f t="shared" si="19"/>
        <v>0</v>
      </c>
      <c r="AS6" s="13">
        <v>0</v>
      </c>
      <c r="AT6" s="13"/>
      <c r="AU6" s="35">
        <v>1752755295</v>
      </c>
      <c r="AV6" s="13"/>
      <c r="AW6" s="40">
        <f t="shared" si="20"/>
        <v>0</v>
      </c>
      <c r="AX6" s="40">
        <f t="shared" si="21"/>
        <v>844360155</v>
      </c>
      <c r="AY6" s="40">
        <f t="shared" si="22"/>
        <v>7011021178.599999</v>
      </c>
      <c r="AZ6" s="14">
        <f t="shared" si="23"/>
        <v>0</v>
      </c>
      <c r="BA6" s="13">
        <v>0</v>
      </c>
      <c r="BB6" s="13"/>
      <c r="BC6" s="35">
        <v>876377647.2666667</v>
      </c>
      <c r="BD6" s="13"/>
      <c r="BE6" s="40">
        <f t="shared" si="24"/>
        <v>0</v>
      </c>
      <c r="BF6" s="40">
        <f t="shared" si="25"/>
        <v>844360155</v>
      </c>
      <c r="BG6" s="40">
        <f t="shared" si="26"/>
        <v>7887398825.866666</v>
      </c>
      <c r="BH6" s="14">
        <f t="shared" si="27"/>
        <v>0</v>
      </c>
      <c r="BI6" s="13">
        <v>0</v>
      </c>
      <c r="BJ6" s="13">
        <v>169234313.12</v>
      </c>
      <c r="BK6" s="35">
        <v>876377647.2666667</v>
      </c>
      <c r="BL6" s="13"/>
      <c r="BM6" s="40">
        <f t="shared" si="28"/>
        <v>0</v>
      </c>
      <c r="BN6" s="40">
        <f t="shared" si="29"/>
        <v>1013594468.12</v>
      </c>
      <c r="BO6" s="40">
        <f t="shared" si="30"/>
        <v>8763776473.133333</v>
      </c>
      <c r="BP6" s="14">
        <f t="shared" si="31"/>
        <v>0</v>
      </c>
    </row>
    <row r="7" spans="1:68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  <c r="AC7" s="13">
        <v>0</v>
      </c>
      <c r="AD7" s="13"/>
      <c r="AE7" s="35">
        <f>VLOOKUP(A7,'[2]Hoja2'!$C$2:$D$49,2,0)</f>
        <v>532333337.4</v>
      </c>
      <c r="AF7" s="13"/>
      <c r="AG7" s="40">
        <f t="shared" si="12"/>
        <v>0</v>
      </c>
      <c r="AH7" s="40">
        <f t="shared" si="13"/>
        <v>0</v>
      </c>
      <c r="AI7" s="40">
        <f t="shared" si="14"/>
        <v>2661666687</v>
      </c>
      <c r="AJ7" s="14">
        <f t="shared" si="15"/>
        <v>0</v>
      </c>
      <c r="AK7" s="13">
        <v>0</v>
      </c>
      <c r="AL7" s="13"/>
      <c r="AM7" s="35">
        <v>532333337.4</v>
      </c>
      <c r="AN7" s="13"/>
      <c r="AO7" s="40">
        <f t="shared" si="16"/>
        <v>0</v>
      </c>
      <c r="AP7" s="40">
        <f t="shared" si="17"/>
        <v>0</v>
      </c>
      <c r="AQ7" s="40">
        <f t="shared" si="18"/>
        <v>3194000024.4</v>
      </c>
      <c r="AR7" s="14">
        <f t="shared" si="19"/>
        <v>0</v>
      </c>
      <c r="AS7" s="13">
        <v>0</v>
      </c>
      <c r="AT7" s="13"/>
      <c r="AU7" s="35">
        <v>1064666675</v>
      </c>
      <c r="AV7" s="13"/>
      <c r="AW7" s="40">
        <f t="shared" si="20"/>
        <v>0</v>
      </c>
      <c r="AX7" s="40">
        <f t="shared" si="21"/>
        <v>0</v>
      </c>
      <c r="AY7" s="40">
        <f t="shared" si="22"/>
        <v>4258666699.4</v>
      </c>
      <c r="AZ7" s="14">
        <f t="shared" si="23"/>
        <v>0</v>
      </c>
      <c r="BA7" s="13">
        <v>0</v>
      </c>
      <c r="BB7" s="13"/>
      <c r="BC7" s="35">
        <v>532333337.4</v>
      </c>
      <c r="BD7" s="13"/>
      <c r="BE7" s="40">
        <f t="shared" si="24"/>
        <v>0</v>
      </c>
      <c r="BF7" s="40">
        <f t="shared" si="25"/>
        <v>0</v>
      </c>
      <c r="BG7" s="40">
        <f t="shared" si="26"/>
        <v>4791000036.8</v>
      </c>
      <c r="BH7" s="14">
        <f t="shared" si="27"/>
        <v>0</v>
      </c>
      <c r="BI7" s="13">
        <v>0</v>
      </c>
      <c r="BJ7" s="13">
        <v>96409867.5</v>
      </c>
      <c r="BK7" s="35">
        <v>532333337.4</v>
      </c>
      <c r="BL7" s="13"/>
      <c r="BM7" s="40">
        <f t="shared" si="28"/>
        <v>0</v>
      </c>
      <c r="BN7" s="40">
        <f t="shared" si="29"/>
        <v>96409867.5</v>
      </c>
      <c r="BO7" s="40">
        <f t="shared" si="30"/>
        <v>5323333374.2</v>
      </c>
      <c r="BP7" s="14">
        <f t="shared" si="31"/>
        <v>0</v>
      </c>
    </row>
    <row r="8" spans="1:68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  <c r="AC8" s="13">
        <v>0</v>
      </c>
      <c r="AD8" s="13"/>
      <c r="AE8" s="35">
        <f>VLOOKUP(A8,'[2]Hoja2'!$C$2:$D$49,2,0)</f>
        <v>574846696.2666667</v>
      </c>
      <c r="AF8" s="13"/>
      <c r="AG8" s="40">
        <f t="shared" si="12"/>
        <v>0</v>
      </c>
      <c r="AH8" s="40">
        <f t="shared" si="13"/>
        <v>0</v>
      </c>
      <c r="AI8" s="40">
        <f t="shared" si="14"/>
        <v>2874233481.333333</v>
      </c>
      <c r="AJ8" s="14">
        <f t="shared" si="15"/>
        <v>0</v>
      </c>
      <c r="AK8" s="13">
        <v>0</v>
      </c>
      <c r="AL8" s="13"/>
      <c r="AM8" s="35">
        <v>574846696.2666667</v>
      </c>
      <c r="AN8" s="13"/>
      <c r="AO8" s="40">
        <f t="shared" si="16"/>
        <v>0</v>
      </c>
      <c r="AP8" s="40">
        <f t="shared" si="17"/>
        <v>0</v>
      </c>
      <c r="AQ8" s="40">
        <f t="shared" si="18"/>
        <v>3449080177.5999994</v>
      </c>
      <c r="AR8" s="14">
        <f t="shared" si="19"/>
        <v>0</v>
      </c>
      <c r="AS8" s="13">
        <v>0</v>
      </c>
      <c r="AT8" s="13"/>
      <c r="AU8" s="35">
        <v>1149693393</v>
      </c>
      <c r="AV8" s="13"/>
      <c r="AW8" s="40">
        <f t="shared" si="20"/>
        <v>0</v>
      </c>
      <c r="AX8" s="40">
        <f t="shared" si="21"/>
        <v>0</v>
      </c>
      <c r="AY8" s="40">
        <f t="shared" si="22"/>
        <v>4598773570.599999</v>
      </c>
      <c r="AZ8" s="14">
        <f t="shared" si="23"/>
        <v>0</v>
      </c>
      <c r="BA8" s="13">
        <v>0</v>
      </c>
      <c r="BB8" s="13"/>
      <c r="BC8" s="35">
        <v>574846696.2666667</v>
      </c>
      <c r="BD8" s="13"/>
      <c r="BE8" s="40">
        <f t="shared" si="24"/>
        <v>0</v>
      </c>
      <c r="BF8" s="40">
        <f t="shared" si="25"/>
        <v>0</v>
      </c>
      <c r="BG8" s="40">
        <f t="shared" si="26"/>
        <v>5173620266.866666</v>
      </c>
      <c r="BH8" s="14">
        <f t="shared" si="27"/>
        <v>0</v>
      </c>
      <c r="BI8" s="13">
        <v>0</v>
      </c>
      <c r="BJ8" s="13">
        <v>104255257.55</v>
      </c>
      <c r="BK8" s="35">
        <v>574846696.2666667</v>
      </c>
      <c r="BL8" s="13"/>
      <c r="BM8" s="40">
        <f t="shared" si="28"/>
        <v>0</v>
      </c>
      <c r="BN8" s="40">
        <f t="shared" si="29"/>
        <v>104255257.55</v>
      </c>
      <c r="BO8" s="40">
        <f t="shared" si="30"/>
        <v>5748466963.133332</v>
      </c>
      <c r="BP8" s="14">
        <f t="shared" si="31"/>
        <v>0</v>
      </c>
    </row>
    <row r="9" spans="1:68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  <c r="AC9" s="13">
        <v>0</v>
      </c>
      <c r="AD9" s="13"/>
      <c r="AE9" s="35">
        <f>VLOOKUP(A9,'[2]Hoja2'!$C$2:$D$49,2,0)</f>
        <v>119274859</v>
      </c>
      <c r="AF9" s="13"/>
      <c r="AG9" s="40">
        <f t="shared" si="12"/>
        <v>0</v>
      </c>
      <c r="AH9" s="40">
        <f t="shared" si="13"/>
        <v>0</v>
      </c>
      <c r="AI9" s="40">
        <f t="shared" si="14"/>
        <v>477099436</v>
      </c>
      <c r="AJ9" s="14">
        <f t="shared" si="15"/>
        <v>0</v>
      </c>
      <c r="AK9" s="13">
        <v>0</v>
      </c>
      <c r="AL9" s="13"/>
      <c r="AM9" s="35">
        <v>119274859</v>
      </c>
      <c r="AN9" s="13"/>
      <c r="AO9" s="40">
        <f t="shared" si="16"/>
        <v>0</v>
      </c>
      <c r="AP9" s="40">
        <f t="shared" si="17"/>
        <v>0</v>
      </c>
      <c r="AQ9" s="40">
        <f t="shared" si="18"/>
        <v>596374295</v>
      </c>
      <c r="AR9" s="14">
        <f t="shared" si="19"/>
        <v>0</v>
      </c>
      <c r="AS9" s="13">
        <v>0</v>
      </c>
      <c r="AT9" s="13"/>
      <c r="AU9" s="35">
        <v>119274859</v>
      </c>
      <c r="AV9" s="13"/>
      <c r="AW9" s="40">
        <f t="shared" si="20"/>
        <v>0</v>
      </c>
      <c r="AX9" s="40">
        <f t="shared" si="21"/>
        <v>0</v>
      </c>
      <c r="AY9" s="40">
        <f t="shared" si="22"/>
        <v>715649154</v>
      </c>
      <c r="AZ9" s="14">
        <f t="shared" si="23"/>
        <v>0</v>
      </c>
      <c r="BA9" s="13">
        <v>0</v>
      </c>
      <c r="BB9" s="13"/>
      <c r="BC9" s="35">
        <v>119274859</v>
      </c>
      <c r="BD9" s="13"/>
      <c r="BE9" s="40">
        <f t="shared" si="24"/>
        <v>0</v>
      </c>
      <c r="BF9" s="40">
        <f t="shared" si="25"/>
        <v>0</v>
      </c>
      <c r="BG9" s="40">
        <f t="shared" si="26"/>
        <v>834924013</v>
      </c>
      <c r="BH9" s="14">
        <f t="shared" si="27"/>
        <v>0</v>
      </c>
      <c r="BI9" s="13">
        <v>0</v>
      </c>
      <c r="BJ9" s="13">
        <v>0</v>
      </c>
      <c r="BK9" s="35">
        <v>119274859</v>
      </c>
      <c r="BL9" s="13"/>
      <c r="BM9" s="40">
        <f t="shared" si="28"/>
        <v>0</v>
      </c>
      <c r="BN9" s="40">
        <f t="shared" si="29"/>
        <v>0</v>
      </c>
      <c r="BO9" s="40">
        <f t="shared" si="30"/>
        <v>954198872</v>
      </c>
      <c r="BP9" s="14">
        <f t="shared" si="31"/>
        <v>0</v>
      </c>
    </row>
    <row r="10" spans="1:68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VLOOKUP(A10,'[1]Hoja1'!$B$2:$D$49,3,0)+546919781</f>
        <v>1695451321.3799999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2187679124.4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2187679124.4</v>
      </c>
      <c r="AB10" s="14">
        <f t="shared" si="11"/>
        <v>0</v>
      </c>
      <c r="AC10" s="13">
        <v>0</v>
      </c>
      <c r="AD10" s="13"/>
      <c r="AE10" s="35">
        <f>VLOOKUP(A10,'[2]Hoja2'!$C$2:$D$49,2,0)</f>
        <v>546919781</v>
      </c>
      <c r="AF10" s="13"/>
      <c r="AG10" s="40">
        <f t="shared" si="12"/>
        <v>0</v>
      </c>
      <c r="AH10" s="40">
        <f t="shared" si="13"/>
        <v>363529952</v>
      </c>
      <c r="AI10" s="40">
        <f t="shared" si="14"/>
        <v>2734598905.4</v>
      </c>
      <c r="AJ10" s="14">
        <f t="shared" si="15"/>
        <v>0</v>
      </c>
      <c r="AK10" s="13">
        <v>0</v>
      </c>
      <c r="AL10" s="13"/>
      <c r="AM10" s="35">
        <v>546919781</v>
      </c>
      <c r="AN10" s="13"/>
      <c r="AO10" s="40">
        <f t="shared" si="16"/>
        <v>0</v>
      </c>
      <c r="AP10" s="40">
        <f t="shared" si="17"/>
        <v>363529952</v>
      </c>
      <c r="AQ10" s="40">
        <f t="shared" si="18"/>
        <v>3281518686.4</v>
      </c>
      <c r="AR10" s="14">
        <f t="shared" si="19"/>
        <v>0</v>
      </c>
      <c r="AS10" s="13">
        <v>0</v>
      </c>
      <c r="AT10" s="13"/>
      <c r="AU10" s="35">
        <v>1093839562</v>
      </c>
      <c r="AV10" s="13"/>
      <c r="AW10" s="40">
        <f t="shared" si="20"/>
        <v>0</v>
      </c>
      <c r="AX10" s="40">
        <f t="shared" si="21"/>
        <v>363529952</v>
      </c>
      <c r="AY10" s="40">
        <f t="shared" si="22"/>
        <v>4375358248.4</v>
      </c>
      <c r="AZ10" s="14">
        <f t="shared" si="23"/>
        <v>0</v>
      </c>
      <c r="BA10" s="13">
        <v>0</v>
      </c>
      <c r="BB10" s="13"/>
      <c r="BC10" s="35">
        <v>546919781</v>
      </c>
      <c r="BD10" s="13"/>
      <c r="BE10" s="40">
        <f t="shared" si="24"/>
        <v>0</v>
      </c>
      <c r="BF10" s="40">
        <f t="shared" si="25"/>
        <v>363529952</v>
      </c>
      <c r="BG10" s="40">
        <f t="shared" si="26"/>
        <v>4922278029.4</v>
      </c>
      <c r="BH10" s="14">
        <f t="shared" si="27"/>
        <v>0</v>
      </c>
      <c r="BI10" s="13">
        <v>0</v>
      </c>
      <c r="BJ10" s="13">
        <v>103568616.45</v>
      </c>
      <c r="BK10" s="35">
        <v>796919781</v>
      </c>
      <c r="BL10" s="13"/>
      <c r="BM10" s="40">
        <f t="shared" si="28"/>
        <v>0</v>
      </c>
      <c r="BN10" s="40">
        <f t="shared" si="29"/>
        <v>467098568.45</v>
      </c>
      <c r="BO10" s="40">
        <f t="shared" si="30"/>
        <v>5719197810.4</v>
      </c>
      <c r="BP10" s="14">
        <f t="shared" si="31"/>
        <v>0</v>
      </c>
    </row>
    <row r="11" spans="1:68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  <c r="AC11" s="13">
        <v>0</v>
      </c>
      <c r="AD11" s="13"/>
      <c r="AE11" s="35">
        <f>VLOOKUP(A11,'[2]Hoja2'!$C$2:$D$49,2,0)</f>
        <v>1915208162.9333334</v>
      </c>
      <c r="AF11" s="13"/>
      <c r="AG11" s="40">
        <f t="shared" si="12"/>
        <v>0</v>
      </c>
      <c r="AH11" s="40">
        <f t="shared" si="13"/>
        <v>1319154159</v>
      </c>
      <c r="AI11" s="40">
        <f t="shared" si="14"/>
        <v>9576040814.666668</v>
      </c>
      <c r="AJ11" s="14">
        <f t="shared" si="15"/>
        <v>0</v>
      </c>
      <c r="AK11" s="13">
        <v>0</v>
      </c>
      <c r="AL11" s="13"/>
      <c r="AM11" s="35">
        <v>1915208162.9333334</v>
      </c>
      <c r="AN11" s="13"/>
      <c r="AO11" s="40">
        <f t="shared" si="16"/>
        <v>0</v>
      </c>
      <c r="AP11" s="40">
        <f t="shared" si="17"/>
        <v>1319154159</v>
      </c>
      <c r="AQ11" s="40">
        <f t="shared" si="18"/>
        <v>11491248977.600002</v>
      </c>
      <c r="AR11" s="14">
        <f t="shared" si="19"/>
        <v>0</v>
      </c>
      <c r="AS11" s="13">
        <v>0</v>
      </c>
      <c r="AT11" s="13"/>
      <c r="AU11" s="35">
        <v>3830416326</v>
      </c>
      <c r="AV11" s="13"/>
      <c r="AW11" s="40">
        <f t="shared" si="20"/>
        <v>0</v>
      </c>
      <c r="AX11" s="40">
        <f t="shared" si="21"/>
        <v>1319154159</v>
      </c>
      <c r="AY11" s="40">
        <f t="shared" si="22"/>
        <v>15321665303.600002</v>
      </c>
      <c r="AZ11" s="14">
        <f t="shared" si="23"/>
        <v>0</v>
      </c>
      <c r="BA11" s="13">
        <v>0</v>
      </c>
      <c r="BB11" s="13"/>
      <c r="BC11" s="35">
        <v>1915208162.9333334</v>
      </c>
      <c r="BD11" s="13"/>
      <c r="BE11" s="40">
        <f t="shared" si="24"/>
        <v>0</v>
      </c>
      <c r="BF11" s="40">
        <f t="shared" si="25"/>
        <v>1319154159</v>
      </c>
      <c r="BG11" s="40">
        <f t="shared" si="26"/>
        <v>17236873466.533337</v>
      </c>
      <c r="BH11" s="14">
        <f t="shared" si="27"/>
        <v>0</v>
      </c>
      <c r="BI11" s="13">
        <v>0</v>
      </c>
      <c r="BJ11" s="13">
        <v>363662906.64</v>
      </c>
      <c r="BK11" s="35">
        <v>1915208162.9333334</v>
      </c>
      <c r="BL11" s="13"/>
      <c r="BM11" s="40">
        <f t="shared" si="28"/>
        <v>0</v>
      </c>
      <c r="BN11" s="40">
        <f t="shared" si="29"/>
        <v>1682817065.6399999</v>
      </c>
      <c r="BO11" s="40">
        <f t="shared" si="30"/>
        <v>19152081629.46667</v>
      </c>
      <c r="BP11" s="14">
        <f t="shared" si="31"/>
        <v>0</v>
      </c>
    </row>
    <row r="12" spans="1:68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  <c r="AC12" s="13">
        <v>0</v>
      </c>
      <c r="AD12" s="13"/>
      <c r="AE12" s="35">
        <v>145122785520</v>
      </c>
      <c r="AF12" s="13"/>
      <c r="AG12" s="40">
        <f t="shared" si="12"/>
        <v>0</v>
      </c>
      <c r="AH12" s="40">
        <f t="shared" si="13"/>
        <v>0</v>
      </c>
      <c r="AI12" s="40">
        <f t="shared" si="14"/>
        <v>904143566528</v>
      </c>
      <c r="AJ12" s="14">
        <f t="shared" si="15"/>
        <v>0</v>
      </c>
      <c r="AK12" s="13">
        <v>0</v>
      </c>
      <c r="AL12" s="13"/>
      <c r="AM12" s="35">
        <v>159218776003</v>
      </c>
      <c r="AN12" s="13"/>
      <c r="AO12" s="40">
        <f t="shared" si="16"/>
        <v>0</v>
      </c>
      <c r="AP12" s="40">
        <f t="shared" si="17"/>
        <v>0</v>
      </c>
      <c r="AQ12" s="40">
        <f t="shared" si="18"/>
        <v>1063362342531</v>
      </c>
      <c r="AR12" s="14">
        <f t="shared" si="19"/>
        <v>0</v>
      </c>
      <c r="AS12" s="13">
        <v>0</v>
      </c>
      <c r="AT12" s="13"/>
      <c r="AU12" s="35">
        <v>0</v>
      </c>
      <c r="AV12" s="13"/>
      <c r="AW12" s="40">
        <f t="shared" si="20"/>
        <v>0</v>
      </c>
      <c r="AX12" s="40">
        <f t="shared" si="21"/>
        <v>0</v>
      </c>
      <c r="AY12" s="40">
        <f t="shared" si="22"/>
        <v>1063362342531</v>
      </c>
      <c r="AZ12" s="14">
        <f t="shared" si="23"/>
        <v>0</v>
      </c>
      <c r="BA12" s="13">
        <v>0</v>
      </c>
      <c r="BB12" s="13"/>
      <c r="BC12" s="35">
        <v>0</v>
      </c>
      <c r="BD12" s="13"/>
      <c r="BE12" s="40">
        <f t="shared" si="24"/>
        <v>0</v>
      </c>
      <c r="BF12" s="40">
        <f t="shared" si="25"/>
        <v>0</v>
      </c>
      <c r="BG12" s="40">
        <f t="shared" si="26"/>
        <v>1063362342531</v>
      </c>
      <c r="BH12" s="14">
        <f t="shared" si="27"/>
        <v>0</v>
      </c>
      <c r="BI12" s="13">
        <v>0</v>
      </c>
      <c r="BJ12" s="13">
        <v>0</v>
      </c>
      <c r="BK12" s="35">
        <v>0</v>
      </c>
      <c r="BL12" s="13"/>
      <c r="BM12" s="40">
        <f t="shared" si="28"/>
        <v>0</v>
      </c>
      <c r="BN12" s="40">
        <f t="shared" si="29"/>
        <v>0</v>
      </c>
      <c r="BO12" s="40">
        <f t="shared" si="30"/>
        <v>1063362342531</v>
      </c>
      <c r="BP12" s="14">
        <f t="shared" si="31"/>
        <v>0</v>
      </c>
    </row>
    <row r="13" spans="1:68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  <c r="AC13" s="13">
        <v>0</v>
      </c>
      <c r="AD13" s="13"/>
      <c r="AE13" s="35">
        <f>VLOOKUP(A13,'[2]Hoja2'!$C$2:$D$49,2,0)</f>
        <v>2423041181.6</v>
      </c>
      <c r="AF13" s="13"/>
      <c r="AG13" s="40">
        <f t="shared" si="12"/>
        <v>0</v>
      </c>
      <c r="AH13" s="40">
        <f t="shared" si="13"/>
        <v>0</v>
      </c>
      <c r="AI13" s="40">
        <f t="shared" si="14"/>
        <v>12115205908</v>
      </c>
      <c r="AJ13" s="14">
        <f t="shared" si="15"/>
        <v>0</v>
      </c>
      <c r="AK13" s="13">
        <v>0</v>
      </c>
      <c r="AL13" s="13"/>
      <c r="AM13" s="35">
        <v>2423041181.6</v>
      </c>
      <c r="AN13" s="13"/>
      <c r="AO13" s="40">
        <f t="shared" si="16"/>
        <v>0</v>
      </c>
      <c r="AP13" s="40">
        <f t="shared" si="17"/>
        <v>0</v>
      </c>
      <c r="AQ13" s="40">
        <f t="shared" si="18"/>
        <v>14538247089.6</v>
      </c>
      <c r="AR13" s="14">
        <f t="shared" si="19"/>
        <v>0</v>
      </c>
      <c r="AS13" s="13">
        <v>0</v>
      </c>
      <c r="AT13" s="13"/>
      <c r="AU13" s="35">
        <v>4846082363</v>
      </c>
      <c r="AV13" s="13"/>
      <c r="AW13" s="40">
        <f t="shared" si="20"/>
        <v>0</v>
      </c>
      <c r="AX13" s="40">
        <f t="shared" si="21"/>
        <v>0</v>
      </c>
      <c r="AY13" s="40">
        <f t="shared" si="22"/>
        <v>19384329452.6</v>
      </c>
      <c r="AZ13" s="14">
        <f t="shared" si="23"/>
        <v>0</v>
      </c>
      <c r="BA13" s="13">
        <v>0</v>
      </c>
      <c r="BB13" s="13"/>
      <c r="BC13" s="35">
        <v>2423041181.6</v>
      </c>
      <c r="BD13" s="13"/>
      <c r="BE13" s="40">
        <f t="shared" si="24"/>
        <v>0</v>
      </c>
      <c r="BF13" s="40">
        <f t="shared" si="25"/>
        <v>0</v>
      </c>
      <c r="BG13" s="40">
        <f t="shared" si="26"/>
        <v>21807370634.199997</v>
      </c>
      <c r="BH13" s="14">
        <f t="shared" si="27"/>
        <v>0</v>
      </c>
      <c r="BI13" s="13">
        <v>0</v>
      </c>
      <c r="BJ13" s="13">
        <v>438832331.21</v>
      </c>
      <c r="BK13" s="35">
        <v>2423041181.6</v>
      </c>
      <c r="BL13" s="13"/>
      <c r="BM13" s="40">
        <f t="shared" si="28"/>
        <v>0</v>
      </c>
      <c r="BN13" s="40">
        <f t="shared" si="29"/>
        <v>438832331.21</v>
      </c>
      <c r="BO13" s="40">
        <f t="shared" si="30"/>
        <v>24230411815.799995</v>
      </c>
      <c r="BP13" s="14">
        <f t="shared" si="31"/>
        <v>0</v>
      </c>
    </row>
    <row r="14" spans="1:68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  <c r="AC14" s="13">
        <v>0</v>
      </c>
      <c r="AD14" s="13"/>
      <c r="AE14" s="35">
        <f>VLOOKUP(A14,'[2]Hoja2'!$C$2:$D$49,2,0)</f>
        <v>5522046077.666667</v>
      </c>
      <c r="AF14" s="13"/>
      <c r="AG14" s="40">
        <f t="shared" si="12"/>
        <v>0</v>
      </c>
      <c r="AH14" s="40">
        <f t="shared" si="13"/>
        <v>0</v>
      </c>
      <c r="AI14" s="40">
        <f t="shared" si="14"/>
        <v>27610230388.333336</v>
      </c>
      <c r="AJ14" s="14">
        <f t="shared" si="15"/>
        <v>0</v>
      </c>
      <c r="AK14" s="13">
        <v>0</v>
      </c>
      <c r="AL14" s="13"/>
      <c r="AM14" s="35">
        <v>5522046077.666667</v>
      </c>
      <c r="AN14" s="13"/>
      <c r="AO14" s="40">
        <f t="shared" si="16"/>
        <v>0</v>
      </c>
      <c r="AP14" s="40">
        <f t="shared" si="17"/>
        <v>0</v>
      </c>
      <c r="AQ14" s="40">
        <f t="shared" si="18"/>
        <v>33132276466.000004</v>
      </c>
      <c r="AR14" s="14">
        <f t="shared" si="19"/>
        <v>0</v>
      </c>
      <c r="AS14" s="13">
        <v>0</v>
      </c>
      <c r="AT14" s="13"/>
      <c r="AU14" s="35">
        <v>11044092155</v>
      </c>
      <c r="AV14" s="13"/>
      <c r="AW14" s="40">
        <f t="shared" si="20"/>
        <v>0</v>
      </c>
      <c r="AX14" s="40">
        <f t="shared" si="21"/>
        <v>0</v>
      </c>
      <c r="AY14" s="40">
        <f t="shared" si="22"/>
        <v>44176368621</v>
      </c>
      <c r="AZ14" s="14">
        <f t="shared" si="23"/>
        <v>0</v>
      </c>
      <c r="BA14" s="13">
        <v>0</v>
      </c>
      <c r="BB14" s="13"/>
      <c r="BC14" s="35">
        <v>5522046077.666667</v>
      </c>
      <c r="BD14" s="13"/>
      <c r="BE14" s="40">
        <f t="shared" si="24"/>
        <v>0</v>
      </c>
      <c r="BF14" s="40">
        <f t="shared" si="25"/>
        <v>0</v>
      </c>
      <c r="BG14" s="40">
        <f t="shared" si="26"/>
        <v>49698414698.666664</v>
      </c>
      <c r="BH14" s="14">
        <f t="shared" si="27"/>
        <v>0</v>
      </c>
      <c r="BI14" s="13">
        <v>0</v>
      </c>
      <c r="BJ14" s="13">
        <v>1000087151.99</v>
      </c>
      <c r="BK14" s="35">
        <v>5522046077.666667</v>
      </c>
      <c r="BL14" s="13"/>
      <c r="BM14" s="40">
        <f t="shared" si="28"/>
        <v>0</v>
      </c>
      <c r="BN14" s="40">
        <f t="shared" si="29"/>
        <v>1000087151.99</v>
      </c>
      <c r="BO14" s="40">
        <f t="shared" si="30"/>
        <v>55220460776.33333</v>
      </c>
      <c r="BP14" s="14">
        <f t="shared" si="31"/>
        <v>0</v>
      </c>
    </row>
    <row r="15" spans="1:68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  <c r="AC15" s="13">
        <v>0</v>
      </c>
      <c r="AD15" s="13"/>
      <c r="AE15" s="35">
        <f>VLOOKUP(A15,'[2]Hoja2'!$C$2:$D$49,2,0)</f>
        <v>5776606563.066667</v>
      </c>
      <c r="AF15" s="13"/>
      <c r="AG15" s="40">
        <f t="shared" si="12"/>
        <v>0</v>
      </c>
      <c r="AH15" s="40">
        <f t="shared" si="13"/>
        <v>0</v>
      </c>
      <c r="AI15" s="40">
        <f t="shared" si="14"/>
        <v>28883032815.33333</v>
      </c>
      <c r="AJ15" s="14">
        <f t="shared" si="15"/>
        <v>0</v>
      </c>
      <c r="AK15" s="13">
        <v>0</v>
      </c>
      <c r="AL15" s="13"/>
      <c r="AM15" s="35">
        <v>5776606563.066667</v>
      </c>
      <c r="AN15" s="13"/>
      <c r="AO15" s="40">
        <f t="shared" si="16"/>
        <v>0</v>
      </c>
      <c r="AP15" s="40">
        <f t="shared" si="17"/>
        <v>0</v>
      </c>
      <c r="AQ15" s="40">
        <f t="shared" si="18"/>
        <v>34659639378.399994</v>
      </c>
      <c r="AR15" s="14">
        <f t="shared" si="19"/>
        <v>0</v>
      </c>
      <c r="AS15" s="13">
        <v>0</v>
      </c>
      <c r="AT15" s="13"/>
      <c r="AU15" s="35">
        <v>11553213126</v>
      </c>
      <c r="AV15" s="13"/>
      <c r="AW15" s="40">
        <f t="shared" si="20"/>
        <v>0</v>
      </c>
      <c r="AX15" s="40">
        <f t="shared" si="21"/>
        <v>0</v>
      </c>
      <c r="AY15" s="40">
        <f t="shared" si="22"/>
        <v>46212852504.399994</v>
      </c>
      <c r="AZ15" s="14">
        <f t="shared" si="23"/>
        <v>0</v>
      </c>
      <c r="BA15" s="13">
        <v>0</v>
      </c>
      <c r="BB15" s="13"/>
      <c r="BC15" s="35">
        <v>5776606563.066667</v>
      </c>
      <c r="BD15" s="13"/>
      <c r="BE15" s="40">
        <f t="shared" si="24"/>
        <v>0</v>
      </c>
      <c r="BF15" s="40">
        <f t="shared" si="25"/>
        <v>0</v>
      </c>
      <c r="BG15" s="40">
        <f t="shared" si="26"/>
        <v>51989459067.46666</v>
      </c>
      <c r="BH15" s="14">
        <f t="shared" si="27"/>
        <v>0</v>
      </c>
      <c r="BI15" s="13">
        <v>0</v>
      </c>
      <c r="BJ15" s="13">
        <v>1046190112.49</v>
      </c>
      <c r="BK15" s="35">
        <v>5776606563.066667</v>
      </c>
      <c r="BL15" s="13"/>
      <c r="BM15" s="40">
        <f t="shared" si="28"/>
        <v>0</v>
      </c>
      <c r="BN15" s="40">
        <f t="shared" si="29"/>
        <v>1046190112.49</v>
      </c>
      <c r="BO15" s="40">
        <f t="shared" si="30"/>
        <v>57766065630.533325</v>
      </c>
      <c r="BP15" s="14">
        <f t="shared" si="31"/>
        <v>0</v>
      </c>
    </row>
    <row r="16" spans="1:68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  <c r="AC16" s="13">
        <v>0</v>
      </c>
      <c r="AD16" s="13"/>
      <c r="AE16" s="35">
        <f>VLOOKUP(A16,'[2]Hoja2'!$C$2:$D$49,2,0)</f>
        <v>10902827058.266666</v>
      </c>
      <c r="AF16" s="13"/>
      <c r="AG16" s="40">
        <f t="shared" si="12"/>
        <v>0</v>
      </c>
      <c r="AH16" s="40">
        <f t="shared" si="13"/>
        <v>0</v>
      </c>
      <c r="AI16" s="40">
        <f t="shared" si="14"/>
        <v>54514135291.33333</v>
      </c>
      <c r="AJ16" s="14">
        <f t="shared" si="15"/>
        <v>0</v>
      </c>
      <c r="AK16" s="13">
        <v>0</v>
      </c>
      <c r="AL16" s="13"/>
      <c r="AM16" s="35">
        <v>10902827058.266666</v>
      </c>
      <c r="AN16" s="13"/>
      <c r="AO16" s="40">
        <f t="shared" si="16"/>
        <v>0</v>
      </c>
      <c r="AP16" s="40">
        <f t="shared" si="17"/>
        <v>0</v>
      </c>
      <c r="AQ16" s="40">
        <f t="shared" si="18"/>
        <v>65416962349.59999</v>
      </c>
      <c r="AR16" s="14">
        <f t="shared" si="19"/>
        <v>0</v>
      </c>
      <c r="AS16" s="13">
        <v>0</v>
      </c>
      <c r="AT16" s="13"/>
      <c r="AU16" s="35">
        <v>21805654117</v>
      </c>
      <c r="AV16" s="13"/>
      <c r="AW16" s="40">
        <f t="shared" si="20"/>
        <v>0</v>
      </c>
      <c r="AX16" s="40">
        <f t="shared" si="21"/>
        <v>0</v>
      </c>
      <c r="AY16" s="40">
        <f t="shared" si="22"/>
        <v>87222616466.59999</v>
      </c>
      <c r="AZ16" s="14">
        <f t="shared" si="23"/>
        <v>0</v>
      </c>
      <c r="BA16" s="13">
        <v>0</v>
      </c>
      <c r="BB16" s="13"/>
      <c r="BC16" s="35">
        <v>10902827058.266666</v>
      </c>
      <c r="BD16" s="13"/>
      <c r="BE16" s="40">
        <f t="shared" si="24"/>
        <v>0</v>
      </c>
      <c r="BF16" s="40">
        <f t="shared" si="25"/>
        <v>0</v>
      </c>
      <c r="BG16" s="40">
        <f t="shared" si="26"/>
        <v>98125443524.86665</v>
      </c>
      <c r="BH16" s="14">
        <f t="shared" si="27"/>
        <v>0</v>
      </c>
      <c r="BI16" s="13">
        <v>0</v>
      </c>
      <c r="BJ16" s="13">
        <v>1974590053.83</v>
      </c>
      <c r="BK16" s="35">
        <v>10902827058.266666</v>
      </c>
      <c r="BL16" s="13"/>
      <c r="BM16" s="40">
        <f t="shared" si="28"/>
        <v>0</v>
      </c>
      <c r="BN16" s="40">
        <f t="shared" si="29"/>
        <v>1974590053.83</v>
      </c>
      <c r="BO16" s="40">
        <f t="shared" si="30"/>
        <v>109028270583.13332</v>
      </c>
      <c r="BP16" s="14">
        <f t="shared" si="31"/>
        <v>0</v>
      </c>
    </row>
    <row r="17" spans="1:68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  <c r="AC17" s="13">
        <v>0</v>
      </c>
      <c r="AD17" s="13"/>
      <c r="AE17" s="35">
        <f>VLOOKUP(A17,'[2]Hoja2'!$C$2:$D$49,2,0)</f>
        <v>3822270478.6666665</v>
      </c>
      <c r="AF17" s="13"/>
      <c r="AG17" s="40">
        <f t="shared" si="12"/>
        <v>0</v>
      </c>
      <c r="AH17" s="40">
        <f t="shared" si="13"/>
        <v>0</v>
      </c>
      <c r="AI17" s="40">
        <f t="shared" si="14"/>
        <v>19111352393.333332</v>
      </c>
      <c r="AJ17" s="14">
        <f t="shared" si="15"/>
        <v>0</v>
      </c>
      <c r="AK17" s="13">
        <v>0</v>
      </c>
      <c r="AL17" s="13"/>
      <c r="AM17" s="35">
        <v>3822270478.6666665</v>
      </c>
      <c r="AN17" s="13"/>
      <c r="AO17" s="40">
        <f t="shared" si="16"/>
        <v>0</v>
      </c>
      <c r="AP17" s="40">
        <f t="shared" si="17"/>
        <v>0</v>
      </c>
      <c r="AQ17" s="40">
        <f t="shared" si="18"/>
        <v>22933622872</v>
      </c>
      <c r="AR17" s="14">
        <f t="shared" si="19"/>
        <v>0</v>
      </c>
      <c r="AS17" s="13">
        <v>0</v>
      </c>
      <c r="AT17" s="13"/>
      <c r="AU17" s="35">
        <v>7644540957</v>
      </c>
      <c r="AV17" s="13"/>
      <c r="AW17" s="40">
        <f t="shared" si="20"/>
        <v>0</v>
      </c>
      <c r="AX17" s="40">
        <f t="shared" si="21"/>
        <v>0</v>
      </c>
      <c r="AY17" s="40">
        <f t="shared" si="22"/>
        <v>30578163829</v>
      </c>
      <c r="AZ17" s="14">
        <f t="shared" si="23"/>
        <v>0</v>
      </c>
      <c r="BA17" s="13">
        <v>0</v>
      </c>
      <c r="BB17" s="13"/>
      <c r="BC17" s="35">
        <v>3822270478.6666665</v>
      </c>
      <c r="BD17" s="13"/>
      <c r="BE17" s="40">
        <f t="shared" si="24"/>
        <v>0</v>
      </c>
      <c r="BF17" s="40">
        <f t="shared" si="25"/>
        <v>0</v>
      </c>
      <c r="BG17" s="40">
        <f t="shared" si="26"/>
        <v>34400434307.666664</v>
      </c>
      <c r="BH17" s="14">
        <f t="shared" si="27"/>
        <v>0</v>
      </c>
      <c r="BI17" s="13">
        <v>0</v>
      </c>
      <c r="BJ17" s="13">
        <v>692244060.52</v>
      </c>
      <c r="BK17" s="35">
        <v>3822270478.6666665</v>
      </c>
      <c r="BL17" s="13"/>
      <c r="BM17" s="40">
        <f t="shared" si="28"/>
        <v>0</v>
      </c>
      <c r="BN17" s="40">
        <f t="shared" si="29"/>
        <v>692244060.52</v>
      </c>
      <c r="BO17" s="40">
        <f t="shared" si="30"/>
        <v>38222704786.33333</v>
      </c>
      <c r="BP17" s="14">
        <f t="shared" si="31"/>
        <v>0</v>
      </c>
    </row>
    <row r="18" spans="1:68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  <c r="AC18" s="13">
        <v>0</v>
      </c>
      <c r="AD18" s="13"/>
      <c r="AE18" s="35">
        <f>VLOOKUP(A18,'[2]Hoja2'!$C$2:$D$49,2,0)</f>
        <v>1550922002.4666667</v>
      </c>
      <c r="AF18" s="13"/>
      <c r="AG18" s="40">
        <f t="shared" si="12"/>
        <v>0</v>
      </c>
      <c r="AH18" s="40">
        <f t="shared" si="13"/>
        <v>0</v>
      </c>
      <c r="AI18" s="40">
        <f t="shared" si="14"/>
        <v>7754610012.333334</v>
      </c>
      <c r="AJ18" s="14">
        <f t="shared" si="15"/>
        <v>0</v>
      </c>
      <c r="AK18" s="13">
        <v>0</v>
      </c>
      <c r="AL18" s="13"/>
      <c r="AM18" s="35">
        <v>1550922002.4666667</v>
      </c>
      <c r="AN18" s="13"/>
      <c r="AO18" s="40">
        <f t="shared" si="16"/>
        <v>0</v>
      </c>
      <c r="AP18" s="40">
        <f t="shared" si="17"/>
        <v>0</v>
      </c>
      <c r="AQ18" s="40">
        <f t="shared" si="18"/>
        <v>9305532014.800001</v>
      </c>
      <c r="AR18" s="14">
        <f t="shared" si="19"/>
        <v>0</v>
      </c>
      <c r="AS18" s="13">
        <v>0</v>
      </c>
      <c r="AT18" s="13"/>
      <c r="AU18" s="35">
        <v>3101844005</v>
      </c>
      <c r="AV18" s="13"/>
      <c r="AW18" s="40">
        <f t="shared" si="20"/>
        <v>0</v>
      </c>
      <c r="AX18" s="40">
        <f t="shared" si="21"/>
        <v>0</v>
      </c>
      <c r="AY18" s="40">
        <f t="shared" si="22"/>
        <v>12407376019.800001</v>
      </c>
      <c r="AZ18" s="14">
        <f t="shared" si="23"/>
        <v>0</v>
      </c>
      <c r="BA18" s="13">
        <v>0</v>
      </c>
      <c r="BB18" s="13"/>
      <c r="BC18" s="35">
        <v>1550922002.4666667</v>
      </c>
      <c r="BD18" s="13"/>
      <c r="BE18" s="40">
        <f t="shared" si="24"/>
        <v>0</v>
      </c>
      <c r="BF18" s="40">
        <f t="shared" si="25"/>
        <v>0</v>
      </c>
      <c r="BG18" s="40">
        <f t="shared" si="26"/>
        <v>13958298022.266668</v>
      </c>
      <c r="BH18" s="14">
        <f t="shared" si="27"/>
        <v>0</v>
      </c>
      <c r="BI18" s="13">
        <v>0</v>
      </c>
      <c r="BJ18" s="13">
        <v>280884503.27</v>
      </c>
      <c r="BK18" s="35">
        <v>1550922002.4666667</v>
      </c>
      <c r="BL18" s="13"/>
      <c r="BM18" s="40">
        <f t="shared" si="28"/>
        <v>0</v>
      </c>
      <c r="BN18" s="40">
        <f t="shared" si="29"/>
        <v>280884503.27</v>
      </c>
      <c r="BO18" s="40">
        <f t="shared" si="30"/>
        <v>15509220024.733335</v>
      </c>
      <c r="BP18" s="14">
        <f t="shared" si="31"/>
        <v>0</v>
      </c>
    </row>
    <row r="19" spans="1:68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  <c r="AC19" s="13">
        <v>0</v>
      </c>
      <c r="AD19" s="13"/>
      <c r="AE19" s="35">
        <f>VLOOKUP(A19,'[2]Hoja2'!$C$2:$D$49,2,0)</f>
        <v>1778677459.0666666</v>
      </c>
      <c r="AF19" s="13"/>
      <c r="AG19" s="40">
        <f t="shared" si="12"/>
        <v>0</v>
      </c>
      <c r="AH19" s="40">
        <f t="shared" si="13"/>
        <v>0</v>
      </c>
      <c r="AI19" s="40">
        <f t="shared" si="14"/>
        <v>8893387295.333332</v>
      </c>
      <c r="AJ19" s="14">
        <f t="shared" si="15"/>
        <v>0</v>
      </c>
      <c r="AK19" s="13">
        <v>0</v>
      </c>
      <c r="AL19" s="13"/>
      <c r="AM19" s="35">
        <v>1778677459.0666666</v>
      </c>
      <c r="AN19" s="13"/>
      <c r="AO19" s="40">
        <f t="shared" si="16"/>
        <v>0</v>
      </c>
      <c r="AP19" s="40">
        <f t="shared" si="17"/>
        <v>0</v>
      </c>
      <c r="AQ19" s="40">
        <f t="shared" si="18"/>
        <v>10672064754.399998</v>
      </c>
      <c r="AR19" s="14">
        <f t="shared" si="19"/>
        <v>0</v>
      </c>
      <c r="AS19" s="13">
        <v>0</v>
      </c>
      <c r="AT19" s="13"/>
      <c r="AU19" s="35">
        <v>3557354918</v>
      </c>
      <c r="AV19" s="13"/>
      <c r="AW19" s="40">
        <f t="shared" si="20"/>
        <v>0</v>
      </c>
      <c r="AX19" s="40">
        <f t="shared" si="21"/>
        <v>0</v>
      </c>
      <c r="AY19" s="40">
        <f t="shared" si="22"/>
        <v>14229419672.399998</v>
      </c>
      <c r="AZ19" s="14">
        <f t="shared" si="23"/>
        <v>0</v>
      </c>
      <c r="BA19" s="13">
        <v>0</v>
      </c>
      <c r="BB19" s="13"/>
      <c r="BC19" s="35">
        <v>1778677459.0666666</v>
      </c>
      <c r="BD19" s="13"/>
      <c r="BE19" s="40">
        <f t="shared" si="24"/>
        <v>0</v>
      </c>
      <c r="BF19" s="40">
        <f t="shared" si="25"/>
        <v>0</v>
      </c>
      <c r="BG19" s="40">
        <f t="shared" si="26"/>
        <v>16008097131.466663</v>
      </c>
      <c r="BH19" s="14">
        <f t="shared" si="27"/>
        <v>0</v>
      </c>
      <c r="BI19" s="13">
        <v>0</v>
      </c>
      <c r="BJ19" s="13">
        <v>322132856.3</v>
      </c>
      <c r="BK19" s="35">
        <v>1778677459.0666666</v>
      </c>
      <c r="BL19" s="13"/>
      <c r="BM19" s="40">
        <f t="shared" si="28"/>
        <v>0</v>
      </c>
      <c r="BN19" s="40">
        <f t="shared" si="29"/>
        <v>322132856.3</v>
      </c>
      <c r="BO19" s="40">
        <f t="shared" si="30"/>
        <v>17786774590.53333</v>
      </c>
      <c r="BP19" s="14">
        <f t="shared" si="31"/>
        <v>0</v>
      </c>
    </row>
    <row r="20" spans="1:68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  <c r="AC20" s="13">
        <v>0</v>
      </c>
      <c r="AD20" s="13"/>
      <c r="AE20" s="35">
        <f>VLOOKUP(A20,'[2]Hoja2'!$C$2:$D$49,2,0)</f>
        <v>561388799.2</v>
      </c>
      <c r="AF20" s="13"/>
      <c r="AG20" s="40">
        <f t="shared" si="12"/>
        <v>0</v>
      </c>
      <c r="AH20" s="40">
        <f t="shared" si="13"/>
        <v>0</v>
      </c>
      <c r="AI20" s="40">
        <f t="shared" si="14"/>
        <v>2806943996</v>
      </c>
      <c r="AJ20" s="14">
        <f t="shared" si="15"/>
        <v>0</v>
      </c>
      <c r="AK20" s="13">
        <v>0</v>
      </c>
      <c r="AL20" s="13"/>
      <c r="AM20" s="35">
        <v>561388799.2</v>
      </c>
      <c r="AN20" s="13"/>
      <c r="AO20" s="40">
        <f t="shared" si="16"/>
        <v>0</v>
      </c>
      <c r="AP20" s="40">
        <f t="shared" si="17"/>
        <v>0</v>
      </c>
      <c r="AQ20" s="40">
        <f t="shared" si="18"/>
        <v>3368332795.2</v>
      </c>
      <c r="AR20" s="14">
        <f t="shared" si="19"/>
        <v>0</v>
      </c>
      <c r="AS20" s="13">
        <v>0</v>
      </c>
      <c r="AT20" s="13"/>
      <c r="AU20" s="35">
        <v>1122777598</v>
      </c>
      <c r="AV20" s="13"/>
      <c r="AW20" s="40">
        <f t="shared" si="20"/>
        <v>0</v>
      </c>
      <c r="AX20" s="40">
        <f t="shared" si="21"/>
        <v>0</v>
      </c>
      <c r="AY20" s="40">
        <f t="shared" si="22"/>
        <v>4491110393.2</v>
      </c>
      <c r="AZ20" s="14">
        <f t="shared" si="23"/>
        <v>0</v>
      </c>
      <c r="BA20" s="13">
        <v>0</v>
      </c>
      <c r="BB20" s="13"/>
      <c r="BC20" s="35">
        <v>561388799.2</v>
      </c>
      <c r="BD20" s="13"/>
      <c r="BE20" s="40">
        <f t="shared" si="24"/>
        <v>0</v>
      </c>
      <c r="BF20" s="40">
        <f t="shared" si="25"/>
        <v>0</v>
      </c>
      <c r="BG20" s="40">
        <f t="shared" si="26"/>
        <v>5052499192.4</v>
      </c>
      <c r="BH20" s="14">
        <f t="shared" si="27"/>
        <v>0</v>
      </c>
      <c r="BI20" s="13">
        <v>0</v>
      </c>
      <c r="BJ20" s="13">
        <v>101672046.62</v>
      </c>
      <c r="BK20" s="35">
        <v>561388799.2</v>
      </c>
      <c r="BL20" s="13"/>
      <c r="BM20" s="40">
        <f t="shared" si="28"/>
        <v>0</v>
      </c>
      <c r="BN20" s="40">
        <f t="shared" si="29"/>
        <v>101672046.62</v>
      </c>
      <c r="BO20" s="40">
        <f t="shared" si="30"/>
        <v>5613887991.599999</v>
      </c>
      <c r="BP20" s="14">
        <f t="shared" si="31"/>
        <v>0</v>
      </c>
    </row>
    <row r="21" spans="1:68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  <c r="AC21" s="13">
        <v>0</v>
      </c>
      <c r="AD21" s="13"/>
      <c r="AE21" s="35">
        <f>VLOOKUP(A21,'[2]Hoja2'!$C$2:$D$49,2,0)</f>
        <v>2123192362.4</v>
      </c>
      <c r="AF21" s="13"/>
      <c r="AG21" s="40">
        <f t="shared" si="12"/>
        <v>0</v>
      </c>
      <c r="AH21" s="40">
        <f t="shared" si="13"/>
        <v>0</v>
      </c>
      <c r="AI21" s="40">
        <f t="shared" si="14"/>
        <v>10615961812</v>
      </c>
      <c r="AJ21" s="14">
        <f t="shared" si="15"/>
        <v>0</v>
      </c>
      <c r="AK21" s="13">
        <v>0</v>
      </c>
      <c r="AL21" s="13"/>
      <c r="AM21" s="35">
        <v>2123192362.4</v>
      </c>
      <c r="AN21" s="13"/>
      <c r="AO21" s="40">
        <f t="shared" si="16"/>
        <v>0</v>
      </c>
      <c r="AP21" s="40">
        <f t="shared" si="17"/>
        <v>0</v>
      </c>
      <c r="AQ21" s="40">
        <f t="shared" si="18"/>
        <v>12739154174.4</v>
      </c>
      <c r="AR21" s="14">
        <f t="shared" si="19"/>
        <v>0</v>
      </c>
      <c r="AS21" s="13">
        <v>0</v>
      </c>
      <c r="AT21" s="13"/>
      <c r="AU21" s="35">
        <v>4246384725</v>
      </c>
      <c r="AV21" s="13"/>
      <c r="AW21" s="40">
        <f t="shared" si="20"/>
        <v>0</v>
      </c>
      <c r="AX21" s="40">
        <f t="shared" si="21"/>
        <v>0</v>
      </c>
      <c r="AY21" s="40">
        <f t="shared" si="22"/>
        <v>16985538899.4</v>
      </c>
      <c r="AZ21" s="14">
        <f t="shared" si="23"/>
        <v>0</v>
      </c>
      <c r="BA21" s="13">
        <v>0</v>
      </c>
      <c r="BB21" s="13"/>
      <c r="BC21" s="35">
        <v>2123192362.4</v>
      </c>
      <c r="BD21" s="13"/>
      <c r="BE21" s="40">
        <f t="shared" si="24"/>
        <v>0</v>
      </c>
      <c r="BF21" s="40">
        <f t="shared" si="25"/>
        <v>0</v>
      </c>
      <c r="BG21" s="40">
        <f t="shared" si="26"/>
        <v>19108731261.8</v>
      </c>
      <c r="BH21" s="14">
        <f t="shared" si="27"/>
        <v>0</v>
      </c>
      <c r="BI21" s="13">
        <v>0</v>
      </c>
      <c r="BJ21" s="13">
        <v>384527288.31</v>
      </c>
      <c r="BK21" s="35">
        <v>2123192362.4</v>
      </c>
      <c r="BL21" s="13"/>
      <c r="BM21" s="40">
        <f t="shared" si="28"/>
        <v>0</v>
      </c>
      <c r="BN21" s="40">
        <f t="shared" si="29"/>
        <v>384527288.31</v>
      </c>
      <c r="BO21" s="40">
        <f t="shared" si="30"/>
        <v>21231923624.2</v>
      </c>
      <c r="BP21" s="14">
        <f t="shared" si="31"/>
        <v>0</v>
      </c>
    </row>
    <row r="22" spans="1:68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  <c r="AC22" s="13">
        <v>0</v>
      </c>
      <c r="AD22" s="13"/>
      <c r="AE22" s="35">
        <f>VLOOKUP(A22,'[2]Hoja2'!$C$2:$D$49,2,0)</f>
        <v>58041067</v>
      </c>
      <c r="AF22" s="13"/>
      <c r="AG22" s="40">
        <f t="shared" si="12"/>
        <v>0</v>
      </c>
      <c r="AH22" s="40">
        <f t="shared" si="13"/>
        <v>0</v>
      </c>
      <c r="AI22" s="40">
        <f t="shared" si="14"/>
        <v>232164268</v>
      </c>
      <c r="AJ22" s="14">
        <f t="shared" si="15"/>
        <v>0</v>
      </c>
      <c r="AK22" s="13">
        <v>0</v>
      </c>
      <c r="AL22" s="13"/>
      <c r="AM22" s="35">
        <v>58041067</v>
      </c>
      <c r="AN22" s="13"/>
      <c r="AO22" s="40">
        <f t="shared" si="16"/>
        <v>0</v>
      </c>
      <c r="AP22" s="40">
        <f t="shared" si="17"/>
        <v>0</v>
      </c>
      <c r="AQ22" s="40">
        <f t="shared" si="18"/>
        <v>290205335</v>
      </c>
      <c r="AR22" s="14">
        <f t="shared" si="19"/>
        <v>0</v>
      </c>
      <c r="AS22" s="13">
        <v>0</v>
      </c>
      <c r="AT22" s="13"/>
      <c r="AU22" s="35">
        <v>58041067</v>
      </c>
      <c r="AV22" s="13"/>
      <c r="AW22" s="40">
        <f t="shared" si="20"/>
        <v>0</v>
      </c>
      <c r="AX22" s="40">
        <f t="shared" si="21"/>
        <v>0</v>
      </c>
      <c r="AY22" s="40">
        <f t="shared" si="22"/>
        <v>348246402</v>
      </c>
      <c r="AZ22" s="14">
        <f t="shared" si="23"/>
        <v>0</v>
      </c>
      <c r="BA22" s="13">
        <v>0</v>
      </c>
      <c r="BB22" s="13"/>
      <c r="BC22" s="35">
        <v>58041067</v>
      </c>
      <c r="BD22" s="13"/>
      <c r="BE22" s="40">
        <f t="shared" si="24"/>
        <v>0</v>
      </c>
      <c r="BF22" s="40">
        <f t="shared" si="25"/>
        <v>0</v>
      </c>
      <c r="BG22" s="40">
        <f t="shared" si="26"/>
        <v>406287469</v>
      </c>
      <c r="BH22" s="14">
        <f t="shared" si="27"/>
        <v>0</v>
      </c>
      <c r="BI22" s="13">
        <v>0</v>
      </c>
      <c r="BJ22" s="13">
        <v>0</v>
      </c>
      <c r="BK22" s="35">
        <v>58041067</v>
      </c>
      <c r="BL22" s="13"/>
      <c r="BM22" s="40">
        <f t="shared" si="28"/>
        <v>0</v>
      </c>
      <c r="BN22" s="40">
        <f t="shared" si="29"/>
        <v>0</v>
      </c>
      <c r="BO22" s="40">
        <f t="shared" si="30"/>
        <v>464328536</v>
      </c>
      <c r="BP22" s="14">
        <f t="shared" si="31"/>
        <v>0</v>
      </c>
    </row>
    <row r="23" spans="1:68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  <c r="AC23" s="13">
        <f>VLOOKUP(A23,'[2]Hoja2'!$C$53:$D$58,2,0)</f>
        <v>962400463.5333333</v>
      </c>
      <c r="AD23" s="13"/>
      <c r="AE23" s="35">
        <f>VLOOKUP(A23,'[2]Hoja2'!$C$2:$D$49,2,0)</f>
        <v>3594464559.9333334</v>
      </c>
      <c r="AF23" s="13"/>
      <c r="AG23" s="40">
        <f t="shared" si="12"/>
        <v>4812002317.666666</v>
      </c>
      <c r="AH23" s="40">
        <f t="shared" si="13"/>
        <v>2735092398</v>
      </c>
      <c r="AI23" s="40">
        <f t="shared" si="14"/>
        <v>17972322799.666668</v>
      </c>
      <c r="AJ23" s="14">
        <f t="shared" si="15"/>
        <v>0</v>
      </c>
      <c r="AK23" s="13">
        <v>962400463.5333333</v>
      </c>
      <c r="AL23" s="13"/>
      <c r="AM23" s="35">
        <v>3594464559.9333334</v>
      </c>
      <c r="AN23" s="13"/>
      <c r="AO23" s="40">
        <f t="shared" si="16"/>
        <v>5774402781.199999</v>
      </c>
      <c r="AP23" s="40">
        <f t="shared" si="17"/>
        <v>2735092398</v>
      </c>
      <c r="AQ23" s="40">
        <f t="shared" si="18"/>
        <v>21566787359.600002</v>
      </c>
      <c r="AR23" s="14">
        <f t="shared" si="19"/>
        <v>0</v>
      </c>
      <c r="AS23" s="13">
        <v>1924800927</v>
      </c>
      <c r="AT23" s="13"/>
      <c r="AU23" s="35">
        <v>7188929120</v>
      </c>
      <c r="AV23" s="13"/>
      <c r="AW23" s="40">
        <f t="shared" si="20"/>
        <v>7699203708.199999</v>
      </c>
      <c r="AX23" s="40">
        <f t="shared" si="21"/>
        <v>2735092398</v>
      </c>
      <c r="AY23" s="40">
        <f t="shared" si="22"/>
        <v>28755716479.600002</v>
      </c>
      <c r="AZ23" s="14">
        <f t="shared" si="23"/>
        <v>0</v>
      </c>
      <c r="BA23" s="13">
        <v>962400463.5333333</v>
      </c>
      <c r="BB23" s="13"/>
      <c r="BC23" s="35">
        <v>3594464559.9333334</v>
      </c>
      <c r="BD23" s="13"/>
      <c r="BE23" s="40">
        <f t="shared" si="24"/>
        <v>8661604171.733332</v>
      </c>
      <c r="BF23" s="40">
        <f t="shared" si="25"/>
        <v>2735092398</v>
      </c>
      <c r="BG23" s="40">
        <f t="shared" si="26"/>
        <v>32350181039.533337</v>
      </c>
      <c r="BH23" s="14">
        <f t="shared" si="27"/>
        <v>0</v>
      </c>
      <c r="BI23" s="13">
        <v>962400463.5333333</v>
      </c>
      <c r="BJ23" s="13">
        <v>860107444.05</v>
      </c>
      <c r="BK23" s="35">
        <v>3594464559.9333334</v>
      </c>
      <c r="BL23" s="13"/>
      <c r="BM23" s="40">
        <f t="shared" si="28"/>
        <v>9624004635.266665</v>
      </c>
      <c r="BN23" s="40">
        <f t="shared" si="29"/>
        <v>3595199842.05</v>
      </c>
      <c r="BO23" s="40">
        <f t="shared" si="30"/>
        <v>35944645599.46667</v>
      </c>
      <c r="BP23" s="14">
        <f t="shared" si="31"/>
        <v>0</v>
      </c>
    </row>
    <row r="24" spans="1:68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  <c r="AC24" s="13">
        <v>0</v>
      </c>
      <c r="AD24" s="13"/>
      <c r="AE24" s="35">
        <f>VLOOKUP(A24,'[2]Hoja2'!$C$2:$D$49,2,0)</f>
        <v>124453679</v>
      </c>
      <c r="AF24" s="13"/>
      <c r="AG24" s="40">
        <f t="shared" si="12"/>
        <v>0</v>
      </c>
      <c r="AH24" s="40">
        <f t="shared" si="13"/>
        <v>0</v>
      </c>
      <c r="AI24" s="40">
        <f t="shared" si="14"/>
        <v>497814716</v>
      </c>
      <c r="AJ24" s="14">
        <f t="shared" si="15"/>
        <v>0</v>
      </c>
      <c r="AK24" s="13">
        <v>0</v>
      </c>
      <c r="AL24" s="13"/>
      <c r="AM24" s="35">
        <v>124453679</v>
      </c>
      <c r="AN24" s="13"/>
      <c r="AO24" s="40">
        <f t="shared" si="16"/>
        <v>0</v>
      </c>
      <c r="AP24" s="40">
        <f t="shared" si="17"/>
        <v>0</v>
      </c>
      <c r="AQ24" s="40">
        <f t="shared" si="18"/>
        <v>622268395</v>
      </c>
      <c r="AR24" s="14">
        <f t="shared" si="19"/>
        <v>0</v>
      </c>
      <c r="AS24" s="13">
        <v>0</v>
      </c>
      <c r="AT24" s="13"/>
      <c r="AU24" s="35">
        <v>124453679</v>
      </c>
      <c r="AV24" s="13"/>
      <c r="AW24" s="40">
        <f t="shared" si="20"/>
        <v>0</v>
      </c>
      <c r="AX24" s="40">
        <f t="shared" si="21"/>
        <v>0</v>
      </c>
      <c r="AY24" s="40">
        <f t="shared" si="22"/>
        <v>746722074</v>
      </c>
      <c r="AZ24" s="14">
        <f t="shared" si="23"/>
        <v>0</v>
      </c>
      <c r="BA24" s="13">
        <v>0</v>
      </c>
      <c r="BB24" s="13"/>
      <c r="BC24" s="35">
        <v>124453679</v>
      </c>
      <c r="BD24" s="13"/>
      <c r="BE24" s="40">
        <f t="shared" si="24"/>
        <v>0</v>
      </c>
      <c r="BF24" s="40">
        <f t="shared" si="25"/>
        <v>0</v>
      </c>
      <c r="BG24" s="40">
        <f t="shared" si="26"/>
        <v>871175753</v>
      </c>
      <c r="BH24" s="14">
        <f t="shared" si="27"/>
        <v>0</v>
      </c>
      <c r="BI24" s="13">
        <v>0</v>
      </c>
      <c r="BJ24" s="13">
        <v>0</v>
      </c>
      <c r="BK24" s="35">
        <v>124453679</v>
      </c>
      <c r="BL24" s="13"/>
      <c r="BM24" s="40">
        <f t="shared" si="28"/>
        <v>0</v>
      </c>
      <c r="BN24" s="40">
        <f t="shared" si="29"/>
        <v>0</v>
      </c>
      <c r="BO24" s="40">
        <f t="shared" si="30"/>
        <v>995629432</v>
      </c>
      <c r="BP24" s="14">
        <f t="shared" si="31"/>
        <v>0</v>
      </c>
    </row>
    <row r="25" spans="1:68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  <c r="AC25" s="13">
        <v>0</v>
      </c>
      <c r="AD25" s="13"/>
      <c r="AE25" s="35">
        <f>VLOOKUP(A25,'[2]Hoja2'!$C$2:$D$49,2,0)</f>
        <v>14512167434.6</v>
      </c>
      <c r="AF25" s="13"/>
      <c r="AG25" s="40">
        <f t="shared" si="12"/>
        <v>0</v>
      </c>
      <c r="AH25" s="40">
        <f t="shared" si="13"/>
        <v>0</v>
      </c>
      <c r="AI25" s="40">
        <f t="shared" si="14"/>
        <v>72560837173</v>
      </c>
      <c r="AJ25" s="14">
        <f t="shared" si="15"/>
        <v>0</v>
      </c>
      <c r="AK25" s="13">
        <v>0</v>
      </c>
      <c r="AL25" s="13"/>
      <c r="AM25" s="35">
        <v>14512167434.6</v>
      </c>
      <c r="AN25" s="13"/>
      <c r="AO25" s="40">
        <f t="shared" si="16"/>
        <v>0</v>
      </c>
      <c r="AP25" s="40">
        <f t="shared" si="17"/>
        <v>0</v>
      </c>
      <c r="AQ25" s="40">
        <f t="shared" si="18"/>
        <v>87073004607.6</v>
      </c>
      <c r="AR25" s="14">
        <f t="shared" si="19"/>
        <v>0</v>
      </c>
      <c r="AS25" s="13">
        <v>0</v>
      </c>
      <c r="AT25" s="13"/>
      <c r="AU25" s="35">
        <v>29024334869</v>
      </c>
      <c r="AV25" s="13"/>
      <c r="AW25" s="40">
        <f t="shared" si="20"/>
        <v>0</v>
      </c>
      <c r="AX25" s="40">
        <f t="shared" si="21"/>
        <v>0</v>
      </c>
      <c r="AY25" s="40">
        <f t="shared" si="22"/>
        <v>116097339476.6</v>
      </c>
      <c r="AZ25" s="14">
        <f t="shared" si="23"/>
        <v>0</v>
      </c>
      <c r="BA25" s="13">
        <v>0</v>
      </c>
      <c r="BB25" s="13"/>
      <c r="BC25" s="35">
        <v>14512167434.6</v>
      </c>
      <c r="BD25" s="13"/>
      <c r="BE25" s="40">
        <f t="shared" si="24"/>
        <v>0</v>
      </c>
      <c r="BF25" s="40">
        <f t="shared" si="25"/>
        <v>0</v>
      </c>
      <c r="BG25" s="40">
        <f t="shared" si="26"/>
        <v>130609506911.20001</v>
      </c>
      <c r="BH25" s="14">
        <f t="shared" si="27"/>
        <v>0</v>
      </c>
      <c r="BI25" s="13">
        <v>0</v>
      </c>
      <c r="BJ25" s="13">
        <v>2628270752.57</v>
      </c>
      <c r="BK25" s="35">
        <v>14512167434.6</v>
      </c>
      <c r="BL25" s="13"/>
      <c r="BM25" s="40">
        <f t="shared" si="28"/>
        <v>0</v>
      </c>
      <c r="BN25" s="40">
        <f t="shared" si="29"/>
        <v>2628270752.57</v>
      </c>
      <c r="BO25" s="40">
        <f t="shared" si="30"/>
        <v>145121674345.80002</v>
      </c>
      <c r="BP25" s="14">
        <f t="shared" si="31"/>
        <v>0</v>
      </c>
    </row>
    <row r="26" spans="1:68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  <c r="AC26" s="13">
        <v>0</v>
      </c>
      <c r="AD26" s="13"/>
      <c r="AE26" s="35">
        <f>VLOOKUP(A26,'[2]Hoja2'!$C$2:$D$49,2,0)</f>
        <v>202594503</v>
      </c>
      <c r="AF26" s="13"/>
      <c r="AG26" s="40">
        <f t="shared" si="12"/>
        <v>0</v>
      </c>
      <c r="AH26" s="40">
        <f t="shared" si="13"/>
        <v>0</v>
      </c>
      <c r="AI26" s="40">
        <f t="shared" si="14"/>
        <v>810378012</v>
      </c>
      <c r="AJ26" s="14">
        <f t="shared" si="15"/>
        <v>0</v>
      </c>
      <c r="AK26" s="13">
        <v>0</v>
      </c>
      <c r="AL26" s="13"/>
      <c r="AM26" s="35">
        <v>202594503</v>
      </c>
      <c r="AN26" s="13"/>
      <c r="AO26" s="40">
        <f t="shared" si="16"/>
        <v>0</v>
      </c>
      <c r="AP26" s="40">
        <f t="shared" si="17"/>
        <v>0</v>
      </c>
      <c r="AQ26" s="40">
        <f t="shared" si="18"/>
        <v>1012972515</v>
      </c>
      <c r="AR26" s="14">
        <f t="shared" si="19"/>
        <v>0</v>
      </c>
      <c r="AS26" s="13">
        <v>0</v>
      </c>
      <c r="AT26" s="13"/>
      <c r="AU26" s="35">
        <v>202594503</v>
      </c>
      <c r="AV26" s="13"/>
      <c r="AW26" s="40">
        <f t="shared" si="20"/>
        <v>0</v>
      </c>
      <c r="AX26" s="40">
        <f t="shared" si="21"/>
        <v>0</v>
      </c>
      <c r="AY26" s="40">
        <f t="shared" si="22"/>
        <v>1215567018</v>
      </c>
      <c r="AZ26" s="14">
        <f t="shared" si="23"/>
        <v>0</v>
      </c>
      <c r="BA26" s="13">
        <v>0</v>
      </c>
      <c r="BB26" s="13"/>
      <c r="BC26" s="35">
        <v>202594503</v>
      </c>
      <c r="BD26" s="13"/>
      <c r="BE26" s="40">
        <f t="shared" si="24"/>
        <v>0</v>
      </c>
      <c r="BF26" s="40">
        <f t="shared" si="25"/>
        <v>0</v>
      </c>
      <c r="BG26" s="40">
        <f t="shared" si="26"/>
        <v>1418161521</v>
      </c>
      <c r="BH26" s="14">
        <f t="shared" si="27"/>
        <v>0</v>
      </c>
      <c r="BI26" s="13">
        <v>0</v>
      </c>
      <c r="BJ26" s="13">
        <v>0</v>
      </c>
      <c r="BK26" s="35">
        <v>202594503</v>
      </c>
      <c r="BL26" s="13"/>
      <c r="BM26" s="40">
        <f t="shared" si="28"/>
        <v>0</v>
      </c>
      <c r="BN26" s="40">
        <f t="shared" si="29"/>
        <v>0</v>
      </c>
      <c r="BO26" s="40">
        <f t="shared" si="30"/>
        <v>1620756024</v>
      </c>
      <c r="BP26" s="14">
        <f t="shared" si="31"/>
        <v>0</v>
      </c>
    </row>
    <row r="27" spans="1:68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  <c r="AC27" s="13">
        <v>0</v>
      </c>
      <c r="AD27" s="13"/>
      <c r="AE27" s="35">
        <f>VLOOKUP(A27,'[2]Hoja2'!$C$2:$D$49,2,0)</f>
        <v>124615578</v>
      </c>
      <c r="AF27" s="13"/>
      <c r="AG27" s="40">
        <f t="shared" si="12"/>
        <v>0</v>
      </c>
      <c r="AH27" s="40">
        <f t="shared" si="13"/>
        <v>0</v>
      </c>
      <c r="AI27" s="40">
        <f t="shared" si="14"/>
        <v>498462312</v>
      </c>
      <c r="AJ27" s="14">
        <f t="shared" si="15"/>
        <v>0</v>
      </c>
      <c r="AK27" s="13">
        <v>0</v>
      </c>
      <c r="AL27" s="13"/>
      <c r="AM27" s="35">
        <v>124615578</v>
      </c>
      <c r="AN27" s="13"/>
      <c r="AO27" s="40">
        <f t="shared" si="16"/>
        <v>0</v>
      </c>
      <c r="AP27" s="40">
        <f t="shared" si="17"/>
        <v>0</v>
      </c>
      <c r="AQ27" s="40">
        <f t="shared" si="18"/>
        <v>623077890</v>
      </c>
      <c r="AR27" s="14">
        <f t="shared" si="19"/>
        <v>0</v>
      </c>
      <c r="AS27" s="13">
        <v>0</v>
      </c>
      <c r="AT27" s="13"/>
      <c r="AU27" s="35">
        <v>124615578</v>
      </c>
      <c r="AV27" s="13"/>
      <c r="AW27" s="40">
        <f t="shared" si="20"/>
        <v>0</v>
      </c>
      <c r="AX27" s="40">
        <f t="shared" si="21"/>
        <v>0</v>
      </c>
      <c r="AY27" s="40">
        <f t="shared" si="22"/>
        <v>747693468</v>
      </c>
      <c r="AZ27" s="14">
        <f t="shared" si="23"/>
        <v>0</v>
      </c>
      <c r="BA27" s="13">
        <v>0</v>
      </c>
      <c r="BB27" s="13"/>
      <c r="BC27" s="35">
        <v>124615578</v>
      </c>
      <c r="BD27" s="13"/>
      <c r="BE27" s="40">
        <f t="shared" si="24"/>
        <v>0</v>
      </c>
      <c r="BF27" s="40">
        <f t="shared" si="25"/>
        <v>0</v>
      </c>
      <c r="BG27" s="40">
        <f t="shared" si="26"/>
        <v>872309046</v>
      </c>
      <c r="BH27" s="14">
        <f t="shared" si="27"/>
        <v>0</v>
      </c>
      <c r="BI27" s="13">
        <v>0</v>
      </c>
      <c r="BJ27" s="13">
        <v>0</v>
      </c>
      <c r="BK27" s="35">
        <v>124615578</v>
      </c>
      <c r="BL27" s="13"/>
      <c r="BM27" s="40">
        <f t="shared" si="28"/>
        <v>0</v>
      </c>
      <c r="BN27" s="40">
        <f t="shared" si="29"/>
        <v>0</v>
      </c>
      <c r="BO27" s="40">
        <f t="shared" si="30"/>
        <v>996924624</v>
      </c>
      <c r="BP27" s="14">
        <f t="shared" si="31"/>
        <v>0</v>
      </c>
    </row>
    <row r="28" spans="1:68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  <c r="AC28" s="13">
        <f>VLOOKUP(A28,'[2]Hoja2'!$C$53:$D$58,2,0)</f>
        <v>1667030283.9333334</v>
      </c>
      <c r="AD28" s="13"/>
      <c r="AE28" s="35">
        <f>VLOOKUP(A28,'[2]Hoja2'!$C$2:$D$49,2,0)</f>
        <v>3614355521.4666667</v>
      </c>
      <c r="AF28" s="13"/>
      <c r="AG28" s="40">
        <f t="shared" si="12"/>
        <v>8335151419.666667</v>
      </c>
      <c r="AH28" s="40">
        <f t="shared" si="13"/>
        <v>1412812513</v>
      </c>
      <c r="AI28" s="40">
        <f t="shared" si="14"/>
        <v>18071777607.333332</v>
      </c>
      <c r="AJ28" s="14">
        <f t="shared" si="15"/>
        <v>0</v>
      </c>
      <c r="AK28" s="13">
        <v>1667030283.9333334</v>
      </c>
      <c r="AL28" s="13"/>
      <c r="AM28" s="35">
        <v>3614355521.4666667</v>
      </c>
      <c r="AN28" s="13"/>
      <c r="AO28" s="40">
        <f t="shared" si="16"/>
        <v>10002181703.6</v>
      </c>
      <c r="AP28" s="40">
        <f t="shared" si="17"/>
        <v>1412812513</v>
      </c>
      <c r="AQ28" s="40">
        <f t="shared" si="18"/>
        <v>21686133128.8</v>
      </c>
      <c r="AR28" s="14">
        <f t="shared" si="19"/>
        <v>0</v>
      </c>
      <c r="AS28" s="13">
        <v>3334060568</v>
      </c>
      <c r="AT28" s="13"/>
      <c r="AU28" s="35">
        <v>7228711043</v>
      </c>
      <c r="AV28" s="13"/>
      <c r="AW28" s="40">
        <f t="shared" si="20"/>
        <v>13336242271.6</v>
      </c>
      <c r="AX28" s="40">
        <f t="shared" si="21"/>
        <v>1412812513</v>
      </c>
      <c r="AY28" s="40">
        <f t="shared" si="22"/>
        <v>28914844171.8</v>
      </c>
      <c r="AZ28" s="14">
        <f t="shared" si="23"/>
        <v>0</v>
      </c>
      <c r="BA28" s="13">
        <v>1667030283.9333334</v>
      </c>
      <c r="BB28" s="13"/>
      <c r="BC28" s="35">
        <v>3614355521.4666667</v>
      </c>
      <c r="BD28" s="13"/>
      <c r="BE28" s="40">
        <f t="shared" si="24"/>
        <v>15003272555.533333</v>
      </c>
      <c r="BF28" s="40">
        <f t="shared" si="25"/>
        <v>1412812513</v>
      </c>
      <c r="BG28" s="40">
        <f t="shared" si="26"/>
        <v>32529199693.266666</v>
      </c>
      <c r="BH28" s="14">
        <f t="shared" si="27"/>
        <v>0</v>
      </c>
      <c r="BI28" s="13">
        <v>1667030283.9333334</v>
      </c>
      <c r="BJ28" s="13">
        <v>975570833.99</v>
      </c>
      <c r="BK28" s="35">
        <v>3614355521.4666667</v>
      </c>
      <c r="BL28" s="13"/>
      <c r="BM28" s="40">
        <f t="shared" si="28"/>
        <v>16670302839.466667</v>
      </c>
      <c r="BN28" s="40">
        <f t="shared" si="29"/>
        <v>2388383346.99</v>
      </c>
      <c r="BO28" s="40">
        <f t="shared" si="30"/>
        <v>36143555214.73333</v>
      </c>
      <c r="BP28" s="14">
        <f t="shared" si="31"/>
        <v>0</v>
      </c>
    </row>
    <row r="29" spans="1:68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  <c r="AC29" s="13">
        <v>0</v>
      </c>
      <c r="AD29" s="13"/>
      <c r="AE29" s="35">
        <f>VLOOKUP(A29,'[2]Hoja2'!$C$2:$D$49,2,0)</f>
        <v>2499937753.9333334</v>
      </c>
      <c r="AF29" s="13"/>
      <c r="AG29" s="40">
        <f t="shared" si="12"/>
        <v>0</v>
      </c>
      <c r="AH29" s="40">
        <f t="shared" si="13"/>
        <v>1758076755</v>
      </c>
      <c r="AI29" s="40">
        <f t="shared" si="14"/>
        <v>12499688769.666668</v>
      </c>
      <c r="AJ29" s="14">
        <f t="shared" si="15"/>
        <v>0</v>
      </c>
      <c r="AK29" s="13">
        <v>0</v>
      </c>
      <c r="AL29" s="13"/>
      <c r="AM29" s="35">
        <v>2499937753.9333334</v>
      </c>
      <c r="AN29" s="13"/>
      <c r="AO29" s="40">
        <f t="shared" si="16"/>
        <v>0</v>
      </c>
      <c r="AP29" s="40">
        <f t="shared" si="17"/>
        <v>1758076755</v>
      </c>
      <c r="AQ29" s="40">
        <f t="shared" si="18"/>
        <v>14999626523.600002</v>
      </c>
      <c r="AR29" s="14">
        <f t="shared" si="19"/>
        <v>0</v>
      </c>
      <c r="AS29" s="13">
        <v>0</v>
      </c>
      <c r="AT29" s="13"/>
      <c r="AU29" s="35">
        <v>4999875508</v>
      </c>
      <c r="AV29" s="13"/>
      <c r="AW29" s="40">
        <f t="shared" si="20"/>
        <v>0</v>
      </c>
      <c r="AX29" s="40">
        <f t="shared" si="21"/>
        <v>1758076755</v>
      </c>
      <c r="AY29" s="40">
        <f t="shared" si="22"/>
        <v>19999502031.600002</v>
      </c>
      <c r="AZ29" s="14">
        <f t="shared" si="23"/>
        <v>0</v>
      </c>
      <c r="BA29" s="13">
        <v>0</v>
      </c>
      <c r="BB29" s="13"/>
      <c r="BC29" s="35">
        <v>2499937753.9333334</v>
      </c>
      <c r="BD29" s="13"/>
      <c r="BE29" s="40">
        <f t="shared" si="24"/>
        <v>0</v>
      </c>
      <c r="BF29" s="40">
        <f t="shared" si="25"/>
        <v>1758076755</v>
      </c>
      <c r="BG29" s="40">
        <f t="shared" si="26"/>
        <v>22499439785.533337</v>
      </c>
      <c r="BH29" s="14">
        <f t="shared" si="27"/>
        <v>0</v>
      </c>
      <c r="BI29" s="13">
        <v>0</v>
      </c>
      <c r="BJ29" s="13">
        <v>474914852.5</v>
      </c>
      <c r="BK29" s="35">
        <v>2499937753.9333334</v>
      </c>
      <c r="BL29" s="13"/>
      <c r="BM29" s="40">
        <f t="shared" si="28"/>
        <v>0</v>
      </c>
      <c r="BN29" s="40">
        <f t="shared" si="29"/>
        <v>2232991607.5</v>
      </c>
      <c r="BO29" s="40">
        <f t="shared" si="30"/>
        <v>24999377539.46667</v>
      </c>
      <c r="BP29" s="14">
        <f t="shared" si="31"/>
        <v>0</v>
      </c>
    </row>
    <row r="30" spans="1:68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  <c r="AC30" s="13">
        <v>0</v>
      </c>
      <c r="AD30" s="13"/>
      <c r="AE30" s="35">
        <f>VLOOKUP(A30,'[2]Hoja2'!$C$2:$D$49,2,0)</f>
        <v>1127909684.7333333</v>
      </c>
      <c r="AF30" s="13"/>
      <c r="AG30" s="40">
        <f t="shared" si="12"/>
        <v>0</v>
      </c>
      <c r="AH30" s="40">
        <f t="shared" si="13"/>
        <v>579022240</v>
      </c>
      <c r="AI30" s="40">
        <f t="shared" si="14"/>
        <v>5639548423.666667</v>
      </c>
      <c r="AJ30" s="14">
        <f t="shared" si="15"/>
        <v>0</v>
      </c>
      <c r="AK30" s="13">
        <v>0</v>
      </c>
      <c r="AL30" s="13"/>
      <c r="AM30" s="35">
        <v>1127909684.7333333</v>
      </c>
      <c r="AN30" s="13"/>
      <c r="AO30" s="40">
        <f t="shared" si="16"/>
        <v>0</v>
      </c>
      <c r="AP30" s="40">
        <f t="shared" si="17"/>
        <v>579022240</v>
      </c>
      <c r="AQ30" s="40">
        <f t="shared" si="18"/>
        <v>6767458108.400001</v>
      </c>
      <c r="AR30" s="14">
        <f t="shared" si="19"/>
        <v>0</v>
      </c>
      <c r="AS30" s="13">
        <v>0</v>
      </c>
      <c r="AT30" s="13"/>
      <c r="AU30" s="35">
        <v>2255819369</v>
      </c>
      <c r="AV30" s="13"/>
      <c r="AW30" s="40">
        <f t="shared" si="20"/>
        <v>0</v>
      </c>
      <c r="AX30" s="40">
        <f t="shared" si="21"/>
        <v>579022240</v>
      </c>
      <c r="AY30" s="40">
        <f t="shared" si="22"/>
        <v>9023277477.400002</v>
      </c>
      <c r="AZ30" s="14">
        <f t="shared" si="23"/>
        <v>0</v>
      </c>
      <c r="BA30" s="13">
        <v>0</v>
      </c>
      <c r="BB30" s="13"/>
      <c r="BC30" s="35">
        <v>1127909684.7333333</v>
      </c>
      <c r="BD30" s="13"/>
      <c r="BE30" s="40">
        <f t="shared" si="24"/>
        <v>0</v>
      </c>
      <c r="BF30" s="40">
        <f t="shared" si="25"/>
        <v>579022240</v>
      </c>
      <c r="BG30" s="40">
        <f t="shared" si="26"/>
        <v>10151187162.133335</v>
      </c>
      <c r="BH30" s="14">
        <f t="shared" si="27"/>
        <v>0</v>
      </c>
      <c r="BI30" s="13">
        <v>0</v>
      </c>
      <c r="BJ30" s="13">
        <v>211660523.06</v>
      </c>
      <c r="BK30" s="35">
        <v>1127909684.7333333</v>
      </c>
      <c r="BL30" s="13"/>
      <c r="BM30" s="40">
        <f t="shared" si="28"/>
        <v>0</v>
      </c>
      <c r="BN30" s="40">
        <f t="shared" si="29"/>
        <v>790682763.06</v>
      </c>
      <c r="BO30" s="40">
        <f t="shared" si="30"/>
        <v>11279096846.866669</v>
      </c>
      <c r="BP30" s="14">
        <f t="shared" si="31"/>
        <v>0</v>
      </c>
    </row>
    <row r="31" spans="1:68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>L31+P31</f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  <c r="AC31" s="13">
        <v>0</v>
      </c>
      <c r="AD31" s="13"/>
      <c r="AE31" s="13">
        <v>0</v>
      </c>
      <c r="AF31" s="13"/>
      <c r="AG31" s="40">
        <f t="shared" si="12"/>
        <v>0</v>
      </c>
      <c r="AH31" s="40">
        <f t="shared" si="13"/>
        <v>0</v>
      </c>
      <c r="AI31" s="40">
        <f t="shared" si="14"/>
        <v>0</v>
      </c>
      <c r="AJ31" s="14">
        <f t="shared" si="15"/>
        <v>0</v>
      </c>
      <c r="AK31" s="13">
        <v>0</v>
      </c>
      <c r="AL31" s="13"/>
      <c r="AM31" s="35">
        <v>0</v>
      </c>
      <c r="AN31" s="13"/>
      <c r="AO31" s="40">
        <f t="shared" si="16"/>
        <v>0</v>
      </c>
      <c r="AP31" s="40">
        <f t="shared" si="17"/>
        <v>0</v>
      </c>
      <c r="AQ31" s="40">
        <f t="shared" si="18"/>
        <v>0</v>
      </c>
      <c r="AR31" s="14">
        <f t="shared" si="19"/>
        <v>0</v>
      </c>
      <c r="AS31" s="13">
        <v>0</v>
      </c>
      <c r="AT31" s="13"/>
      <c r="AU31" s="35">
        <v>0</v>
      </c>
      <c r="AV31" s="13"/>
      <c r="AW31" s="40">
        <f t="shared" si="20"/>
        <v>0</v>
      </c>
      <c r="AX31" s="40">
        <f t="shared" si="21"/>
        <v>0</v>
      </c>
      <c r="AY31" s="40">
        <f t="shared" si="22"/>
        <v>0</v>
      </c>
      <c r="AZ31" s="14">
        <f t="shared" si="23"/>
        <v>0</v>
      </c>
      <c r="BA31" s="13">
        <v>0</v>
      </c>
      <c r="BB31" s="13"/>
      <c r="BC31" s="35">
        <v>0</v>
      </c>
      <c r="BD31" s="13"/>
      <c r="BE31" s="40">
        <f t="shared" si="24"/>
        <v>0</v>
      </c>
      <c r="BF31" s="40">
        <f t="shared" si="25"/>
        <v>0</v>
      </c>
      <c r="BG31" s="40">
        <f t="shared" si="26"/>
        <v>0</v>
      </c>
      <c r="BH31" s="14">
        <f t="shared" si="27"/>
        <v>0</v>
      </c>
      <c r="BI31" s="13">
        <v>0</v>
      </c>
      <c r="BJ31" s="13">
        <v>0</v>
      </c>
      <c r="BK31" s="35">
        <v>0</v>
      </c>
      <c r="BL31" s="13"/>
      <c r="BM31" s="40">
        <f t="shared" si="28"/>
        <v>0</v>
      </c>
      <c r="BN31" s="40">
        <f t="shared" si="29"/>
        <v>0</v>
      </c>
      <c r="BO31" s="40">
        <f t="shared" si="30"/>
        <v>0</v>
      </c>
      <c r="BP31" s="14">
        <f t="shared" si="31"/>
        <v>0</v>
      </c>
    </row>
    <row r="32" spans="1:68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  <c r="AC32" s="13">
        <f>VLOOKUP(A32,'[2]Hoja2'!$C$53:$D$58,2,0)</f>
        <v>833414715</v>
      </c>
      <c r="AD32" s="13"/>
      <c r="AE32" s="35">
        <f>VLOOKUP(A32,'[2]Hoja2'!$C$2:$D$49,2,0)</f>
        <v>3725595021.9333334</v>
      </c>
      <c r="AF32" s="13"/>
      <c r="AG32" s="40">
        <f t="shared" si="12"/>
        <v>4167073575.6000004</v>
      </c>
      <c r="AH32" s="40">
        <f t="shared" si="13"/>
        <v>2429789493</v>
      </c>
      <c r="AI32" s="40">
        <f t="shared" si="14"/>
        <v>18627975109.666668</v>
      </c>
      <c r="AJ32" s="14">
        <f t="shared" si="15"/>
        <v>0</v>
      </c>
      <c r="AK32" s="13">
        <v>833414715</v>
      </c>
      <c r="AL32" s="13"/>
      <c r="AM32" s="35">
        <v>3725595021.9333334</v>
      </c>
      <c r="AN32" s="13"/>
      <c r="AO32" s="40">
        <f t="shared" si="16"/>
        <v>5000488290.6</v>
      </c>
      <c r="AP32" s="40">
        <f t="shared" si="17"/>
        <v>2429789493</v>
      </c>
      <c r="AQ32" s="40">
        <f t="shared" si="18"/>
        <v>22353570131.600002</v>
      </c>
      <c r="AR32" s="14">
        <f t="shared" si="19"/>
        <v>0</v>
      </c>
      <c r="AS32" s="13">
        <v>1666829430</v>
      </c>
      <c r="AT32" s="13"/>
      <c r="AU32" s="35">
        <v>7451190044</v>
      </c>
      <c r="AV32" s="13"/>
      <c r="AW32" s="40">
        <f t="shared" si="20"/>
        <v>6667317720.6</v>
      </c>
      <c r="AX32" s="40">
        <f t="shared" si="21"/>
        <v>2429789493</v>
      </c>
      <c r="AY32" s="40">
        <f t="shared" si="22"/>
        <v>29804760175.600002</v>
      </c>
      <c r="AZ32" s="14">
        <f t="shared" si="23"/>
        <v>0</v>
      </c>
      <c r="BA32" s="13">
        <v>833414715</v>
      </c>
      <c r="BB32" s="13"/>
      <c r="BC32" s="35">
        <v>3725595021.9333334</v>
      </c>
      <c r="BD32" s="13"/>
      <c r="BE32" s="40">
        <f t="shared" si="24"/>
        <v>7500732435.6</v>
      </c>
      <c r="BF32" s="40">
        <f t="shared" si="25"/>
        <v>2429789493</v>
      </c>
      <c r="BG32" s="40">
        <f t="shared" si="26"/>
        <v>33530355197.533337</v>
      </c>
      <c r="BH32" s="14">
        <f t="shared" si="27"/>
        <v>0</v>
      </c>
      <c r="BI32" s="13">
        <v>833414715</v>
      </c>
      <c r="BJ32" s="13">
        <v>856720585.35</v>
      </c>
      <c r="BK32" s="35">
        <v>3725595021.9333334</v>
      </c>
      <c r="BL32" s="13"/>
      <c r="BM32" s="40">
        <f t="shared" si="28"/>
        <v>8334147150.6</v>
      </c>
      <c r="BN32" s="40">
        <f t="shared" si="29"/>
        <v>3286510078.35</v>
      </c>
      <c r="BO32" s="40">
        <f t="shared" si="30"/>
        <v>37255950219.46667</v>
      </c>
      <c r="BP32" s="14">
        <f t="shared" si="31"/>
        <v>0</v>
      </c>
    </row>
    <row r="33" spans="1:68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  <c r="AC33" s="13">
        <f>VLOOKUP(A33,'[2]Hoja2'!$C$53:$D$58,2,0)</f>
        <v>1043358137</v>
      </c>
      <c r="AD33" s="13"/>
      <c r="AE33" s="35">
        <f>VLOOKUP(A33,'[2]Hoja2'!$C$2:$D$49,2,0)</f>
        <v>4822603343</v>
      </c>
      <c r="AF33" s="13"/>
      <c r="AG33" s="40">
        <f t="shared" si="12"/>
        <v>5216790685</v>
      </c>
      <c r="AH33" s="40">
        <f t="shared" si="13"/>
        <v>2743515361</v>
      </c>
      <c r="AI33" s="40">
        <f t="shared" si="14"/>
        <v>24113016715</v>
      </c>
      <c r="AJ33" s="14">
        <f t="shared" si="15"/>
        <v>0</v>
      </c>
      <c r="AK33" s="13">
        <v>1043358137</v>
      </c>
      <c r="AL33" s="13"/>
      <c r="AM33" s="35">
        <v>4822603343</v>
      </c>
      <c r="AN33" s="13"/>
      <c r="AO33" s="40">
        <f t="shared" si="16"/>
        <v>6260148822</v>
      </c>
      <c r="AP33" s="40">
        <f t="shared" si="17"/>
        <v>2743515361</v>
      </c>
      <c r="AQ33" s="40">
        <f t="shared" si="18"/>
        <v>28935620058</v>
      </c>
      <c r="AR33" s="14">
        <f t="shared" si="19"/>
        <v>0</v>
      </c>
      <c r="AS33" s="13">
        <v>2086716274</v>
      </c>
      <c r="AT33" s="13"/>
      <c r="AU33" s="35">
        <v>9645206686</v>
      </c>
      <c r="AV33" s="13"/>
      <c r="AW33" s="40">
        <f t="shared" si="20"/>
        <v>8346865096</v>
      </c>
      <c r="AX33" s="40">
        <f t="shared" si="21"/>
        <v>2743515361</v>
      </c>
      <c r="AY33" s="40">
        <f t="shared" si="22"/>
        <v>38580826744</v>
      </c>
      <c r="AZ33" s="14">
        <f t="shared" si="23"/>
        <v>0</v>
      </c>
      <c r="BA33" s="13">
        <v>1043358137</v>
      </c>
      <c r="BB33" s="13"/>
      <c r="BC33" s="35">
        <v>4822603343</v>
      </c>
      <c r="BD33" s="13"/>
      <c r="BE33" s="40">
        <f t="shared" si="24"/>
        <v>9390223233</v>
      </c>
      <c r="BF33" s="40">
        <f t="shared" si="25"/>
        <v>2743515361</v>
      </c>
      <c r="BG33" s="40">
        <f t="shared" si="26"/>
        <v>43403430087</v>
      </c>
      <c r="BH33" s="14">
        <f t="shared" si="27"/>
        <v>0</v>
      </c>
      <c r="BI33" s="13">
        <v>1043358137</v>
      </c>
      <c r="BJ33" s="13">
        <v>1097680206.42</v>
      </c>
      <c r="BK33" s="35">
        <v>4822603343</v>
      </c>
      <c r="BL33" s="13"/>
      <c r="BM33" s="40">
        <f t="shared" si="28"/>
        <v>10433581370</v>
      </c>
      <c r="BN33" s="40">
        <f t="shared" si="29"/>
        <v>3841195567.42</v>
      </c>
      <c r="BO33" s="40">
        <f t="shared" si="30"/>
        <v>48226033430</v>
      </c>
      <c r="BP33" s="14">
        <f t="shared" si="31"/>
        <v>0</v>
      </c>
    </row>
    <row r="34" spans="1:68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  <c r="AC34" s="13">
        <v>0</v>
      </c>
      <c r="AD34" s="13"/>
      <c r="AE34" s="35">
        <f>VLOOKUP(A34,'[2]Hoja2'!$C$2:$D$49,2,0)</f>
        <v>226706862</v>
      </c>
      <c r="AF34" s="13"/>
      <c r="AG34" s="40">
        <f t="shared" si="12"/>
        <v>0</v>
      </c>
      <c r="AH34" s="40">
        <f t="shared" si="13"/>
        <v>0</v>
      </c>
      <c r="AI34" s="40">
        <f t="shared" si="14"/>
        <v>906827448</v>
      </c>
      <c r="AJ34" s="14">
        <f t="shared" si="15"/>
        <v>0</v>
      </c>
      <c r="AK34" s="13">
        <v>0</v>
      </c>
      <c r="AL34" s="13"/>
      <c r="AM34" s="35">
        <v>226706862</v>
      </c>
      <c r="AN34" s="13"/>
      <c r="AO34" s="40">
        <f t="shared" si="16"/>
        <v>0</v>
      </c>
      <c r="AP34" s="40">
        <f t="shared" si="17"/>
        <v>0</v>
      </c>
      <c r="AQ34" s="40">
        <f t="shared" si="18"/>
        <v>1133534310</v>
      </c>
      <c r="AR34" s="14">
        <f t="shared" si="19"/>
        <v>0</v>
      </c>
      <c r="AS34" s="13">
        <v>0</v>
      </c>
      <c r="AT34" s="13"/>
      <c r="AU34" s="35">
        <v>226706862</v>
      </c>
      <c r="AV34" s="13"/>
      <c r="AW34" s="40">
        <f t="shared" si="20"/>
        <v>0</v>
      </c>
      <c r="AX34" s="40">
        <f t="shared" si="21"/>
        <v>0</v>
      </c>
      <c r="AY34" s="40">
        <f t="shared" si="22"/>
        <v>1360241172</v>
      </c>
      <c r="AZ34" s="14">
        <f t="shared" si="23"/>
        <v>0</v>
      </c>
      <c r="BA34" s="13">
        <v>0</v>
      </c>
      <c r="BB34" s="13"/>
      <c r="BC34" s="35">
        <v>226706862</v>
      </c>
      <c r="BD34" s="13"/>
      <c r="BE34" s="40">
        <f t="shared" si="24"/>
        <v>0</v>
      </c>
      <c r="BF34" s="40">
        <f t="shared" si="25"/>
        <v>0</v>
      </c>
      <c r="BG34" s="40">
        <f t="shared" si="26"/>
        <v>1586948034</v>
      </c>
      <c r="BH34" s="14">
        <f t="shared" si="27"/>
        <v>0</v>
      </c>
      <c r="BI34" s="13">
        <v>0</v>
      </c>
      <c r="BJ34" s="13">
        <v>0</v>
      </c>
      <c r="BK34" s="35">
        <v>226706862</v>
      </c>
      <c r="BL34" s="13"/>
      <c r="BM34" s="40">
        <f t="shared" si="28"/>
        <v>0</v>
      </c>
      <c r="BN34" s="40">
        <f t="shared" si="29"/>
        <v>0</v>
      </c>
      <c r="BO34" s="40">
        <f t="shared" si="30"/>
        <v>1813654896</v>
      </c>
      <c r="BP34" s="14">
        <f t="shared" si="31"/>
        <v>0</v>
      </c>
    </row>
    <row r="35" spans="1:68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  <c r="AC35" s="13">
        <f>VLOOKUP(A35,'[2]Hoja2'!$C$53:$D$58,2,0)</f>
        <v>92843555.26666667</v>
      </c>
      <c r="AD35" s="13"/>
      <c r="AE35" s="35">
        <f>VLOOKUP(A35,'[2]Hoja2'!$C$2:$D$49,2,0)</f>
        <v>1984214119.1333334</v>
      </c>
      <c r="AF35" s="13"/>
      <c r="AG35" s="40">
        <f t="shared" si="12"/>
        <v>464217776.3333333</v>
      </c>
      <c r="AH35" s="40">
        <f t="shared" si="13"/>
        <v>642187906</v>
      </c>
      <c r="AI35" s="40">
        <f t="shared" si="14"/>
        <v>9921070595.666668</v>
      </c>
      <c r="AJ35" s="14">
        <f t="shared" si="15"/>
        <v>0</v>
      </c>
      <c r="AK35" s="13">
        <v>92843555.26666667</v>
      </c>
      <c r="AL35" s="13"/>
      <c r="AM35" s="35">
        <v>1984214119.1333334</v>
      </c>
      <c r="AN35" s="13"/>
      <c r="AO35" s="40">
        <f t="shared" si="16"/>
        <v>557061331.6</v>
      </c>
      <c r="AP35" s="40">
        <f t="shared" si="17"/>
        <v>642187906</v>
      </c>
      <c r="AQ35" s="40">
        <f t="shared" si="18"/>
        <v>11905284714.800001</v>
      </c>
      <c r="AR35" s="14">
        <f t="shared" si="19"/>
        <v>0</v>
      </c>
      <c r="AS35" s="13">
        <v>185687111</v>
      </c>
      <c r="AT35" s="13"/>
      <c r="AU35" s="35">
        <v>3968428238</v>
      </c>
      <c r="AV35" s="13"/>
      <c r="AW35" s="40">
        <f t="shared" si="20"/>
        <v>742748442.6</v>
      </c>
      <c r="AX35" s="40">
        <f t="shared" si="21"/>
        <v>642187906</v>
      </c>
      <c r="AY35" s="40">
        <f t="shared" si="22"/>
        <v>15873712952.800001</v>
      </c>
      <c r="AZ35" s="14">
        <f t="shared" si="23"/>
        <v>0</v>
      </c>
      <c r="BA35" s="13">
        <v>92843555.26666667</v>
      </c>
      <c r="BB35" s="13"/>
      <c r="BC35" s="35">
        <v>1984214119.1333334</v>
      </c>
      <c r="BD35" s="13"/>
      <c r="BE35" s="40">
        <f t="shared" si="24"/>
        <v>835591997.8666667</v>
      </c>
      <c r="BF35" s="40">
        <f t="shared" si="25"/>
        <v>642187906</v>
      </c>
      <c r="BG35" s="40">
        <f t="shared" si="26"/>
        <v>17857927071.933334</v>
      </c>
      <c r="BH35" s="14">
        <f t="shared" si="27"/>
        <v>0</v>
      </c>
      <c r="BI35" s="13">
        <v>92843555.26666667</v>
      </c>
      <c r="BJ35" s="13">
        <v>384685451.2</v>
      </c>
      <c r="BK35" s="35">
        <v>1984214119.1333334</v>
      </c>
      <c r="BL35" s="13"/>
      <c r="BM35" s="40">
        <f t="shared" si="28"/>
        <v>928435553.1333333</v>
      </c>
      <c r="BN35" s="40">
        <f t="shared" si="29"/>
        <v>1026873357.2</v>
      </c>
      <c r="BO35" s="40">
        <f t="shared" si="30"/>
        <v>19842141191.06667</v>
      </c>
      <c r="BP35" s="14">
        <f t="shared" si="31"/>
        <v>0</v>
      </c>
    </row>
    <row r="36" spans="1:68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  <c r="AC36" s="13">
        <v>0</v>
      </c>
      <c r="AD36" s="13"/>
      <c r="AE36" s="35">
        <f>VLOOKUP(A36,'[2]Hoja2'!$C$2:$D$49,2,0)</f>
        <v>154637447</v>
      </c>
      <c r="AF36" s="13"/>
      <c r="AG36" s="40">
        <f t="shared" si="12"/>
        <v>0</v>
      </c>
      <c r="AH36" s="40">
        <f t="shared" si="13"/>
        <v>0</v>
      </c>
      <c r="AI36" s="40">
        <f t="shared" si="14"/>
        <v>618549788</v>
      </c>
      <c r="AJ36" s="14">
        <f t="shared" si="15"/>
        <v>0</v>
      </c>
      <c r="AK36" s="13">
        <v>0</v>
      </c>
      <c r="AL36" s="13"/>
      <c r="AM36" s="35">
        <v>154637447</v>
      </c>
      <c r="AN36" s="13"/>
      <c r="AO36" s="40">
        <f t="shared" si="16"/>
        <v>0</v>
      </c>
      <c r="AP36" s="40">
        <f t="shared" si="17"/>
        <v>0</v>
      </c>
      <c r="AQ36" s="40">
        <f t="shared" si="18"/>
        <v>773187235</v>
      </c>
      <c r="AR36" s="14">
        <f t="shared" si="19"/>
        <v>0</v>
      </c>
      <c r="AS36" s="13">
        <v>0</v>
      </c>
      <c r="AT36" s="13"/>
      <c r="AU36" s="35">
        <v>154637447</v>
      </c>
      <c r="AV36" s="13"/>
      <c r="AW36" s="40">
        <f t="shared" si="20"/>
        <v>0</v>
      </c>
      <c r="AX36" s="40">
        <f t="shared" si="21"/>
        <v>0</v>
      </c>
      <c r="AY36" s="40">
        <f t="shared" si="22"/>
        <v>927824682</v>
      </c>
      <c r="AZ36" s="14">
        <f t="shared" si="23"/>
        <v>0</v>
      </c>
      <c r="BA36" s="13">
        <v>0</v>
      </c>
      <c r="BB36" s="13"/>
      <c r="BC36" s="35">
        <f>147637447+35000000</f>
        <v>182637447</v>
      </c>
      <c r="BD36" s="13"/>
      <c r="BE36" s="40">
        <f t="shared" si="24"/>
        <v>0</v>
      </c>
      <c r="BF36" s="40">
        <f t="shared" si="25"/>
        <v>0</v>
      </c>
      <c r="BG36" s="40">
        <f t="shared" si="26"/>
        <v>1110462129</v>
      </c>
      <c r="BH36" s="14">
        <f t="shared" si="27"/>
        <v>0</v>
      </c>
      <c r="BI36" s="13">
        <v>0</v>
      </c>
      <c r="BJ36" s="13">
        <v>0</v>
      </c>
      <c r="BK36" s="35">
        <v>126637447</v>
      </c>
      <c r="BL36" s="13"/>
      <c r="BM36" s="40">
        <f t="shared" si="28"/>
        <v>0</v>
      </c>
      <c r="BN36" s="40">
        <f t="shared" si="29"/>
        <v>0</v>
      </c>
      <c r="BO36" s="40">
        <f t="shared" si="30"/>
        <v>1237099576</v>
      </c>
      <c r="BP36" s="14">
        <f t="shared" si="31"/>
        <v>0</v>
      </c>
    </row>
    <row r="37" spans="1:68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  <c r="AC37" s="13">
        <v>0</v>
      </c>
      <c r="AD37" s="13"/>
      <c r="AE37" s="35">
        <f>VLOOKUP(A37,'[2]Hoja2'!$C$2:$D$49,2,0)</f>
        <v>2257156456.9333334</v>
      </c>
      <c r="AF37" s="13"/>
      <c r="AG37" s="40">
        <f t="shared" si="12"/>
        <v>0</v>
      </c>
      <c r="AH37" s="40">
        <f t="shared" si="13"/>
        <v>0</v>
      </c>
      <c r="AI37" s="40">
        <f t="shared" si="14"/>
        <v>11285782284.666668</v>
      </c>
      <c r="AJ37" s="14">
        <f t="shared" si="15"/>
        <v>0</v>
      </c>
      <c r="AK37" s="13">
        <v>0</v>
      </c>
      <c r="AL37" s="13"/>
      <c r="AM37" s="35">
        <v>2257156456.9333334</v>
      </c>
      <c r="AN37" s="13"/>
      <c r="AO37" s="40">
        <f t="shared" si="16"/>
        <v>0</v>
      </c>
      <c r="AP37" s="40">
        <f t="shared" si="17"/>
        <v>0</v>
      </c>
      <c r="AQ37" s="40">
        <f t="shared" si="18"/>
        <v>13542938741.600002</v>
      </c>
      <c r="AR37" s="14">
        <f t="shared" si="19"/>
        <v>0</v>
      </c>
      <c r="AS37" s="13">
        <v>0</v>
      </c>
      <c r="AT37" s="13"/>
      <c r="AU37" s="35">
        <v>4514312914</v>
      </c>
      <c r="AV37" s="13"/>
      <c r="AW37" s="40">
        <f t="shared" si="20"/>
        <v>0</v>
      </c>
      <c r="AX37" s="40">
        <f t="shared" si="21"/>
        <v>0</v>
      </c>
      <c r="AY37" s="40">
        <f t="shared" si="22"/>
        <v>18057251655.600002</v>
      </c>
      <c r="AZ37" s="14">
        <f t="shared" si="23"/>
        <v>0</v>
      </c>
      <c r="BA37" s="13">
        <v>0</v>
      </c>
      <c r="BB37" s="13"/>
      <c r="BC37" s="35">
        <v>2257156456.9333334</v>
      </c>
      <c r="BD37" s="13"/>
      <c r="BE37" s="40">
        <f t="shared" si="24"/>
        <v>0</v>
      </c>
      <c r="BF37" s="40">
        <f t="shared" si="25"/>
        <v>0</v>
      </c>
      <c r="BG37" s="40">
        <f t="shared" si="26"/>
        <v>20314408112.533337</v>
      </c>
      <c r="BH37" s="14">
        <f t="shared" si="27"/>
        <v>0</v>
      </c>
      <c r="BI37" s="13">
        <v>0</v>
      </c>
      <c r="BJ37" s="13">
        <v>408789267.78</v>
      </c>
      <c r="BK37" s="35">
        <v>2257156456.9333334</v>
      </c>
      <c r="BL37" s="13"/>
      <c r="BM37" s="40">
        <f t="shared" si="28"/>
        <v>0</v>
      </c>
      <c r="BN37" s="40">
        <f t="shared" si="29"/>
        <v>408789267.78</v>
      </c>
      <c r="BO37" s="40">
        <f t="shared" si="30"/>
        <v>22571564569.46667</v>
      </c>
      <c r="BP37" s="14">
        <f t="shared" si="31"/>
        <v>0</v>
      </c>
    </row>
    <row r="38" spans="1:68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  <c r="AC38" s="13">
        <v>0</v>
      </c>
      <c r="AD38" s="13"/>
      <c r="AE38" s="35">
        <f>VLOOKUP(A38,'[2]Hoja2'!$C$2:$D$49,2,0)</f>
        <v>381792195</v>
      </c>
      <c r="AF38" s="13"/>
      <c r="AG38" s="40">
        <f t="shared" si="12"/>
        <v>0</v>
      </c>
      <c r="AH38" s="40">
        <f t="shared" si="13"/>
        <v>0</v>
      </c>
      <c r="AI38" s="40">
        <f t="shared" si="14"/>
        <v>1527168780</v>
      </c>
      <c r="AJ38" s="14">
        <f t="shared" si="15"/>
        <v>0</v>
      </c>
      <c r="AK38" s="13">
        <v>0</v>
      </c>
      <c r="AL38" s="13"/>
      <c r="AM38" s="35">
        <v>381792195</v>
      </c>
      <c r="AN38" s="13"/>
      <c r="AO38" s="40">
        <f t="shared" si="16"/>
        <v>0</v>
      </c>
      <c r="AP38" s="40">
        <f t="shared" si="17"/>
        <v>0</v>
      </c>
      <c r="AQ38" s="40">
        <f t="shared" si="18"/>
        <v>1908960975</v>
      </c>
      <c r="AR38" s="14">
        <f t="shared" si="19"/>
        <v>0</v>
      </c>
      <c r="AS38" s="13">
        <v>0</v>
      </c>
      <c r="AT38" s="13"/>
      <c r="AU38" s="35">
        <v>381792195</v>
      </c>
      <c r="AV38" s="13"/>
      <c r="AW38" s="40">
        <f t="shared" si="20"/>
        <v>0</v>
      </c>
      <c r="AX38" s="40">
        <f t="shared" si="21"/>
        <v>0</v>
      </c>
      <c r="AY38" s="40">
        <f t="shared" si="22"/>
        <v>2290753170</v>
      </c>
      <c r="AZ38" s="14">
        <f t="shared" si="23"/>
        <v>0</v>
      </c>
      <c r="BA38" s="13">
        <v>0</v>
      </c>
      <c r="BB38" s="13"/>
      <c r="BC38" s="35">
        <v>381792195</v>
      </c>
      <c r="BD38" s="13"/>
      <c r="BE38" s="40">
        <f t="shared" si="24"/>
        <v>0</v>
      </c>
      <c r="BF38" s="40">
        <f t="shared" si="25"/>
        <v>0</v>
      </c>
      <c r="BG38" s="40">
        <f t="shared" si="26"/>
        <v>2672545365</v>
      </c>
      <c r="BH38" s="14">
        <f t="shared" si="27"/>
        <v>0</v>
      </c>
      <c r="BI38" s="13">
        <v>0</v>
      </c>
      <c r="BJ38" s="13">
        <v>0</v>
      </c>
      <c r="BK38" s="35">
        <v>381792195</v>
      </c>
      <c r="BL38" s="13"/>
      <c r="BM38" s="40">
        <f t="shared" si="28"/>
        <v>0</v>
      </c>
      <c r="BN38" s="40">
        <f t="shared" si="29"/>
        <v>0</v>
      </c>
      <c r="BO38" s="40">
        <f t="shared" si="30"/>
        <v>3054337560</v>
      </c>
      <c r="BP38" s="14">
        <f t="shared" si="31"/>
        <v>0</v>
      </c>
    </row>
    <row r="39" spans="1:68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  <c r="AC39" s="13">
        <v>0</v>
      </c>
      <c r="AD39" s="13"/>
      <c r="AE39" s="35">
        <f>VLOOKUP(A39,'[2]Hoja2'!$C$2:$D$49,2,0)</f>
        <v>5785249367.133333</v>
      </c>
      <c r="AF39" s="13"/>
      <c r="AG39" s="40">
        <f t="shared" si="12"/>
        <v>0</v>
      </c>
      <c r="AH39" s="40">
        <f t="shared" si="13"/>
        <v>3789966146</v>
      </c>
      <c r="AI39" s="40">
        <f t="shared" si="14"/>
        <v>28926246835.666664</v>
      </c>
      <c r="AJ39" s="14">
        <f t="shared" si="15"/>
        <v>0</v>
      </c>
      <c r="AK39" s="13">
        <v>0</v>
      </c>
      <c r="AL39" s="13"/>
      <c r="AM39" s="35">
        <v>5785249367.133333</v>
      </c>
      <c r="AN39" s="13"/>
      <c r="AO39" s="40">
        <f t="shared" si="16"/>
        <v>0</v>
      </c>
      <c r="AP39" s="40">
        <f t="shared" si="17"/>
        <v>3789966146</v>
      </c>
      <c r="AQ39" s="40">
        <f t="shared" si="18"/>
        <v>34711496202.799995</v>
      </c>
      <c r="AR39" s="14">
        <f t="shared" si="19"/>
        <v>0</v>
      </c>
      <c r="AS39" s="13">
        <v>0</v>
      </c>
      <c r="AT39" s="13"/>
      <c r="AU39" s="35">
        <v>11570498734</v>
      </c>
      <c r="AV39" s="13"/>
      <c r="AW39" s="40">
        <f t="shared" si="20"/>
        <v>0</v>
      </c>
      <c r="AX39" s="40">
        <f t="shared" si="21"/>
        <v>3789966146</v>
      </c>
      <c r="AY39" s="40">
        <f t="shared" si="22"/>
        <v>46281994936.799995</v>
      </c>
      <c r="AZ39" s="14">
        <f t="shared" si="23"/>
        <v>0</v>
      </c>
      <c r="BA39" s="13">
        <v>0</v>
      </c>
      <c r="BB39" s="13"/>
      <c r="BC39" s="35">
        <v>5785249367.133333</v>
      </c>
      <c r="BD39" s="13"/>
      <c r="BE39" s="40">
        <f t="shared" si="24"/>
        <v>0</v>
      </c>
      <c r="BF39" s="40">
        <f t="shared" si="25"/>
        <v>3789966146</v>
      </c>
      <c r="BG39" s="40">
        <f t="shared" si="26"/>
        <v>52067244303.93333</v>
      </c>
      <c r="BH39" s="14">
        <f t="shared" si="27"/>
        <v>0</v>
      </c>
      <c r="BI39" s="13">
        <v>0</v>
      </c>
      <c r="BJ39" s="13">
        <v>1095689458.57</v>
      </c>
      <c r="BK39" s="35">
        <v>5785249367.133333</v>
      </c>
      <c r="BL39" s="13"/>
      <c r="BM39" s="40">
        <f t="shared" si="28"/>
        <v>0</v>
      </c>
      <c r="BN39" s="40">
        <f t="shared" si="29"/>
        <v>4885655604.57</v>
      </c>
      <c r="BO39" s="40">
        <f t="shared" si="30"/>
        <v>57852493671.06666</v>
      </c>
      <c r="BP39" s="14">
        <f t="shared" si="31"/>
        <v>0</v>
      </c>
    </row>
    <row r="40" spans="1:68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  <c r="AC40" s="13">
        <v>0</v>
      </c>
      <c r="AD40" s="13"/>
      <c r="AE40" s="35">
        <f>VLOOKUP(A40,'[2]Hoja2'!$C$2:$D$49,2,0)</f>
        <v>114764611.33333333</v>
      </c>
      <c r="AF40" s="13"/>
      <c r="AG40" s="40">
        <f t="shared" si="12"/>
        <v>0</v>
      </c>
      <c r="AH40" s="40">
        <f t="shared" si="13"/>
        <v>0</v>
      </c>
      <c r="AI40" s="40">
        <f t="shared" si="14"/>
        <v>573823056.6666666</v>
      </c>
      <c r="AJ40" s="14">
        <f t="shared" si="15"/>
        <v>0</v>
      </c>
      <c r="AK40" s="13">
        <v>0</v>
      </c>
      <c r="AL40" s="13"/>
      <c r="AM40" s="35">
        <v>114764611.33333333</v>
      </c>
      <c r="AN40" s="13"/>
      <c r="AO40" s="40">
        <f t="shared" si="16"/>
        <v>0</v>
      </c>
      <c r="AP40" s="40">
        <f t="shared" si="17"/>
        <v>0</v>
      </c>
      <c r="AQ40" s="40">
        <f t="shared" si="18"/>
        <v>688587668</v>
      </c>
      <c r="AR40" s="14">
        <f t="shared" si="19"/>
        <v>0</v>
      </c>
      <c r="AS40" s="13">
        <v>0</v>
      </c>
      <c r="AT40" s="13"/>
      <c r="AU40" s="35">
        <v>229529223</v>
      </c>
      <c r="AV40" s="13"/>
      <c r="AW40" s="40">
        <f t="shared" si="20"/>
        <v>0</v>
      </c>
      <c r="AX40" s="40">
        <f t="shared" si="21"/>
        <v>0</v>
      </c>
      <c r="AY40" s="40">
        <f t="shared" si="22"/>
        <v>918116891</v>
      </c>
      <c r="AZ40" s="14">
        <f t="shared" si="23"/>
        <v>0</v>
      </c>
      <c r="BA40" s="13">
        <v>0</v>
      </c>
      <c r="BB40" s="13"/>
      <c r="BC40" s="35">
        <v>114764611.33333333</v>
      </c>
      <c r="BD40" s="13"/>
      <c r="BE40" s="40">
        <f t="shared" si="24"/>
        <v>0</v>
      </c>
      <c r="BF40" s="40">
        <f t="shared" si="25"/>
        <v>0</v>
      </c>
      <c r="BG40" s="40">
        <f t="shared" si="26"/>
        <v>1032881502.3333334</v>
      </c>
      <c r="BH40" s="14">
        <f t="shared" si="27"/>
        <v>0</v>
      </c>
      <c r="BI40" s="13">
        <v>0</v>
      </c>
      <c r="BJ40" s="13">
        <v>0</v>
      </c>
      <c r="BK40" s="35">
        <v>114764611.33333333</v>
      </c>
      <c r="BL40" s="13"/>
      <c r="BM40" s="40">
        <f t="shared" si="28"/>
        <v>0</v>
      </c>
      <c r="BN40" s="40">
        <f t="shared" si="29"/>
        <v>0</v>
      </c>
      <c r="BO40" s="40">
        <f t="shared" si="30"/>
        <v>1147646113.6666667</v>
      </c>
      <c r="BP40" s="14">
        <f t="shared" si="31"/>
        <v>0</v>
      </c>
    </row>
    <row r="41" spans="1:68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  <c r="AC41" s="13">
        <v>0</v>
      </c>
      <c r="AD41" s="13"/>
      <c r="AE41" s="35">
        <f>VLOOKUP(A41,'[2]Hoja2'!$C$2:$D$49,2,0)</f>
        <v>1365229763.9333334</v>
      </c>
      <c r="AF41" s="13"/>
      <c r="AG41" s="40">
        <f t="shared" si="12"/>
        <v>0</v>
      </c>
      <c r="AH41" s="40">
        <f t="shared" si="13"/>
        <v>1052817674</v>
      </c>
      <c r="AI41" s="40">
        <f t="shared" si="14"/>
        <v>6826148819.666667</v>
      </c>
      <c r="AJ41" s="14">
        <f t="shared" si="15"/>
        <v>0</v>
      </c>
      <c r="AK41" s="13">
        <v>0</v>
      </c>
      <c r="AL41" s="13"/>
      <c r="AM41" s="35">
        <v>1365229763.9333334</v>
      </c>
      <c r="AN41" s="13"/>
      <c r="AO41" s="40">
        <f t="shared" si="16"/>
        <v>0</v>
      </c>
      <c r="AP41" s="40">
        <f t="shared" si="17"/>
        <v>1052817674</v>
      </c>
      <c r="AQ41" s="40">
        <f t="shared" si="18"/>
        <v>8191378583.6</v>
      </c>
      <c r="AR41" s="14">
        <f t="shared" si="19"/>
        <v>0</v>
      </c>
      <c r="AS41" s="13">
        <v>0</v>
      </c>
      <c r="AT41" s="13"/>
      <c r="AU41" s="35">
        <v>2730459528</v>
      </c>
      <c r="AV41" s="13"/>
      <c r="AW41" s="40">
        <f t="shared" si="20"/>
        <v>0</v>
      </c>
      <c r="AX41" s="40">
        <f t="shared" si="21"/>
        <v>1052817674</v>
      </c>
      <c r="AY41" s="40">
        <f t="shared" si="22"/>
        <v>10921838111.6</v>
      </c>
      <c r="AZ41" s="14">
        <f t="shared" si="23"/>
        <v>0</v>
      </c>
      <c r="BA41" s="13">
        <v>0</v>
      </c>
      <c r="BB41" s="13"/>
      <c r="BC41" s="35">
        <v>1365229763.9333334</v>
      </c>
      <c r="BD41" s="13"/>
      <c r="BE41" s="40">
        <f t="shared" si="24"/>
        <v>0</v>
      </c>
      <c r="BF41" s="40">
        <f t="shared" si="25"/>
        <v>1052817674</v>
      </c>
      <c r="BG41" s="40">
        <f t="shared" si="26"/>
        <v>12287067875.533333</v>
      </c>
      <c r="BH41" s="14">
        <f t="shared" si="27"/>
        <v>0</v>
      </c>
      <c r="BI41" s="13">
        <v>0</v>
      </c>
      <c r="BJ41" s="13">
        <v>260504871.26</v>
      </c>
      <c r="BK41" s="35">
        <v>1365229763.9333334</v>
      </c>
      <c r="BL41" s="13"/>
      <c r="BM41" s="40">
        <f t="shared" si="28"/>
        <v>0</v>
      </c>
      <c r="BN41" s="40">
        <f t="shared" si="29"/>
        <v>1313322545.26</v>
      </c>
      <c r="BO41" s="40">
        <f t="shared" si="30"/>
        <v>13652297639.466667</v>
      </c>
      <c r="BP41" s="14">
        <f t="shared" si="31"/>
        <v>0</v>
      </c>
    </row>
    <row r="42" spans="1:68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  <c r="AC42" s="13">
        <v>0</v>
      </c>
      <c r="AD42" s="13"/>
      <c r="AE42" s="35">
        <f>VLOOKUP(A42,'[2]Hoja2'!$C$2:$D$49,2,0)</f>
        <v>887342173.9333333</v>
      </c>
      <c r="AF42" s="13"/>
      <c r="AG42" s="40">
        <f t="shared" si="12"/>
        <v>0</v>
      </c>
      <c r="AH42" s="40">
        <f t="shared" si="13"/>
        <v>0</v>
      </c>
      <c r="AI42" s="40">
        <f t="shared" si="14"/>
        <v>4436710869.666666</v>
      </c>
      <c r="AJ42" s="14">
        <f t="shared" si="15"/>
        <v>0</v>
      </c>
      <c r="AK42" s="13">
        <v>0</v>
      </c>
      <c r="AL42" s="13"/>
      <c r="AM42" s="35">
        <v>887342173.9333333</v>
      </c>
      <c r="AN42" s="13"/>
      <c r="AO42" s="40">
        <f t="shared" si="16"/>
        <v>0</v>
      </c>
      <c r="AP42" s="40">
        <f t="shared" si="17"/>
        <v>0</v>
      </c>
      <c r="AQ42" s="40">
        <f t="shared" si="18"/>
        <v>5324053043.599999</v>
      </c>
      <c r="AR42" s="14">
        <f t="shared" si="19"/>
        <v>0</v>
      </c>
      <c r="AS42" s="13">
        <v>0</v>
      </c>
      <c r="AT42" s="13"/>
      <c r="AU42" s="35">
        <v>1774684348</v>
      </c>
      <c r="AV42" s="13"/>
      <c r="AW42" s="40">
        <f t="shared" si="20"/>
        <v>0</v>
      </c>
      <c r="AX42" s="40">
        <f t="shared" si="21"/>
        <v>0</v>
      </c>
      <c r="AY42" s="40">
        <f t="shared" si="22"/>
        <v>7098737391.599999</v>
      </c>
      <c r="AZ42" s="14">
        <f t="shared" si="23"/>
        <v>0</v>
      </c>
      <c r="BA42" s="13">
        <v>0</v>
      </c>
      <c r="BB42" s="13"/>
      <c r="BC42" s="35">
        <v>887342173.9333333</v>
      </c>
      <c r="BD42" s="13"/>
      <c r="BE42" s="40">
        <f t="shared" si="24"/>
        <v>0</v>
      </c>
      <c r="BF42" s="40">
        <f t="shared" si="25"/>
        <v>0</v>
      </c>
      <c r="BG42" s="40">
        <f t="shared" si="26"/>
        <v>7986079565.533333</v>
      </c>
      <c r="BH42" s="14">
        <f t="shared" si="27"/>
        <v>0</v>
      </c>
      <c r="BI42" s="13">
        <v>0</v>
      </c>
      <c r="BJ42" s="13">
        <v>160704835.61</v>
      </c>
      <c r="BK42" s="35">
        <v>887342173.9333333</v>
      </c>
      <c r="BL42" s="13"/>
      <c r="BM42" s="40">
        <f t="shared" si="28"/>
        <v>0</v>
      </c>
      <c r="BN42" s="40">
        <f t="shared" si="29"/>
        <v>160704835.61</v>
      </c>
      <c r="BO42" s="40">
        <f t="shared" si="30"/>
        <v>8873421739.466665</v>
      </c>
      <c r="BP42" s="14">
        <f t="shared" si="31"/>
        <v>0</v>
      </c>
    </row>
    <row r="43" spans="1:68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  <c r="AC43" s="13">
        <v>0</v>
      </c>
      <c r="AD43" s="13"/>
      <c r="AE43" s="35">
        <f>VLOOKUP(A43,'[2]Hoja2'!$C$2:$D$49,2,0)</f>
        <v>851811306.8</v>
      </c>
      <c r="AF43" s="13"/>
      <c r="AG43" s="40">
        <f t="shared" si="12"/>
        <v>0</v>
      </c>
      <c r="AH43" s="40">
        <f t="shared" si="13"/>
        <v>0</v>
      </c>
      <c r="AI43" s="40">
        <f t="shared" si="14"/>
        <v>4259056534</v>
      </c>
      <c r="AJ43" s="14">
        <f t="shared" si="15"/>
        <v>0</v>
      </c>
      <c r="AK43" s="13">
        <v>0</v>
      </c>
      <c r="AL43" s="13"/>
      <c r="AM43" s="35">
        <v>851811306.8</v>
      </c>
      <c r="AN43" s="13"/>
      <c r="AO43" s="40">
        <f t="shared" si="16"/>
        <v>0</v>
      </c>
      <c r="AP43" s="40">
        <f t="shared" si="17"/>
        <v>0</v>
      </c>
      <c r="AQ43" s="40">
        <f t="shared" si="18"/>
        <v>5110867840.8</v>
      </c>
      <c r="AR43" s="14">
        <f t="shared" si="19"/>
        <v>0</v>
      </c>
      <c r="AS43" s="13">
        <v>0</v>
      </c>
      <c r="AT43" s="13"/>
      <c r="AU43" s="35">
        <v>1703622614</v>
      </c>
      <c r="AV43" s="13"/>
      <c r="AW43" s="40">
        <f t="shared" si="20"/>
        <v>0</v>
      </c>
      <c r="AX43" s="40">
        <f t="shared" si="21"/>
        <v>0</v>
      </c>
      <c r="AY43" s="40">
        <f t="shared" si="22"/>
        <v>6814490454.8</v>
      </c>
      <c r="AZ43" s="14">
        <f t="shared" si="23"/>
        <v>0</v>
      </c>
      <c r="BA43" s="13">
        <v>0</v>
      </c>
      <c r="BB43" s="13"/>
      <c r="BC43" s="35">
        <v>851811306.8</v>
      </c>
      <c r="BD43" s="13"/>
      <c r="BE43" s="40">
        <f t="shared" si="24"/>
        <v>0</v>
      </c>
      <c r="BF43" s="40">
        <f t="shared" si="25"/>
        <v>0</v>
      </c>
      <c r="BG43" s="40">
        <f t="shared" si="26"/>
        <v>7666301761.6</v>
      </c>
      <c r="BH43" s="14">
        <f t="shared" si="27"/>
        <v>0</v>
      </c>
      <c r="BI43" s="13">
        <v>0</v>
      </c>
      <c r="BJ43" s="13">
        <v>154269908.63</v>
      </c>
      <c r="BK43" s="35">
        <v>851811306.8</v>
      </c>
      <c r="BL43" s="13"/>
      <c r="BM43" s="40">
        <f t="shared" si="28"/>
        <v>0</v>
      </c>
      <c r="BN43" s="40">
        <f t="shared" si="29"/>
        <v>154269908.63</v>
      </c>
      <c r="BO43" s="40">
        <f t="shared" si="30"/>
        <v>8518113068.400001</v>
      </c>
      <c r="BP43" s="14">
        <f t="shared" si="31"/>
        <v>0</v>
      </c>
    </row>
    <row r="44" spans="1:68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>S44+W44</f>
        <v>5001107281.6</v>
      </c>
      <c r="AB44" s="14">
        <f t="shared" si="11"/>
        <v>0</v>
      </c>
      <c r="AC44" s="13">
        <v>0</v>
      </c>
      <c r="AD44" s="13"/>
      <c r="AE44" s="35">
        <f>VLOOKUP(A44,'[2]Hoja2'!$C$2:$D$49,2,0)</f>
        <v>1250276820.4</v>
      </c>
      <c r="AF44" s="13"/>
      <c r="AG44" s="40">
        <f t="shared" si="12"/>
        <v>0</v>
      </c>
      <c r="AH44" s="40">
        <f t="shared" si="13"/>
        <v>747488212</v>
      </c>
      <c r="AI44" s="40">
        <f>AA44+AE44</f>
        <v>6251384102</v>
      </c>
      <c r="AJ44" s="14">
        <f t="shared" si="15"/>
        <v>0</v>
      </c>
      <c r="AK44" s="13">
        <v>0</v>
      </c>
      <c r="AL44" s="13"/>
      <c r="AM44" s="35">
        <v>1250276820.4</v>
      </c>
      <c r="AN44" s="13"/>
      <c r="AO44" s="40">
        <f t="shared" si="16"/>
        <v>0</v>
      </c>
      <c r="AP44" s="40">
        <f t="shared" si="17"/>
        <v>747488212</v>
      </c>
      <c r="AQ44" s="40">
        <f>AI44+AM44</f>
        <v>7501660922.4</v>
      </c>
      <c r="AR44" s="14">
        <f t="shared" si="19"/>
        <v>0</v>
      </c>
      <c r="AS44" s="13">
        <v>0</v>
      </c>
      <c r="AT44" s="13"/>
      <c r="AU44" s="35">
        <v>2500553641</v>
      </c>
      <c r="AV44" s="13"/>
      <c r="AW44" s="40">
        <f t="shared" si="20"/>
        <v>0</v>
      </c>
      <c r="AX44" s="40">
        <f t="shared" si="21"/>
        <v>747488212</v>
      </c>
      <c r="AY44" s="40">
        <f>AQ44+AU44</f>
        <v>10002214563.4</v>
      </c>
      <c r="AZ44" s="14">
        <f t="shared" si="23"/>
        <v>0</v>
      </c>
      <c r="BA44" s="13">
        <v>0</v>
      </c>
      <c r="BB44" s="13"/>
      <c r="BC44" s="35">
        <v>1250276820.4</v>
      </c>
      <c r="BD44" s="13"/>
      <c r="BE44" s="40">
        <f t="shared" si="24"/>
        <v>0</v>
      </c>
      <c r="BF44" s="40">
        <f t="shared" si="25"/>
        <v>747488212</v>
      </c>
      <c r="BG44" s="40">
        <f>AY44+BC44</f>
        <v>11252491383.8</v>
      </c>
      <c r="BH44" s="14">
        <f t="shared" si="27"/>
        <v>0</v>
      </c>
      <c r="BI44" s="13">
        <v>0</v>
      </c>
      <c r="BJ44" s="13">
        <v>235891834.3</v>
      </c>
      <c r="BK44" s="35">
        <v>1250276820.4</v>
      </c>
      <c r="BL44" s="13"/>
      <c r="BM44" s="40">
        <f t="shared" si="28"/>
        <v>0</v>
      </c>
      <c r="BN44" s="40">
        <f t="shared" si="29"/>
        <v>983380046.3</v>
      </c>
      <c r="BO44" s="40">
        <f>BG44+BK44</f>
        <v>12502768204.199999</v>
      </c>
      <c r="BP44" s="14">
        <f t="shared" si="31"/>
        <v>0</v>
      </c>
    </row>
    <row r="45" spans="1:68" s="43" customFormat="1" ht="15">
      <c r="A45" s="32">
        <v>8999990633</v>
      </c>
      <c r="B45" s="32">
        <v>27400000</v>
      </c>
      <c r="C45" s="41" t="s">
        <v>92</v>
      </c>
      <c r="D45" s="42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'[3]Hoja1'!$J$37</f>
        <v>27494068456.799995</v>
      </c>
      <c r="N45" s="13"/>
      <c r="O45" s="35">
        <f>VLOOKUP(A45,'[1]Hoja1'!$B$2:$D$49,3,0)</f>
        <v>64760744920.899994</v>
      </c>
      <c r="P45" s="13"/>
      <c r="Q45" s="14">
        <f t="shared" si="4"/>
        <v>37245328822.799995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39801082719.799995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  <c r="AC45" s="13">
        <f>VLOOKUP(A45,'[2]Hoja2'!$C$53:$D$58,2,0)</f>
        <v>9950285680</v>
      </c>
      <c r="AD45" s="13"/>
      <c r="AE45" s="35">
        <f>VLOOKUP(A45,'[2]Hoja2'!$C$2:$D$49,2,0)</f>
        <v>30838449962.333332</v>
      </c>
      <c r="AF45" s="13"/>
      <c r="AG45" s="40">
        <f t="shared" si="12"/>
        <v>49751368399.799995</v>
      </c>
      <c r="AH45" s="40">
        <f t="shared" si="13"/>
        <v>36716149384</v>
      </c>
      <c r="AI45" s="40">
        <f aca="true" t="shared" si="32" ref="AI45:AI82">AA45+AE45</f>
        <v>154192249811.66666</v>
      </c>
      <c r="AJ45" s="14">
        <f t="shared" si="15"/>
        <v>0</v>
      </c>
      <c r="AK45" s="13">
        <v>9950285680</v>
      </c>
      <c r="AL45" s="13"/>
      <c r="AM45" s="35">
        <v>30838449962.333332</v>
      </c>
      <c r="AN45" s="13"/>
      <c r="AO45" s="40">
        <f t="shared" si="16"/>
        <v>59701654079.799995</v>
      </c>
      <c r="AP45" s="40">
        <f t="shared" si="17"/>
        <v>36716149384</v>
      </c>
      <c r="AQ45" s="40">
        <f aca="true" t="shared" si="33" ref="AQ45:AQ82">AI45+AM45</f>
        <v>185030699774</v>
      </c>
      <c r="AR45" s="14">
        <f t="shared" si="19"/>
        <v>0</v>
      </c>
      <c r="AS45" s="13">
        <v>19900571360</v>
      </c>
      <c r="AT45" s="13"/>
      <c r="AU45" s="35">
        <v>61676899925</v>
      </c>
      <c r="AV45" s="13"/>
      <c r="AW45" s="40">
        <f t="shared" si="20"/>
        <v>79602225439.79999</v>
      </c>
      <c r="AX45" s="40">
        <f t="shared" si="21"/>
        <v>36716149384</v>
      </c>
      <c r="AY45" s="40">
        <f aca="true" t="shared" si="34" ref="AY45:AY82">AQ45+AU45</f>
        <v>246707599699</v>
      </c>
      <c r="AZ45" s="14">
        <f t="shared" si="23"/>
        <v>0</v>
      </c>
      <c r="BA45" s="13">
        <v>9950285680</v>
      </c>
      <c r="BB45" s="13"/>
      <c r="BC45" s="35">
        <v>30838449962.333332</v>
      </c>
      <c r="BD45" s="13"/>
      <c r="BE45" s="40">
        <f t="shared" si="24"/>
        <v>89552511119.79999</v>
      </c>
      <c r="BF45" s="40">
        <f t="shared" si="25"/>
        <v>36716149384</v>
      </c>
      <c r="BG45" s="40">
        <f aca="true" t="shared" si="35" ref="BG45:BG82">AY45+BC45</f>
        <v>277546049661.3333</v>
      </c>
      <c r="BH45" s="14">
        <f t="shared" si="27"/>
        <v>0</v>
      </c>
      <c r="BI45" s="13">
        <v>9950285680</v>
      </c>
      <c r="BJ45" s="13">
        <v>7845478475.45</v>
      </c>
      <c r="BK45" s="35">
        <v>30838449962.333332</v>
      </c>
      <c r="BL45" s="13"/>
      <c r="BM45" s="40">
        <f t="shared" si="28"/>
        <v>99502796799.79999</v>
      </c>
      <c r="BN45" s="40">
        <f t="shared" si="29"/>
        <v>44561627859.45</v>
      </c>
      <c r="BO45" s="40">
        <f aca="true" t="shared" si="36" ref="BO45:BO82">BG45+BK45</f>
        <v>308384499623.6666</v>
      </c>
      <c r="BP45" s="14">
        <f t="shared" si="31"/>
        <v>0</v>
      </c>
    </row>
    <row r="46" spans="1:68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  <c r="AC46" s="13">
        <v>0</v>
      </c>
      <c r="AD46" s="13"/>
      <c r="AE46" s="35">
        <f>VLOOKUP(A46,'[2]Hoja2'!$C$2:$D$49,2,0)</f>
        <v>3048749077.6</v>
      </c>
      <c r="AF46" s="13"/>
      <c r="AG46" s="40">
        <f t="shared" si="12"/>
        <v>0</v>
      </c>
      <c r="AH46" s="40">
        <f t="shared" si="13"/>
        <v>1859188757</v>
      </c>
      <c r="AI46" s="40">
        <f t="shared" si="32"/>
        <v>15243745388</v>
      </c>
      <c r="AJ46" s="14">
        <f t="shared" si="15"/>
        <v>0</v>
      </c>
      <c r="AK46" s="13">
        <v>0</v>
      </c>
      <c r="AL46" s="13"/>
      <c r="AM46" s="35">
        <v>3048749077.6</v>
      </c>
      <c r="AN46" s="13"/>
      <c r="AO46" s="40">
        <f t="shared" si="16"/>
        <v>0</v>
      </c>
      <c r="AP46" s="40">
        <f t="shared" si="17"/>
        <v>1859188757</v>
      </c>
      <c r="AQ46" s="40">
        <f t="shared" si="33"/>
        <v>18292494465.6</v>
      </c>
      <c r="AR46" s="14">
        <f t="shared" si="19"/>
        <v>0</v>
      </c>
      <c r="AS46" s="13">
        <v>0</v>
      </c>
      <c r="AT46" s="13"/>
      <c r="AU46" s="35">
        <v>6097498155</v>
      </c>
      <c r="AV46" s="13"/>
      <c r="AW46" s="40">
        <f t="shared" si="20"/>
        <v>0</v>
      </c>
      <c r="AX46" s="40">
        <f t="shared" si="21"/>
        <v>1859188757</v>
      </c>
      <c r="AY46" s="40">
        <f t="shared" si="34"/>
        <v>24389992620.6</v>
      </c>
      <c r="AZ46" s="14">
        <f t="shared" si="23"/>
        <v>0</v>
      </c>
      <c r="BA46" s="13">
        <v>0</v>
      </c>
      <c r="BB46" s="13"/>
      <c r="BC46" s="35">
        <v>3048749077.6</v>
      </c>
      <c r="BD46" s="13"/>
      <c r="BE46" s="40">
        <f t="shared" si="24"/>
        <v>0</v>
      </c>
      <c r="BF46" s="40">
        <f t="shared" si="25"/>
        <v>1859188757</v>
      </c>
      <c r="BG46" s="40">
        <f t="shared" si="35"/>
        <v>27438741698.199997</v>
      </c>
      <c r="BH46" s="14">
        <f t="shared" si="27"/>
        <v>0</v>
      </c>
      <c r="BI46" s="13">
        <v>0</v>
      </c>
      <c r="BJ46" s="13">
        <v>575764969.99</v>
      </c>
      <c r="BK46" s="35">
        <v>3048749077.6</v>
      </c>
      <c r="BL46" s="13"/>
      <c r="BM46" s="40">
        <f t="shared" si="28"/>
        <v>0</v>
      </c>
      <c r="BN46" s="40">
        <f t="shared" si="29"/>
        <v>2434953726.99</v>
      </c>
      <c r="BO46" s="40">
        <f t="shared" si="36"/>
        <v>30487490775.799995</v>
      </c>
      <c r="BP46" s="14">
        <f t="shared" si="31"/>
        <v>0</v>
      </c>
    </row>
    <row r="47" spans="1:68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  <c r="AC47" s="13">
        <v>0</v>
      </c>
      <c r="AD47" s="13"/>
      <c r="AE47" s="35">
        <f>VLOOKUP(A47,'[2]Hoja2'!$C$2:$D$49,2,0)</f>
        <v>860054371</v>
      </c>
      <c r="AF47" s="13"/>
      <c r="AG47" s="40">
        <f t="shared" si="12"/>
        <v>0</v>
      </c>
      <c r="AH47" s="40">
        <f t="shared" si="13"/>
        <v>0</v>
      </c>
      <c r="AI47" s="40">
        <f t="shared" si="32"/>
        <v>4300271855</v>
      </c>
      <c r="AJ47" s="14">
        <f t="shared" si="15"/>
        <v>0</v>
      </c>
      <c r="AK47" s="13">
        <v>0</v>
      </c>
      <c r="AL47" s="13"/>
      <c r="AM47" s="35">
        <v>860054371</v>
      </c>
      <c r="AN47" s="13"/>
      <c r="AO47" s="40">
        <f t="shared" si="16"/>
        <v>0</v>
      </c>
      <c r="AP47" s="40">
        <f t="shared" si="17"/>
        <v>0</v>
      </c>
      <c r="AQ47" s="40">
        <f t="shared" si="33"/>
        <v>5160326226</v>
      </c>
      <c r="AR47" s="14">
        <f t="shared" si="19"/>
        <v>0</v>
      </c>
      <c r="AS47" s="13">
        <v>0</v>
      </c>
      <c r="AT47" s="13"/>
      <c r="AU47" s="35">
        <v>1720108742</v>
      </c>
      <c r="AV47" s="13"/>
      <c r="AW47" s="40">
        <f t="shared" si="20"/>
        <v>0</v>
      </c>
      <c r="AX47" s="40">
        <f t="shared" si="21"/>
        <v>0</v>
      </c>
      <c r="AY47" s="40">
        <f t="shared" si="34"/>
        <v>6880434968</v>
      </c>
      <c r="AZ47" s="14">
        <f t="shared" si="23"/>
        <v>0</v>
      </c>
      <c r="BA47" s="13">
        <v>0</v>
      </c>
      <c r="BB47" s="13"/>
      <c r="BC47" s="35">
        <v>860054371</v>
      </c>
      <c r="BD47" s="13"/>
      <c r="BE47" s="40">
        <f t="shared" si="24"/>
        <v>0</v>
      </c>
      <c r="BF47" s="40">
        <f t="shared" si="25"/>
        <v>0</v>
      </c>
      <c r="BG47" s="40">
        <f t="shared" si="35"/>
        <v>7740489339</v>
      </c>
      <c r="BH47" s="14">
        <f t="shared" si="27"/>
        <v>0</v>
      </c>
      <c r="BI47" s="13">
        <v>0</v>
      </c>
      <c r="BJ47" s="13">
        <v>155762793.99</v>
      </c>
      <c r="BK47" s="35">
        <v>860054371</v>
      </c>
      <c r="BL47" s="13"/>
      <c r="BM47" s="40">
        <f t="shared" si="28"/>
        <v>0</v>
      </c>
      <c r="BN47" s="40">
        <f t="shared" si="29"/>
        <v>155762793.99</v>
      </c>
      <c r="BO47" s="40">
        <f t="shared" si="36"/>
        <v>8600543710</v>
      </c>
      <c r="BP47" s="14">
        <f t="shared" si="31"/>
        <v>0</v>
      </c>
    </row>
    <row r="48" spans="1:68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  <c r="AC48" s="13">
        <v>0</v>
      </c>
      <c r="AD48" s="13"/>
      <c r="AE48" s="35">
        <f>VLOOKUP(A48,'[2]Hoja2'!$C$2:$D$49,2,0)</f>
        <v>163015530</v>
      </c>
      <c r="AF48" s="13"/>
      <c r="AG48" s="40">
        <f t="shared" si="12"/>
        <v>0</v>
      </c>
      <c r="AH48" s="40">
        <f t="shared" si="13"/>
        <v>0</v>
      </c>
      <c r="AI48" s="40">
        <f t="shared" si="32"/>
        <v>652062120</v>
      </c>
      <c r="AJ48" s="14">
        <f t="shared" si="15"/>
        <v>0</v>
      </c>
      <c r="AK48" s="13">
        <v>0</v>
      </c>
      <c r="AL48" s="13"/>
      <c r="AM48" s="35">
        <v>163015530</v>
      </c>
      <c r="AN48" s="13"/>
      <c r="AO48" s="40">
        <f t="shared" si="16"/>
        <v>0</v>
      </c>
      <c r="AP48" s="40">
        <f t="shared" si="17"/>
        <v>0</v>
      </c>
      <c r="AQ48" s="40">
        <f t="shared" si="33"/>
        <v>815077650</v>
      </c>
      <c r="AR48" s="14">
        <f t="shared" si="19"/>
        <v>0</v>
      </c>
      <c r="AS48" s="13">
        <v>0</v>
      </c>
      <c r="AT48" s="13"/>
      <c r="AU48" s="35">
        <v>163015530</v>
      </c>
      <c r="AV48" s="13"/>
      <c r="AW48" s="40">
        <f t="shared" si="20"/>
        <v>0</v>
      </c>
      <c r="AX48" s="40">
        <f t="shared" si="21"/>
        <v>0</v>
      </c>
      <c r="AY48" s="40">
        <f t="shared" si="34"/>
        <v>978093180</v>
      </c>
      <c r="AZ48" s="14">
        <f t="shared" si="23"/>
        <v>0</v>
      </c>
      <c r="BA48" s="13">
        <v>0</v>
      </c>
      <c r="BB48" s="13"/>
      <c r="BC48" s="35">
        <v>163015530</v>
      </c>
      <c r="BD48" s="13"/>
      <c r="BE48" s="40">
        <f t="shared" si="24"/>
        <v>0</v>
      </c>
      <c r="BF48" s="40">
        <f t="shared" si="25"/>
        <v>0</v>
      </c>
      <c r="BG48" s="40">
        <f t="shared" si="35"/>
        <v>1141108710</v>
      </c>
      <c r="BH48" s="14">
        <f t="shared" si="27"/>
        <v>0</v>
      </c>
      <c r="BI48" s="13">
        <v>0</v>
      </c>
      <c r="BJ48" s="13">
        <v>0</v>
      </c>
      <c r="BK48" s="35">
        <v>163015530</v>
      </c>
      <c r="BL48" s="13"/>
      <c r="BM48" s="40">
        <f t="shared" si="28"/>
        <v>0</v>
      </c>
      <c r="BN48" s="40">
        <f t="shared" si="29"/>
        <v>0</v>
      </c>
      <c r="BO48" s="40">
        <f t="shared" si="36"/>
        <v>1304124240</v>
      </c>
      <c r="BP48" s="14">
        <f t="shared" si="31"/>
        <v>0</v>
      </c>
    </row>
    <row r="49" spans="1:68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  <c r="AC49" s="13">
        <v>0</v>
      </c>
      <c r="AD49" s="13"/>
      <c r="AE49" s="35">
        <f>VLOOKUP(A49,'[2]Hoja2'!$C$2:$D$49,2,0)</f>
        <v>201654411</v>
      </c>
      <c r="AF49" s="13"/>
      <c r="AG49" s="40">
        <f t="shared" si="12"/>
        <v>0</v>
      </c>
      <c r="AH49" s="40">
        <f t="shared" si="13"/>
        <v>0</v>
      </c>
      <c r="AI49" s="40">
        <f t="shared" si="32"/>
        <v>806617644</v>
      </c>
      <c r="AJ49" s="14">
        <f t="shared" si="15"/>
        <v>0</v>
      </c>
      <c r="AK49" s="13">
        <v>0</v>
      </c>
      <c r="AL49" s="13"/>
      <c r="AM49" s="35">
        <v>201654411</v>
      </c>
      <c r="AN49" s="13"/>
      <c r="AO49" s="40">
        <f t="shared" si="16"/>
        <v>0</v>
      </c>
      <c r="AP49" s="40">
        <f t="shared" si="17"/>
        <v>0</v>
      </c>
      <c r="AQ49" s="40">
        <f t="shared" si="33"/>
        <v>1008272055</v>
      </c>
      <c r="AR49" s="14">
        <f t="shared" si="19"/>
        <v>0</v>
      </c>
      <c r="AS49" s="13">
        <v>0</v>
      </c>
      <c r="AT49" s="13"/>
      <c r="AU49" s="35">
        <v>201654411</v>
      </c>
      <c r="AV49" s="13"/>
      <c r="AW49" s="40">
        <f t="shared" si="20"/>
        <v>0</v>
      </c>
      <c r="AX49" s="40">
        <f t="shared" si="21"/>
        <v>0</v>
      </c>
      <c r="AY49" s="40">
        <f t="shared" si="34"/>
        <v>1209926466</v>
      </c>
      <c r="AZ49" s="14">
        <f t="shared" si="23"/>
        <v>0</v>
      </c>
      <c r="BA49" s="13">
        <v>0</v>
      </c>
      <c r="BB49" s="13"/>
      <c r="BC49" s="35">
        <v>201654411</v>
      </c>
      <c r="BD49" s="13"/>
      <c r="BE49" s="40">
        <f t="shared" si="24"/>
        <v>0</v>
      </c>
      <c r="BF49" s="40">
        <f t="shared" si="25"/>
        <v>0</v>
      </c>
      <c r="BG49" s="40">
        <f t="shared" si="35"/>
        <v>1411580877</v>
      </c>
      <c r="BH49" s="14">
        <f t="shared" si="27"/>
        <v>0</v>
      </c>
      <c r="BI49" s="13">
        <v>0</v>
      </c>
      <c r="BJ49" s="13">
        <v>0</v>
      </c>
      <c r="BK49" s="35">
        <v>201654411</v>
      </c>
      <c r="BL49" s="13"/>
      <c r="BM49" s="40">
        <f t="shared" si="28"/>
        <v>0</v>
      </c>
      <c r="BN49" s="40">
        <f t="shared" si="29"/>
        <v>0</v>
      </c>
      <c r="BO49" s="40">
        <f t="shared" si="36"/>
        <v>1613235288</v>
      </c>
      <c r="BP49" s="14">
        <f t="shared" si="31"/>
        <v>0</v>
      </c>
    </row>
    <row r="50" spans="1:68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  <c r="AC50" s="13">
        <v>0</v>
      </c>
      <c r="AD50" s="13"/>
      <c r="AE50" s="35">
        <f>VLOOKUP(A50,'[2]Hoja2'!$C$2:$D$49,2,0)</f>
        <v>479992686</v>
      </c>
      <c r="AF50" s="13"/>
      <c r="AG50" s="40">
        <f t="shared" si="12"/>
        <v>0</v>
      </c>
      <c r="AH50" s="40">
        <f t="shared" si="13"/>
        <v>0</v>
      </c>
      <c r="AI50" s="40">
        <f t="shared" si="32"/>
        <v>1919970744</v>
      </c>
      <c r="AJ50" s="14">
        <f t="shared" si="15"/>
        <v>0</v>
      </c>
      <c r="AK50" s="13">
        <v>0</v>
      </c>
      <c r="AL50" s="13"/>
      <c r="AM50" s="35">
        <v>479992686</v>
      </c>
      <c r="AN50" s="13"/>
      <c r="AO50" s="40">
        <f t="shared" si="16"/>
        <v>0</v>
      </c>
      <c r="AP50" s="40">
        <f t="shared" si="17"/>
        <v>0</v>
      </c>
      <c r="AQ50" s="40">
        <f t="shared" si="33"/>
        <v>2399963430</v>
      </c>
      <c r="AR50" s="14">
        <f t="shared" si="19"/>
        <v>0</v>
      </c>
      <c r="AS50" s="13">
        <v>0</v>
      </c>
      <c r="AT50" s="13"/>
      <c r="AU50" s="35">
        <v>479992686</v>
      </c>
      <c r="AV50" s="13"/>
      <c r="AW50" s="40">
        <f t="shared" si="20"/>
        <v>0</v>
      </c>
      <c r="AX50" s="40">
        <f t="shared" si="21"/>
        <v>0</v>
      </c>
      <c r="AY50" s="40">
        <f t="shared" si="34"/>
        <v>2879956116</v>
      </c>
      <c r="AZ50" s="14">
        <f t="shared" si="23"/>
        <v>0</v>
      </c>
      <c r="BA50" s="13">
        <v>0</v>
      </c>
      <c r="BB50" s="13"/>
      <c r="BC50" s="35">
        <v>479992686</v>
      </c>
      <c r="BD50" s="13"/>
      <c r="BE50" s="40">
        <f t="shared" si="24"/>
        <v>0</v>
      </c>
      <c r="BF50" s="40">
        <f t="shared" si="25"/>
        <v>0</v>
      </c>
      <c r="BG50" s="40">
        <f t="shared" si="35"/>
        <v>3359948802</v>
      </c>
      <c r="BH50" s="14">
        <f t="shared" si="27"/>
        <v>0</v>
      </c>
      <c r="BI50" s="13">
        <v>0</v>
      </c>
      <c r="BJ50" s="13">
        <v>0</v>
      </c>
      <c r="BK50" s="35">
        <v>479992686</v>
      </c>
      <c r="BL50" s="13"/>
      <c r="BM50" s="40">
        <f t="shared" si="28"/>
        <v>0</v>
      </c>
      <c r="BN50" s="40">
        <f t="shared" si="29"/>
        <v>0</v>
      </c>
      <c r="BO50" s="40">
        <f t="shared" si="36"/>
        <v>3839941488</v>
      </c>
      <c r="BP50" s="14">
        <f t="shared" si="31"/>
        <v>0</v>
      </c>
    </row>
    <row r="51" spans="1:68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  <c r="AC51" s="13">
        <v>0</v>
      </c>
      <c r="AD51" s="13"/>
      <c r="AE51" s="13">
        <v>0</v>
      </c>
      <c r="AF51" s="13"/>
      <c r="AG51" s="40">
        <f t="shared" si="12"/>
        <v>0</v>
      </c>
      <c r="AH51" s="40">
        <f t="shared" si="13"/>
        <v>0</v>
      </c>
      <c r="AI51" s="40">
        <f t="shared" si="32"/>
        <v>0</v>
      </c>
      <c r="AJ51" s="14">
        <f t="shared" si="15"/>
        <v>0</v>
      </c>
      <c r="AK51" s="13">
        <v>0</v>
      </c>
      <c r="AL51" s="13"/>
      <c r="AM51" s="35">
        <v>0</v>
      </c>
      <c r="AN51" s="13"/>
      <c r="AO51" s="40">
        <f t="shared" si="16"/>
        <v>0</v>
      </c>
      <c r="AP51" s="40">
        <f t="shared" si="17"/>
        <v>0</v>
      </c>
      <c r="AQ51" s="40">
        <f t="shared" si="33"/>
        <v>0</v>
      </c>
      <c r="AR51" s="14">
        <f t="shared" si="19"/>
        <v>0</v>
      </c>
      <c r="AS51" s="13">
        <v>0</v>
      </c>
      <c r="AT51" s="13"/>
      <c r="AU51" s="35">
        <v>0</v>
      </c>
      <c r="AV51" s="13"/>
      <c r="AW51" s="40">
        <f t="shared" si="20"/>
        <v>0</v>
      </c>
      <c r="AX51" s="40">
        <f t="shared" si="21"/>
        <v>0</v>
      </c>
      <c r="AY51" s="40">
        <f t="shared" si="34"/>
        <v>0</v>
      </c>
      <c r="AZ51" s="14">
        <f t="shared" si="23"/>
        <v>0</v>
      </c>
      <c r="BA51" s="13">
        <v>0</v>
      </c>
      <c r="BB51" s="13"/>
      <c r="BC51" s="35">
        <v>0</v>
      </c>
      <c r="BD51" s="13"/>
      <c r="BE51" s="40">
        <f t="shared" si="24"/>
        <v>0</v>
      </c>
      <c r="BF51" s="40">
        <f t="shared" si="25"/>
        <v>0</v>
      </c>
      <c r="BG51" s="40">
        <f t="shared" si="35"/>
        <v>0</v>
      </c>
      <c r="BH51" s="14">
        <f t="shared" si="27"/>
        <v>0</v>
      </c>
      <c r="BI51" s="13">
        <v>0</v>
      </c>
      <c r="BJ51" s="13">
        <v>0</v>
      </c>
      <c r="BK51" s="35">
        <v>0</v>
      </c>
      <c r="BL51" s="13"/>
      <c r="BM51" s="40">
        <f t="shared" si="28"/>
        <v>0</v>
      </c>
      <c r="BN51" s="40">
        <f t="shared" si="29"/>
        <v>0</v>
      </c>
      <c r="BO51" s="40">
        <f t="shared" si="36"/>
        <v>0</v>
      </c>
      <c r="BP51" s="14">
        <f t="shared" si="31"/>
        <v>0</v>
      </c>
    </row>
    <row r="52" spans="1:68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  <c r="AC52" s="13">
        <v>0</v>
      </c>
      <c r="AD52" s="13"/>
      <c r="AE52" s="13">
        <v>0</v>
      </c>
      <c r="AF52" s="13"/>
      <c r="AG52" s="40">
        <f t="shared" si="12"/>
        <v>0</v>
      </c>
      <c r="AH52" s="40">
        <f t="shared" si="13"/>
        <v>0</v>
      </c>
      <c r="AI52" s="40">
        <f t="shared" si="32"/>
        <v>0</v>
      </c>
      <c r="AJ52" s="14">
        <f t="shared" si="15"/>
        <v>0</v>
      </c>
      <c r="AK52" s="13">
        <v>0</v>
      </c>
      <c r="AL52" s="13"/>
      <c r="AM52" s="35">
        <v>0</v>
      </c>
      <c r="AN52" s="13"/>
      <c r="AO52" s="40">
        <f t="shared" si="16"/>
        <v>0</v>
      </c>
      <c r="AP52" s="40">
        <f t="shared" si="17"/>
        <v>0</v>
      </c>
      <c r="AQ52" s="40">
        <f t="shared" si="33"/>
        <v>0</v>
      </c>
      <c r="AR52" s="14">
        <f t="shared" si="19"/>
        <v>0</v>
      </c>
      <c r="AS52" s="13">
        <v>0</v>
      </c>
      <c r="AT52" s="13"/>
      <c r="AU52" s="35">
        <v>0</v>
      </c>
      <c r="AV52" s="13"/>
      <c r="AW52" s="40">
        <f t="shared" si="20"/>
        <v>0</v>
      </c>
      <c r="AX52" s="40">
        <f t="shared" si="21"/>
        <v>0</v>
      </c>
      <c r="AY52" s="40">
        <f t="shared" si="34"/>
        <v>0</v>
      </c>
      <c r="AZ52" s="14">
        <f t="shared" si="23"/>
        <v>0</v>
      </c>
      <c r="BA52" s="13">
        <v>0</v>
      </c>
      <c r="BB52" s="13"/>
      <c r="BC52" s="35">
        <v>0</v>
      </c>
      <c r="BD52" s="13"/>
      <c r="BE52" s="40">
        <f t="shared" si="24"/>
        <v>0</v>
      </c>
      <c r="BF52" s="40">
        <f t="shared" si="25"/>
        <v>0</v>
      </c>
      <c r="BG52" s="40">
        <f t="shared" si="35"/>
        <v>0</v>
      </c>
      <c r="BH52" s="14">
        <f t="shared" si="27"/>
        <v>0</v>
      </c>
      <c r="BI52" s="13">
        <v>0</v>
      </c>
      <c r="BJ52" s="13">
        <v>0</v>
      </c>
      <c r="BK52" s="35">
        <v>0</v>
      </c>
      <c r="BL52" s="13"/>
      <c r="BM52" s="40">
        <f t="shared" si="28"/>
        <v>0</v>
      </c>
      <c r="BN52" s="40">
        <f t="shared" si="29"/>
        <v>0</v>
      </c>
      <c r="BO52" s="40">
        <f t="shared" si="36"/>
        <v>0</v>
      </c>
      <c r="BP52" s="14">
        <f t="shared" si="31"/>
        <v>0</v>
      </c>
    </row>
    <row r="53" spans="1:68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  <c r="AC53" s="13">
        <v>0</v>
      </c>
      <c r="AD53" s="13"/>
      <c r="AE53" s="13">
        <v>0</v>
      </c>
      <c r="AF53" s="13"/>
      <c r="AG53" s="40">
        <f t="shared" si="12"/>
        <v>0</v>
      </c>
      <c r="AH53" s="40">
        <f t="shared" si="13"/>
        <v>0</v>
      </c>
      <c r="AI53" s="40">
        <f t="shared" si="32"/>
        <v>0</v>
      </c>
      <c r="AJ53" s="14">
        <f t="shared" si="15"/>
        <v>0</v>
      </c>
      <c r="AK53" s="13">
        <v>0</v>
      </c>
      <c r="AL53" s="13"/>
      <c r="AM53" s="35">
        <v>0</v>
      </c>
      <c r="AN53" s="13"/>
      <c r="AO53" s="40">
        <f t="shared" si="16"/>
        <v>0</v>
      </c>
      <c r="AP53" s="40">
        <f t="shared" si="17"/>
        <v>0</v>
      </c>
      <c r="AQ53" s="40">
        <f t="shared" si="33"/>
        <v>0</v>
      </c>
      <c r="AR53" s="14">
        <f t="shared" si="19"/>
        <v>0</v>
      </c>
      <c r="AS53" s="13">
        <v>0</v>
      </c>
      <c r="AT53" s="13"/>
      <c r="AU53" s="35">
        <v>0</v>
      </c>
      <c r="AV53" s="13"/>
      <c r="AW53" s="40">
        <f t="shared" si="20"/>
        <v>0</v>
      </c>
      <c r="AX53" s="40">
        <f t="shared" si="21"/>
        <v>0</v>
      </c>
      <c r="AY53" s="40">
        <f t="shared" si="34"/>
        <v>0</v>
      </c>
      <c r="AZ53" s="14">
        <f t="shared" si="23"/>
        <v>0</v>
      </c>
      <c r="BA53" s="13">
        <v>0</v>
      </c>
      <c r="BB53" s="13"/>
      <c r="BC53" s="35">
        <v>0</v>
      </c>
      <c r="BD53" s="13"/>
      <c r="BE53" s="40">
        <f t="shared" si="24"/>
        <v>0</v>
      </c>
      <c r="BF53" s="40">
        <f t="shared" si="25"/>
        <v>0</v>
      </c>
      <c r="BG53" s="40">
        <f t="shared" si="35"/>
        <v>0</v>
      </c>
      <c r="BH53" s="14">
        <f t="shared" si="27"/>
        <v>0</v>
      </c>
      <c r="BI53" s="13">
        <v>0</v>
      </c>
      <c r="BJ53" s="13">
        <v>0</v>
      </c>
      <c r="BK53" s="35">
        <v>0</v>
      </c>
      <c r="BL53" s="13"/>
      <c r="BM53" s="40">
        <f t="shared" si="28"/>
        <v>0</v>
      </c>
      <c r="BN53" s="40">
        <f t="shared" si="29"/>
        <v>0</v>
      </c>
      <c r="BO53" s="40">
        <f t="shared" si="36"/>
        <v>0</v>
      </c>
      <c r="BP53" s="14">
        <f t="shared" si="31"/>
        <v>0</v>
      </c>
    </row>
    <row r="54" spans="1:68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  <c r="AC54" s="13">
        <v>0</v>
      </c>
      <c r="AD54" s="13"/>
      <c r="AE54" s="13">
        <v>0</v>
      </c>
      <c r="AF54" s="13"/>
      <c r="AG54" s="40">
        <f t="shared" si="12"/>
        <v>0</v>
      </c>
      <c r="AH54" s="40">
        <f t="shared" si="13"/>
        <v>0</v>
      </c>
      <c r="AI54" s="40">
        <f t="shared" si="32"/>
        <v>0</v>
      </c>
      <c r="AJ54" s="14">
        <f t="shared" si="15"/>
        <v>0</v>
      </c>
      <c r="AK54" s="13">
        <v>0</v>
      </c>
      <c r="AL54" s="13"/>
      <c r="AM54" s="35">
        <v>0</v>
      </c>
      <c r="AN54" s="13"/>
      <c r="AO54" s="40">
        <f t="shared" si="16"/>
        <v>0</v>
      </c>
      <c r="AP54" s="40">
        <f t="shared" si="17"/>
        <v>0</v>
      </c>
      <c r="AQ54" s="40">
        <f t="shared" si="33"/>
        <v>0</v>
      </c>
      <c r="AR54" s="14">
        <f t="shared" si="19"/>
        <v>0</v>
      </c>
      <c r="AS54" s="13">
        <v>0</v>
      </c>
      <c r="AT54" s="13"/>
      <c r="AU54" s="35">
        <v>0</v>
      </c>
      <c r="AV54" s="13"/>
      <c r="AW54" s="40">
        <f t="shared" si="20"/>
        <v>0</v>
      </c>
      <c r="AX54" s="40">
        <f t="shared" si="21"/>
        <v>0</v>
      </c>
      <c r="AY54" s="40">
        <f t="shared" si="34"/>
        <v>0</v>
      </c>
      <c r="AZ54" s="14">
        <f t="shared" si="23"/>
        <v>0</v>
      </c>
      <c r="BA54" s="13">
        <v>0</v>
      </c>
      <c r="BB54" s="13"/>
      <c r="BC54" s="35">
        <v>0</v>
      </c>
      <c r="BD54" s="13"/>
      <c r="BE54" s="40">
        <f t="shared" si="24"/>
        <v>0</v>
      </c>
      <c r="BF54" s="40">
        <f t="shared" si="25"/>
        <v>0</v>
      </c>
      <c r="BG54" s="40">
        <f t="shared" si="35"/>
        <v>0</v>
      </c>
      <c r="BH54" s="14">
        <f t="shared" si="27"/>
        <v>0</v>
      </c>
      <c r="BI54" s="13">
        <v>0</v>
      </c>
      <c r="BJ54" s="13">
        <v>0</v>
      </c>
      <c r="BK54" s="35">
        <v>0</v>
      </c>
      <c r="BL54" s="13"/>
      <c r="BM54" s="40">
        <f t="shared" si="28"/>
        <v>0</v>
      </c>
      <c r="BN54" s="40">
        <f t="shared" si="29"/>
        <v>0</v>
      </c>
      <c r="BO54" s="40">
        <f t="shared" si="36"/>
        <v>0</v>
      </c>
      <c r="BP54" s="14">
        <f t="shared" si="31"/>
        <v>0</v>
      </c>
    </row>
    <row r="55" spans="1:68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  <c r="AC55" s="13">
        <v>0</v>
      </c>
      <c r="AD55" s="13"/>
      <c r="AE55" s="13">
        <v>0</v>
      </c>
      <c r="AF55" s="13"/>
      <c r="AG55" s="40">
        <f t="shared" si="12"/>
        <v>0</v>
      </c>
      <c r="AH55" s="40">
        <f t="shared" si="13"/>
        <v>0</v>
      </c>
      <c r="AI55" s="40">
        <f t="shared" si="32"/>
        <v>0</v>
      </c>
      <c r="AJ55" s="14">
        <f t="shared" si="15"/>
        <v>0</v>
      </c>
      <c r="AK55" s="13">
        <v>0</v>
      </c>
      <c r="AL55" s="13"/>
      <c r="AM55" s="35">
        <v>0</v>
      </c>
      <c r="AN55" s="13"/>
      <c r="AO55" s="40">
        <f t="shared" si="16"/>
        <v>0</v>
      </c>
      <c r="AP55" s="40">
        <f t="shared" si="17"/>
        <v>0</v>
      </c>
      <c r="AQ55" s="40">
        <f t="shared" si="33"/>
        <v>0</v>
      </c>
      <c r="AR55" s="14">
        <f t="shared" si="19"/>
        <v>0</v>
      </c>
      <c r="AS55" s="13">
        <v>0</v>
      </c>
      <c r="AT55" s="13"/>
      <c r="AU55" s="35">
        <v>0</v>
      </c>
      <c r="AV55" s="13"/>
      <c r="AW55" s="40">
        <f t="shared" si="20"/>
        <v>0</v>
      </c>
      <c r="AX55" s="40">
        <f t="shared" si="21"/>
        <v>0</v>
      </c>
      <c r="AY55" s="40">
        <f t="shared" si="34"/>
        <v>0</v>
      </c>
      <c r="AZ55" s="14">
        <f t="shared" si="23"/>
        <v>0</v>
      </c>
      <c r="BA55" s="13">
        <v>0</v>
      </c>
      <c r="BB55" s="13"/>
      <c r="BC55" s="35">
        <v>0</v>
      </c>
      <c r="BD55" s="13"/>
      <c r="BE55" s="40">
        <f t="shared" si="24"/>
        <v>0</v>
      </c>
      <c r="BF55" s="40">
        <f t="shared" si="25"/>
        <v>0</v>
      </c>
      <c r="BG55" s="40">
        <f t="shared" si="35"/>
        <v>0</v>
      </c>
      <c r="BH55" s="14">
        <f t="shared" si="27"/>
        <v>0</v>
      </c>
      <c r="BI55" s="13">
        <v>0</v>
      </c>
      <c r="BJ55" s="13">
        <v>0</v>
      </c>
      <c r="BK55" s="35">
        <v>0</v>
      </c>
      <c r="BL55" s="13"/>
      <c r="BM55" s="40">
        <f t="shared" si="28"/>
        <v>0</v>
      </c>
      <c r="BN55" s="40">
        <f t="shared" si="29"/>
        <v>0</v>
      </c>
      <c r="BO55" s="40">
        <f t="shared" si="36"/>
        <v>0</v>
      </c>
      <c r="BP55" s="14">
        <f t="shared" si="31"/>
        <v>0</v>
      </c>
    </row>
    <row r="56" spans="1:68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  <c r="AC56" s="13">
        <v>0</v>
      </c>
      <c r="AD56" s="13"/>
      <c r="AE56" s="13">
        <v>0</v>
      </c>
      <c r="AF56" s="13"/>
      <c r="AG56" s="40">
        <f t="shared" si="12"/>
        <v>0</v>
      </c>
      <c r="AH56" s="40">
        <f t="shared" si="13"/>
        <v>0</v>
      </c>
      <c r="AI56" s="40">
        <f t="shared" si="32"/>
        <v>0</v>
      </c>
      <c r="AJ56" s="14">
        <f t="shared" si="15"/>
        <v>0</v>
      </c>
      <c r="AK56" s="13">
        <v>0</v>
      </c>
      <c r="AL56" s="13"/>
      <c r="AM56" s="35">
        <v>0</v>
      </c>
      <c r="AN56" s="13"/>
      <c r="AO56" s="40">
        <f t="shared" si="16"/>
        <v>0</v>
      </c>
      <c r="AP56" s="40">
        <f t="shared" si="17"/>
        <v>0</v>
      </c>
      <c r="AQ56" s="40">
        <f t="shared" si="33"/>
        <v>0</v>
      </c>
      <c r="AR56" s="14">
        <f t="shared" si="19"/>
        <v>0</v>
      </c>
      <c r="AS56" s="13">
        <v>0</v>
      </c>
      <c r="AT56" s="13"/>
      <c r="AU56" s="35">
        <v>0</v>
      </c>
      <c r="AV56" s="13"/>
      <c r="AW56" s="40">
        <f t="shared" si="20"/>
        <v>0</v>
      </c>
      <c r="AX56" s="40">
        <f t="shared" si="21"/>
        <v>0</v>
      </c>
      <c r="AY56" s="40">
        <f t="shared" si="34"/>
        <v>0</v>
      </c>
      <c r="AZ56" s="14">
        <f t="shared" si="23"/>
        <v>0</v>
      </c>
      <c r="BA56" s="13">
        <v>0</v>
      </c>
      <c r="BB56" s="13"/>
      <c r="BC56" s="35">
        <v>0</v>
      </c>
      <c r="BD56" s="13"/>
      <c r="BE56" s="40">
        <f t="shared" si="24"/>
        <v>0</v>
      </c>
      <c r="BF56" s="40">
        <f t="shared" si="25"/>
        <v>0</v>
      </c>
      <c r="BG56" s="40">
        <f t="shared" si="35"/>
        <v>0</v>
      </c>
      <c r="BH56" s="14">
        <f t="shared" si="27"/>
        <v>0</v>
      </c>
      <c r="BI56" s="13">
        <v>0</v>
      </c>
      <c r="BJ56" s="13">
        <v>0</v>
      </c>
      <c r="BK56" s="35">
        <v>0</v>
      </c>
      <c r="BL56" s="13"/>
      <c r="BM56" s="40">
        <f t="shared" si="28"/>
        <v>0</v>
      </c>
      <c r="BN56" s="40">
        <f t="shared" si="29"/>
        <v>0</v>
      </c>
      <c r="BO56" s="40">
        <f t="shared" si="36"/>
        <v>0</v>
      </c>
      <c r="BP56" s="14">
        <f t="shared" si="31"/>
        <v>0</v>
      </c>
    </row>
    <row r="57" spans="1:68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  <c r="AC57" s="13">
        <v>0</v>
      </c>
      <c r="AD57" s="13"/>
      <c r="AE57" s="13">
        <v>0</v>
      </c>
      <c r="AF57" s="13"/>
      <c r="AG57" s="40">
        <f t="shared" si="12"/>
        <v>0</v>
      </c>
      <c r="AH57" s="40">
        <f t="shared" si="13"/>
        <v>0</v>
      </c>
      <c r="AI57" s="40">
        <f t="shared" si="32"/>
        <v>0</v>
      </c>
      <c r="AJ57" s="14">
        <f t="shared" si="15"/>
        <v>0</v>
      </c>
      <c r="AK57" s="13">
        <v>0</v>
      </c>
      <c r="AL57" s="13"/>
      <c r="AM57" s="35">
        <v>0</v>
      </c>
      <c r="AN57" s="13"/>
      <c r="AO57" s="40">
        <f t="shared" si="16"/>
        <v>0</v>
      </c>
      <c r="AP57" s="40">
        <f t="shared" si="17"/>
        <v>0</v>
      </c>
      <c r="AQ57" s="40">
        <f t="shared" si="33"/>
        <v>0</v>
      </c>
      <c r="AR57" s="14">
        <f t="shared" si="19"/>
        <v>0</v>
      </c>
      <c r="AS57" s="13">
        <v>0</v>
      </c>
      <c r="AT57" s="13"/>
      <c r="AU57" s="35">
        <v>0</v>
      </c>
      <c r="AV57" s="13"/>
      <c r="AW57" s="40">
        <f t="shared" si="20"/>
        <v>0</v>
      </c>
      <c r="AX57" s="40">
        <f t="shared" si="21"/>
        <v>0</v>
      </c>
      <c r="AY57" s="40">
        <f t="shared" si="34"/>
        <v>0</v>
      </c>
      <c r="AZ57" s="14">
        <f t="shared" si="23"/>
        <v>0</v>
      </c>
      <c r="BA57" s="13">
        <v>0</v>
      </c>
      <c r="BB57" s="13"/>
      <c r="BC57" s="35">
        <v>0</v>
      </c>
      <c r="BD57" s="13"/>
      <c r="BE57" s="40">
        <f t="shared" si="24"/>
        <v>0</v>
      </c>
      <c r="BF57" s="40">
        <f t="shared" si="25"/>
        <v>0</v>
      </c>
      <c r="BG57" s="40">
        <f t="shared" si="35"/>
        <v>0</v>
      </c>
      <c r="BH57" s="14">
        <f t="shared" si="27"/>
        <v>0</v>
      </c>
      <c r="BI57" s="13">
        <v>0</v>
      </c>
      <c r="BJ57" s="13">
        <v>0</v>
      </c>
      <c r="BK57" s="35">
        <v>0</v>
      </c>
      <c r="BL57" s="13"/>
      <c r="BM57" s="40">
        <f t="shared" si="28"/>
        <v>0</v>
      </c>
      <c r="BN57" s="40">
        <f t="shared" si="29"/>
        <v>0</v>
      </c>
      <c r="BO57" s="40">
        <f t="shared" si="36"/>
        <v>0</v>
      </c>
      <c r="BP57" s="14">
        <f t="shared" si="31"/>
        <v>0</v>
      </c>
    </row>
    <row r="58" spans="1:68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  <c r="AC58" s="13">
        <v>0</v>
      </c>
      <c r="AD58" s="13"/>
      <c r="AE58" s="13">
        <v>0</v>
      </c>
      <c r="AF58" s="13"/>
      <c r="AG58" s="40">
        <f t="shared" si="12"/>
        <v>0</v>
      </c>
      <c r="AH58" s="40">
        <f t="shared" si="13"/>
        <v>0</v>
      </c>
      <c r="AI58" s="40">
        <f t="shared" si="32"/>
        <v>0</v>
      </c>
      <c r="AJ58" s="14">
        <f t="shared" si="15"/>
        <v>0</v>
      </c>
      <c r="AK58" s="13">
        <v>0</v>
      </c>
      <c r="AL58" s="13"/>
      <c r="AM58" s="35">
        <v>0</v>
      </c>
      <c r="AN58" s="13"/>
      <c r="AO58" s="40">
        <f t="shared" si="16"/>
        <v>0</v>
      </c>
      <c r="AP58" s="40">
        <f t="shared" si="17"/>
        <v>0</v>
      </c>
      <c r="AQ58" s="40">
        <f t="shared" si="33"/>
        <v>0</v>
      </c>
      <c r="AR58" s="14">
        <f t="shared" si="19"/>
        <v>0</v>
      </c>
      <c r="AS58" s="13">
        <v>0</v>
      </c>
      <c r="AT58" s="13"/>
      <c r="AU58" s="35">
        <v>0</v>
      </c>
      <c r="AV58" s="13"/>
      <c r="AW58" s="40">
        <f t="shared" si="20"/>
        <v>0</v>
      </c>
      <c r="AX58" s="40">
        <f t="shared" si="21"/>
        <v>0</v>
      </c>
      <c r="AY58" s="40">
        <f t="shared" si="34"/>
        <v>0</v>
      </c>
      <c r="AZ58" s="14">
        <f t="shared" si="23"/>
        <v>0</v>
      </c>
      <c r="BA58" s="13">
        <v>0</v>
      </c>
      <c r="BB58" s="13"/>
      <c r="BC58" s="35">
        <v>0</v>
      </c>
      <c r="BD58" s="13"/>
      <c r="BE58" s="40">
        <f t="shared" si="24"/>
        <v>0</v>
      </c>
      <c r="BF58" s="40">
        <f t="shared" si="25"/>
        <v>0</v>
      </c>
      <c r="BG58" s="40">
        <f t="shared" si="35"/>
        <v>0</v>
      </c>
      <c r="BH58" s="14">
        <f t="shared" si="27"/>
        <v>0</v>
      </c>
      <c r="BI58" s="13">
        <v>0</v>
      </c>
      <c r="BJ58" s="13">
        <v>0</v>
      </c>
      <c r="BK58" s="35">
        <v>0</v>
      </c>
      <c r="BL58" s="13"/>
      <c r="BM58" s="40">
        <f t="shared" si="28"/>
        <v>0</v>
      </c>
      <c r="BN58" s="40">
        <f t="shared" si="29"/>
        <v>0</v>
      </c>
      <c r="BO58" s="40">
        <f t="shared" si="36"/>
        <v>0</v>
      </c>
      <c r="BP58" s="14">
        <f t="shared" si="31"/>
        <v>0</v>
      </c>
    </row>
    <row r="59" spans="1:68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  <c r="AC59" s="13">
        <v>0</v>
      </c>
      <c r="AD59" s="13"/>
      <c r="AE59" s="13">
        <v>0</v>
      </c>
      <c r="AF59" s="13"/>
      <c r="AG59" s="40">
        <f t="shared" si="12"/>
        <v>0</v>
      </c>
      <c r="AH59" s="40">
        <f t="shared" si="13"/>
        <v>0</v>
      </c>
      <c r="AI59" s="40">
        <f t="shared" si="32"/>
        <v>0</v>
      </c>
      <c r="AJ59" s="14">
        <f t="shared" si="15"/>
        <v>0</v>
      </c>
      <c r="AK59" s="13">
        <v>0</v>
      </c>
      <c r="AL59" s="13"/>
      <c r="AM59" s="35">
        <v>0</v>
      </c>
      <c r="AN59" s="13"/>
      <c r="AO59" s="40">
        <f t="shared" si="16"/>
        <v>0</v>
      </c>
      <c r="AP59" s="40">
        <f t="shared" si="17"/>
        <v>0</v>
      </c>
      <c r="AQ59" s="40">
        <f t="shared" si="33"/>
        <v>0</v>
      </c>
      <c r="AR59" s="14">
        <f t="shared" si="19"/>
        <v>0</v>
      </c>
      <c r="AS59" s="13">
        <v>0</v>
      </c>
      <c r="AT59" s="13"/>
      <c r="AU59" s="35">
        <v>0</v>
      </c>
      <c r="AV59" s="13"/>
      <c r="AW59" s="40">
        <f t="shared" si="20"/>
        <v>0</v>
      </c>
      <c r="AX59" s="40">
        <f t="shared" si="21"/>
        <v>0</v>
      </c>
      <c r="AY59" s="40">
        <f t="shared" si="34"/>
        <v>0</v>
      </c>
      <c r="AZ59" s="14">
        <f t="shared" si="23"/>
        <v>0</v>
      </c>
      <c r="BA59" s="13">
        <v>0</v>
      </c>
      <c r="BB59" s="13"/>
      <c r="BC59" s="35">
        <v>0</v>
      </c>
      <c r="BD59" s="13"/>
      <c r="BE59" s="40">
        <f t="shared" si="24"/>
        <v>0</v>
      </c>
      <c r="BF59" s="40">
        <f t="shared" si="25"/>
        <v>0</v>
      </c>
      <c r="BG59" s="40">
        <f t="shared" si="35"/>
        <v>0</v>
      </c>
      <c r="BH59" s="14">
        <f t="shared" si="27"/>
        <v>0</v>
      </c>
      <c r="BI59" s="13">
        <v>0</v>
      </c>
      <c r="BJ59" s="13">
        <v>0</v>
      </c>
      <c r="BK59" s="35">
        <v>0</v>
      </c>
      <c r="BL59" s="13"/>
      <c r="BM59" s="40">
        <f t="shared" si="28"/>
        <v>0</v>
      </c>
      <c r="BN59" s="40">
        <f t="shared" si="29"/>
        <v>0</v>
      </c>
      <c r="BO59" s="40">
        <f t="shared" si="36"/>
        <v>0</v>
      </c>
      <c r="BP59" s="14">
        <f t="shared" si="31"/>
        <v>0</v>
      </c>
    </row>
    <row r="60" spans="1:68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  <c r="AC60" s="13">
        <v>0</v>
      </c>
      <c r="AD60" s="13"/>
      <c r="AE60" s="13">
        <v>0</v>
      </c>
      <c r="AF60" s="13"/>
      <c r="AG60" s="40">
        <f t="shared" si="12"/>
        <v>0</v>
      </c>
      <c r="AH60" s="40">
        <f t="shared" si="13"/>
        <v>0</v>
      </c>
      <c r="AI60" s="40">
        <f t="shared" si="32"/>
        <v>0</v>
      </c>
      <c r="AJ60" s="14">
        <f t="shared" si="15"/>
        <v>0</v>
      </c>
      <c r="AK60" s="13">
        <v>0</v>
      </c>
      <c r="AL60" s="13"/>
      <c r="AM60" s="35">
        <v>0</v>
      </c>
      <c r="AN60" s="13"/>
      <c r="AO60" s="40">
        <f t="shared" si="16"/>
        <v>0</v>
      </c>
      <c r="AP60" s="40">
        <f t="shared" si="17"/>
        <v>0</v>
      </c>
      <c r="AQ60" s="40">
        <f t="shared" si="33"/>
        <v>0</v>
      </c>
      <c r="AR60" s="14">
        <f t="shared" si="19"/>
        <v>0</v>
      </c>
      <c r="AS60" s="13">
        <v>0</v>
      </c>
      <c r="AT60" s="13"/>
      <c r="AU60" s="35">
        <v>0</v>
      </c>
      <c r="AV60" s="13"/>
      <c r="AW60" s="40">
        <f t="shared" si="20"/>
        <v>0</v>
      </c>
      <c r="AX60" s="40">
        <f t="shared" si="21"/>
        <v>0</v>
      </c>
      <c r="AY60" s="40">
        <f t="shared" si="34"/>
        <v>0</v>
      </c>
      <c r="AZ60" s="14">
        <f t="shared" si="23"/>
        <v>0</v>
      </c>
      <c r="BA60" s="13">
        <v>0</v>
      </c>
      <c r="BB60" s="13"/>
      <c r="BC60" s="35">
        <v>0</v>
      </c>
      <c r="BD60" s="13"/>
      <c r="BE60" s="40">
        <f t="shared" si="24"/>
        <v>0</v>
      </c>
      <c r="BF60" s="40">
        <f t="shared" si="25"/>
        <v>0</v>
      </c>
      <c r="BG60" s="40">
        <f t="shared" si="35"/>
        <v>0</v>
      </c>
      <c r="BH60" s="14">
        <f t="shared" si="27"/>
        <v>0</v>
      </c>
      <c r="BI60" s="13">
        <v>0</v>
      </c>
      <c r="BJ60" s="13">
        <v>0</v>
      </c>
      <c r="BK60" s="35">
        <v>0</v>
      </c>
      <c r="BL60" s="13"/>
      <c r="BM60" s="40">
        <f t="shared" si="28"/>
        <v>0</v>
      </c>
      <c r="BN60" s="40">
        <f t="shared" si="29"/>
        <v>0</v>
      </c>
      <c r="BO60" s="40">
        <f t="shared" si="36"/>
        <v>0</v>
      </c>
      <c r="BP60" s="14">
        <f t="shared" si="31"/>
        <v>0</v>
      </c>
    </row>
    <row r="61" spans="1:68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  <c r="AC61" s="13">
        <v>0</v>
      </c>
      <c r="AD61" s="13"/>
      <c r="AE61" s="13">
        <v>0</v>
      </c>
      <c r="AF61" s="13"/>
      <c r="AG61" s="40">
        <f t="shared" si="12"/>
        <v>0</v>
      </c>
      <c r="AH61" s="40">
        <f t="shared" si="13"/>
        <v>0</v>
      </c>
      <c r="AI61" s="40">
        <f t="shared" si="32"/>
        <v>0</v>
      </c>
      <c r="AJ61" s="14">
        <f t="shared" si="15"/>
        <v>0</v>
      </c>
      <c r="AK61" s="13">
        <v>0</v>
      </c>
      <c r="AL61" s="13"/>
      <c r="AM61" s="35">
        <v>0</v>
      </c>
      <c r="AN61" s="13"/>
      <c r="AO61" s="40">
        <f t="shared" si="16"/>
        <v>0</v>
      </c>
      <c r="AP61" s="40">
        <f t="shared" si="17"/>
        <v>0</v>
      </c>
      <c r="AQ61" s="40">
        <f t="shared" si="33"/>
        <v>0</v>
      </c>
      <c r="AR61" s="14">
        <f t="shared" si="19"/>
        <v>0</v>
      </c>
      <c r="AS61" s="13">
        <v>0</v>
      </c>
      <c r="AT61" s="13"/>
      <c r="AU61" s="35">
        <v>0</v>
      </c>
      <c r="AV61" s="13"/>
      <c r="AW61" s="40">
        <f t="shared" si="20"/>
        <v>0</v>
      </c>
      <c r="AX61" s="40">
        <f t="shared" si="21"/>
        <v>0</v>
      </c>
      <c r="AY61" s="40">
        <f t="shared" si="34"/>
        <v>0</v>
      </c>
      <c r="AZ61" s="14">
        <f t="shared" si="23"/>
        <v>0</v>
      </c>
      <c r="BA61" s="13">
        <v>0</v>
      </c>
      <c r="BB61" s="13"/>
      <c r="BC61" s="35">
        <v>0</v>
      </c>
      <c r="BD61" s="13"/>
      <c r="BE61" s="40">
        <f t="shared" si="24"/>
        <v>0</v>
      </c>
      <c r="BF61" s="40">
        <f t="shared" si="25"/>
        <v>0</v>
      </c>
      <c r="BG61" s="40">
        <f t="shared" si="35"/>
        <v>0</v>
      </c>
      <c r="BH61" s="14">
        <f t="shared" si="27"/>
        <v>0</v>
      </c>
      <c r="BI61" s="13">
        <v>0</v>
      </c>
      <c r="BJ61" s="13">
        <v>0</v>
      </c>
      <c r="BK61" s="35">
        <v>0</v>
      </c>
      <c r="BL61" s="13"/>
      <c r="BM61" s="40">
        <f t="shared" si="28"/>
        <v>0</v>
      </c>
      <c r="BN61" s="40">
        <f t="shared" si="29"/>
        <v>0</v>
      </c>
      <c r="BO61" s="40">
        <f t="shared" si="36"/>
        <v>0</v>
      </c>
      <c r="BP61" s="14">
        <f t="shared" si="31"/>
        <v>0</v>
      </c>
    </row>
    <row r="62" spans="1:68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  <c r="AC62" s="13">
        <v>0</v>
      </c>
      <c r="AD62" s="13"/>
      <c r="AE62" s="13">
        <v>0</v>
      </c>
      <c r="AF62" s="13"/>
      <c r="AG62" s="40">
        <f t="shared" si="12"/>
        <v>0</v>
      </c>
      <c r="AH62" s="40">
        <f t="shared" si="13"/>
        <v>0</v>
      </c>
      <c r="AI62" s="40">
        <f t="shared" si="32"/>
        <v>0</v>
      </c>
      <c r="AJ62" s="14">
        <f t="shared" si="15"/>
        <v>0</v>
      </c>
      <c r="AK62" s="13">
        <v>0</v>
      </c>
      <c r="AL62" s="13"/>
      <c r="AM62" s="35">
        <v>0</v>
      </c>
      <c r="AN62" s="13"/>
      <c r="AO62" s="40">
        <f t="shared" si="16"/>
        <v>0</v>
      </c>
      <c r="AP62" s="40">
        <f t="shared" si="17"/>
        <v>0</v>
      </c>
      <c r="AQ62" s="40">
        <f t="shared" si="33"/>
        <v>0</v>
      </c>
      <c r="AR62" s="14">
        <f t="shared" si="19"/>
        <v>0</v>
      </c>
      <c r="AS62" s="13">
        <v>0</v>
      </c>
      <c r="AT62" s="13"/>
      <c r="AU62" s="35">
        <v>0</v>
      </c>
      <c r="AV62" s="13"/>
      <c r="AW62" s="40">
        <f t="shared" si="20"/>
        <v>0</v>
      </c>
      <c r="AX62" s="40">
        <f t="shared" si="21"/>
        <v>0</v>
      </c>
      <c r="AY62" s="40">
        <f t="shared" si="34"/>
        <v>0</v>
      </c>
      <c r="AZ62" s="14">
        <f t="shared" si="23"/>
        <v>0</v>
      </c>
      <c r="BA62" s="13">
        <v>0</v>
      </c>
      <c r="BB62" s="13"/>
      <c r="BC62" s="35">
        <v>0</v>
      </c>
      <c r="BD62" s="13"/>
      <c r="BE62" s="40">
        <f t="shared" si="24"/>
        <v>0</v>
      </c>
      <c r="BF62" s="40">
        <f t="shared" si="25"/>
        <v>0</v>
      </c>
      <c r="BG62" s="40">
        <f t="shared" si="35"/>
        <v>0</v>
      </c>
      <c r="BH62" s="14">
        <f t="shared" si="27"/>
        <v>0</v>
      </c>
      <c r="BI62" s="13">
        <v>0</v>
      </c>
      <c r="BJ62" s="13">
        <v>0</v>
      </c>
      <c r="BK62" s="35">
        <v>0</v>
      </c>
      <c r="BL62" s="13"/>
      <c r="BM62" s="40">
        <f t="shared" si="28"/>
        <v>0</v>
      </c>
      <c r="BN62" s="40">
        <f t="shared" si="29"/>
        <v>0</v>
      </c>
      <c r="BO62" s="40">
        <f t="shared" si="36"/>
        <v>0</v>
      </c>
      <c r="BP62" s="14">
        <f t="shared" si="31"/>
        <v>0</v>
      </c>
    </row>
    <row r="63" spans="1:68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  <c r="AC63" s="13">
        <v>0</v>
      </c>
      <c r="AD63" s="13"/>
      <c r="AE63" s="13">
        <v>0</v>
      </c>
      <c r="AF63" s="13"/>
      <c r="AG63" s="40">
        <f t="shared" si="12"/>
        <v>0</v>
      </c>
      <c r="AH63" s="40">
        <f t="shared" si="13"/>
        <v>0</v>
      </c>
      <c r="AI63" s="40">
        <f t="shared" si="32"/>
        <v>0</v>
      </c>
      <c r="AJ63" s="14">
        <f t="shared" si="15"/>
        <v>0</v>
      </c>
      <c r="AK63" s="13">
        <v>0</v>
      </c>
      <c r="AL63" s="13"/>
      <c r="AM63" s="35">
        <v>0</v>
      </c>
      <c r="AN63" s="13"/>
      <c r="AO63" s="40">
        <f t="shared" si="16"/>
        <v>0</v>
      </c>
      <c r="AP63" s="40">
        <f t="shared" si="17"/>
        <v>0</v>
      </c>
      <c r="AQ63" s="40">
        <f t="shared" si="33"/>
        <v>0</v>
      </c>
      <c r="AR63" s="14">
        <f t="shared" si="19"/>
        <v>0</v>
      </c>
      <c r="AS63" s="13">
        <v>0</v>
      </c>
      <c r="AT63" s="13"/>
      <c r="AU63" s="35">
        <v>0</v>
      </c>
      <c r="AV63" s="13"/>
      <c r="AW63" s="40">
        <f t="shared" si="20"/>
        <v>0</v>
      </c>
      <c r="AX63" s="40">
        <f t="shared" si="21"/>
        <v>0</v>
      </c>
      <c r="AY63" s="40">
        <f t="shared" si="34"/>
        <v>0</v>
      </c>
      <c r="AZ63" s="14">
        <f t="shared" si="23"/>
        <v>0</v>
      </c>
      <c r="BA63" s="13">
        <v>0</v>
      </c>
      <c r="BB63" s="13"/>
      <c r="BC63" s="35">
        <v>0</v>
      </c>
      <c r="BD63" s="13"/>
      <c r="BE63" s="40">
        <f t="shared" si="24"/>
        <v>0</v>
      </c>
      <c r="BF63" s="40">
        <f t="shared" si="25"/>
        <v>0</v>
      </c>
      <c r="BG63" s="40">
        <f t="shared" si="35"/>
        <v>0</v>
      </c>
      <c r="BH63" s="14">
        <f t="shared" si="27"/>
        <v>0</v>
      </c>
      <c r="BI63" s="13">
        <v>0</v>
      </c>
      <c r="BJ63" s="13">
        <v>0</v>
      </c>
      <c r="BK63" s="35">
        <v>0</v>
      </c>
      <c r="BL63" s="13"/>
      <c r="BM63" s="40">
        <f t="shared" si="28"/>
        <v>0</v>
      </c>
      <c r="BN63" s="40">
        <f t="shared" si="29"/>
        <v>0</v>
      </c>
      <c r="BO63" s="40">
        <f t="shared" si="36"/>
        <v>0</v>
      </c>
      <c r="BP63" s="14">
        <f t="shared" si="31"/>
        <v>0</v>
      </c>
    </row>
    <row r="64" spans="1:68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  <c r="AC64" s="13">
        <v>0</v>
      </c>
      <c r="AD64" s="13"/>
      <c r="AE64" s="13">
        <v>0</v>
      </c>
      <c r="AF64" s="13"/>
      <c r="AG64" s="40">
        <f t="shared" si="12"/>
        <v>0</v>
      </c>
      <c r="AH64" s="40">
        <f t="shared" si="13"/>
        <v>0</v>
      </c>
      <c r="AI64" s="40">
        <f t="shared" si="32"/>
        <v>0</v>
      </c>
      <c r="AJ64" s="14">
        <f t="shared" si="15"/>
        <v>0</v>
      </c>
      <c r="AK64" s="13">
        <v>0</v>
      </c>
      <c r="AL64" s="13"/>
      <c r="AM64" s="35">
        <v>0</v>
      </c>
      <c r="AN64" s="13"/>
      <c r="AO64" s="40">
        <f t="shared" si="16"/>
        <v>0</v>
      </c>
      <c r="AP64" s="40">
        <f t="shared" si="17"/>
        <v>0</v>
      </c>
      <c r="AQ64" s="40">
        <f t="shared" si="33"/>
        <v>0</v>
      </c>
      <c r="AR64" s="14">
        <f t="shared" si="19"/>
        <v>0</v>
      </c>
      <c r="AS64" s="13">
        <v>0</v>
      </c>
      <c r="AT64" s="13"/>
      <c r="AU64" s="35">
        <v>0</v>
      </c>
      <c r="AV64" s="13"/>
      <c r="AW64" s="40">
        <f t="shared" si="20"/>
        <v>0</v>
      </c>
      <c r="AX64" s="40">
        <f t="shared" si="21"/>
        <v>0</v>
      </c>
      <c r="AY64" s="40">
        <f t="shared" si="34"/>
        <v>0</v>
      </c>
      <c r="AZ64" s="14">
        <f t="shared" si="23"/>
        <v>0</v>
      </c>
      <c r="BA64" s="13">
        <v>0</v>
      </c>
      <c r="BB64" s="13"/>
      <c r="BC64" s="35">
        <v>0</v>
      </c>
      <c r="BD64" s="13"/>
      <c r="BE64" s="40">
        <f t="shared" si="24"/>
        <v>0</v>
      </c>
      <c r="BF64" s="40">
        <f t="shared" si="25"/>
        <v>0</v>
      </c>
      <c r="BG64" s="40">
        <f t="shared" si="35"/>
        <v>0</v>
      </c>
      <c r="BH64" s="14">
        <f t="shared" si="27"/>
        <v>0</v>
      </c>
      <c r="BI64" s="13">
        <v>0</v>
      </c>
      <c r="BJ64" s="13">
        <v>0</v>
      </c>
      <c r="BK64" s="35">
        <v>0</v>
      </c>
      <c r="BL64" s="13"/>
      <c r="BM64" s="40">
        <f t="shared" si="28"/>
        <v>0</v>
      </c>
      <c r="BN64" s="40">
        <f t="shared" si="29"/>
        <v>0</v>
      </c>
      <c r="BO64" s="40">
        <f t="shared" si="36"/>
        <v>0</v>
      </c>
      <c r="BP64" s="14">
        <f t="shared" si="31"/>
        <v>0</v>
      </c>
    </row>
    <row r="65" spans="1:68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  <c r="AC65" s="13">
        <v>0</v>
      </c>
      <c r="AD65" s="13"/>
      <c r="AE65" s="13">
        <v>0</v>
      </c>
      <c r="AF65" s="13"/>
      <c r="AG65" s="40">
        <f t="shared" si="12"/>
        <v>0</v>
      </c>
      <c r="AH65" s="40">
        <f t="shared" si="13"/>
        <v>0</v>
      </c>
      <c r="AI65" s="40">
        <f t="shared" si="32"/>
        <v>0</v>
      </c>
      <c r="AJ65" s="14">
        <f t="shared" si="15"/>
        <v>0</v>
      </c>
      <c r="AK65" s="13">
        <v>0</v>
      </c>
      <c r="AL65" s="13"/>
      <c r="AM65" s="35">
        <v>0</v>
      </c>
      <c r="AN65" s="13"/>
      <c r="AO65" s="40">
        <f t="shared" si="16"/>
        <v>0</v>
      </c>
      <c r="AP65" s="40">
        <f t="shared" si="17"/>
        <v>0</v>
      </c>
      <c r="AQ65" s="40">
        <f t="shared" si="33"/>
        <v>0</v>
      </c>
      <c r="AR65" s="14">
        <f t="shared" si="19"/>
        <v>0</v>
      </c>
      <c r="AS65" s="13">
        <v>0</v>
      </c>
      <c r="AT65" s="13"/>
      <c r="AU65" s="35">
        <v>0</v>
      </c>
      <c r="AV65" s="13"/>
      <c r="AW65" s="40">
        <f t="shared" si="20"/>
        <v>0</v>
      </c>
      <c r="AX65" s="40">
        <f t="shared" si="21"/>
        <v>0</v>
      </c>
      <c r="AY65" s="40">
        <f t="shared" si="34"/>
        <v>0</v>
      </c>
      <c r="AZ65" s="14">
        <f t="shared" si="23"/>
        <v>0</v>
      </c>
      <c r="BA65" s="13">
        <v>0</v>
      </c>
      <c r="BB65" s="13"/>
      <c r="BC65" s="35">
        <v>0</v>
      </c>
      <c r="BD65" s="13"/>
      <c r="BE65" s="40">
        <f t="shared" si="24"/>
        <v>0</v>
      </c>
      <c r="BF65" s="40">
        <f t="shared" si="25"/>
        <v>0</v>
      </c>
      <c r="BG65" s="40">
        <f t="shared" si="35"/>
        <v>0</v>
      </c>
      <c r="BH65" s="14">
        <f t="shared" si="27"/>
        <v>0</v>
      </c>
      <c r="BI65" s="13">
        <v>0</v>
      </c>
      <c r="BJ65" s="13">
        <v>0</v>
      </c>
      <c r="BK65" s="35">
        <v>0</v>
      </c>
      <c r="BL65" s="13"/>
      <c r="BM65" s="40">
        <f t="shared" si="28"/>
        <v>0</v>
      </c>
      <c r="BN65" s="40">
        <f t="shared" si="29"/>
        <v>0</v>
      </c>
      <c r="BO65" s="40">
        <f t="shared" si="36"/>
        <v>0</v>
      </c>
      <c r="BP65" s="14">
        <f t="shared" si="31"/>
        <v>0</v>
      </c>
    </row>
    <row r="66" spans="1:68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  <c r="AC66" s="13">
        <v>0</v>
      </c>
      <c r="AD66" s="13"/>
      <c r="AE66" s="13">
        <v>0</v>
      </c>
      <c r="AF66" s="13"/>
      <c r="AG66" s="40">
        <f t="shared" si="12"/>
        <v>0</v>
      </c>
      <c r="AH66" s="40">
        <f t="shared" si="13"/>
        <v>0</v>
      </c>
      <c r="AI66" s="40">
        <f t="shared" si="32"/>
        <v>0</v>
      </c>
      <c r="AJ66" s="14">
        <f t="shared" si="15"/>
        <v>0</v>
      </c>
      <c r="AK66" s="13">
        <v>0</v>
      </c>
      <c r="AL66" s="13"/>
      <c r="AM66" s="35">
        <v>0</v>
      </c>
      <c r="AN66" s="13"/>
      <c r="AO66" s="40">
        <f t="shared" si="16"/>
        <v>0</v>
      </c>
      <c r="AP66" s="40">
        <f t="shared" si="17"/>
        <v>0</v>
      </c>
      <c r="AQ66" s="40">
        <f t="shared" si="33"/>
        <v>0</v>
      </c>
      <c r="AR66" s="14">
        <f t="shared" si="19"/>
        <v>0</v>
      </c>
      <c r="AS66" s="13">
        <v>0</v>
      </c>
      <c r="AT66" s="13"/>
      <c r="AU66" s="35">
        <v>0</v>
      </c>
      <c r="AV66" s="13"/>
      <c r="AW66" s="40">
        <f t="shared" si="20"/>
        <v>0</v>
      </c>
      <c r="AX66" s="40">
        <f t="shared" si="21"/>
        <v>0</v>
      </c>
      <c r="AY66" s="40">
        <f t="shared" si="34"/>
        <v>0</v>
      </c>
      <c r="AZ66" s="14">
        <f t="shared" si="23"/>
        <v>0</v>
      </c>
      <c r="BA66" s="13">
        <v>0</v>
      </c>
      <c r="BB66" s="13"/>
      <c r="BC66" s="35">
        <v>0</v>
      </c>
      <c r="BD66" s="13"/>
      <c r="BE66" s="40">
        <f t="shared" si="24"/>
        <v>0</v>
      </c>
      <c r="BF66" s="40">
        <f t="shared" si="25"/>
        <v>0</v>
      </c>
      <c r="BG66" s="40">
        <f t="shared" si="35"/>
        <v>0</v>
      </c>
      <c r="BH66" s="14">
        <f t="shared" si="27"/>
        <v>0</v>
      </c>
      <c r="BI66" s="13">
        <v>0</v>
      </c>
      <c r="BJ66" s="13">
        <v>0</v>
      </c>
      <c r="BK66" s="35">
        <v>0</v>
      </c>
      <c r="BL66" s="13"/>
      <c r="BM66" s="40">
        <f t="shared" si="28"/>
        <v>0</v>
      </c>
      <c r="BN66" s="40">
        <f t="shared" si="29"/>
        <v>0</v>
      </c>
      <c r="BO66" s="40">
        <f t="shared" si="36"/>
        <v>0</v>
      </c>
      <c r="BP66" s="14">
        <f t="shared" si="31"/>
        <v>0</v>
      </c>
    </row>
    <row r="67" spans="1:68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  <c r="AC67" s="13">
        <v>0</v>
      </c>
      <c r="AD67" s="13"/>
      <c r="AE67" s="13">
        <v>0</v>
      </c>
      <c r="AF67" s="13"/>
      <c r="AG67" s="40">
        <f t="shared" si="12"/>
        <v>0</v>
      </c>
      <c r="AH67" s="40">
        <f t="shared" si="13"/>
        <v>0</v>
      </c>
      <c r="AI67" s="40">
        <f t="shared" si="32"/>
        <v>0</v>
      </c>
      <c r="AJ67" s="14">
        <f t="shared" si="15"/>
        <v>0</v>
      </c>
      <c r="AK67" s="13">
        <v>0</v>
      </c>
      <c r="AL67" s="13"/>
      <c r="AM67" s="35">
        <v>0</v>
      </c>
      <c r="AN67" s="13"/>
      <c r="AO67" s="40">
        <f t="shared" si="16"/>
        <v>0</v>
      </c>
      <c r="AP67" s="40">
        <f t="shared" si="17"/>
        <v>0</v>
      </c>
      <c r="AQ67" s="40">
        <f t="shared" si="33"/>
        <v>0</v>
      </c>
      <c r="AR67" s="14">
        <f t="shared" si="19"/>
        <v>0</v>
      </c>
      <c r="AS67" s="13">
        <v>0</v>
      </c>
      <c r="AT67" s="13"/>
      <c r="AU67" s="35">
        <v>0</v>
      </c>
      <c r="AV67" s="13"/>
      <c r="AW67" s="40">
        <f t="shared" si="20"/>
        <v>0</v>
      </c>
      <c r="AX67" s="40">
        <f t="shared" si="21"/>
        <v>0</v>
      </c>
      <c r="AY67" s="40">
        <f t="shared" si="34"/>
        <v>0</v>
      </c>
      <c r="AZ67" s="14">
        <f t="shared" si="23"/>
        <v>0</v>
      </c>
      <c r="BA67" s="13">
        <v>0</v>
      </c>
      <c r="BB67" s="13"/>
      <c r="BC67" s="35">
        <v>0</v>
      </c>
      <c r="BD67" s="13"/>
      <c r="BE67" s="40">
        <f t="shared" si="24"/>
        <v>0</v>
      </c>
      <c r="BF67" s="40">
        <f t="shared" si="25"/>
        <v>0</v>
      </c>
      <c r="BG67" s="40">
        <f t="shared" si="35"/>
        <v>0</v>
      </c>
      <c r="BH67" s="14">
        <f t="shared" si="27"/>
        <v>0</v>
      </c>
      <c r="BI67" s="13">
        <v>0</v>
      </c>
      <c r="BJ67" s="13">
        <v>0</v>
      </c>
      <c r="BK67" s="35">
        <v>0</v>
      </c>
      <c r="BL67" s="13"/>
      <c r="BM67" s="40">
        <f t="shared" si="28"/>
        <v>0</v>
      </c>
      <c r="BN67" s="40">
        <f t="shared" si="29"/>
        <v>0</v>
      </c>
      <c r="BO67" s="40">
        <f t="shared" si="36"/>
        <v>0</v>
      </c>
      <c r="BP67" s="14">
        <f t="shared" si="31"/>
        <v>0</v>
      </c>
    </row>
    <row r="68" spans="1:68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  <c r="AC68" s="13">
        <v>0</v>
      </c>
      <c r="AD68" s="13"/>
      <c r="AE68" s="13">
        <v>0</v>
      </c>
      <c r="AF68" s="13"/>
      <c r="AG68" s="40">
        <f t="shared" si="12"/>
        <v>0</v>
      </c>
      <c r="AH68" s="40">
        <f t="shared" si="13"/>
        <v>0</v>
      </c>
      <c r="AI68" s="40">
        <f t="shared" si="32"/>
        <v>0</v>
      </c>
      <c r="AJ68" s="14">
        <f t="shared" si="15"/>
        <v>0</v>
      </c>
      <c r="AK68" s="13">
        <v>0</v>
      </c>
      <c r="AL68" s="13"/>
      <c r="AM68" s="35">
        <v>0</v>
      </c>
      <c r="AN68" s="13"/>
      <c r="AO68" s="40">
        <f t="shared" si="16"/>
        <v>0</v>
      </c>
      <c r="AP68" s="40">
        <f t="shared" si="17"/>
        <v>0</v>
      </c>
      <c r="AQ68" s="40">
        <f t="shared" si="33"/>
        <v>0</v>
      </c>
      <c r="AR68" s="14">
        <f t="shared" si="19"/>
        <v>0</v>
      </c>
      <c r="AS68" s="13">
        <v>0</v>
      </c>
      <c r="AT68" s="13"/>
      <c r="AU68" s="35">
        <v>0</v>
      </c>
      <c r="AV68" s="13"/>
      <c r="AW68" s="40">
        <f t="shared" si="20"/>
        <v>0</v>
      </c>
      <c r="AX68" s="40">
        <f t="shared" si="21"/>
        <v>0</v>
      </c>
      <c r="AY68" s="40">
        <f t="shared" si="34"/>
        <v>0</v>
      </c>
      <c r="AZ68" s="14">
        <f t="shared" si="23"/>
        <v>0</v>
      </c>
      <c r="BA68" s="13">
        <v>0</v>
      </c>
      <c r="BB68" s="13"/>
      <c r="BC68" s="35">
        <v>0</v>
      </c>
      <c r="BD68" s="13"/>
      <c r="BE68" s="40">
        <f t="shared" si="24"/>
        <v>0</v>
      </c>
      <c r="BF68" s="40">
        <f t="shared" si="25"/>
        <v>0</v>
      </c>
      <c r="BG68" s="40">
        <f t="shared" si="35"/>
        <v>0</v>
      </c>
      <c r="BH68" s="14">
        <f t="shared" si="27"/>
        <v>0</v>
      </c>
      <c r="BI68" s="13">
        <v>0</v>
      </c>
      <c r="BJ68" s="13">
        <v>0</v>
      </c>
      <c r="BK68" s="35">
        <v>0</v>
      </c>
      <c r="BL68" s="13"/>
      <c r="BM68" s="40">
        <f t="shared" si="28"/>
        <v>0</v>
      </c>
      <c r="BN68" s="40">
        <f t="shared" si="29"/>
        <v>0</v>
      </c>
      <c r="BO68" s="40">
        <f t="shared" si="36"/>
        <v>0</v>
      </c>
      <c r="BP68" s="14">
        <f t="shared" si="31"/>
        <v>0</v>
      </c>
    </row>
    <row r="69" spans="1:68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37" ref="I69:I80">E69</f>
        <v>0</v>
      </c>
      <c r="J69" s="14">
        <f aca="true" t="shared" si="38" ref="J69:K82">F69</f>
        <v>0</v>
      </c>
      <c r="K69" s="14">
        <f t="shared" si="38"/>
        <v>0</v>
      </c>
      <c r="L69" s="14">
        <f aca="true" t="shared" si="39" ref="L69:L80">H69</f>
        <v>0</v>
      </c>
      <c r="M69" s="13">
        <v>0</v>
      </c>
      <c r="N69" s="13"/>
      <c r="O69" s="35">
        <v>0</v>
      </c>
      <c r="P69" s="13"/>
      <c r="Q69" s="14">
        <f aca="true" t="shared" si="40" ref="Q69:Q82">I69+M69</f>
        <v>0</v>
      </c>
      <c r="R69" s="14">
        <f aca="true" t="shared" si="41" ref="R69:S82">J69+N69</f>
        <v>0</v>
      </c>
      <c r="S69" s="40">
        <f t="shared" si="41"/>
        <v>0</v>
      </c>
      <c r="T69" s="14">
        <f aca="true" t="shared" si="42" ref="T69:T80">L69+P69</f>
        <v>0</v>
      </c>
      <c r="U69" s="13">
        <v>0</v>
      </c>
      <c r="V69" s="13"/>
      <c r="W69" s="35">
        <v>0</v>
      </c>
      <c r="X69" s="13"/>
      <c r="Y69" s="40">
        <f aca="true" t="shared" si="43" ref="Y69:Y82">Q69+U69</f>
        <v>0</v>
      </c>
      <c r="Z69" s="40">
        <f aca="true" t="shared" si="44" ref="Z69:Z82">R69+V69</f>
        <v>0</v>
      </c>
      <c r="AA69" s="40">
        <f aca="true" t="shared" si="45" ref="AA69:AA82">S69+W69</f>
        <v>0</v>
      </c>
      <c r="AB69" s="14">
        <f aca="true" t="shared" si="46" ref="AB69:AB80">T69+X69</f>
        <v>0</v>
      </c>
      <c r="AC69" s="13">
        <v>0</v>
      </c>
      <c r="AD69" s="13"/>
      <c r="AE69" s="13">
        <v>0</v>
      </c>
      <c r="AF69" s="13"/>
      <c r="AG69" s="40">
        <f aca="true" t="shared" si="47" ref="AG69:AG83">Y69+AC69</f>
        <v>0</v>
      </c>
      <c r="AH69" s="40">
        <f aca="true" t="shared" si="48" ref="AH69:AH82">Z69+AD69</f>
        <v>0</v>
      </c>
      <c r="AI69" s="40">
        <f t="shared" si="32"/>
        <v>0</v>
      </c>
      <c r="AJ69" s="14">
        <f aca="true" t="shared" si="49" ref="AJ69:AJ82">AB69+AF69</f>
        <v>0</v>
      </c>
      <c r="AK69" s="13">
        <v>0</v>
      </c>
      <c r="AL69" s="13"/>
      <c r="AM69" s="35">
        <v>0</v>
      </c>
      <c r="AN69" s="13"/>
      <c r="AO69" s="40">
        <f aca="true" t="shared" si="50" ref="AO69:AO83">AG69+AK69</f>
        <v>0</v>
      </c>
      <c r="AP69" s="40">
        <f aca="true" t="shared" si="51" ref="AP69:AP82">AH69+AL69</f>
        <v>0</v>
      </c>
      <c r="AQ69" s="40">
        <f t="shared" si="33"/>
        <v>0</v>
      </c>
      <c r="AR69" s="14">
        <f aca="true" t="shared" si="52" ref="AR69:AR82">AJ69+AN69</f>
        <v>0</v>
      </c>
      <c r="AS69" s="13">
        <v>0</v>
      </c>
      <c r="AT69" s="13"/>
      <c r="AU69" s="35">
        <v>0</v>
      </c>
      <c r="AV69" s="13"/>
      <c r="AW69" s="40">
        <f aca="true" t="shared" si="53" ref="AW69:AW83">AO69+AS69</f>
        <v>0</v>
      </c>
      <c r="AX69" s="40">
        <f aca="true" t="shared" si="54" ref="AX69:AX82">AP69+AT69</f>
        <v>0</v>
      </c>
      <c r="AY69" s="40">
        <f t="shared" si="34"/>
        <v>0</v>
      </c>
      <c r="AZ69" s="14">
        <f aca="true" t="shared" si="55" ref="AZ69:AZ82">AR69+AV69</f>
        <v>0</v>
      </c>
      <c r="BA69" s="13">
        <v>0</v>
      </c>
      <c r="BB69" s="13"/>
      <c r="BC69" s="35">
        <v>0</v>
      </c>
      <c r="BD69" s="13"/>
      <c r="BE69" s="40">
        <f aca="true" t="shared" si="56" ref="BE69:BE83">AW69+BA69</f>
        <v>0</v>
      </c>
      <c r="BF69" s="40">
        <f aca="true" t="shared" si="57" ref="BF69:BF82">AX69+BB69</f>
        <v>0</v>
      </c>
      <c r="BG69" s="40">
        <f t="shared" si="35"/>
        <v>0</v>
      </c>
      <c r="BH69" s="14">
        <f aca="true" t="shared" si="58" ref="BH69:BH82">AZ69+BD69</f>
        <v>0</v>
      </c>
      <c r="BI69" s="13">
        <v>0</v>
      </c>
      <c r="BJ69" s="13">
        <v>0</v>
      </c>
      <c r="BK69" s="35">
        <v>0</v>
      </c>
      <c r="BL69" s="13"/>
      <c r="BM69" s="40">
        <f aca="true" t="shared" si="59" ref="BM69:BM83">BE69+BI69</f>
        <v>0</v>
      </c>
      <c r="BN69" s="40">
        <f aca="true" t="shared" si="60" ref="BN69:BN82">BF69+BJ69</f>
        <v>0</v>
      </c>
      <c r="BO69" s="40">
        <f t="shared" si="36"/>
        <v>0</v>
      </c>
      <c r="BP69" s="14">
        <f aca="true" t="shared" si="61" ref="BP69:BP82">BH69+BL69</f>
        <v>0</v>
      </c>
    </row>
    <row r="70" spans="1:68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37"/>
        <v>0</v>
      </c>
      <c r="J70" s="14">
        <f t="shared" si="38"/>
        <v>0</v>
      </c>
      <c r="K70" s="14">
        <f t="shared" si="38"/>
        <v>0</v>
      </c>
      <c r="L70" s="14">
        <f t="shared" si="39"/>
        <v>0</v>
      </c>
      <c r="M70" s="13">
        <v>0</v>
      </c>
      <c r="N70" s="13"/>
      <c r="O70" s="35">
        <v>0</v>
      </c>
      <c r="P70" s="13"/>
      <c r="Q70" s="14">
        <f t="shared" si="40"/>
        <v>0</v>
      </c>
      <c r="R70" s="14">
        <f t="shared" si="41"/>
        <v>0</v>
      </c>
      <c r="S70" s="40">
        <f t="shared" si="41"/>
        <v>0</v>
      </c>
      <c r="T70" s="14">
        <f t="shared" si="42"/>
        <v>0</v>
      </c>
      <c r="U70" s="13">
        <v>0</v>
      </c>
      <c r="V70" s="13"/>
      <c r="W70" s="35">
        <v>0</v>
      </c>
      <c r="X70" s="13"/>
      <c r="Y70" s="40">
        <f t="shared" si="43"/>
        <v>0</v>
      </c>
      <c r="Z70" s="40">
        <f t="shared" si="44"/>
        <v>0</v>
      </c>
      <c r="AA70" s="40">
        <f t="shared" si="45"/>
        <v>0</v>
      </c>
      <c r="AB70" s="14">
        <f t="shared" si="46"/>
        <v>0</v>
      </c>
      <c r="AC70" s="13">
        <v>0</v>
      </c>
      <c r="AD70" s="13"/>
      <c r="AE70" s="13">
        <v>0</v>
      </c>
      <c r="AF70" s="13"/>
      <c r="AG70" s="40">
        <f t="shared" si="47"/>
        <v>0</v>
      </c>
      <c r="AH70" s="40">
        <f t="shared" si="48"/>
        <v>0</v>
      </c>
      <c r="AI70" s="40">
        <f t="shared" si="32"/>
        <v>0</v>
      </c>
      <c r="AJ70" s="14">
        <f t="shared" si="49"/>
        <v>0</v>
      </c>
      <c r="AK70" s="13">
        <v>0</v>
      </c>
      <c r="AL70" s="13"/>
      <c r="AM70" s="35">
        <v>0</v>
      </c>
      <c r="AN70" s="13"/>
      <c r="AO70" s="40">
        <f t="shared" si="50"/>
        <v>0</v>
      </c>
      <c r="AP70" s="40">
        <f t="shared" si="51"/>
        <v>0</v>
      </c>
      <c r="AQ70" s="40">
        <f t="shared" si="33"/>
        <v>0</v>
      </c>
      <c r="AR70" s="14">
        <f t="shared" si="52"/>
        <v>0</v>
      </c>
      <c r="AS70" s="13">
        <v>0</v>
      </c>
      <c r="AT70" s="13"/>
      <c r="AU70" s="35">
        <v>0</v>
      </c>
      <c r="AV70" s="13"/>
      <c r="AW70" s="40">
        <f t="shared" si="53"/>
        <v>0</v>
      </c>
      <c r="AX70" s="40">
        <f t="shared" si="54"/>
        <v>0</v>
      </c>
      <c r="AY70" s="40">
        <f t="shared" si="34"/>
        <v>0</v>
      </c>
      <c r="AZ70" s="14">
        <f t="shared" si="55"/>
        <v>0</v>
      </c>
      <c r="BA70" s="13">
        <v>0</v>
      </c>
      <c r="BB70" s="13"/>
      <c r="BC70" s="35">
        <v>0</v>
      </c>
      <c r="BD70" s="13"/>
      <c r="BE70" s="40">
        <f t="shared" si="56"/>
        <v>0</v>
      </c>
      <c r="BF70" s="40">
        <f t="shared" si="57"/>
        <v>0</v>
      </c>
      <c r="BG70" s="40">
        <f t="shared" si="35"/>
        <v>0</v>
      </c>
      <c r="BH70" s="14">
        <f t="shared" si="58"/>
        <v>0</v>
      </c>
      <c r="BI70" s="13">
        <v>0</v>
      </c>
      <c r="BJ70" s="13">
        <v>0</v>
      </c>
      <c r="BK70" s="35">
        <v>0</v>
      </c>
      <c r="BL70" s="13"/>
      <c r="BM70" s="40">
        <f t="shared" si="59"/>
        <v>0</v>
      </c>
      <c r="BN70" s="40">
        <f t="shared" si="60"/>
        <v>0</v>
      </c>
      <c r="BO70" s="40">
        <f t="shared" si="36"/>
        <v>0</v>
      </c>
      <c r="BP70" s="14">
        <f t="shared" si="61"/>
        <v>0</v>
      </c>
    </row>
    <row r="71" spans="1:68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37"/>
        <v>0</v>
      </c>
      <c r="J71" s="14">
        <f t="shared" si="38"/>
        <v>0</v>
      </c>
      <c r="K71" s="14">
        <f t="shared" si="38"/>
        <v>0</v>
      </c>
      <c r="L71" s="14">
        <f t="shared" si="39"/>
        <v>0</v>
      </c>
      <c r="M71" s="13">
        <v>0</v>
      </c>
      <c r="N71" s="13"/>
      <c r="O71" s="35">
        <v>0</v>
      </c>
      <c r="P71" s="13"/>
      <c r="Q71" s="14">
        <f t="shared" si="40"/>
        <v>0</v>
      </c>
      <c r="R71" s="14">
        <f t="shared" si="41"/>
        <v>0</v>
      </c>
      <c r="S71" s="40">
        <f t="shared" si="41"/>
        <v>0</v>
      </c>
      <c r="T71" s="14">
        <f t="shared" si="42"/>
        <v>0</v>
      </c>
      <c r="U71" s="13">
        <v>0</v>
      </c>
      <c r="V71" s="13"/>
      <c r="W71" s="35">
        <v>0</v>
      </c>
      <c r="X71" s="13"/>
      <c r="Y71" s="40">
        <f t="shared" si="43"/>
        <v>0</v>
      </c>
      <c r="Z71" s="40">
        <f t="shared" si="44"/>
        <v>0</v>
      </c>
      <c r="AA71" s="40">
        <f t="shared" si="45"/>
        <v>0</v>
      </c>
      <c r="AB71" s="14">
        <f t="shared" si="46"/>
        <v>0</v>
      </c>
      <c r="AC71" s="13">
        <v>0</v>
      </c>
      <c r="AD71" s="13"/>
      <c r="AE71" s="13">
        <v>0</v>
      </c>
      <c r="AF71" s="13"/>
      <c r="AG71" s="40">
        <f t="shared" si="47"/>
        <v>0</v>
      </c>
      <c r="AH71" s="40">
        <f t="shared" si="48"/>
        <v>0</v>
      </c>
      <c r="AI71" s="40">
        <f t="shared" si="32"/>
        <v>0</v>
      </c>
      <c r="AJ71" s="14">
        <f t="shared" si="49"/>
        <v>0</v>
      </c>
      <c r="AK71" s="13">
        <v>0</v>
      </c>
      <c r="AL71" s="13"/>
      <c r="AM71" s="35">
        <v>0</v>
      </c>
      <c r="AN71" s="13"/>
      <c r="AO71" s="40">
        <f t="shared" si="50"/>
        <v>0</v>
      </c>
      <c r="AP71" s="40">
        <f t="shared" si="51"/>
        <v>0</v>
      </c>
      <c r="AQ71" s="40">
        <f t="shared" si="33"/>
        <v>0</v>
      </c>
      <c r="AR71" s="14">
        <f t="shared" si="52"/>
        <v>0</v>
      </c>
      <c r="AS71" s="13">
        <v>0</v>
      </c>
      <c r="AT71" s="13"/>
      <c r="AU71" s="35">
        <v>0</v>
      </c>
      <c r="AV71" s="13"/>
      <c r="AW71" s="40">
        <f t="shared" si="53"/>
        <v>0</v>
      </c>
      <c r="AX71" s="40">
        <f t="shared" si="54"/>
        <v>0</v>
      </c>
      <c r="AY71" s="40">
        <f t="shared" si="34"/>
        <v>0</v>
      </c>
      <c r="AZ71" s="14">
        <f t="shared" si="55"/>
        <v>0</v>
      </c>
      <c r="BA71" s="13">
        <v>0</v>
      </c>
      <c r="BB71" s="13"/>
      <c r="BC71" s="35">
        <v>0</v>
      </c>
      <c r="BD71" s="13"/>
      <c r="BE71" s="40">
        <f t="shared" si="56"/>
        <v>0</v>
      </c>
      <c r="BF71" s="40">
        <f t="shared" si="57"/>
        <v>0</v>
      </c>
      <c r="BG71" s="40">
        <f t="shared" si="35"/>
        <v>0</v>
      </c>
      <c r="BH71" s="14">
        <f t="shared" si="58"/>
        <v>0</v>
      </c>
      <c r="BI71" s="13">
        <v>0</v>
      </c>
      <c r="BJ71" s="13">
        <v>0</v>
      </c>
      <c r="BK71" s="35">
        <v>0</v>
      </c>
      <c r="BL71" s="13"/>
      <c r="BM71" s="40">
        <f t="shared" si="59"/>
        <v>0</v>
      </c>
      <c r="BN71" s="40">
        <f t="shared" si="60"/>
        <v>0</v>
      </c>
      <c r="BO71" s="40">
        <f t="shared" si="36"/>
        <v>0</v>
      </c>
      <c r="BP71" s="14">
        <f t="shared" si="61"/>
        <v>0</v>
      </c>
    </row>
    <row r="72" spans="1:68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37"/>
        <v>0</v>
      </c>
      <c r="J72" s="14">
        <f t="shared" si="38"/>
        <v>0</v>
      </c>
      <c r="K72" s="14">
        <f t="shared" si="38"/>
        <v>0</v>
      </c>
      <c r="L72" s="14">
        <f t="shared" si="39"/>
        <v>0</v>
      </c>
      <c r="M72" s="13">
        <v>0</v>
      </c>
      <c r="N72" s="13"/>
      <c r="O72" s="35">
        <v>0</v>
      </c>
      <c r="P72" s="13"/>
      <c r="Q72" s="14">
        <f t="shared" si="40"/>
        <v>0</v>
      </c>
      <c r="R72" s="14">
        <f t="shared" si="41"/>
        <v>0</v>
      </c>
      <c r="S72" s="40">
        <f t="shared" si="41"/>
        <v>0</v>
      </c>
      <c r="T72" s="14">
        <f t="shared" si="42"/>
        <v>0</v>
      </c>
      <c r="U72" s="13">
        <v>0</v>
      </c>
      <c r="V72" s="13"/>
      <c r="W72" s="35">
        <v>0</v>
      </c>
      <c r="X72" s="13"/>
      <c r="Y72" s="40">
        <f t="shared" si="43"/>
        <v>0</v>
      </c>
      <c r="Z72" s="40">
        <f t="shared" si="44"/>
        <v>0</v>
      </c>
      <c r="AA72" s="40">
        <f t="shared" si="45"/>
        <v>0</v>
      </c>
      <c r="AB72" s="14">
        <f t="shared" si="46"/>
        <v>0</v>
      </c>
      <c r="AC72" s="13">
        <v>0</v>
      </c>
      <c r="AD72" s="13"/>
      <c r="AE72" s="13">
        <v>0</v>
      </c>
      <c r="AF72" s="13"/>
      <c r="AG72" s="40">
        <f t="shared" si="47"/>
        <v>0</v>
      </c>
      <c r="AH72" s="40">
        <f t="shared" si="48"/>
        <v>0</v>
      </c>
      <c r="AI72" s="40">
        <f t="shared" si="32"/>
        <v>0</v>
      </c>
      <c r="AJ72" s="14">
        <f t="shared" si="49"/>
        <v>0</v>
      </c>
      <c r="AK72" s="13">
        <v>0</v>
      </c>
      <c r="AL72" s="13"/>
      <c r="AM72" s="35">
        <v>0</v>
      </c>
      <c r="AN72" s="13"/>
      <c r="AO72" s="40">
        <f t="shared" si="50"/>
        <v>0</v>
      </c>
      <c r="AP72" s="40">
        <f t="shared" si="51"/>
        <v>0</v>
      </c>
      <c r="AQ72" s="40">
        <f t="shared" si="33"/>
        <v>0</v>
      </c>
      <c r="AR72" s="14">
        <f t="shared" si="52"/>
        <v>0</v>
      </c>
      <c r="AS72" s="13">
        <v>0</v>
      </c>
      <c r="AT72" s="13"/>
      <c r="AU72" s="35">
        <v>0</v>
      </c>
      <c r="AV72" s="13"/>
      <c r="AW72" s="40">
        <f t="shared" si="53"/>
        <v>0</v>
      </c>
      <c r="AX72" s="40">
        <f t="shared" si="54"/>
        <v>0</v>
      </c>
      <c r="AY72" s="40">
        <f t="shared" si="34"/>
        <v>0</v>
      </c>
      <c r="AZ72" s="14">
        <f t="shared" si="55"/>
        <v>0</v>
      </c>
      <c r="BA72" s="13">
        <v>0</v>
      </c>
      <c r="BB72" s="13"/>
      <c r="BC72" s="35">
        <v>0</v>
      </c>
      <c r="BD72" s="13"/>
      <c r="BE72" s="40">
        <f t="shared" si="56"/>
        <v>0</v>
      </c>
      <c r="BF72" s="40">
        <f t="shared" si="57"/>
        <v>0</v>
      </c>
      <c r="BG72" s="40">
        <f t="shared" si="35"/>
        <v>0</v>
      </c>
      <c r="BH72" s="14">
        <f t="shared" si="58"/>
        <v>0</v>
      </c>
      <c r="BI72" s="13">
        <v>0</v>
      </c>
      <c r="BJ72" s="13">
        <v>0</v>
      </c>
      <c r="BK72" s="35">
        <v>0</v>
      </c>
      <c r="BL72" s="13"/>
      <c r="BM72" s="40">
        <f t="shared" si="59"/>
        <v>0</v>
      </c>
      <c r="BN72" s="40">
        <f t="shared" si="60"/>
        <v>0</v>
      </c>
      <c r="BO72" s="40">
        <f t="shared" si="36"/>
        <v>0</v>
      </c>
      <c r="BP72" s="14">
        <f t="shared" si="61"/>
        <v>0</v>
      </c>
    </row>
    <row r="73" spans="1:68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37"/>
        <v>0</v>
      </c>
      <c r="J73" s="14">
        <f t="shared" si="38"/>
        <v>0</v>
      </c>
      <c r="K73" s="14">
        <f t="shared" si="38"/>
        <v>0</v>
      </c>
      <c r="L73" s="14">
        <f t="shared" si="39"/>
        <v>0</v>
      </c>
      <c r="M73" s="13">
        <v>0</v>
      </c>
      <c r="N73" s="13"/>
      <c r="O73" s="35">
        <v>0</v>
      </c>
      <c r="P73" s="13"/>
      <c r="Q73" s="14">
        <f t="shared" si="40"/>
        <v>0</v>
      </c>
      <c r="R73" s="14">
        <f t="shared" si="41"/>
        <v>0</v>
      </c>
      <c r="S73" s="40">
        <f t="shared" si="41"/>
        <v>0</v>
      </c>
      <c r="T73" s="14">
        <f t="shared" si="42"/>
        <v>0</v>
      </c>
      <c r="U73" s="13">
        <v>0</v>
      </c>
      <c r="V73" s="13"/>
      <c r="W73" s="35">
        <v>0</v>
      </c>
      <c r="X73" s="13"/>
      <c r="Y73" s="40">
        <f t="shared" si="43"/>
        <v>0</v>
      </c>
      <c r="Z73" s="40">
        <f t="shared" si="44"/>
        <v>0</v>
      </c>
      <c r="AA73" s="40">
        <f t="shared" si="45"/>
        <v>0</v>
      </c>
      <c r="AB73" s="14">
        <f t="shared" si="46"/>
        <v>0</v>
      </c>
      <c r="AC73" s="13">
        <v>0</v>
      </c>
      <c r="AD73" s="13"/>
      <c r="AE73" s="13">
        <v>0</v>
      </c>
      <c r="AF73" s="13"/>
      <c r="AG73" s="40">
        <f t="shared" si="47"/>
        <v>0</v>
      </c>
      <c r="AH73" s="40">
        <f t="shared" si="48"/>
        <v>0</v>
      </c>
      <c r="AI73" s="40">
        <f t="shared" si="32"/>
        <v>0</v>
      </c>
      <c r="AJ73" s="14">
        <f t="shared" si="49"/>
        <v>0</v>
      </c>
      <c r="AK73" s="13">
        <v>0</v>
      </c>
      <c r="AL73" s="13"/>
      <c r="AM73" s="35">
        <v>0</v>
      </c>
      <c r="AN73" s="13"/>
      <c r="AO73" s="40">
        <f t="shared" si="50"/>
        <v>0</v>
      </c>
      <c r="AP73" s="40">
        <f t="shared" si="51"/>
        <v>0</v>
      </c>
      <c r="AQ73" s="40">
        <f t="shared" si="33"/>
        <v>0</v>
      </c>
      <c r="AR73" s="14">
        <f t="shared" si="52"/>
        <v>0</v>
      </c>
      <c r="AS73" s="13">
        <v>0</v>
      </c>
      <c r="AT73" s="13"/>
      <c r="AU73" s="35">
        <v>0</v>
      </c>
      <c r="AV73" s="13"/>
      <c r="AW73" s="40">
        <f t="shared" si="53"/>
        <v>0</v>
      </c>
      <c r="AX73" s="40">
        <f t="shared" si="54"/>
        <v>0</v>
      </c>
      <c r="AY73" s="40">
        <f t="shared" si="34"/>
        <v>0</v>
      </c>
      <c r="AZ73" s="14">
        <f t="shared" si="55"/>
        <v>0</v>
      </c>
      <c r="BA73" s="13">
        <v>0</v>
      </c>
      <c r="BB73" s="13"/>
      <c r="BC73" s="35">
        <v>0</v>
      </c>
      <c r="BD73" s="13"/>
      <c r="BE73" s="40">
        <f t="shared" si="56"/>
        <v>0</v>
      </c>
      <c r="BF73" s="40">
        <f t="shared" si="57"/>
        <v>0</v>
      </c>
      <c r="BG73" s="40">
        <f t="shared" si="35"/>
        <v>0</v>
      </c>
      <c r="BH73" s="14">
        <f t="shared" si="58"/>
        <v>0</v>
      </c>
      <c r="BI73" s="13">
        <v>0</v>
      </c>
      <c r="BJ73" s="13">
        <v>0</v>
      </c>
      <c r="BK73" s="35">
        <v>0</v>
      </c>
      <c r="BL73" s="13"/>
      <c r="BM73" s="40">
        <f t="shared" si="59"/>
        <v>0</v>
      </c>
      <c r="BN73" s="40">
        <f t="shared" si="60"/>
        <v>0</v>
      </c>
      <c r="BO73" s="40">
        <f t="shared" si="36"/>
        <v>0</v>
      </c>
      <c r="BP73" s="14">
        <f t="shared" si="61"/>
        <v>0</v>
      </c>
    </row>
    <row r="74" spans="1:68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37"/>
        <v>0</v>
      </c>
      <c r="J74" s="14">
        <f t="shared" si="38"/>
        <v>0</v>
      </c>
      <c r="K74" s="14">
        <f t="shared" si="38"/>
        <v>0</v>
      </c>
      <c r="L74" s="14">
        <f t="shared" si="39"/>
        <v>0</v>
      </c>
      <c r="M74" s="13">
        <v>0</v>
      </c>
      <c r="N74" s="13"/>
      <c r="O74" s="35">
        <v>0</v>
      </c>
      <c r="P74" s="22"/>
      <c r="Q74" s="14">
        <f t="shared" si="40"/>
        <v>0</v>
      </c>
      <c r="R74" s="14">
        <f t="shared" si="41"/>
        <v>0</v>
      </c>
      <c r="S74" s="40">
        <f t="shared" si="41"/>
        <v>0</v>
      </c>
      <c r="T74" s="14">
        <f t="shared" si="42"/>
        <v>0</v>
      </c>
      <c r="U74" s="13">
        <v>0</v>
      </c>
      <c r="V74" s="13"/>
      <c r="W74" s="35">
        <v>0</v>
      </c>
      <c r="X74" s="22"/>
      <c r="Y74" s="40">
        <f t="shared" si="43"/>
        <v>0</v>
      </c>
      <c r="Z74" s="40">
        <f t="shared" si="44"/>
        <v>0</v>
      </c>
      <c r="AA74" s="40">
        <f t="shared" si="45"/>
        <v>0</v>
      </c>
      <c r="AB74" s="14">
        <f t="shared" si="46"/>
        <v>0</v>
      </c>
      <c r="AC74" s="13">
        <v>0</v>
      </c>
      <c r="AD74" s="13"/>
      <c r="AE74" s="13">
        <v>0</v>
      </c>
      <c r="AF74" s="22"/>
      <c r="AG74" s="40">
        <f t="shared" si="47"/>
        <v>0</v>
      </c>
      <c r="AH74" s="40">
        <f t="shared" si="48"/>
        <v>0</v>
      </c>
      <c r="AI74" s="40">
        <f t="shared" si="32"/>
        <v>0</v>
      </c>
      <c r="AJ74" s="14">
        <f t="shared" si="49"/>
        <v>0</v>
      </c>
      <c r="AK74" s="13">
        <v>0</v>
      </c>
      <c r="AL74" s="13"/>
      <c r="AM74" s="35">
        <v>0</v>
      </c>
      <c r="AN74" s="22"/>
      <c r="AO74" s="40">
        <f t="shared" si="50"/>
        <v>0</v>
      </c>
      <c r="AP74" s="40">
        <f t="shared" si="51"/>
        <v>0</v>
      </c>
      <c r="AQ74" s="40">
        <f t="shared" si="33"/>
        <v>0</v>
      </c>
      <c r="AR74" s="14">
        <f t="shared" si="52"/>
        <v>0</v>
      </c>
      <c r="AS74" s="13">
        <v>0</v>
      </c>
      <c r="AT74" s="13"/>
      <c r="AU74" s="35">
        <v>0</v>
      </c>
      <c r="AV74" s="22"/>
      <c r="AW74" s="40">
        <f t="shared" si="53"/>
        <v>0</v>
      </c>
      <c r="AX74" s="40">
        <f t="shared" si="54"/>
        <v>0</v>
      </c>
      <c r="AY74" s="40">
        <f t="shared" si="34"/>
        <v>0</v>
      </c>
      <c r="AZ74" s="14">
        <f t="shared" si="55"/>
        <v>0</v>
      </c>
      <c r="BA74" s="13">
        <v>0</v>
      </c>
      <c r="BB74" s="13"/>
      <c r="BC74" s="35">
        <v>0</v>
      </c>
      <c r="BD74" s="22"/>
      <c r="BE74" s="40">
        <f t="shared" si="56"/>
        <v>0</v>
      </c>
      <c r="BF74" s="40">
        <f t="shared" si="57"/>
        <v>0</v>
      </c>
      <c r="BG74" s="40">
        <f t="shared" si="35"/>
        <v>0</v>
      </c>
      <c r="BH74" s="14">
        <f t="shared" si="58"/>
        <v>0</v>
      </c>
      <c r="BI74" s="13">
        <v>0</v>
      </c>
      <c r="BJ74" s="13">
        <v>0</v>
      </c>
      <c r="BK74" s="35">
        <v>0</v>
      </c>
      <c r="BL74" s="22"/>
      <c r="BM74" s="40">
        <f t="shared" si="59"/>
        <v>0</v>
      </c>
      <c r="BN74" s="40">
        <f t="shared" si="60"/>
        <v>0</v>
      </c>
      <c r="BO74" s="40">
        <f t="shared" si="36"/>
        <v>0</v>
      </c>
      <c r="BP74" s="14">
        <f t="shared" si="61"/>
        <v>0</v>
      </c>
    </row>
    <row r="75" spans="1:68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37"/>
        <v>0</v>
      </c>
      <c r="J75" s="14">
        <f t="shared" si="38"/>
        <v>0</v>
      </c>
      <c r="K75" s="14">
        <f t="shared" si="38"/>
        <v>0</v>
      </c>
      <c r="L75" s="14">
        <f t="shared" si="39"/>
        <v>0</v>
      </c>
      <c r="M75" s="13">
        <v>0</v>
      </c>
      <c r="N75" s="13"/>
      <c r="O75" s="35">
        <v>0</v>
      </c>
      <c r="P75" s="13"/>
      <c r="Q75" s="14">
        <f t="shared" si="40"/>
        <v>0</v>
      </c>
      <c r="R75" s="14">
        <f t="shared" si="41"/>
        <v>0</v>
      </c>
      <c r="S75" s="40">
        <f t="shared" si="41"/>
        <v>0</v>
      </c>
      <c r="T75" s="14">
        <f t="shared" si="42"/>
        <v>0</v>
      </c>
      <c r="U75" s="13">
        <v>0</v>
      </c>
      <c r="V75" s="13"/>
      <c r="W75" s="35">
        <v>0</v>
      </c>
      <c r="X75" s="13"/>
      <c r="Y75" s="40">
        <f t="shared" si="43"/>
        <v>0</v>
      </c>
      <c r="Z75" s="40">
        <f t="shared" si="44"/>
        <v>0</v>
      </c>
      <c r="AA75" s="40">
        <f t="shared" si="45"/>
        <v>0</v>
      </c>
      <c r="AB75" s="14">
        <f t="shared" si="46"/>
        <v>0</v>
      </c>
      <c r="AC75" s="13">
        <v>0</v>
      </c>
      <c r="AD75" s="13"/>
      <c r="AE75" s="13">
        <v>0</v>
      </c>
      <c r="AF75" s="13"/>
      <c r="AG75" s="40">
        <f t="shared" si="47"/>
        <v>0</v>
      </c>
      <c r="AH75" s="40">
        <f t="shared" si="48"/>
        <v>0</v>
      </c>
      <c r="AI75" s="40">
        <f t="shared" si="32"/>
        <v>0</v>
      </c>
      <c r="AJ75" s="14">
        <f t="shared" si="49"/>
        <v>0</v>
      </c>
      <c r="AK75" s="13">
        <v>0</v>
      </c>
      <c r="AL75" s="13"/>
      <c r="AM75" s="35">
        <v>0</v>
      </c>
      <c r="AN75" s="13"/>
      <c r="AO75" s="40">
        <f t="shared" si="50"/>
        <v>0</v>
      </c>
      <c r="AP75" s="40">
        <f t="shared" si="51"/>
        <v>0</v>
      </c>
      <c r="AQ75" s="40">
        <f t="shared" si="33"/>
        <v>0</v>
      </c>
      <c r="AR75" s="14">
        <f t="shared" si="52"/>
        <v>0</v>
      </c>
      <c r="AS75" s="13">
        <v>0</v>
      </c>
      <c r="AT75" s="13"/>
      <c r="AU75" s="35">
        <v>0</v>
      </c>
      <c r="AV75" s="13"/>
      <c r="AW75" s="40">
        <f t="shared" si="53"/>
        <v>0</v>
      </c>
      <c r="AX75" s="40">
        <f t="shared" si="54"/>
        <v>0</v>
      </c>
      <c r="AY75" s="40">
        <f t="shared" si="34"/>
        <v>0</v>
      </c>
      <c r="AZ75" s="14">
        <f t="shared" si="55"/>
        <v>0</v>
      </c>
      <c r="BA75" s="13">
        <v>0</v>
      </c>
      <c r="BB75" s="13"/>
      <c r="BC75" s="35">
        <v>0</v>
      </c>
      <c r="BD75" s="13"/>
      <c r="BE75" s="40">
        <f t="shared" si="56"/>
        <v>0</v>
      </c>
      <c r="BF75" s="40">
        <f t="shared" si="57"/>
        <v>0</v>
      </c>
      <c r="BG75" s="40">
        <f t="shared" si="35"/>
        <v>0</v>
      </c>
      <c r="BH75" s="14">
        <f t="shared" si="58"/>
        <v>0</v>
      </c>
      <c r="BI75" s="13">
        <v>0</v>
      </c>
      <c r="BJ75" s="13">
        <v>0</v>
      </c>
      <c r="BK75" s="35">
        <v>0</v>
      </c>
      <c r="BL75" s="13"/>
      <c r="BM75" s="40">
        <f t="shared" si="59"/>
        <v>0</v>
      </c>
      <c r="BN75" s="40">
        <f t="shared" si="60"/>
        <v>0</v>
      </c>
      <c r="BO75" s="40">
        <f t="shared" si="36"/>
        <v>0</v>
      </c>
      <c r="BP75" s="14">
        <f t="shared" si="61"/>
        <v>0</v>
      </c>
    </row>
    <row r="76" spans="1:68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37"/>
        <v>0</v>
      </c>
      <c r="J76" s="14">
        <f t="shared" si="38"/>
        <v>0</v>
      </c>
      <c r="K76" s="14">
        <f t="shared" si="38"/>
        <v>0</v>
      </c>
      <c r="L76" s="14">
        <f t="shared" si="39"/>
        <v>0</v>
      </c>
      <c r="M76" s="13">
        <v>0</v>
      </c>
      <c r="N76" s="13"/>
      <c r="O76" s="35">
        <v>0</v>
      </c>
      <c r="P76" s="13"/>
      <c r="Q76" s="14">
        <f t="shared" si="40"/>
        <v>0</v>
      </c>
      <c r="R76" s="14">
        <f t="shared" si="41"/>
        <v>0</v>
      </c>
      <c r="S76" s="40">
        <f t="shared" si="41"/>
        <v>0</v>
      </c>
      <c r="T76" s="14">
        <f t="shared" si="42"/>
        <v>0</v>
      </c>
      <c r="U76" s="13">
        <v>0</v>
      </c>
      <c r="V76" s="13"/>
      <c r="W76" s="35">
        <v>0</v>
      </c>
      <c r="X76" s="13"/>
      <c r="Y76" s="40">
        <f t="shared" si="43"/>
        <v>0</v>
      </c>
      <c r="Z76" s="40">
        <f t="shared" si="44"/>
        <v>0</v>
      </c>
      <c r="AA76" s="40">
        <f t="shared" si="45"/>
        <v>0</v>
      </c>
      <c r="AB76" s="14">
        <f t="shared" si="46"/>
        <v>0</v>
      </c>
      <c r="AC76" s="13">
        <v>0</v>
      </c>
      <c r="AD76" s="13"/>
      <c r="AE76" s="13">
        <v>0</v>
      </c>
      <c r="AF76" s="13"/>
      <c r="AG76" s="40">
        <f t="shared" si="47"/>
        <v>0</v>
      </c>
      <c r="AH76" s="40">
        <f t="shared" si="48"/>
        <v>0</v>
      </c>
      <c r="AI76" s="40">
        <f t="shared" si="32"/>
        <v>0</v>
      </c>
      <c r="AJ76" s="14">
        <f t="shared" si="49"/>
        <v>0</v>
      </c>
      <c r="AK76" s="13">
        <v>0</v>
      </c>
      <c r="AL76" s="13"/>
      <c r="AM76" s="35">
        <v>0</v>
      </c>
      <c r="AN76" s="13"/>
      <c r="AO76" s="40">
        <f t="shared" si="50"/>
        <v>0</v>
      </c>
      <c r="AP76" s="40">
        <f t="shared" si="51"/>
        <v>0</v>
      </c>
      <c r="AQ76" s="40">
        <f t="shared" si="33"/>
        <v>0</v>
      </c>
      <c r="AR76" s="14">
        <f t="shared" si="52"/>
        <v>0</v>
      </c>
      <c r="AS76" s="13">
        <v>0</v>
      </c>
      <c r="AT76" s="13"/>
      <c r="AU76" s="35">
        <v>0</v>
      </c>
      <c r="AV76" s="13"/>
      <c r="AW76" s="40">
        <f t="shared" si="53"/>
        <v>0</v>
      </c>
      <c r="AX76" s="40">
        <f t="shared" si="54"/>
        <v>0</v>
      </c>
      <c r="AY76" s="40">
        <f t="shared" si="34"/>
        <v>0</v>
      </c>
      <c r="AZ76" s="14">
        <f t="shared" si="55"/>
        <v>0</v>
      </c>
      <c r="BA76" s="13">
        <v>0</v>
      </c>
      <c r="BB76" s="13"/>
      <c r="BC76" s="35">
        <v>0</v>
      </c>
      <c r="BD76" s="13"/>
      <c r="BE76" s="40">
        <f t="shared" si="56"/>
        <v>0</v>
      </c>
      <c r="BF76" s="40">
        <f t="shared" si="57"/>
        <v>0</v>
      </c>
      <c r="BG76" s="40">
        <f t="shared" si="35"/>
        <v>0</v>
      </c>
      <c r="BH76" s="14">
        <f t="shared" si="58"/>
        <v>0</v>
      </c>
      <c r="BI76" s="13">
        <v>0</v>
      </c>
      <c r="BJ76" s="13">
        <v>0</v>
      </c>
      <c r="BK76" s="35">
        <v>0</v>
      </c>
      <c r="BL76" s="13"/>
      <c r="BM76" s="40">
        <f t="shared" si="59"/>
        <v>0</v>
      </c>
      <c r="BN76" s="40">
        <f t="shared" si="60"/>
        <v>0</v>
      </c>
      <c r="BO76" s="40">
        <f t="shared" si="36"/>
        <v>0</v>
      </c>
      <c r="BP76" s="14">
        <f t="shared" si="61"/>
        <v>0</v>
      </c>
    </row>
    <row r="77" spans="1:68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37"/>
        <v>0</v>
      </c>
      <c r="J77" s="14">
        <f t="shared" si="38"/>
        <v>0</v>
      </c>
      <c r="K77" s="14">
        <f t="shared" si="38"/>
        <v>0</v>
      </c>
      <c r="L77" s="14">
        <f t="shared" si="39"/>
        <v>0</v>
      </c>
      <c r="M77" s="13">
        <v>0</v>
      </c>
      <c r="N77" s="13"/>
      <c r="O77" s="35">
        <v>0</v>
      </c>
      <c r="P77" s="13"/>
      <c r="Q77" s="14">
        <f t="shared" si="40"/>
        <v>0</v>
      </c>
      <c r="R77" s="14">
        <f t="shared" si="41"/>
        <v>0</v>
      </c>
      <c r="S77" s="40">
        <f t="shared" si="41"/>
        <v>0</v>
      </c>
      <c r="T77" s="14">
        <f t="shared" si="42"/>
        <v>0</v>
      </c>
      <c r="U77" s="13">
        <v>0</v>
      </c>
      <c r="V77" s="13"/>
      <c r="W77" s="35">
        <v>0</v>
      </c>
      <c r="X77" s="13"/>
      <c r="Y77" s="40">
        <f t="shared" si="43"/>
        <v>0</v>
      </c>
      <c r="Z77" s="40">
        <f t="shared" si="44"/>
        <v>0</v>
      </c>
      <c r="AA77" s="40">
        <f t="shared" si="45"/>
        <v>0</v>
      </c>
      <c r="AB77" s="14">
        <f t="shared" si="46"/>
        <v>0</v>
      </c>
      <c r="AC77" s="13">
        <v>0</v>
      </c>
      <c r="AD77" s="13"/>
      <c r="AE77" s="13">
        <v>0</v>
      </c>
      <c r="AF77" s="13"/>
      <c r="AG77" s="40">
        <f t="shared" si="47"/>
        <v>0</v>
      </c>
      <c r="AH77" s="40">
        <f t="shared" si="48"/>
        <v>0</v>
      </c>
      <c r="AI77" s="40">
        <f t="shared" si="32"/>
        <v>0</v>
      </c>
      <c r="AJ77" s="14">
        <f t="shared" si="49"/>
        <v>0</v>
      </c>
      <c r="AK77" s="13">
        <v>0</v>
      </c>
      <c r="AL77" s="13"/>
      <c r="AM77" s="35">
        <v>0</v>
      </c>
      <c r="AN77" s="13"/>
      <c r="AO77" s="40">
        <f t="shared" si="50"/>
        <v>0</v>
      </c>
      <c r="AP77" s="40">
        <f t="shared" si="51"/>
        <v>0</v>
      </c>
      <c r="AQ77" s="40">
        <f t="shared" si="33"/>
        <v>0</v>
      </c>
      <c r="AR77" s="14">
        <f t="shared" si="52"/>
        <v>0</v>
      </c>
      <c r="AS77" s="13">
        <v>0</v>
      </c>
      <c r="AT77" s="13"/>
      <c r="AU77" s="35">
        <v>0</v>
      </c>
      <c r="AV77" s="13"/>
      <c r="AW77" s="40">
        <f t="shared" si="53"/>
        <v>0</v>
      </c>
      <c r="AX77" s="40">
        <f t="shared" si="54"/>
        <v>0</v>
      </c>
      <c r="AY77" s="40">
        <f t="shared" si="34"/>
        <v>0</v>
      </c>
      <c r="AZ77" s="14">
        <f t="shared" si="55"/>
        <v>0</v>
      </c>
      <c r="BA77" s="13">
        <v>0</v>
      </c>
      <c r="BB77" s="13"/>
      <c r="BC77" s="35">
        <v>0</v>
      </c>
      <c r="BD77" s="13"/>
      <c r="BE77" s="40">
        <f t="shared" si="56"/>
        <v>0</v>
      </c>
      <c r="BF77" s="40">
        <f t="shared" si="57"/>
        <v>0</v>
      </c>
      <c r="BG77" s="40">
        <f t="shared" si="35"/>
        <v>0</v>
      </c>
      <c r="BH77" s="14">
        <f t="shared" si="58"/>
        <v>0</v>
      </c>
      <c r="BI77" s="13">
        <v>0</v>
      </c>
      <c r="BJ77" s="13">
        <v>0</v>
      </c>
      <c r="BK77" s="35">
        <v>0</v>
      </c>
      <c r="BL77" s="13"/>
      <c r="BM77" s="40">
        <f t="shared" si="59"/>
        <v>0</v>
      </c>
      <c r="BN77" s="40">
        <f t="shared" si="60"/>
        <v>0</v>
      </c>
      <c r="BO77" s="40">
        <f t="shared" si="36"/>
        <v>0</v>
      </c>
      <c r="BP77" s="14">
        <f t="shared" si="61"/>
        <v>0</v>
      </c>
    </row>
    <row r="78" spans="1:68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37"/>
        <v>0</v>
      </c>
      <c r="J78" s="14">
        <f t="shared" si="38"/>
        <v>0</v>
      </c>
      <c r="K78" s="14">
        <f t="shared" si="38"/>
        <v>0</v>
      </c>
      <c r="L78" s="14">
        <f t="shared" si="39"/>
        <v>0</v>
      </c>
      <c r="M78" s="13">
        <v>0</v>
      </c>
      <c r="N78" s="13"/>
      <c r="O78" s="35">
        <v>0</v>
      </c>
      <c r="P78" s="13"/>
      <c r="Q78" s="14">
        <f t="shared" si="40"/>
        <v>0</v>
      </c>
      <c r="R78" s="14">
        <f t="shared" si="41"/>
        <v>0</v>
      </c>
      <c r="S78" s="40">
        <f t="shared" si="41"/>
        <v>0</v>
      </c>
      <c r="T78" s="14">
        <f t="shared" si="42"/>
        <v>0</v>
      </c>
      <c r="U78" s="13">
        <v>0</v>
      </c>
      <c r="V78" s="13"/>
      <c r="W78" s="35">
        <v>0</v>
      </c>
      <c r="X78" s="13"/>
      <c r="Y78" s="40">
        <f t="shared" si="43"/>
        <v>0</v>
      </c>
      <c r="Z78" s="40">
        <f t="shared" si="44"/>
        <v>0</v>
      </c>
      <c r="AA78" s="40">
        <f t="shared" si="45"/>
        <v>0</v>
      </c>
      <c r="AB78" s="14">
        <f t="shared" si="46"/>
        <v>0</v>
      </c>
      <c r="AC78" s="13">
        <v>0</v>
      </c>
      <c r="AD78" s="13"/>
      <c r="AE78" s="13">
        <v>0</v>
      </c>
      <c r="AF78" s="13"/>
      <c r="AG78" s="40">
        <f t="shared" si="47"/>
        <v>0</v>
      </c>
      <c r="AH78" s="40">
        <f t="shared" si="48"/>
        <v>0</v>
      </c>
      <c r="AI78" s="40">
        <f t="shared" si="32"/>
        <v>0</v>
      </c>
      <c r="AJ78" s="14">
        <f t="shared" si="49"/>
        <v>0</v>
      </c>
      <c r="AK78" s="13">
        <v>0</v>
      </c>
      <c r="AL78" s="13"/>
      <c r="AM78" s="35">
        <v>0</v>
      </c>
      <c r="AN78" s="13"/>
      <c r="AO78" s="40">
        <f t="shared" si="50"/>
        <v>0</v>
      </c>
      <c r="AP78" s="40">
        <f t="shared" si="51"/>
        <v>0</v>
      </c>
      <c r="AQ78" s="40">
        <f t="shared" si="33"/>
        <v>0</v>
      </c>
      <c r="AR78" s="14">
        <f t="shared" si="52"/>
        <v>0</v>
      </c>
      <c r="AS78" s="13">
        <v>0</v>
      </c>
      <c r="AT78" s="13"/>
      <c r="AU78" s="35">
        <v>0</v>
      </c>
      <c r="AV78" s="13"/>
      <c r="AW78" s="40">
        <f t="shared" si="53"/>
        <v>0</v>
      </c>
      <c r="AX78" s="40">
        <f t="shared" si="54"/>
        <v>0</v>
      </c>
      <c r="AY78" s="40">
        <f t="shared" si="34"/>
        <v>0</v>
      </c>
      <c r="AZ78" s="14">
        <f t="shared" si="55"/>
        <v>0</v>
      </c>
      <c r="BA78" s="13">
        <v>0</v>
      </c>
      <c r="BB78" s="13"/>
      <c r="BC78" s="35">
        <v>0</v>
      </c>
      <c r="BD78" s="13"/>
      <c r="BE78" s="40">
        <f t="shared" si="56"/>
        <v>0</v>
      </c>
      <c r="BF78" s="40">
        <f t="shared" si="57"/>
        <v>0</v>
      </c>
      <c r="BG78" s="40">
        <f t="shared" si="35"/>
        <v>0</v>
      </c>
      <c r="BH78" s="14">
        <f t="shared" si="58"/>
        <v>0</v>
      </c>
      <c r="BI78" s="13">
        <v>0</v>
      </c>
      <c r="BJ78" s="13">
        <v>0</v>
      </c>
      <c r="BK78" s="35">
        <v>0</v>
      </c>
      <c r="BL78" s="13"/>
      <c r="BM78" s="40">
        <f t="shared" si="59"/>
        <v>0</v>
      </c>
      <c r="BN78" s="40">
        <f t="shared" si="60"/>
        <v>0</v>
      </c>
      <c r="BO78" s="40">
        <f t="shared" si="36"/>
        <v>0</v>
      </c>
      <c r="BP78" s="14">
        <f t="shared" si="61"/>
        <v>0</v>
      </c>
    </row>
    <row r="79" spans="1:68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37"/>
        <v>0</v>
      </c>
      <c r="J79" s="14">
        <f t="shared" si="38"/>
        <v>0</v>
      </c>
      <c r="K79" s="14">
        <f t="shared" si="38"/>
        <v>0</v>
      </c>
      <c r="L79" s="14">
        <f t="shared" si="39"/>
        <v>0</v>
      </c>
      <c r="M79" s="13">
        <v>0</v>
      </c>
      <c r="N79" s="13"/>
      <c r="O79" s="35">
        <v>0</v>
      </c>
      <c r="P79" s="13"/>
      <c r="Q79" s="14">
        <f t="shared" si="40"/>
        <v>0</v>
      </c>
      <c r="R79" s="14">
        <f t="shared" si="41"/>
        <v>0</v>
      </c>
      <c r="S79" s="40">
        <f t="shared" si="41"/>
        <v>0</v>
      </c>
      <c r="T79" s="14">
        <f t="shared" si="42"/>
        <v>0</v>
      </c>
      <c r="U79" s="13">
        <v>0</v>
      </c>
      <c r="V79" s="13"/>
      <c r="W79" s="35">
        <v>0</v>
      </c>
      <c r="X79" s="13"/>
      <c r="Y79" s="40">
        <f t="shared" si="43"/>
        <v>0</v>
      </c>
      <c r="Z79" s="40">
        <f t="shared" si="44"/>
        <v>0</v>
      </c>
      <c r="AA79" s="40">
        <f t="shared" si="45"/>
        <v>0</v>
      </c>
      <c r="AB79" s="14">
        <f t="shared" si="46"/>
        <v>0</v>
      </c>
      <c r="AC79" s="13">
        <v>0</v>
      </c>
      <c r="AD79" s="13"/>
      <c r="AE79" s="13">
        <v>0</v>
      </c>
      <c r="AF79" s="13"/>
      <c r="AG79" s="40">
        <f t="shared" si="47"/>
        <v>0</v>
      </c>
      <c r="AH79" s="40">
        <f t="shared" si="48"/>
        <v>0</v>
      </c>
      <c r="AI79" s="40">
        <f t="shared" si="32"/>
        <v>0</v>
      </c>
      <c r="AJ79" s="14">
        <f t="shared" si="49"/>
        <v>0</v>
      </c>
      <c r="AK79" s="13">
        <v>0</v>
      </c>
      <c r="AL79" s="13"/>
      <c r="AM79" s="35">
        <v>0</v>
      </c>
      <c r="AN79" s="13"/>
      <c r="AO79" s="40">
        <f t="shared" si="50"/>
        <v>0</v>
      </c>
      <c r="AP79" s="40">
        <f t="shared" si="51"/>
        <v>0</v>
      </c>
      <c r="AQ79" s="40">
        <f t="shared" si="33"/>
        <v>0</v>
      </c>
      <c r="AR79" s="14">
        <f t="shared" si="52"/>
        <v>0</v>
      </c>
      <c r="AS79" s="13">
        <v>0</v>
      </c>
      <c r="AT79" s="13"/>
      <c r="AU79" s="35">
        <v>0</v>
      </c>
      <c r="AV79" s="13"/>
      <c r="AW79" s="40">
        <f t="shared" si="53"/>
        <v>0</v>
      </c>
      <c r="AX79" s="40">
        <f t="shared" si="54"/>
        <v>0</v>
      </c>
      <c r="AY79" s="40">
        <f t="shared" si="34"/>
        <v>0</v>
      </c>
      <c r="AZ79" s="14">
        <f t="shared" si="55"/>
        <v>0</v>
      </c>
      <c r="BA79" s="13">
        <v>0</v>
      </c>
      <c r="BB79" s="13"/>
      <c r="BC79" s="35">
        <v>0</v>
      </c>
      <c r="BD79" s="13"/>
      <c r="BE79" s="40">
        <f t="shared" si="56"/>
        <v>0</v>
      </c>
      <c r="BF79" s="40">
        <f t="shared" si="57"/>
        <v>0</v>
      </c>
      <c r="BG79" s="40">
        <f t="shared" si="35"/>
        <v>0</v>
      </c>
      <c r="BH79" s="14">
        <f t="shared" si="58"/>
        <v>0</v>
      </c>
      <c r="BI79" s="13">
        <v>0</v>
      </c>
      <c r="BJ79" s="13">
        <v>0</v>
      </c>
      <c r="BK79" s="35">
        <v>0</v>
      </c>
      <c r="BL79" s="13"/>
      <c r="BM79" s="40">
        <f t="shared" si="59"/>
        <v>0</v>
      </c>
      <c r="BN79" s="40">
        <f t="shared" si="60"/>
        <v>0</v>
      </c>
      <c r="BO79" s="40">
        <f t="shared" si="36"/>
        <v>0</v>
      </c>
      <c r="BP79" s="14">
        <f t="shared" si="61"/>
        <v>0</v>
      </c>
    </row>
    <row r="80" spans="1:68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37"/>
        <v>0</v>
      </c>
      <c r="J80" s="14">
        <f t="shared" si="38"/>
        <v>0</v>
      </c>
      <c r="K80" s="14">
        <f t="shared" si="38"/>
        <v>0</v>
      </c>
      <c r="L80" s="14">
        <f t="shared" si="39"/>
        <v>0</v>
      </c>
      <c r="M80" s="13">
        <v>0</v>
      </c>
      <c r="N80" s="13"/>
      <c r="O80" s="35">
        <v>0</v>
      </c>
      <c r="P80" s="13"/>
      <c r="Q80" s="14">
        <f t="shared" si="40"/>
        <v>0</v>
      </c>
      <c r="R80" s="14">
        <f t="shared" si="41"/>
        <v>0</v>
      </c>
      <c r="S80" s="40">
        <f t="shared" si="41"/>
        <v>0</v>
      </c>
      <c r="T80" s="14">
        <f t="shared" si="42"/>
        <v>0</v>
      </c>
      <c r="U80" s="13">
        <v>0</v>
      </c>
      <c r="V80" s="13"/>
      <c r="W80" s="35">
        <v>0</v>
      </c>
      <c r="X80" s="13"/>
      <c r="Y80" s="40">
        <f t="shared" si="43"/>
        <v>0</v>
      </c>
      <c r="Z80" s="40">
        <f t="shared" si="44"/>
        <v>0</v>
      </c>
      <c r="AA80" s="40">
        <f t="shared" si="45"/>
        <v>0</v>
      </c>
      <c r="AB80" s="14">
        <f t="shared" si="46"/>
        <v>0</v>
      </c>
      <c r="AC80" s="13">
        <v>0</v>
      </c>
      <c r="AD80" s="13"/>
      <c r="AE80" s="13">
        <v>0</v>
      </c>
      <c r="AF80" s="13"/>
      <c r="AG80" s="40">
        <f t="shared" si="47"/>
        <v>0</v>
      </c>
      <c r="AH80" s="40">
        <f t="shared" si="48"/>
        <v>0</v>
      </c>
      <c r="AI80" s="40">
        <f t="shared" si="32"/>
        <v>0</v>
      </c>
      <c r="AJ80" s="14">
        <f t="shared" si="49"/>
        <v>0</v>
      </c>
      <c r="AK80" s="13">
        <v>0</v>
      </c>
      <c r="AL80" s="13"/>
      <c r="AM80" s="35">
        <v>0</v>
      </c>
      <c r="AN80" s="13"/>
      <c r="AO80" s="40">
        <f t="shared" si="50"/>
        <v>0</v>
      </c>
      <c r="AP80" s="40">
        <f t="shared" si="51"/>
        <v>0</v>
      </c>
      <c r="AQ80" s="40">
        <f t="shared" si="33"/>
        <v>0</v>
      </c>
      <c r="AR80" s="14">
        <f t="shared" si="52"/>
        <v>0</v>
      </c>
      <c r="AS80" s="13">
        <v>0</v>
      </c>
      <c r="AT80" s="13"/>
      <c r="AU80" s="35">
        <v>0</v>
      </c>
      <c r="AV80" s="13"/>
      <c r="AW80" s="40">
        <f t="shared" si="53"/>
        <v>0</v>
      </c>
      <c r="AX80" s="40">
        <f t="shared" si="54"/>
        <v>0</v>
      </c>
      <c r="AY80" s="40">
        <f t="shared" si="34"/>
        <v>0</v>
      </c>
      <c r="AZ80" s="14">
        <f t="shared" si="55"/>
        <v>0</v>
      </c>
      <c r="BA80" s="13">
        <v>0</v>
      </c>
      <c r="BB80" s="13"/>
      <c r="BC80" s="35">
        <v>0</v>
      </c>
      <c r="BD80" s="13"/>
      <c r="BE80" s="40">
        <f t="shared" si="56"/>
        <v>0</v>
      </c>
      <c r="BF80" s="40">
        <f t="shared" si="57"/>
        <v>0</v>
      </c>
      <c r="BG80" s="40">
        <f t="shared" si="35"/>
        <v>0</v>
      </c>
      <c r="BH80" s="14">
        <f t="shared" si="58"/>
        <v>0</v>
      </c>
      <c r="BI80" s="13">
        <v>0</v>
      </c>
      <c r="BJ80" s="13">
        <v>0</v>
      </c>
      <c r="BK80" s="35">
        <v>0</v>
      </c>
      <c r="BL80" s="13"/>
      <c r="BM80" s="40">
        <f t="shared" si="59"/>
        <v>0</v>
      </c>
      <c r="BN80" s="40">
        <f t="shared" si="60"/>
        <v>0</v>
      </c>
      <c r="BO80" s="40">
        <f t="shared" si="36"/>
        <v>0</v>
      </c>
      <c r="BP80" s="14">
        <f t="shared" si="61"/>
        <v>0</v>
      </c>
    </row>
    <row r="81" spans="1:68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38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40"/>
        <v>0</v>
      </c>
      <c r="R81" s="14">
        <f t="shared" si="41"/>
        <v>0</v>
      </c>
      <c r="S81" s="40">
        <f t="shared" si="41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43"/>
        <v>0</v>
      </c>
      <c r="Z81" s="40">
        <f t="shared" si="44"/>
        <v>0</v>
      </c>
      <c r="AA81" s="40">
        <f t="shared" si="45"/>
        <v>508517274</v>
      </c>
      <c r="AB81" s="14"/>
      <c r="AC81" s="13">
        <v>0</v>
      </c>
      <c r="AD81" s="13"/>
      <c r="AE81" s="35">
        <f>VLOOKUP(A81,'[2]Hoja2'!$C$2:$D$49,2,0)</f>
        <v>169505758</v>
      </c>
      <c r="AF81" s="13"/>
      <c r="AG81" s="40">
        <f t="shared" si="47"/>
        <v>0</v>
      </c>
      <c r="AH81" s="40">
        <f t="shared" si="48"/>
        <v>0</v>
      </c>
      <c r="AI81" s="40">
        <f t="shared" si="32"/>
        <v>678023032</v>
      </c>
      <c r="AJ81" s="14">
        <f t="shared" si="49"/>
        <v>0</v>
      </c>
      <c r="AK81" s="13">
        <v>0</v>
      </c>
      <c r="AL81" s="13"/>
      <c r="AM81" s="35">
        <v>169505758</v>
      </c>
      <c r="AN81" s="13"/>
      <c r="AO81" s="40">
        <f t="shared" si="50"/>
        <v>0</v>
      </c>
      <c r="AP81" s="40">
        <f t="shared" si="51"/>
        <v>0</v>
      </c>
      <c r="AQ81" s="40">
        <f t="shared" si="33"/>
        <v>847528790</v>
      </c>
      <c r="AR81" s="14">
        <f t="shared" si="52"/>
        <v>0</v>
      </c>
      <c r="AS81" s="13">
        <v>0</v>
      </c>
      <c r="AT81" s="13"/>
      <c r="AU81" s="35">
        <v>169505758</v>
      </c>
      <c r="AV81" s="13"/>
      <c r="AW81" s="40">
        <f t="shared" si="53"/>
        <v>0</v>
      </c>
      <c r="AX81" s="40">
        <f t="shared" si="54"/>
        <v>0</v>
      </c>
      <c r="AY81" s="40">
        <f t="shared" si="34"/>
        <v>1017034548</v>
      </c>
      <c r="AZ81" s="14">
        <f t="shared" si="55"/>
        <v>0</v>
      </c>
      <c r="BA81" s="13">
        <v>0</v>
      </c>
      <c r="BB81" s="13"/>
      <c r="BC81" s="35">
        <v>169505758</v>
      </c>
      <c r="BD81" s="13"/>
      <c r="BE81" s="40">
        <f t="shared" si="56"/>
        <v>0</v>
      </c>
      <c r="BF81" s="40">
        <f t="shared" si="57"/>
        <v>0</v>
      </c>
      <c r="BG81" s="40">
        <f t="shared" si="35"/>
        <v>1186540306</v>
      </c>
      <c r="BH81" s="14">
        <f t="shared" si="58"/>
        <v>0</v>
      </c>
      <c r="BI81" s="13">
        <v>0</v>
      </c>
      <c r="BJ81" s="13">
        <v>0</v>
      </c>
      <c r="BK81" s="35">
        <v>169505758</v>
      </c>
      <c r="BL81" s="13"/>
      <c r="BM81" s="40">
        <f t="shared" si="59"/>
        <v>0</v>
      </c>
      <c r="BN81" s="40">
        <f t="shared" si="60"/>
        <v>0</v>
      </c>
      <c r="BO81" s="40">
        <f t="shared" si="36"/>
        <v>1356046064</v>
      </c>
      <c r="BP81" s="14">
        <f t="shared" si="61"/>
        <v>0</v>
      </c>
    </row>
    <row r="82" spans="1:68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38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40"/>
        <v>0</v>
      </c>
      <c r="R82" s="14">
        <f t="shared" si="41"/>
        <v>0</v>
      </c>
      <c r="S82" s="40">
        <f t="shared" si="41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43"/>
        <v>0</v>
      </c>
      <c r="Z82" s="40">
        <f t="shared" si="44"/>
        <v>0</v>
      </c>
      <c r="AA82" s="40">
        <f t="shared" si="45"/>
        <v>648516255</v>
      </c>
      <c r="AB82" s="14"/>
      <c r="AC82" s="13">
        <v>0</v>
      </c>
      <c r="AD82" s="13"/>
      <c r="AE82" s="35">
        <f>VLOOKUP(A82,'[2]Hoja2'!$C$2:$D$49,2,0)</f>
        <v>216172085</v>
      </c>
      <c r="AF82" s="13"/>
      <c r="AG82" s="40">
        <f t="shared" si="47"/>
        <v>0</v>
      </c>
      <c r="AH82" s="40">
        <f t="shared" si="48"/>
        <v>0</v>
      </c>
      <c r="AI82" s="40">
        <f t="shared" si="32"/>
        <v>864688340</v>
      </c>
      <c r="AJ82" s="14">
        <f t="shared" si="49"/>
        <v>0</v>
      </c>
      <c r="AK82" s="13">
        <v>0</v>
      </c>
      <c r="AL82" s="13"/>
      <c r="AM82" s="35">
        <v>216172085</v>
      </c>
      <c r="AN82" s="13"/>
      <c r="AO82" s="40">
        <f t="shared" si="50"/>
        <v>0</v>
      </c>
      <c r="AP82" s="40">
        <f t="shared" si="51"/>
        <v>0</v>
      </c>
      <c r="AQ82" s="40">
        <f t="shared" si="33"/>
        <v>1080860425</v>
      </c>
      <c r="AR82" s="14">
        <f t="shared" si="52"/>
        <v>0</v>
      </c>
      <c r="AS82" s="13">
        <v>0</v>
      </c>
      <c r="AT82" s="13"/>
      <c r="AU82" s="35">
        <v>216172085</v>
      </c>
      <c r="AV82" s="13"/>
      <c r="AW82" s="40">
        <f t="shared" si="53"/>
        <v>0</v>
      </c>
      <c r="AX82" s="40">
        <f t="shared" si="54"/>
        <v>0</v>
      </c>
      <c r="AY82" s="40">
        <f t="shared" si="34"/>
        <v>1297032510</v>
      </c>
      <c r="AZ82" s="14">
        <f t="shared" si="55"/>
        <v>0</v>
      </c>
      <c r="BA82" s="13">
        <v>0</v>
      </c>
      <c r="BB82" s="13"/>
      <c r="BC82" s="35">
        <v>216172085</v>
      </c>
      <c r="BD82" s="13"/>
      <c r="BE82" s="40">
        <f t="shared" si="56"/>
        <v>0</v>
      </c>
      <c r="BF82" s="40">
        <f t="shared" si="57"/>
        <v>0</v>
      </c>
      <c r="BG82" s="40">
        <f t="shared" si="35"/>
        <v>1513204595</v>
      </c>
      <c r="BH82" s="14">
        <f t="shared" si="58"/>
        <v>0</v>
      </c>
      <c r="BI82" s="13">
        <v>0</v>
      </c>
      <c r="BJ82" s="13">
        <v>0</v>
      </c>
      <c r="BK82" s="35">
        <v>216172085</v>
      </c>
      <c r="BL82" s="13"/>
      <c r="BM82" s="40">
        <f t="shared" si="59"/>
        <v>0</v>
      </c>
      <c r="BN82" s="40">
        <f t="shared" si="60"/>
        <v>0</v>
      </c>
      <c r="BO82" s="40">
        <f t="shared" si="36"/>
        <v>1729376680</v>
      </c>
      <c r="BP82" s="14">
        <f t="shared" si="61"/>
        <v>0</v>
      </c>
    </row>
    <row r="83" spans="1:68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36784143710.59999</v>
      </c>
      <c r="N83" s="36">
        <f>SUM(N4:N82)</f>
        <v>0</v>
      </c>
      <c r="O83" s="36">
        <f>SUM(O4:O82)</f>
        <v>611010212261.8999</v>
      </c>
      <c r="P83" s="26">
        <v>0</v>
      </c>
      <c r="Q83" s="26">
        <f>SUM(Q4:Q70)</f>
        <v>51042470287.59999</v>
      </c>
      <c r="R83" s="26">
        <f>SUM(R4:R80)</f>
        <v>0</v>
      </c>
      <c r="S83" s="36">
        <f>SUM(S4:S82)</f>
        <v>995096593676.0004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58197271339.33333</v>
      </c>
      <c r="Z83" s="36">
        <f>SUM(Z4:Z82)</f>
        <v>58993151105</v>
      </c>
      <c r="AA83" s="36">
        <f>SUM(AA4:AA82)</f>
        <v>1267486075487.1997</v>
      </c>
      <c r="AB83" s="26">
        <f>SUM(AB4:AB70)</f>
        <v>0</v>
      </c>
      <c r="AC83" s="36">
        <f>SUM(AC4:AC82)</f>
        <v>14549332834.733334</v>
      </c>
      <c r="AD83" s="36">
        <f>SUM(AD4:AD82)</f>
        <v>0</v>
      </c>
      <c r="AE83" s="36">
        <f>SUM(AE4:AE82)</f>
        <v>272936401592.19995</v>
      </c>
      <c r="AF83" s="26">
        <v>0</v>
      </c>
      <c r="AG83" s="26">
        <f t="shared" si="47"/>
        <v>72746604174.06667</v>
      </c>
      <c r="AH83" s="36">
        <f>SUM(AH4:AH82)</f>
        <v>58993151105</v>
      </c>
      <c r="AI83" s="36">
        <f>SUM(AI4:AI82)</f>
        <v>1540422477079.4011</v>
      </c>
      <c r="AJ83" s="26">
        <f>SUM(AJ4:AJ70)</f>
        <v>0</v>
      </c>
      <c r="AK83" s="36">
        <f>SUM(AK4:AK82)</f>
        <v>14549332834.733334</v>
      </c>
      <c r="AL83" s="36">
        <f>SUM(AL4:AL82)</f>
        <v>0</v>
      </c>
      <c r="AM83" s="36">
        <f>SUM(AM4:AM82)</f>
        <v>287032392075.1999</v>
      </c>
      <c r="AN83" s="26">
        <v>0</v>
      </c>
      <c r="AO83" s="26">
        <f t="shared" si="50"/>
        <v>87295937008.8</v>
      </c>
      <c r="AP83" s="36">
        <f>SUM(AP4:AP82)</f>
        <v>58993151105</v>
      </c>
      <c r="AQ83" s="44">
        <f>SUM(AQ4:AQ82)</f>
        <v>1827454869154.6006</v>
      </c>
      <c r="AR83" s="26">
        <f>SUM(AR4:AR70)</f>
        <v>0</v>
      </c>
      <c r="AS83" s="36">
        <f>SUM(AS4:AS82)</f>
        <v>29098665670</v>
      </c>
      <c r="AT83" s="36">
        <f>SUM(AT4:AT82)</f>
        <v>0</v>
      </c>
      <c r="AU83" s="36">
        <f>SUM(AU4:AU82)</f>
        <v>252838062336</v>
      </c>
      <c r="AV83" s="26">
        <v>0</v>
      </c>
      <c r="AW83" s="26">
        <f t="shared" si="53"/>
        <v>116394602678.8</v>
      </c>
      <c r="AX83" s="36">
        <f>SUM(AX4:AX82)</f>
        <v>58993151105</v>
      </c>
      <c r="AY83" s="44">
        <f>SUM(AY4:AY82)</f>
        <v>2080292931490.6006</v>
      </c>
      <c r="AZ83" s="26">
        <f>SUM(AZ4:AZ70)</f>
        <v>0</v>
      </c>
      <c r="BA83" s="36">
        <f>SUM(BA4:BA82)</f>
        <v>14549332834.733334</v>
      </c>
      <c r="BB83" s="36">
        <f>SUM(BB4:BB82)</f>
        <v>0</v>
      </c>
      <c r="BC83" s="36">
        <f>SUM(BC4:BC82)</f>
        <v>127841616072.19998</v>
      </c>
      <c r="BD83" s="26">
        <v>0</v>
      </c>
      <c r="BE83" s="26">
        <f t="shared" si="56"/>
        <v>130943935513.53334</v>
      </c>
      <c r="BF83" s="36">
        <f>SUM(BF4:BF82)</f>
        <v>58993151105</v>
      </c>
      <c r="BG83" s="44">
        <f>SUM(BG4:BG82)</f>
        <v>2208134547562.8003</v>
      </c>
      <c r="BH83" s="26">
        <f>SUM(BH4:BH70)</f>
        <v>0</v>
      </c>
      <c r="BI83" s="36">
        <f>SUM(BI4:BI82)</f>
        <v>14549332834.733334</v>
      </c>
      <c r="BJ83" s="36">
        <f>SUM(BJ4:BJ82)</f>
        <v>26000000000.280006</v>
      </c>
      <c r="BK83" s="36">
        <f>SUM(BK4:BK82)</f>
        <v>128035616072.19998</v>
      </c>
      <c r="BL83" s="26">
        <v>0</v>
      </c>
      <c r="BM83" s="26">
        <f t="shared" si="59"/>
        <v>145493268348.26666</v>
      </c>
      <c r="BN83" s="36">
        <f>SUM(BN4:BN82)</f>
        <v>84993151105.28001</v>
      </c>
      <c r="BO83" s="44">
        <f>SUM(BO4:BO82)</f>
        <v>2336170163634.999</v>
      </c>
      <c r="BP83" s="26">
        <f>SUM(BP4:BP70)</f>
        <v>0</v>
      </c>
    </row>
    <row r="84" spans="7:36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  <c r="AE84" s="37"/>
      <c r="AG84" s="37"/>
      <c r="AH84" s="37"/>
      <c r="AI84" s="37"/>
      <c r="AJ84" s="27"/>
    </row>
    <row r="85" spans="7:53" ht="15">
      <c r="G85" s="38" t="s">
        <v>173</v>
      </c>
      <c r="I85" s="28"/>
      <c r="J85" s="28"/>
      <c r="K85" s="28">
        <f>K83-G83</f>
        <v>0</v>
      </c>
      <c r="L85" s="28"/>
      <c r="Q85" s="28"/>
      <c r="R85" s="28"/>
      <c r="T85" s="28"/>
      <c r="W85" s="38" t="s">
        <v>173</v>
      </c>
      <c r="AB85" s="28"/>
      <c r="AE85" s="38" t="s">
        <v>173</v>
      </c>
      <c r="AJ85" s="28"/>
      <c r="AS85" s="38"/>
      <c r="BA85" s="38"/>
    </row>
    <row r="86" ht="15">
      <c r="G86" s="38" t="s">
        <v>173</v>
      </c>
    </row>
    <row r="87" spans="7:35" ht="15">
      <c r="G87" s="38" t="s">
        <v>173</v>
      </c>
      <c r="AA87" s="38" t="s">
        <v>176</v>
      </c>
      <c r="AI87" s="38" t="s">
        <v>173</v>
      </c>
    </row>
    <row r="88" spans="27:35" ht="15">
      <c r="AA88" s="38" t="s">
        <v>173</v>
      </c>
      <c r="AI88" s="38" t="s">
        <v>173</v>
      </c>
    </row>
  </sheetData>
  <sheetProtection/>
  <autoFilter ref="BI3:BL83"/>
  <mergeCells count="16">
    <mergeCell ref="E2:H2"/>
    <mergeCell ref="I2:L2"/>
    <mergeCell ref="M2:P2"/>
    <mergeCell ref="Q2:T2"/>
    <mergeCell ref="U2:X2"/>
    <mergeCell ref="AK2:AN2"/>
    <mergeCell ref="AO2:AR2"/>
    <mergeCell ref="AC2:AF2"/>
    <mergeCell ref="AG2:AJ2"/>
    <mergeCell ref="Y2:AB2"/>
    <mergeCell ref="BI2:BL2"/>
    <mergeCell ref="BM2:BP2"/>
    <mergeCell ref="BA2:BD2"/>
    <mergeCell ref="BE2:BH2"/>
    <mergeCell ref="AS2:AV2"/>
    <mergeCell ref="AW2:AZ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="90" zoomScaleNormal="90" zoomScalePageLayoutView="0" workbookViewId="0" topLeftCell="A31">
      <selection activeCell="A62" sqref="A62"/>
    </sheetView>
  </sheetViews>
  <sheetFormatPr defaultColWidth="11.421875" defaultRowHeight="15"/>
  <cols>
    <col min="1" max="1" width="30.7109375" style="48" bestFit="1" customWidth="1"/>
    <col min="2" max="2" width="12.00390625" style="48" bestFit="1" customWidth="1"/>
    <col min="3" max="3" width="18.140625" style="48" customWidth="1"/>
    <col min="4" max="4" width="17.7109375" style="48" customWidth="1"/>
    <col min="5" max="5" width="3.140625" style="48" customWidth="1"/>
    <col min="6" max="6" width="15.7109375" style="48" customWidth="1"/>
    <col min="7" max="7" width="16.7109375" style="48" bestFit="1" customWidth="1"/>
    <col min="8" max="8" width="17.00390625" style="48" customWidth="1"/>
    <col min="9" max="16384" width="11.421875" style="48" customWidth="1"/>
  </cols>
  <sheetData>
    <row r="1" spans="3:7" ht="13.5" thickBot="1">
      <c r="C1" s="82" t="s">
        <v>240</v>
      </c>
      <c r="F1" s="48" t="s">
        <v>234</v>
      </c>
      <c r="G1" s="48" t="s">
        <v>235</v>
      </c>
    </row>
    <row r="2" spans="1:8" ht="13.5" thickTop="1">
      <c r="A2" s="45" t="s">
        <v>181</v>
      </c>
      <c r="B2" s="11">
        <v>8919008530</v>
      </c>
      <c r="C2" s="46">
        <v>229529223</v>
      </c>
      <c r="D2" s="46">
        <v>229529223</v>
      </c>
      <c r="E2" s="47">
        <f>+C2-D2</f>
        <v>0</v>
      </c>
      <c r="F2" s="63">
        <v>114764611.33333333</v>
      </c>
      <c r="G2" s="68">
        <v>114764611.33333333</v>
      </c>
      <c r="H2" s="47">
        <f>+G2-F2</f>
        <v>0</v>
      </c>
    </row>
    <row r="3" spans="1:8" ht="12.75">
      <c r="A3" s="45" t="s">
        <v>182</v>
      </c>
      <c r="B3" s="11">
        <v>8001448299</v>
      </c>
      <c r="C3" s="46">
        <v>1752755295</v>
      </c>
      <c r="D3" s="46">
        <v>1752755295</v>
      </c>
      <c r="E3" s="47">
        <f aca="true" t="shared" si="0" ref="E3:E34">+C3-D3</f>
        <v>0</v>
      </c>
      <c r="F3" s="64">
        <v>876377647.2666667</v>
      </c>
      <c r="G3" s="68">
        <v>876377647.2666667</v>
      </c>
      <c r="H3" s="47">
        <f aca="true" t="shared" si="1" ref="H3:H35">+G3-F3</f>
        <v>0</v>
      </c>
    </row>
    <row r="4" spans="1:8" ht="12.75">
      <c r="A4" s="45" t="s">
        <v>183</v>
      </c>
      <c r="B4" s="11">
        <v>8909800408</v>
      </c>
      <c r="C4" s="46">
        <v>29024334869</v>
      </c>
      <c r="D4" s="46">
        <v>29024334869</v>
      </c>
      <c r="E4" s="47">
        <f t="shared" si="0"/>
        <v>0</v>
      </c>
      <c r="F4" s="64">
        <v>14512167434.6</v>
      </c>
      <c r="G4" s="68">
        <v>14512167434.6</v>
      </c>
      <c r="H4" s="47">
        <f t="shared" si="1"/>
        <v>0</v>
      </c>
    </row>
    <row r="5" spans="1:8" ht="12.75">
      <c r="A5" s="45" t="s">
        <v>184</v>
      </c>
      <c r="B5" s="11">
        <v>8908010630</v>
      </c>
      <c r="C5" s="46">
        <v>7188929120</v>
      </c>
      <c r="D5" s="46">
        <v>7188929120</v>
      </c>
      <c r="E5" s="47">
        <f t="shared" si="0"/>
        <v>0</v>
      </c>
      <c r="F5" s="64">
        <v>3594464559.9333334</v>
      </c>
      <c r="G5" s="68">
        <v>3594464559.9333334</v>
      </c>
      <c r="H5" s="47">
        <f t="shared" si="1"/>
        <v>0</v>
      </c>
    </row>
    <row r="6" spans="1:8" ht="12.75">
      <c r="A6" s="45" t="s">
        <v>185</v>
      </c>
      <c r="B6" s="11">
        <v>8904801235</v>
      </c>
      <c r="C6" s="46">
        <v>7644540957</v>
      </c>
      <c r="D6" s="46">
        <v>7644540957</v>
      </c>
      <c r="E6" s="47">
        <f t="shared" si="0"/>
        <v>0</v>
      </c>
      <c r="F6" s="64">
        <v>3822270478.6666665</v>
      </c>
      <c r="G6" s="68">
        <v>3822270478.6666665</v>
      </c>
      <c r="H6" s="47">
        <f t="shared" si="1"/>
        <v>0</v>
      </c>
    </row>
    <row r="7" spans="1:8" ht="12.75">
      <c r="A7" s="45" t="s">
        <v>186</v>
      </c>
      <c r="B7" s="11">
        <v>8910800313</v>
      </c>
      <c r="C7" s="46">
        <v>7228711043</v>
      </c>
      <c r="D7" s="46">
        <v>7228711043</v>
      </c>
      <c r="E7" s="47">
        <f t="shared" si="0"/>
        <v>0</v>
      </c>
      <c r="F7" s="64">
        <v>3614355521.4666667</v>
      </c>
      <c r="G7" s="68">
        <v>3614355521.4666667</v>
      </c>
      <c r="H7" s="47">
        <f t="shared" si="1"/>
        <v>0</v>
      </c>
    </row>
    <row r="8" spans="1:8" ht="12.75">
      <c r="A8" s="45" t="s">
        <v>187</v>
      </c>
      <c r="B8" s="11">
        <v>8906800622</v>
      </c>
      <c r="C8" s="46">
        <v>1122777598</v>
      </c>
      <c r="D8" s="46">
        <v>1122777598</v>
      </c>
      <c r="E8" s="47">
        <f t="shared" si="0"/>
        <v>0</v>
      </c>
      <c r="F8" s="64">
        <v>561388799.2</v>
      </c>
      <c r="G8" s="68">
        <v>561388799.2</v>
      </c>
      <c r="H8" s="47">
        <f t="shared" si="1"/>
        <v>0</v>
      </c>
    </row>
    <row r="9" spans="1:8" ht="12.75">
      <c r="A9" s="45" t="s">
        <v>188</v>
      </c>
      <c r="B9" s="11">
        <v>8911903461</v>
      </c>
      <c r="C9" s="46">
        <v>2255819369</v>
      </c>
      <c r="D9" s="46">
        <v>2255819369</v>
      </c>
      <c r="E9" s="47">
        <f t="shared" si="0"/>
        <v>0</v>
      </c>
      <c r="F9" s="64">
        <v>1127909684.7333333</v>
      </c>
      <c r="G9" s="68">
        <v>1127909684.7333333</v>
      </c>
      <c r="H9" s="47">
        <f t="shared" si="1"/>
        <v>0</v>
      </c>
    </row>
    <row r="10" spans="1:8" ht="12.75">
      <c r="A10" s="45" t="s">
        <v>189</v>
      </c>
      <c r="B10" s="11">
        <v>8921150294</v>
      </c>
      <c r="C10" s="46">
        <v>1774684348</v>
      </c>
      <c r="D10" s="46">
        <v>1774684348</v>
      </c>
      <c r="E10" s="47">
        <f t="shared" si="0"/>
        <v>0</v>
      </c>
      <c r="F10" s="64">
        <v>887342173.9333333</v>
      </c>
      <c r="G10" s="68">
        <v>887342173.9333333</v>
      </c>
      <c r="H10" s="47">
        <f t="shared" si="1"/>
        <v>0</v>
      </c>
    </row>
    <row r="11" spans="1:8" ht="12.75">
      <c r="A11" s="45" t="s">
        <v>190</v>
      </c>
      <c r="B11" s="11">
        <v>8920007573</v>
      </c>
      <c r="C11" s="46">
        <v>2730459528</v>
      </c>
      <c r="D11" s="46">
        <v>2730459528</v>
      </c>
      <c r="E11" s="47">
        <f t="shared" si="0"/>
        <v>0</v>
      </c>
      <c r="F11" s="64">
        <v>1365229763.9333334</v>
      </c>
      <c r="G11" s="68">
        <v>1365229763.9333334</v>
      </c>
      <c r="H11" s="47">
        <f t="shared" si="1"/>
        <v>0</v>
      </c>
    </row>
    <row r="12" spans="1:8" ht="12.75">
      <c r="A12" s="45" t="s">
        <v>191</v>
      </c>
      <c r="B12" s="11">
        <v>8001189541</v>
      </c>
      <c r="C12" s="46">
        <v>5954914610</v>
      </c>
      <c r="D12" s="46">
        <v>5954914610</v>
      </c>
      <c r="E12" s="47">
        <f t="shared" si="0"/>
        <v>0</v>
      </c>
      <c r="F12" s="64">
        <v>2977457304.8</v>
      </c>
      <c r="G12" s="68">
        <v>2977457304.8</v>
      </c>
      <c r="H12" s="47">
        <f t="shared" si="1"/>
        <v>0</v>
      </c>
    </row>
    <row r="13" spans="1:8" ht="12.75">
      <c r="A13" s="45" t="s">
        <v>192</v>
      </c>
      <c r="B13" s="11">
        <v>8905015104</v>
      </c>
      <c r="C13" s="46">
        <v>3557354918</v>
      </c>
      <c r="D13" s="46">
        <v>3557354918</v>
      </c>
      <c r="E13" s="47">
        <f t="shared" si="0"/>
        <v>0</v>
      </c>
      <c r="F13" s="64">
        <v>1778677459.0666666</v>
      </c>
      <c r="G13" s="68">
        <v>1778677459.0666666</v>
      </c>
      <c r="H13" s="47">
        <f t="shared" si="1"/>
        <v>0</v>
      </c>
    </row>
    <row r="14" spans="1:8" ht="12.75">
      <c r="A14" s="45" t="s">
        <v>193</v>
      </c>
      <c r="B14" s="11">
        <v>8922003239</v>
      </c>
      <c r="C14" s="46">
        <v>1703622614</v>
      </c>
      <c r="D14" s="46">
        <v>1703622614</v>
      </c>
      <c r="E14" s="47">
        <f t="shared" si="0"/>
        <v>0</v>
      </c>
      <c r="F14" s="64">
        <v>851811306.8</v>
      </c>
      <c r="G14" s="68">
        <v>851811306.8</v>
      </c>
      <c r="H14" s="47">
        <f t="shared" si="1"/>
        <v>0</v>
      </c>
    </row>
    <row r="15" spans="1:8" ht="12.75">
      <c r="A15" s="45" t="s">
        <v>194</v>
      </c>
      <c r="B15" s="11">
        <v>8901022573</v>
      </c>
      <c r="C15" s="46">
        <v>11044092155</v>
      </c>
      <c r="D15" s="46">
        <v>11044092155</v>
      </c>
      <c r="E15" s="47">
        <f t="shared" si="0"/>
        <v>0</v>
      </c>
      <c r="F15" s="64">
        <v>5522046077.666667</v>
      </c>
      <c r="G15" s="68">
        <v>5522046077.666667</v>
      </c>
      <c r="H15" s="47">
        <f t="shared" si="1"/>
        <v>0</v>
      </c>
    </row>
    <row r="16" spans="1:8" ht="12.75">
      <c r="A16" s="45" t="s">
        <v>195</v>
      </c>
      <c r="B16" s="11">
        <v>8915003192</v>
      </c>
      <c r="C16" s="46">
        <v>9645206686</v>
      </c>
      <c r="D16" s="46">
        <v>9645206686</v>
      </c>
      <c r="E16" s="47">
        <f t="shared" si="0"/>
        <v>0</v>
      </c>
      <c r="F16" s="64">
        <v>4822603343</v>
      </c>
      <c r="G16" s="68">
        <v>4822603343</v>
      </c>
      <c r="H16" s="47">
        <f t="shared" si="1"/>
        <v>0</v>
      </c>
    </row>
    <row r="17" spans="1:8" ht="12.75">
      <c r="A17" s="45" t="s">
        <v>196</v>
      </c>
      <c r="B17" s="11">
        <v>8917801118</v>
      </c>
      <c r="C17" s="46">
        <v>4514312914</v>
      </c>
      <c r="D17" s="46">
        <v>4514312914</v>
      </c>
      <c r="E17" s="47">
        <f t="shared" si="0"/>
        <v>0</v>
      </c>
      <c r="F17" s="64">
        <v>2257156456.9333334</v>
      </c>
      <c r="G17" s="68">
        <v>2257156456.9333334</v>
      </c>
      <c r="H17" s="47">
        <f t="shared" si="1"/>
        <v>0</v>
      </c>
    </row>
    <row r="18" spans="1:8" ht="12.75">
      <c r="A18" s="45" t="s">
        <v>197</v>
      </c>
      <c r="B18" s="11">
        <v>8350003004</v>
      </c>
      <c r="C18" s="46">
        <v>1093839562</v>
      </c>
      <c r="D18" s="49">
        <v>1093839562</v>
      </c>
      <c r="E18" s="47">
        <f t="shared" si="0"/>
        <v>0</v>
      </c>
      <c r="F18" s="64">
        <v>546919781</v>
      </c>
      <c r="G18" s="64">
        <v>796919781</v>
      </c>
      <c r="H18" s="47">
        <f t="shared" si="1"/>
        <v>250000000</v>
      </c>
    </row>
    <row r="19" spans="1:8" ht="12.75">
      <c r="A19" s="45" t="s">
        <v>198</v>
      </c>
      <c r="B19" s="11">
        <v>8900004328</v>
      </c>
      <c r="C19" s="46">
        <v>4846082363</v>
      </c>
      <c r="D19" s="46">
        <v>4846082363</v>
      </c>
      <c r="E19" s="47">
        <f t="shared" si="0"/>
        <v>0</v>
      </c>
      <c r="F19" s="64">
        <v>2423041181.6</v>
      </c>
      <c r="G19" s="68">
        <v>2423041181.6</v>
      </c>
      <c r="H19" s="47">
        <f t="shared" si="1"/>
        <v>0</v>
      </c>
    </row>
    <row r="20" spans="1:8" ht="12.75">
      <c r="A20" s="45" t="s">
        <v>199</v>
      </c>
      <c r="B20" s="11">
        <v>8907006407</v>
      </c>
      <c r="C20" s="46">
        <v>4246384725</v>
      </c>
      <c r="D20" s="46">
        <v>4246384725</v>
      </c>
      <c r="E20" s="47">
        <f t="shared" si="0"/>
        <v>0</v>
      </c>
      <c r="F20" s="64">
        <v>2123192362.4</v>
      </c>
      <c r="G20" s="68">
        <v>2123192362.4</v>
      </c>
      <c r="H20" s="47">
        <f t="shared" si="1"/>
        <v>0</v>
      </c>
    </row>
    <row r="21" spans="1:8" ht="12.75">
      <c r="A21" s="45" t="s">
        <v>200</v>
      </c>
      <c r="B21" s="11">
        <v>8903990106</v>
      </c>
      <c r="C21" s="46">
        <v>21805654117</v>
      </c>
      <c r="D21" s="46">
        <v>21805654117</v>
      </c>
      <c r="E21" s="47">
        <f t="shared" si="0"/>
        <v>0</v>
      </c>
      <c r="F21" s="64">
        <v>10902827058.266666</v>
      </c>
      <c r="G21" s="68">
        <v>10902827058.266666</v>
      </c>
      <c r="H21" s="47">
        <f t="shared" si="1"/>
        <v>0</v>
      </c>
    </row>
    <row r="22" spans="1:8" ht="12.75">
      <c r="A22" s="45" t="s">
        <v>201</v>
      </c>
      <c r="B22" s="11">
        <v>8999992307</v>
      </c>
      <c r="C22" s="46">
        <v>1720108742</v>
      </c>
      <c r="D22" s="46">
        <v>1720108742</v>
      </c>
      <c r="E22" s="47">
        <f t="shared" si="0"/>
        <v>0</v>
      </c>
      <c r="F22" s="64">
        <v>860054371</v>
      </c>
      <c r="G22" s="68">
        <v>860054371</v>
      </c>
      <c r="H22" s="47">
        <f t="shared" si="1"/>
        <v>0</v>
      </c>
    </row>
    <row r="23" spans="1:8" ht="12.75">
      <c r="A23" s="45" t="s">
        <v>202</v>
      </c>
      <c r="B23" s="11">
        <v>8905006226</v>
      </c>
      <c r="C23" s="46">
        <v>3101844005</v>
      </c>
      <c r="D23" s="46">
        <v>3101844005</v>
      </c>
      <c r="E23" s="47">
        <f t="shared" si="0"/>
        <v>0</v>
      </c>
      <c r="F23" s="64">
        <v>1550922002.4666667</v>
      </c>
      <c r="G23" s="68">
        <v>1550922002.4666667</v>
      </c>
      <c r="H23" s="47">
        <f t="shared" si="1"/>
        <v>0</v>
      </c>
    </row>
    <row r="24" spans="1:8" ht="12.75">
      <c r="A24" s="45" t="s">
        <v>203</v>
      </c>
      <c r="B24" s="32">
        <v>8001631300</v>
      </c>
      <c r="C24" s="46">
        <v>1064666675</v>
      </c>
      <c r="D24" s="46">
        <v>1064666675</v>
      </c>
      <c r="E24" s="47">
        <f t="shared" si="0"/>
        <v>0</v>
      </c>
      <c r="F24" s="64">
        <v>532333337.4</v>
      </c>
      <c r="G24" s="68">
        <v>532333337.4</v>
      </c>
      <c r="H24" s="47">
        <f t="shared" si="1"/>
        <v>0</v>
      </c>
    </row>
    <row r="25" spans="1:8" ht="12.75">
      <c r="A25" s="45" t="s">
        <v>204</v>
      </c>
      <c r="B25" s="11">
        <v>8902012134</v>
      </c>
      <c r="C25" s="46">
        <v>11553213126</v>
      </c>
      <c r="D25" s="46">
        <v>11553213126</v>
      </c>
      <c r="E25" s="47">
        <f t="shared" si="0"/>
        <v>0</v>
      </c>
      <c r="F25" s="64">
        <v>5776606563.066667</v>
      </c>
      <c r="G25" s="68">
        <v>5776606563.066667</v>
      </c>
      <c r="H25" s="47">
        <f t="shared" si="1"/>
        <v>0</v>
      </c>
    </row>
    <row r="26" spans="1:8" ht="12.75">
      <c r="A26" s="45" t="s">
        <v>205</v>
      </c>
      <c r="B26" s="11">
        <v>8002253408</v>
      </c>
      <c r="C26" s="46">
        <v>1149693393</v>
      </c>
      <c r="D26" s="46">
        <v>1149693393</v>
      </c>
      <c r="E26" s="47">
        <f t="shared" si="0"/>
        <v>0</v>
      </c>
      <c r="F26" s="64">
        <v>574846696.2666667</v>
      </c>
      <c r="G26" s="68">
        <v>574846696.2666667</v>
      </c>
      <c r="H26" s="47">
        <f t="shared" si="1"/>
        <v>0</v>
      </c>
    </row>
    <row r="27" spans="1:8" ht="12.75">
      <c r="A27" s="45" t="s">
        <v>206</v>
      </c>
      <c r="B27" s="11">
        <v>8999990633</v>
      </c>
      <c r="C27" s="46">
        <v>61676899925</v>
      </c>
      <c r="D27" s="46">
        <v>61676899925</v>
      </c>
      <c r="E27" s="47">
        <f t="shared" si="0"/>
        <v>0</v>
      </c>
      <c r="F27" s="64">
        <v>30838449962.333332</v>
      </c>
      <c r="G27" s="68">
        <v>30838449962.333332</v>
      </c>
      <c r="H27" s="47">
        <f t="shared" si="1"/>
        <v>0</v>
      </c>
    </row>
    <row r="28" spans="1:8" ht="12.75">
      <c r="A28" s="45" t="s">
        <v>207</v>
      </c>
      <c r="B28" s="11">
        <v>8999991244</v>
      </c>
      <c r="C28" s="46">
        <v>6097498155</v>
      </c>
      <c r="D28" s="46">
        <v>6097498155</v>
      </c>
      <c r="E28" s="47">
        <f t="shared" si="0"/>
        <v>0</v>
      </c>
      <c r="F28" s="64">
        <v>3048749077.6</v>
      </c>
      <c r="G28" s="68">
        <v>3048749077.6</v>
      </c>
      <c r="H28" s="47">
        <f t="shared" si="1"/>
        <v>0</v>
      </c>
    </row>
    <row r="29" spans="1:8" ht="12.75">
      <c r="A29" s="45" t="s">
        <v>208</v>
      </c>
      <c r="B29" s="70">
        <v>8918003301</v>
      </c>
      <c r="C29" s="46">
        <v>11570498734</v>
      </c>
      <c r="D29" s="46">
        <v>11570498734</v>
      </c>
      <c r="E29" s="47">
        <f t="shared" si="0"/>
        <v>0</v>
      </c>
      <c r="F29" s="64">
        <v>5785249367.133333</v>
      </c>
      <c r="G29" s="68">
        <v>5785249367.133333</v>
      </c>
      <c r="H29" s="47">
        <f t="shared" si="1"/>
        <v>0</v>
      </c>
    </row>
    <row r="30" spans="1:8" ht="12.75">
      <c r="A30" s="45" t="s">
        <v>209</v>
      </c>
      <c r="B30" s="11">
        <v>8923002856</v>
      </c>
      <c r="C30" s="46">
        <v>2500553641</v>
      </c>
      <c r="D30" s="46">
        <v>2500553641</v>
      </c>
      <c r="E30" s="47">
        <f t="shared" si="0"/>
        <v>0</v>
      </c>
      <c r="F30" s="64">
        <v>1250276820.4</v>
      </c>
      <c r="G30" s="68">
        <v>1250276820.4</v>
      </c>
      <c r="H30" s="47">
        <f t="shared" si="1"/>
        <v>0</v>
      </c>
    </row>
    <row r="31" spans="1:8" ht="12.75">
      <c r="A31" s="45" t="s">
        <v>210</v>
      </c>
      <c r="B31" s="11">
        <v>8916800894</v>
      </c>
      <c r="C31" s="46">
        <v>3968428238</v>
      </c>
      <c r="D31" s="46">
        <v>3968428238</v>
      </c>
      <c r="E31" s="47">
        <f t="shared" si="0"/>
        <v>0</v>
      </c>
      <c r="F31" s="64">
        <v>1984214119.1333334</v>
      </c>
      <c r="G31" s="68">
        <v>1984214119.1333334</v>
      </c>
      <c r="H31" s="47">
        <f t="shared" si="1"/>
        <v>0</v>
      </c>
    </row>
    <row r="32" spans="1:8" ht="12.75">
      <c r="A32" s="45" t="s">
        <v>211</v>
      </c>
      <c r="B32" s="11">
        <v>8911800842</v>
      </c>
      <c r="C32" s="46">
        <v>4999875508</v>
      </c>
      <c r="D32" s="46">
        <v>4999875508</v>
      </c>
      <c r="E32" s="47">
        <f t="shared" si="0"/>
        <v>0</v>
      </c>
      <c r="F32" s="64">
        <v>2499937753.9333334</v>
      </c>
      <c r="G32" s="68">
        <v>2499937753.9333334</v>
      </c>
      <c r="H32" s="47">
        <f t="shared" si="1"/>
        <v>0</v>
      </c>
    </row>
    <row r="33" spans="1:8" ht="12.75">
      <c r="A33" s="45" t="s">
        <v>212</v>
      </c>
      <c r="B33" s="11">
        <v>8914800359</v>
      </c>
      <c r="C33" s="46">
        <v>7451190044</v>
      </c>
      <c r="D33" s="46">
        <v>7451190044</v>
      </c>
      <c r="E33" s="47">
        <f t="shared" si="0"/>
        <v>0</v>
      </c>
      <c r="F33" s="64">
        <v>3725595021.9333334</v>
      </c>
      <c r="G33" s="68">
        <v>3725595021.9333334</v>
      </c>
      <c r="H33" s="47">
        <f t="shared" si="1"/>
        <v>0</v>
      </c>
    </row>
    <row r="34" spans="1:8" ht="24">
      <c r="A34" s="45" t="s">
        <v>213</v>
      </c>
      <c r="B34" s="11">
        <v>8605127804</v>
      </c>
      <c r="C34" s="46">
        <v>3830416326</v>
      </c>
      <c r="D34" s="46">
        <v>3830416326</v>
      </c>
      <c r="E34" s="47">
        <f t="shared" si="0"/>
        <v>0</v>
      </c>
      <c r="F34" s="64">
        <v>1915208162.9333334</v>
      </c>
      <c r="G34" s="68">
        <v>1915208162.9333334</v>
      </c>
      <c r="H34" s="47">
        <f t="shared" si="1"/>
        <v>0</v>
      </c>
    </row>
    <row r="35" spans="1:8" ht="27.75" customHeight="1">
      <c r="A35" s="50" t="s">
        <v>214</v>
      </c>
      <c r="B35" s="51"/>
      <c r="C35" s="52">
        <f>SUM(C2:C34)</f>
        <v>250048892526</v>
      </c>
      <c r="D35" s="47">
        <f>SUM(D2:D34)</f>
        <v>250048892526</v>
      </c>
      <c r="E35" s="47">
        <f>+D35-C35</f>
        <v>0</v>
      </c>
      <c r="F35" s="69">
        <f>SUM(F2:F34)</f>
        <v>125024446262.2</v>
      </c>
      <c r="G35" s="69">
        <f>SUM(G2:G34)</f>
        <v>125274446262.2</v>
      </c>
      <c r="H35" s="69">
        <f t="shared" si="1"/>
        <v>250000000</v>
      </c>
    </row>
    <row r="36" spans="1:7" ht="12.75">
      <c r="A36" s="53" t="s">
        <v>215</v>
      </c>
      <c r="B36" s="54">
        <v>8918002604</v>
      </c>
      <c r="C36" s="55">
        <v>381792195</v>
      </c>
      <c r="G36" s="66">
        <v>381792195</v>
      </c>
    </row>
    <row r="37" spans="1:7" ht="12.75">
      <c r="A37" s="53" t="s">
        <v>216</v>
      </c>
      <c r="B37" s="54">
        <v>8907009060</v>
      </c>
      <c r="C37" s="55">
        <v>58041067</v>
      </c>
      <c r="G37" s="66">
        <v>58041067</v>
      </c>
    </row>
    <row r="38" spans="1:7" ht="12.75">
      <c r="A38" s="56" t="s">
        <v>54</v>
      </c>
      <c r="B38" s="54">
        <v>8909801341</v>
      </c>
      <c r="C38" s="55">
        <v>202594503</v>
      </c>
      <c r="F38" s="82" t="s">
        <v>240</v>
      </c>
      <c r="G38" s="66">
        <v>202594503</v>
      </c>
    </row>
    <row r="39" spans="1:7" ht="12.75">
      <c r="A39" s="56" t="s">
        <v>70</v>
      </c>
      <c r="B39" s="54">
        <v>8915007591</v>
      </c>
      <c r="C39" s="55">
        <v>226706862</v>
      </c>
      <c r="G39" s="66">
        <v>226706862</v>
      </c>
    </row>
    <row r="40" spans="1:7" ht="12.75">
      <c r="A40" s="53" t="s">
        <v>217</v>
      </c>
      <c r="B40" s="54">
        <v>8909801501</v>
      </c>
      <c r="C40" s="55">
        <v>124615578</v>
      </c>
      <c r="G40" s="66">
        <v>124615578</v>
      </c>
    </row>
    <row r="41" spans="1:7" ht="12.75">
      <c r="A41" s="56" t="s">
        <v>218</v>
      </c>
      <c r="B41" s="54">
        <v>8002479401</v>
      </c>
      <c r="C41" s="55">
        <v>119274859</v>
      </c>
      <c r="G41" s="66">
        <v>119274859</v>
      </c>
    </row>
    <row r="42" spans="1:7" ht="12.75">
      <c r="A42" s="56" t="s">
        <v>219</v>
      </c>
      <c r="B42" s="54">
        <v>8917019320</v>
      </c>
      <c r="C42" s="55">
        <v>154637447</v>
      </c>
      <c r="G42" s="67">
        <f>154637447-28000000</f>
        <v>126637447</v>
      </c>
    </row>
    <row r="43" spans="1:7" ht="12.75">
      <c r="A43" s="56" t="s">
        <v>220</v>
      </c>
      <c r="B43" s="54">
        <v>8908026784</v>
      </c>
      <c r="C43" s="55">
        <v>124453679</v>
      </c>
      <c r="G43" s="66">
        <v>124453679</v>
      </c>
    </row>
    <row r="44" spans="1:7" ht="12.75">
      <c r="A44" s="56" t="s">
        <v>221</v>
      </c>
      <c r="B44" s="54">
        <v>8001240234</v>
      </c>
      <c r="C44" s="55">
        <v>166713150</v>
      </c>
      <c r="G44" s="66">
        <v>166713150</v>
      </c>
    </row>
    <row r="45" spans="1:7" ht="12.75">
      <c r="A45" s="56" t="s">
        <v>222</v>
      </c>
      <c r="B45" s="54">
        <v>8909801531</v>
      </c>
      <c r="C45" s="55">
        <v>479992686</v>
      </c>
      <c r="G45" s="66">
        <v>479992686</v>
      </c>
    </row>
    <row r="46" spans="1:7" ht="12.75">
      <c r="A46" s="56" t="s">
        <v>100</v>
      </c>
      <c r="B46" s="54">
        <v>8904800545</v>
      </c>
      <c r="C46" s="55">
        <v>201654411</v>
      </c>
      <c r="G46" s="66">
        <v>201654411</v>
      </c>
    </row>
    <row r="47" spans="1:7" ht="12.75">
      <c r="A47" s="56" t="s">
        <v>223</v>
      </c>
      <c r="B47" s="54">
        <v>8020110655</v>
      </c>
      <c r="C47" s="55">
        <v>163015530</v>
      </c>
      <c r="G47" s="66">
        <v>163015530</v>
      </c>
    </row>
    <row r="48" spans="1:7" ht="12.75">
      <c r="A48" s="56" t="s">
        <v>169</v>
      </c>
      <c r="B48" s="54">
        <v>8905015784</v>
      </c>
      <c r="C48" s="55">
        <v>169505758</v>
      </c>
      <c r="G48" s="66">
        <v>169505758</v>
      </c>
    </row>
    <row r="49" spans="1:7" ht="12.75">
      <c r="A49" s="56" t="s">
        <v>170</v>
      </c>
      <c r="B49" s="54">
        <v>8919028110</v>
      </c>
      <c r="C49" s="55">
        <v>216172085</v>
      </c>
      <c r="G49" s="66">
        <v>216172085</v>
      </c>
    </row>
    <row r="50" spans="1:8" ht="12.75">
      <c r="A50" s="57"/>
      <c r="B50" s="57"/>
      <c r="C50" s="58">
        <f>SUM(C36:C49)</f>
        <v>2789169810</v>
      </c>
      <c r="G50" s="58">
        <f>SUM(G36:G49)</f>
        <v>2761169810</v>
      </c>
      <c r="H50" s="47">
        <f>+G35+G50</f>
        <v>128035616072.2</v>
      </c>
    </row>
    <row r="51" spans="1:2" ht="12.75">
      <c r="A51" s="57"/>
      <c r="B51" s="57"/>
    </row>
    <row r="52" spans="1:3" ht="12.75">
      <c r="A52" s="57"/>
      <c r="B52" s="57"/>
      <c r="C52" s="82" t="s">
        <v>241</v>
      </c>
    </row>
    <row r="53" spans="1:8" ht="48">
      <c r="A53" s="59" t="s">
        <v>224</v>
      </c>
      <c r="B53" s="60">
        <v>8999990633</v>
      </c>
      <c r="C53" s="46">
        <v>19900571360</v>
      </c>
      <c r="D53" s="49">
        <v>19900571360</v>
      </c>
      <c r="E53" s="47">
        <f>+D53-C53</f>
        <v>0</v>
      </c>
      <c r="F53" s="64">
        <f>2555753897+7394531783</f>
        <v>9950285680</v>
      </c>
      <c r="G53" s="64">
        <v>9950285680</v>
      </c>
      <c r="H53" s="47">
        <f>+F53-G53</f>
        <v>0</v>
      </c>
    </row>
    <row r="54" spans="1:8" ht="36">
      <c r="A54" s="59" t="s">
        <v>225</v>
      </c>
      <c r="B54" s="60">
        <v>8915003192</v>
      </c>
      <c r="C54" s="46">
        <v>2086716274</v>
      </c>
      <c r="D54" s="46">
        <v>2086716274</v>
      </c>
      <c r="E54" s="47">
        <f>+D54-C54</f>
        <v>0</v>
      </c>
      <c r="F54" s="64">
        <v>1043358137</v>
      </c>
      <c r="G54" s="68">
        <v>1043358137</v>
      </c>
      <c r="H54" s="47">
        <f>+F54-G54</f>
        <v>0</v>
      </c>
    </row>
    <row r="55" spans="1:8" ht="36">
      <c r="A55" s="59" t="s">
        <v>226</v>
      </c>
      <c r="B55" s="61">
        <v>8908010630</v>
      </c>
      <c r="C55" s="46">
        <v>1924800927</v>
      </c>
      <c r="D55" s="46">
        <v>1924800927</v>
      </c>
      <c r="E55" s="47">
        <f>+D55-C55</f>
        <v>0</v>
      </c>
      <c r="F55" s="64">
        <v>962400463.5333333</v>
      </c>
      <c r="G55" s="68">
        <v>962400463.5333333</v>
      </c>
      <c r="H55" s="47">
        <f>+F55-G55</f>
        <v>0</v>
      </c>
    </row>
    <row r="56" spans="1:8" ht="48">
      <c r="A56" s="59" t="s">
        <v>227</v>
      </c>
      <c r="B56" s="61">
        <v>8910800313</v>
      </c>
      <c r="C56" s="46">
        <v>3334060568</v>
      </c>
      <c r="D56" s="46">
        <v>3334060568</v>
      </c>
      <c r="E56" s="47">
        <f>+D56-C56</f>
        <v>0</v>
      </c>
      <c r="F56" s="64">
        <v>1667030283.9333334</v>
      </c>
      <c r="G56" s="68">
        <v>1667030283.9333334</v>
      </c>
      <c r="H56" s="47">
        <f>+F56-G56</f>
        <v>0</v>
      </c>
    </row>
    <row r="57" spans="1:8" ht="48">
      <c r="A57" s="59" t="s">
        <v>228</v>
      </c>
      <c r="B57" s="61">
        <v>8916800894</v>
      </c>
      <c r="C57" s="46">
        <v>185687111</v>
      </c>
      <c r="D57" s="46">
        <v>185687111</v>
      </c>
      <c r="E57" s="47">
        <f>+D57-C57</f>
        <v>0</v>
      </c>
      <c r="F57" s="64">
        <v>92843555.26666667</v>
      </c>
      <c r="G57" s="68">
        <v>92843555.26666667</v>
      </c>
      <c r="H57" s="47">
        <f>+F57-G57</f>
        <v>0</v>
      </c>
    </row>
    <row r="58" spans="1:8" ht="48.75" thickBot="1">
      <c r="A58" s="59" t="s">
        <v>229</v>
      </c>
      <c r="B58" s="61">
        <v>8914800359</v>
      </c>
      <c r="C58" s="62">
        <v>1666829430</v>
      </c>
      <c r="D58" s="46">
        <v>1666829430</v>
      </c>
      <c r="E58" s="47">
        <f>+D58-C58</f>
        <v>0</v>
      </c>
      <c r="F58" s="65">
        <v>833414715</v>
      </c>
      <c r="G58" s="68">
        <v>833414715</v>
      </c>
      <c r="H58" s="47">
        <f>+F58-G58</f>
        <v>0</v>
      </c>
    </row>
    <row r="59" spans="1:8" ht="13.5" thickTop="1">
      <c r="A59" s="57"/>
      <c r="B59" s="57"/>
      <c r="C59" s="58">
        <f>SUM(C53:C58)</f>
        <v>29098665670</v>
      </c>
      <c r="D59" s="47">
        <f>SUM(D53:D58)</f>
        <v>29098665670</v>
      </c>
      <c r="F59" s="69">
        <f>SUM(F53:F58)</f>
        <v>14549332834.733334</v>
      </c>
      <c r="G59" s="69">
        <f>SUM(G53:G58)</f>
        <v>14549332834.733334</v>
      </c>
      <c r="H59" s="69">
        <f>SUM(H53:H58)</f>
        <v>0</v>
      </c>
    </row>
    <row r="60" spans="1:2" ht="12.75">
      <c r="A60" s="57"/>
      <c r="B60" s="57"/>
    </row>
    <row r="62" ht="12.75">
      <c r="A62" s="82" t="s">
        <v>242</v>
      </c>
    </row>
    <row r="63" ht="13.5" thickBot="1"/>
    <row r="64" spans="1:3" ht="24.75" thickTop="1">
      <c r="A64" s="71" t="s">
        <v>236</v>
      </c>
      <c r="B64" s="11">
        <v>8999990633</v>
      </c>
      <c r="C64" s="77">
        <v>7845478475.45</v>
      </c>
    </row>
    <row r="65" spans="1:3" ht="12.75">
      <c r="A65" s="72" t="s">
        <v>182</v>
      </c>
      <c r="B65" s="48">
        <f aca="true" t="shared" si="2" ref="B65:B94">VLOOKUP(A65:A96,A3:B35,2,0)</f>
        <v>8001448299</v>
      </c>
      <c r="C65" s="78">
        <v>169234313.12</v>
      </c>
    </row>
    <row r="66" spans="1:3" ht="12.75">
      <c r="A66" s="72" t="s">
        <v>183</v>
      </c>
      <c r="B66" s="48">
        <f t="shared" si="2"/>
        <v>8909800408</v>
      </c>
      <c r="C66" s="78">
        <v>2628270752.57</v>
      </c>
    </row>
    <row r="67" spans="1:3" ht="12.75">
      <c r="A67" s="72" t="s">
        <v>184</v>
      </c>
      <c r="B67" s="48">
        <f t="shared" si="2"/>
        <v>8908010630</v>
      </c>
      <c r="C67" s="78">
        <v>860107444.05</v>
      </c>
    </row>
    <row r="68" spans="1:3" ht="12.75">
      <c r="A68" s="72" t="s">
        <v>185</v>
      </c>
      <c r="B68" s="48">
        <f t="shared" si="2"/>
        <v>8904801235</v>
      </c>
      <c r="C68" s="78">
        <v>692244060.52</v>
      </c>
    </row>
    <row r="69" spans="1:3" ht="12.75">
      <c r="A69" s="72" t="s">
        <v>186</v>
      </c>
      <c r="B69" s="48">
        <f t="shared" si="2"/>
        <v>8910800313</v>
      </c>
      <c r="C69" s="78">
        <v>975570833.99</v>
      </c>
    </row>
    <row r="70" spans="1:3" ht="12.75">
      <c r="A70" s="72" t="s">
        <v>187</v>
      </c>
      <c r="B70" s="48">
        <f t="shared" si="2"/>
        <v>8906800622</v>
      </c>
      <c r="C70" s="78">
        <v>101672046.62</v>
      </c>
    </row>
    <row r="71" spans="1:3" ht="12.75">
      <c r="A71" s="72" t="s">
        <v>188</v>
      </c>
      <c r="B71" s="48">
        <f t="shared" si="2"/>
        <v>8911903461</v>
      </c>
      <c r="C71" s="78">
        <v>211660523.06</v>
      </c>
    </row>
    <row r="72" spans="1:3" ht="12.75">
      <c r="A72" s="72" t="s">
        <v>189</v>
      </c>
      <c r="B72" s="48">
        <f t="shared" si="2"/>
        <v>8921150294</v>
      </c>
      <c r="C72" s="78">
        <v>160704835.61</v>
      </c>
    </row>
    <row r="73" spans="1:3" ht="12.75">
      <c r="A73" s="73" t="s">
        <v>190</v>
      </c>
      <c r="B73" s="48">
        <f t="shared" si="2"/>
        <v>8920007573</v>
      </c>
      <c r="C73" s="78">
        <v>260504871.26</v>
      </c>
    </row>
    <row r="74" spans="1:3" ht="12.75">
      <c r="A74" s="72" t="s">
        <v>191</v>
      </c>
      <c r="B74" s="48">
        <f t="shared" si="2"/>
        <v>8001189541</v>
      </c>
      <c r="C74" s="78">
        <v>539241569.76</v>
      </c>
    </row>
    <row r="75" spans="1:3" ht="12.75">
      <c r="A75" s="72" t="s">
        <v>192</v>
      </c>
      <c r="B75" s="48">
        <f t="shared" si="2"/>
        <v>8905015104</v>
      </c>
      <c r="C75" s="78">
        <v>322132856.3</v>
      </c>
    </row>
    <row r="76" spans="1:3" ht="12.75">
      <c r="A76" s="72" t="s">
        <v>193</v>
      </c>
      <c r="B76" s="48">
        <f t="shared" si="2"/>
        <v>8922003239</v>
      </c>
      <c r="C76" s="78">
        <v>154269908.63</v>
      </c>
    </row>
    <row r="77" spans="1:3" ht="12.75">
      <c r="A77" s="72" t="s">
        <v>194</v>
      </c>
      <c r="B77" s="48">
        <f t="shared" si="2"/>
        <v>8901022573</v>
      </c>
      <c r="C77" s="78">
        <v>1000087151.99</v>
      </c>
    </row>
    <row r="78" spans="1:3" ht="12.75">
      <c r="A78" s="72" t="s">
        <v>195</v>
      </c>
      <c r="B78" s="48">
        <f t="shared" si="2"/>
        <v>8915003192</v>
      </c>
      <c r="C78" s="78">
        <v>1097680206.42</v>
      </c>
    </row>
    <row r="79" spans="1:3" ht="12.75">
      <c r="A79" s="72" t="s">
        <v>196</v>
      </c>
      <c r="B79" s="48">
        <f t="shared" si="2"/>
        <v>8917801118</v>
      </c>
      <c r="C79" s="78">
        <v>408789267.78</v>
      </c>
    </row>
    <row r="80" spans="1:3" ht="12.75">
      <c r="A80" s="72" t="s">
        <v>197</v>
      </c>
      <c r="B80" s="48">
        <f t="shared" si="2"/>
        <v>8350003004</v>
      </c>
      <c r="C80" s="78">
        <v>103568616.45</v>
      </c>
    </row>
    <row r="81" spans="1:3" ht="12.75">
      <c r="A81" s="72" t="s">
        <v>198</v>
      </c>
      <c r="B81" s="48">
        <f t="shared" si="2"/>
        <v>8900004328</v>
      </c>
      <c r="C81" s="78">
        <v>438832331.21</v>
      </c>
    </row>
    <row r="82" spans="1:3" ht="12.75">
      <c r="A82" s="72" t="s">
        <v>199</v>
      </c>
      <c r="B82" s="48">
        <f t="shared" si="2"/>
        <v>8907006407</v>
      </c>
      <c r="C82" s="78">
        <v>384527288.31</v>
      </c>
    </row>
    <row r="83" spans="1:3" ht="12.75">
      <c r="A83" s="72" t="s">
        <v>200</v>
      </c>
      <c r="B83" s="48">
        <f t="shared" si="2"/>
        <v>8903990106</v>
      </c>
      <c r="C83" s="78">
        <v>1974590053.83</v>
      </c>
    </row>
    <row r="84" spans="1:3" ht="12.75">
      <c r="A84" s="72" t="s">
        <v>201</v>
      </c>
      <c r="B84" s="48">
        <f t="shared" si="2"/>
        <v>8999992307</v>
      </c>
      <c r="C84" s="78">
        <v>155762793.99</v>
      </c>
    </row>
    <row r="85" spans="1:3" ht="12.75">
      <c r="A85" s="72" t="s">
        <v>237</v>
      </c>
      <c r="B85" s="76">
        <v>8905006226</v>
      </c>
      <c r="C85" s="78">
        <v>280884503.27</v>
      </c>
    </row>
    <row r="86" spans="1:3" ht="12.75">
      <c r="A86" s="72" t="s">
        <v>203</v>
      </c>
      <c r="B86" s="48">
        <f t="shared" si="2"/>
        <v>8001631300</v>
      </c>
      <c r="C86" s="79">
        <v>96409867.5</v>
      </c>
    </row>
    <row r="87" spans="1:3" ht="12.75">
      <c r="A87" s="72" t="s">
        <v>238</v>
      </c>
      <c r="B87" s="76">
        <v>8902012134</v>
      </c>
      <c r="C87" s="78">
        <v>1046190112.49</v>
      </c>
    </row>
    <row r="88" spans="1:3" ht="12.75">
      <c r="A88" s="72" t="s">
        <v>205</v>
      </c>
      <c r="B88" s="48">
        <f t="shared" si="2"/>
        <v>8002253408</v>
      </c>
      <c r="C88" s="78">
        <v>104255257.55</v>
      </c>
    </row>
    <row r="89" spans="1:3" ht="24">
      <c r="A89" s="74" t="s">
        <v>239</v>
      </c>
      <c r="B89" s="11">
        <v>8605127804</v>
      </c>
      <c r="C89" s="78">
        <v>363662906.64</v>
      </c>
    </row>
    <row r="90" spans="1:3" ht="12.75">
      <c r="A90" s="72" t="s">
        <v>207</v>
      </c>
      <c r="B90" s="48">
        <f t="shared" si="2"/>
        <v>8999991244</v>
      </c>
      <c r="C90" s="78">
        <v>575764969.99</v>
      </c>
    </row>
    <row r="91" spans="1:3" ht="12.75">
      <c r="A91" s="72" t="s">
        <v>208</v>
      </c>
      <c r="B91" s="48">
        <f t="shared" si="2"/>
        <v>8918003301</v>
      </c>
      <c r="C91" s="78">
        <v>1095689458.57</v>
      </c>
    </row>
    <row r="92" spans="1:3" ht="12.75">
      <c r="A92" s="72" t="s">
        <v>209</v>
      </c>
      <c r="B92" s="48">
        <f t="shared" si="2"/>
        <v>8923002856</v>
      </c>
      <c r="C92" s="78">
        <v>235891834.3</v>
      </c>
    </row>
    <row r="93" spans="1:3" ht="12.75">
      <c r="A93" s="72" t="s">
        <v>211</v>
      </c>
      <c r="B93" s="48">
        <f t="shared" si="2"/>
        <v>8911800842</v>
      </c>
      <c r="C93" s="78">
        <v>474914852.5</v>
      </c>
    </row>
    <row r="94" spans="1:3" ht="12.75">
      <c r="A94" s="74" t="s">
        <v>212</v>
      </c>
      <c r="B94" s="48">
        <f t="shared" si="2"/>
        <v>8914800359</v>
      </c>
      <c r="C94" s="78">
        <v>856720585.35</v>
      </c>
    </row>
    <row r="95" spans="1:3" ht="12.75">
      <c r="A95" s="75" t="s">
        <v>210</v>
      </c>
      <c r="B95" s="11">
        <v>8916800894</v>
      </c>
      <c r="C95" s="80">
        <v>384685451.2</v>
      </c>
    </row>
    <row r="96" ht="12.75">
      <c r="C96" s="81">
        <f>SUM(C64:C95)</f>
        <v>26000000000.280003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2011-05-03T15:00:20Z</dcterms:created>
  <dcterms:modified xsi:type="dcterms:W3CDTF">2011-09-22T14:54:36Z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