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ARTHA MEN 2017-JULIO1\PLAN DE ACCION\INSTITUCIONAL\"/>
    </mc:Choice>
  </mc:AlternateContent>
  <bookViews>
    <workbookView xWindow="0" yWindow="0" windowWidth="24000" windowHeight="9345" tabRatio="641" activeTab="3"/>
  </bookViews>
  <sheets>
    <sheet name="Portada" sheetId="3" r:id="rId1"/>
    <sheet name="Menú Principal" sheetId="2" r:id="rId2"/>
    <sheet name="Gestión Misional" sheetId="4" r:id="rId3"/>
    <sheet name="Transparencia,Participación, SC" sheetId="1" r:id="rId4"/>
    <sheet name="Gestión del Talento Humano" sheetId="8" r:id="rId5"/>
    <sheet name="Eficiencia Administativa" sheetId="9" r:id="rId6"/>
    <sheet name="Gestión Financiera" sheetId="10" r:id="rId7"/>
  </sheets>
  <calcPr calcId="162913"/>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07" i="8" l="1"/>
  <c r="M107" i="8" s="1"/>
  <c r="N177" i="4" l="1"/>
  <c r="C177" i="4"/>
  <c r="N175" i="4"/>
  <c r="N174" i="4"/>
  <c r="N171" i="4"/>
  <c r="C171" i="4"/>
  <c r="N170" i="4"/>
  <c r="N169" i="4"/>
  <c r="M158" i="4"/>
  <c r="N138" i="4"/>
  <c r="N137" i="4"/>
  <c r="N136" i="4"/>
  <c r="N135" i="4"/>
  <c r="N134" i="4"/>
  <c r="N133" i="4"/>
  <c r="N132" i="4"/>
  <c r="N131" i="4"/>
  <c r="N130" i="4"/>
  <c r="N129" i="4"/>
  <c r="N128" i="4"/>
  <c r="N127" i="4"/>
  <c r="N126" i="4"/>
  <c r="N124" i="4"/>
  <c r="N123" i="4"/>
  <c r="N122" i="4"/>
  <c r="N121" i="4"/>
  <c r="N120" i="4"/>
  <c r="N119" i="4"/>
  <c r="N118" i="4"/>
  <c r="N117" i="4"/>
  <c r="N116" i="4"/>
  <c r="N115" i="4"/>
  <c r="N114" i="4"/>
  <c r="N113" i="4"/>
  <c r="N112" i="4"/>
  <c r="N79" i="4"/>
  <c r="P96" i="10" l="1"/>
  <c r="P95" i="10"/>
  <c r="P94" i="10"/>
  <c r="P93" i="10"/>
  <c r="P92" i="10"/>
  <c r="P91" i="10"/>
  <c r="P90" i="10"/>
  <c r="P89" i="10"/>
  <c r="L150" i="9"/>
  <c r="M150" i="9" s="1"/>
  <c r="K142" i="9"/>
  <c r="L142" i="9" s="1"/>
  <c r="M92" i="9"/>
  <c r="J24" i="9"/>
  <c r="K24" i="9" s="1"/>
  <c r="L24" i="9" s="1"/>
  <c r="M24" i="9" s="1"/>
  <c r="J13" i="9"/>
  <c r="K13" i="9" s="1"/>
  <c r="L13" i="9" s="1"/>
  <c r="M13" i="9" s="1"/>
  <c r="P51" i="1"/>
  <c r="P50" i="1"/>
  <c r="P49" i="1"/>
  <c r="P48" i="1"/>
  <c r="P47" i="1"/>
  <c r="P38" i="1"/>
  <c r="P37" i="1"/>
</calcChain>
</file>

<file path=xl/comments1.xml><?xml version="1.0" encoding="utf-8"?>
<comments xmlns="http://schemas.openxmlformats.org/spreadsheetml/2006/main">
  <authors>
    <author>Usuario de Windows</author>
    <author>Mi Portatil</author>
  </authors>
  <commentList>
    <comment ref="I73" authorId="0" shapeId="0">
      <text>
        <r>
          <rPr>
            <b/>
            <sz val="9"/>
            <color indexed="81"/>
            <rFont val="Tahoma"/>
            <family val="2"/>
          </rPr>
          <t>MODIFICADO: Antes tenían 10%</t>
        </r>
      </text>
    </comment>
    <comment ref="G75" authorId="0" shapeId="0">
      <text>
        <r>
          <rPr>
            <b/>
            <sz val="9"/>
            <color indexed="81"/>
            <rFont val="Tahoma"/>
            <family val="2"/>
          </rPr>
          <t>Modificaron el Área responsable</t>
        </r>
      </text>
    </comment>
    <comment ref="I85" authorId="1" shapeId="0">
      <text>
        <r>
          <rPr>
            <b/>
            <sz val="9"/>
            <color indexed="81"/>
            <rFont val="Tahoma"/>
            <family val="2"/>
          </rPr>
          <t>Mi Portatil:</t>
        </r>
        <r>
          <rPr>
            <sz val="9"/>
            <color indexed="81"/>
            <rFont val="Tahoma"/>
            <family val="2"/>
          </rPr>
          <t xml:space="preserve">
En el 2014 el CONACES concedio el registro calificado a tres (3) nuevos programas. Estan por resover 6 más.</t>
        </r>
      </text>
    </comment>
    <comment ref="O87" authorId="0" shapeId="0">
      <text>
        <r>
          <rPr>
            <b/>
            <sz val="9"/>
            <color indexed="81"/>
            <rFont val="Tahoma"/>
            <family val="2"/>
          </rPr>
          <t>DRG
Hablan de un avance del 25% y reportaron 50%</t>
        </r>
      </text>
    </comment>
    <comment ref="O92" authorId="0" shapeId="0">
      <text>
        <r>
          <rPr>
            <b/>
            <sz val="9"/>
            <color indexed="81"/>
            <rFont val="Tahoma"/>
            <family val="2"/>
          </rPr>
          <t>DRG
Hablan de un avance de 25% y reportaron 20%</t>
        </r>
      </text>
    </comment>
  </commentList>
</comments>
</file>

<file path=xl/comments2.xml><?xml version="1.0" encoding="utf-8"?>
<comments xmlns="http://schemas.openxmlformats.org/spreadsheetml/2006/main">
  <authors>
    <author>Autor</author>
  </authors>
  <commentList>
    <comment ref="U86" authorId="0" shapeId="0">
      <text>
        <r>
          <rPr>
            <b/>
            <sz val="9"/>
            <color indexed="81"/>
            <rFont val="Tahoma"/>
            <family val="2"/>
          </rPr>
          <t>Autor:</t>
        </r>
        <r>
          <rPr>
            <sz val="9"/>
            <color indexed="81"/>
            <rFont val="Tahoma"/>
            <family val="2"/>
          </rPr>
          <t xml:space="preserve">
se debe desgaregar en las dos actividades</t>
        </r>
      </text>
    </comment>
  </commentList>
</comments>
</file>

<file path=xl/sharedStrings.xml><?xml version="1.0" encoding="utf-8"?>
<sst xmlns="http://schemas.openxmlformats.org/spreadsheetml/2006/main" count="2798" uniqueCount="1486">
  <si>
    <t xml:space="preserve">RESPONSABLE: </t>
  </si>
  <si>
    <t>DEPENDENCIA:</t>
  </si>
  <si>
    <t>VIGENCIA:</t>
  </si>
  <si>
    <t>OBJETIVO ESTRATÉGICO</t>
  </si>
  <si>
    <t>LINEA ESTRATÉGICA</t>
  </si>
  <si>
    <t>PROGRAMA ESPECIAL</t>
  </si>
  <si>
    <t>GERENTE</t>
  </si>
  <si>
    <t>HITO</t>
  </si>
  <si>
    <t>PESO DEL HITO DENTRO DE LA LÍNEA ESTRATÉGICA
(El total del peso de los hitos por línea estratégica debe sumar 100)</t>
  </si>
  <si>
    <t xml:space="preserve"> INDICADOR QUE MIDE LA LLEGADA AL HITO</t>
  </si>
  <si>
    <t>META</t>
  </si>
  <si>
    <t>UNIDAD DE MEDIDA</t>
  </si>
  <si>
    <t xml:space="preserve">Proyección de avance de cumplimiento del indicador que mide el hito  (Acumulado)                     </t>
  </si>
  <si>
    <t>ACTIVIDADES ESPECÍFICAS PARA CUMPLIR CON EL HITO</t>
  </si>
  <si>
    <t xml:space="preserve">PESO DE LA ACTIVIDAD (porcentaje). El total de actividades por hito  suma 100% </t>
  </si>
  <si>
    <t>ENTREGABLES</t>
  </si>
  <si>
    <t>FECHA DE EJECUCIÓN</t>
  </si>
  <si>
    <t>RECURSOS REQUERIDOS</t>
  </si>
  <si>
    <t xml:space="preserve"> 1er Trimestre</t>
  </si>
  <si>
    <t>2do Trimestre</t>
  </si>
  <si>
    <t xml:space="preserve"> 3er Trimestre</t>
  </si>
  <si>
    <t xml:space="preserve"> 4to Trimestre</t>
  </si>
  <si>
    <t>FECHA DE INICIO</t>
  </si>
  <si>
    <t>FECHA FINAL</t>
  </si>
  <si>
    <t>PRESUPUESTO ASIGNADO FUNCIONAMIENTO (EN PESOS)</t>
  </si>
  <si>
    <t>PRESUPUESTO ASIGNADO INVERSIÓN (EN PESOS)</t>
  </si>
  <si>
    <t>SI ES INVERSIÓN, NOMBRE DEL PROYECTO</t>
  </si>
  <si>
    <t>FINANCIEROS APORTADOS POR OTRAS ENTIDADES Y POR GESTIONAR (EN PESOS)</t>
  </si>
  <si>
    <t>FÍSICOS Y HUMANOS</t>
  </si>
  <si>
    <t>AAAA/MM/DD</t>
  </si>
  <si>
    <t>AAAA</t>
  </si>
  <si>
    <t>PLAN DE ACCIÓN INSTITUCIONAL 2017</t>
  </si>
  <si>
    <t>POLITICA:
GESTIÓN DEL TALENTO HUMANO</t>
  </si>
  <si>
    <t xml:space="preserve">Orientada al desarrollo y cualificación de los servidores públicos buscando la observancia del principio de mérito para la provisión de empleos, el desarrollo de las competencias, vocación del servicio, la aplicación de estímulos y una gerencia pública enfocada a la consecución de resultados. Incluye, entre otros, el Plan Institucional de Capacitación, el Plan de Bienestar e Incentivos, los temas relacionados con el Clima Organizacional y el Plan Anual de vacantes. </t>
  </si>
  <si>
    <t>POLITICA:
TRANSPARENCIA, PARTICIPACIÓN Y SERVICIO AL CIUDADANO</t>
  </si>
  <si>
    <t>Orientada a acercar el Estado al ciudadano y hacer visible la gestión pública. Permite la participación activa de la ciudadanía en la toma de decisiones y sua cceso a al información, a los trámites y servicios, para una atención oportuna y efectiva. Incluye entre otros, el Plan anticorrupción y de Atención al ciudadano y los requerimientos asociado a la participación ciudadana, rendición de cuentas y servicio al ciudadano</t>
  </si>
  <si>
    <t>POLITICA:
EFICIENCIA ADMINISTRATIVA</t>
  </si>
  <si>
    <t>Orientada a identificar, racionalizar, simplificar y automatizar trámites, procesos procedimientos y servicios, así como optimizar el uso de recursos, con el propósito de contar con organizaciona modernas, innovadoras, flexibles y abiertas al entorno, con capacidad de transformarse, adaptarse y responder en forma ágil y oportuna a las demandas y necesidades de la comunidad, para el logro de los objetivos del Estado. Incluye, entro otros, los temas relacionados con la gestión de calidad, eficiencia administrativa y cero papel, racionalización de trámites, modernización institucional, gestión de tecnologías de la información y gestión documental.</t>
  </si>
  <si>
    <t>POLITICA:
GESTIÓN FINANCIERA</t>
  </si>
  <si>
    <t>Orientada a programar, controlar y registral las operaciones financieras, de acuerdo a los recursos disponibles de la entidad. Integra actividades relacionados con la adquisición de bienes y servicios, la gestión de proyectos de inversión y la programación y ejecución del presupuesto. Incluye, entre otros, el Programa Anual Mensualizado de Caja - PAC, programación y ejecución presupuestal, formulación y seguimiento a proyectos de inversión y el Plan Anual de Adquisiciones.</t>
  </si>
  <si>
    <t>Transformar y fortalecer la gestión y la cultura institucional</t>
  </si>
  <si>
    <t>Componente 1</t>
  </si>
  <si>
    <t>Actualización Sistema SIGEP</t>
  </si>
  <si>
    <t>Paula Johanna Ruiz Quintana</t>
  </si>
  <si>
    <t>Actualización del SIGEP en 90%</t>
  </si>
  <si>
    <t>Porcentaje</t>
  </si>
  <si>
    <t>Registrar las hojas de vida de los servidores en el SIGEP.</t>
  </si>
  <si>
    <t>Informe de novedades de SIGEP</t>
  </si>
  <si>
    <t>Profesionales y técnicos del Grupo de Administración del Vínculo</t>
  </si>
  <si>
    <t>SAP</t>
  </si>
  <si>
    <t>Sistema de información integrado para la Gestión del Talento Humano</t>
  </si>
  <si>
    <t>Sistema de información integrado para la Gestión del Talento Humano funcionando</t>
  </si>
  <si>
    <t>Estabilización del sistema en los módulos desarrollados en el 2016</t>
  </si>
  <si>
    <t>Mantenimiento de sistema SAP</t>
  </si>
  <si>
    <t>Realizar levantamiento de la información para nuevas implementaciones</t>
  </si>
  <si>
    <t>Documento</t>
  </si>
  <si>
    <t xml:space="preserve">Diseño y entrega de documentos BBP </t>
  </si>
  <si>
    <t>Diseño y Realización de  pruebas unitarias e integrales</t>
  </si>
  <si>
    <t>Documento e Informe</t>
  </si>
  <si>
    <t>Mantener actualizado en un 90% el aplicativo SIGEP</t>
  </si>
  <si>
    <t>Sistemas de Información</t>
  </si>
  <si>
    <t>Componente 2</t>
  </si>
  <si>
    <t>Eficiencia Organizacional</t>
  </si>
  <si>
    <t>Vinculación del Talento Humano</t>
  </si>
  <si>
    <t>Presentar a la CNSC los ejes temáticos de los empleos vacantes de carrera administrativa a proveerse mediante concurso de méritos</t>
  </si>
  <si>
    <t xml:space="preserve">Mantener 114 empleos temporales del Ministerio  provistos. </t>
  </si>
  <si>
    <t xml:space="preserve">Reglamentar el proceso para la provisión de empleos temporales en el Ministerio de Educación Nacional </t>
  </si>
  <si>
    <t>1  Documento de ejes temáticos</t>
  </si>
  <si>
    <t>Número</t>
  </si>
  <si>
    <t>Preparar documento preliminar de ejes temáticos propuestos</t>
  </si>
  <si>
    <t>Adelantar reuniones de validación con las áreas</t>
  </si>
  <si>
    <t>Consolidar documento Ejes Temáticos</t>
  </si>
  <si>
    <t>Remitir a la CNSC los ejes temáticos</t>
  </si>
  <si>
    <t>Promedio trimestral de empleos provistos/Total empleos</t>
  </si>
  <si>
    <t>Solicitud de listas a la CNSC</t>
  </si>
  <si>
    <t>Proceso interno para proveer empleos temporales con servidores de Carrera Administrativa</t>
  </si>
  <si>
    <t>Proceso abierto a la ciudadanía para proveer empleos de carrera administrativa</t>
  </si>
  <si>
    <t>Vinculación de servidores a empleos temporales</t>
  </si>
  <si>
    <t>Un proyecto de Resolución</t>
  </si>
  <si>
    <t xml:space="preserve">Proyectar el acto administrativo reglamentando el proceso para la provisión de empleos temporales en el Ministerio de Educación Nacional </t>
  </si>
  <si>
    <t>Presentar proyecto para aprobación de la SG y la OAJ</t>
  </si>
  <si>
    <t>Publicar el acto administrativo</t>
  </si>
  <si>
    <t>Documento preliminar Ejes temáticos</t>
  </si>
  <si>
    <t>Profesionales y técnicos del Grupo de Vinculación y Gestión del Talento Humano</t>
  </si>
  <si>
    <t>Ejes temáticos validados por la áreas.
Actas de reuniones</t>
  </si>
  <si>
    <t>Documento Definitivo consolidado</t>
  </si>
  <si>
    <t>Oficio remisoria a la CNSC</t>
  </si>
  <si>
    <t>Oficos de solicitud y su respuesta</t>
  </si>
  <si>
    <t>Relación de candidatos como resultado del proceso interno  o declaración de desierto</t>
  </si>
  <si>
    <t>Relación de candidatos como resultado del proceso iabierto o declaración de desierto</t>
  </si>
  <si>
    <t>Acta de posesión y documentos soportes</t>
  </si>
  <si>
    <t>Proyecto Acto administrativo</t>
  </si>
  <si>
    <t>Remisión proyecto a la SG y a la OAJ</t>
  </si>
  <si>
    <t>Acto publicado</t>
  </si>
  <si>
    <t>Componente 3</t>
  </si>
  <si>
    <t>Ambiente Laboral</t>
  </si>
  <si>
    <t>Servidores más competentes</t>
  </si>
  <si>
    <t>Reinducción 2017</t>
  </si>
  <si>
    <t>Plan Institucional de Capacitación</t>
  </si>
  <si>
    <t>Implementación de la modalidad de teletrabajo en el MEN con la participación de hasta 50 servidores</t>
  </si>
  <si>
    <t>Servidores vinculados a la prueba piloto de teletrabajo</t>
  </si>
  <si>
    <t>Hasta 50</t>
  </si>
  <si>
    <t>390 servidores de todos los niveles jerárquicos beneficiarios del Programa de Desarrollo de Competencias</t>
  </si>
  <si>
    <t>Servidores beneficiados por el Programa de Desarrollo de Competencias</t>
  </si>
  <si>
    <t>500 servidores alineados con los objetivos estratégicos institucionales</t>
  </si>
  <si>
    <t>Servidores vinculados a las actividades del Programa de Reinducción</t>
  </si>
  <si>
    <t>Alcanzar una participación del 82% de los servidores convocados a las actividades de capacitación</t>
  </si>
  <si>
    <t>Servidores convocados participando en actividades de capacitación</t>
  </si>
  <si>
    <t>Documento técnico
Acto Administrativo que adopta la modalidad de teletrabajo</t>
  </si>
  <si>
    <t>Profesionales y técnicos del Grupo Fortalecimiento de la Calidad de Vida Laboral</t>
  </si>
  <si>
    <t>Acuerdo de participación en la prueba piloto de la modalidad de teletrabajo</t>
  </si>
  <si>
    <t>Reporte de avance de implementación de la modalidad</t>
  </si>
  <si>
    <t>Documento consolidado de seguimiento a la estrategia</t>
  </si>
  <si>
    <t>Informe de resultados de evaluación de satisfacción</t>
  </si>
  <si>
    <t>Informe con los perfiles desccriptivos por nivel jerárquico</t>
  </si>
  <si>
    <t>FORTALECIMIENTO DE LA GESTIÓN SECTORIAL Y LA CAPACIDAD INSTITUCIONAL EN  COLOMBIA</t>
  </si>
  <si>
    <t>Instrumento de medición de competencias
Informe de resultados aplicación del instrumento</t>
  </si>
  <si>
    <t>Plan de trabajo para la intervención
Informe de implementación</t>
  </si>
  <si>
    <t>Informe de resultados de medición posterior a la intervención</t>
  </si>
  <si>
    <t>Certificado de disponibilidad presupuestal</t>
  </si>
  <si>
    <t>Documento técnico Programa de Reinducción MEN 2017</t>
  </si>
  <si>
    <t>Resolución documento PIC 2017</t>
  </si>
  <si>
    <t>Base de datos consolidado de capacitación</t>
  </si>
  <si>
    <t>31/11/2017</t>
  </si>
  <si>
    <t>Correos convocatorias actividades de capacitación</t>
  </si>
  <si>
    <t>Base de datos consolidado de capacitación
Reporte trimestral de asistencia a PIC</t>
  </si>
  <si>
    <t>Realizar el diseño, adopción del Piloto y lanzamiento estrategia</t>
  </si>
  <si>
    <t>Recibir y analizar solicitudes de servidores para participación en prueba piloto</t>
  </si>
  <si>
    <t>Implementar el piloto con la participación de hasta 50 servidores</t>
  </si>
  <si>
    <t>Hacer seguimiento mensual a la implementación de la estrategia</t>
  </si>
  <si>
    <t>Adelantar la evaluación de satisfacción de los jefes con la estrategia</t>
  </si>
  <si>
    <t>Elaborar los perfiles descriptivos de las competencias de los diferentes niveles jerárquicos.</t>
  </si>
  <si>
    <t>Elaborar y aplicar el instrumento de medición de competencias para la identificación de brechas.</t>
  </si>
  <si>
    <t>Implementar el plan de intervención para el desarrollo de competencias y cierre de brechas</t>
  </si>
  <si>
    <t>Medir el impacto del programa en el cierre de brechas.</t>
  </si>
  <si>
    <t>Gestión de recursos para la realización del programa</t>
  </si>
  <si>
    <t>Diseño e implementación de la estrategia</t>
  </si>
  <si>
    <t xml:space="preserve">Realizar la identificación de necesidades de capacitación y proyectar documento PIC </t>
  </si>
  <si>
    <t>Coordinar con proveedor y otros instructores la programación de las jornadas</t>
  </si>
  <si>
    <t>Convocar a los servidores y ejecutar los cursos o actividades de capacitación</t>
  </si>
  <si>
    <t>Consolidar la información de asistencia a las actividades realizadas y generar reporte trimestral</t>
  </si>
  <si>
    <t>Componente 4</t>
  </si>
  <si>
    <t>Sistema de Estímulos</t>
  </si>
  <si>
    <t>Alcanzar una participación de 325 servidores de planta en mínimo 3 actividades del Sistema de Estímulos.</t>
  </si>
  <si>
    <t>Servidores de planta participando en mínimo 3 actividades del Sistema de Estímulos.</t>
  </si>
  <si>
    <t>Convocar a los servidores y ejecutar las actividades del Sistema de Estímulos</t>
  </si>
  <si>
    <t>Impactar de forma positiva la percepción de bienestar de los servidores participantes en las actividades del Sistema de Estímulos</t>
  </si>
  <si>
    <t>Satisfacción percibida por los servidores participantes en las actividades del Sistema de Estímulos</t>
  </si>
  <si>
    <t>Elaborar instrumento de Evaluación de Satisfacción para actividades del Sistema de Estímulos</t>
  </si>
  <si>
    <t>Ejecutar y evaluar las actividades del Sistema de Estímulos que generen impacto en la población de servidores de la Entidad, y que se encuentran identificadas en el Plan de Bienestar Social Laboral</t>
  </si>
  <si>
    <t>Consolidar la información obtenida por la medición</t>
  </si>
  <si>
    <t>Inscripciones y convocatorias a actividades Sistema de Estímulos</t>
  </si>
  <si>
    <t>Base de datos consolidado de Sistema de Estímulos
Reporte trimestral de asistencia al Sistema</t>
  </si>
  <si>
    <t>Instrumento de medición de satisfacción</t>
  </si>
  <si>
    <t>Base de datos consolidado de Sistema de Estímulos</t>
  </si>
  <si>
    <t>Componente 5</t>
  </si>
  <si>
    <t>Sistema de Seguridad y Salud en el trabajo</t>
  </si>
  <si>
    <t>Mejorar las condiciones de Salud y Seguridad en el Trabajo del personal que presta servicios al MEN</t>
  </si>
  <si>
    <t>Desarrollo de las actividades que son competencia de TH dentro del  plan de trabajo de la implementacion del SGSST</t>
  </si>
  <si>
    <t>Diseñar e implementar los planes y programas acordes con las necesidades y características poblacionales de los colaboradores de la Entidad</t>
  </si>
  <si>
    <t>Fortalecer el plan de comunicaciones del SGSST a través de la sensibilización y divulgación de la Política, objetivos, indicadores y plan  anual de trabajo</t>
  </si>
  <si>
    <t>Fortalecer el seguimiento al desempeño del SGSST a través de la mejora continua, la revisión por la alta dirección y la auditoría</t>
  </si>
  <si>
    <t>Fortalecer el Programa de Medicina Preventiva y del Trabajo a través de la Comunidad de Hábitos de Vida Saludable y las actividades de promoción y prevención.</t>
  </si>
  <si>
    <t>Posicionar el Programa de Contratistas y Subcontratistas a través de la bienvenida a contratistas y proveedores, seguimiento a la afiliación al Sistema de Seguridad Social Integral, la consolidación del perfil sociodemográfico y la inclusión a los Programas de Vigilancia Epidemiológica de la Entidad.</t>
  </si>
  <si>
    <t>Planes y programas del SGSST</t>
  </si>
  <si>
    <t>$70.000.000 por reinversión de Positiva ARL</t>
  </si>
  <si>
    <t>Plan de comunicaciones y plan anual de trabajo</t>
  </si>
  <si>
    <t>Iinforme de ejecución de actividades y seguimiento de indicadores</t>
  </si>
  <si>
    <t>Documento programa hábitos de vida saludable</t>
  </si>
  <si>
    <t>Documento programa de contratistas</t>
  </si>
  <si>
    <t>Evaluación del Desempeño Laboral</t>
  </si>
  <si>
    <t>Medir en forma adecuada el desempeño laboral de los servidores</t>
  </si>
  <si>
    <t>Servidores susceptibles de evaluación de desempeño desarrollando las fases del proceso de evaluación del desempeño laboral a través del aplicativo</t>
  </si>
  <si>
    <t>Realizar pruebas al aplicativo de EDL para servidores de CA y de LNR (no gerentes) para su salida en vivo con la fijación de compromisos de la vigencia 2017 - 2018 durante el mes de enero y verificación del funcionamiento de la versión anterior para el cierre de la EDL vigencia 2016 - 2017.</t>
  </si>
  <si>
    <t>Realizar pruebas al aplicativo de EDL para servidores con nombramiento provisional y de aquellos que desempeñan un empleo temporal, para su salida en vivo con la fijación de compromisos de la vigencia 2017 - 2018 durante el mes de mayo.</t>
  </si>
  <si>
    <t>Capacitar a evaluados y evaluadores sobre el manejo del nuevo aplicativo.</t>
  </si>
  <si>
    <t>Validar información y publicar manual del usuario.</t>
  </si>
  <si>
    <t>Realizar pruebas al aplicativo de EDL para CA y LNR (no Gerentes) de evaluaciones parciales eventuales, ingreso de evidencias, seguimientos, planes de mejoramiento individual y evaluación final para su salida en vivo en intranet.</t>
  </si>
  <si>
    <t>Realizar seguimiento al avance y cumplimiento de las fases del proceso de evaluación  y generar reporte del aplicativo.</t>
  </si>
  <si>
    <t xml:space="preserve">Aplicativo de EDL.
Reporte de fijación de compromisos </t>
  </si>
  <si>
    <t>Listas de asistencia a talleres</t>
  </si>
  <si>
    <t>Manual de usuario</t>
  </si>
  <si>
    <t>Aplicativo de EDL.
Reporte de evaluaciones parciales.
Evidencias registradas.
Planes de mejoramiento individual generados.</t>
  </si>
  <si>
    <t>Aplicativo de EDL.
Reporte de seguimiento.
Formatos de evaluación generados.</t>
  </si>
  <si>
    <t>Transformar y fortalecer la gestión y la cultura organizacional</t>
  </si>
  <si>
    <t>Contribuir con la eficiencia organizacional del Ministerio de Educación.</t>
  </si>
  <si>
    <t>ANDRES VERGARA BALLEN</t>
  </si>
  <si>
    <t>Implementación de normas internacionales financieras y ajuste al manual contable de la entidad</t>
  </si>
  <si>
    <t>% avance de implementación del proceso de convergencia</t>
  </si>
  <si>
    <t>100% del proceso de alistamiento para convergencia a NIIF implementado</t>
  </si>
  <si>
    <t xml:space="preserve">Porcentaje </t>
  </si>
  <si>
    <t>Revisar de forma detallada el diagnóstico entregado, para así socializar y planear la modificación de procesos impactados por convergencia</t>
  </si>
  <si>
    <t xml:space="preserve">Documento de Diagnostico </t>
  </si>
  <si>
    <t>Definir la nueva política contable del MEN bajo el esquema de NICSP</t>
  </si>
  <si>
    <t>Manual de políticas aprobadas de forma definitiva</t>
  </si>
  <si>
    <t>Entregar, adoptar, socializar e implementar de las recomendaciones realizadas sobre las modificaciones o impactos en los sistemas de información de la entidad derivada de convergencia.</t>
  </si>
  <si>
    <t>Documento de análisis de impacto y recomendaciones en relación con los sistemas de información.</t>
  </si>
  <si>
    <t>Preparar los procesos pertinentes establecidos en la resolución 693 de 2016 emitida por la Contaduría General de la República</t>
  </si>
  <si>
    <t>6 Mesas de trabajo para establecer las modificaciones en el SIG por la implementación de NICSP. 
Construcción de ESFA 2018 bajo normas internacionales</t>
  </si>
  <si>
    <t xml:space="preserve">Efectuar el proceso de estabilización y aplicación de la nueva política contable en el marco de la implementación de NICSP en el MEN.  </t>
  </si>
  <si>
    <t>6 Mesas de seguimiento al proceso de implementación de políticas contables NICSP.</t>
  </si>
  <si>
    <t>Apoyar  a entidades adscritas en el proceso de convergencia con indicaciones de mejores prácticas, mesas de trabajo para compartir experiencias y documentación.</t>
  </si>
  <si>
    <t xml:space="preserve">3 Mesas de trabajo trimestral </t>
  </si>
  <si>
    <t>Efectuar el control a las operaciones presupuestales y financieras con el fin facilitar la toma de decisiones en la administración de los recursos presupuestados al Ministerio de Educación Nacional.</t>
  </si>
  <si>
    <t>Controlar la ejecución presupuestal de la vigencia 2017</t>
  </si>
  <si>
    <t>Número de informes realizados</t>
  </si>
  <si>
    <t>Construir un informe mensual de ejecución presupuestal por dependencia y enviarlo a cada viceministerio y directores de área para la vigencia 2017</t>
  </si>
  <si>
    <t>Reporte de ejecución presupuestal  por tipo de gasto</t>
  </si>
  <si>
    <t>Establecer el nivel de ejecución mensual de las reservas presupuestales durante la vigencia.</t>
  </si>
  <si>
    <t>Construir un informe mensual de ejecución de la reserva constituida por cada dependencia y enviarlo a cada viceministerio y directores de área.</t>
  </si>
  <si>
    <t>Reporte mensual de  ejecución de las reserva</t>
  </si>
  <si>
    <t>Llevar el control de CDP`s y RP´s generados y enviar un informe mensual a cada funcionario financiero de las áreas del Ministerio</t>
  </si>
  <si>
    <t>Elaborar un informe consolidado de CDP Y R.P  organizado por dependencias y entregar a directores de dependencias y gerentes de proyecto</t>
  </si>
  <si>
    <t>Reporte mensual de CDP´s y RP´s</t>
  </si>
  <si>
    <t>Desarrollar procesos eficientes dirigidos a fortalecer la oportunidad en la obligación y giro de los recursos presupuestales asignados al MEN de acuerdo con la normatividad vigente y los objetivos establecidos para el manejo del PAC del MEN.</t>
  </si>
  <si>
    <t xml:space="preserve">Implementar el proceso de cuentas maestras para el giro del SGP en el MEN </t>
  </si>
  <si>
    <t>% de Avance en el proceso de implementación</t>
  </si>
  <si>
    <t>100% del proceso de implementaación de cuentas maestras efectuado</t>
  </si>
  <si>
    <t>Realizar las mesas técnicas de construcción de la resolcuión y anexo técnico para la implementación de cuentas maestras</t>
  </si>
  <si>
    <t>Resolución creación cuentas maestras</t>
  </si>
  <si>
    <t>Archivos con la estructura de información requerida por el MEN en plenos funcionamiento e intercambio</t>
  </si>
  <si>
    <t>Socialización a todas las entidades receptoras de recursos (1.120 municipios y 32 departamentos) de los requerimientos para la apertura de cuentas maestras</t>
  </si>
  <si>
    <t>Documentos de trabajo, oficios, presentaciones, información en la página WEB</t>
  </si>
  <si>
    <t>Registro de cuentas maestras en el sistema</t>
  </si>
  <si>
    <t>100% cuentas registradas en SIIF nación como maestras</t>
  </si>
  <si>
    <t>Alcanzar una ejecución mensual del PAC  por objeto del gasto del 95%</t>
  </si>
  <si>
    <t>PAC pagado Total / PAC asignado Total</t>
  </si>
  <si>
    <t>Mínimo el 95%</t>
  </si>
  <si>
    <t xml:space="preserve">Elaborar un informe consolidado del monto del PAC programada por cada una de las dependencias </t>
  </si>
  <si>
    <t>Indicador de ejecución del PAC autorizado por objeto de gasto</t>
  </si>
  <si>
    <t>Generar reporte del aplicativo SIIF del estado de solicitudes  de PAC ante Ministerio de Hacienda</t>
  </si>
  <si>
    <t>Elaborar un informe consolidado del monto de PAC autorizado por objeto del gasto</t>
  </si>
  <si>
    <t>Realizar mensualmente Comité de PAC con cada una de las áreas misionales</t>
  </si>
  <si>
    <t>Llevar control del indicador de PAC INPANUT que reporta el Ministerio de Hacienda</t>
  </si>
  <si>
    <t>N.A</t>
  </si>
  <si>
    <t>N.A.</t>
  </si>
  <si>
    <t>PROGRAMACIÓN Y EJECUCIÓN PRESUPUESTAL</t>
  </si>
  <si>
    <t>Gestión del conocimiento</t>
  </si>
  <si>
    <t>Escuela Corporativa</t>
  </si>
  <si>
    <t>Programas de aprendizaje organizacional diseñados y en implementación</t>
  </si>
  <si>
    <t xml:space="preserve">Construir el Mapa de conocimiento y priorización de áreas </t>
  </si>
  <si>
    <t>Mapa de conocimiento</t>
  </si>
  <si>
    <t>Fortalecimiento  la gestión sectorial y la capacidad institucional en Colombia</t>
  </si>
  <si>
    <t>1 asesor LNR (Planta MEN)
3 contratistas (Pedagógico - Organizacional-Tecnológico)</t>
  </si>
  <si>
    <t>Estructura y contenidos de programas</t>
  </si>
  <si>
    <t>Reportes de implementación</t>
  </si>
  <si>
    <t>Reporte de sitios y comunidades</t>
  </si>
  <si>
    <t>Transparencia y acceso a la información pública</t>
  </si>
  <si>
    <t>Plan anticorrupción y de Atención al ciudadano</t>
  </si>
  <si>
    <t>Participación ciudadana</t>
  </si>
  <si>
    <t>Rendición de cuentas</t>
  </si>
  <si>
    <t>Servicio al Ciudadano</t>
  </si>
  <si>
    <t>N/A</t>
  </si>
  <si>
    <t>Planeación</t>
  </si>
  <si>
    <t>Ana Cecilia Tamayo Osorio</t>
  </si>
  <si>
    <t xml:space="preserve">Formular e implementar una estrategia permanente de Rendición de Cuentas del Ministerio de Educación hacia la ciudadanía y el sector. </t>
  </si>
  <si>
    <t>Actividades realizadas en la implementación de la estrategia de rendición de cuentas  / Número de actividades programadas</t>
  </si>
  <si>
    <t>Publicar el informe de gestión de la vigencia 2016</t>
  </si>
  <si>
    <t>Informe de Gestión 2016</t>
  </si>
  <si>
    <t>Recibir preguntas de la ciudadanía y gestionar respuestas</t>
  </si>
  <si>
    <t>Informe consolidado de Preguntas y Respuestas al Informe de Gestión 2016</t>
  </si>
  <si>
    <t>Realizar  la Audiencia Pública de Rendición de Cuentas 2016</t>
  </si>
  <si>
    <t>Memorias de la Audiencia</t>
  </si>
  <si>
    <t>Definir y publicar la estrategia de rendición de cuentas para 2017</t>
  </si>
  <si>
    <t xml:space="preserve">Implementar y hacer seguimiento a  la estrategia de rendición de cuentas </t>
  </si>
  <si>
    <t>Documentación recolectada durante la implementación</t>
  </si>
  <si>
    <t xml:space="preserve">Formular e implementar una estrategia permanente de participación ciudadana del Ministerio de Educación hacia la ciudadanía y el sector. </t>
  </si>
  <si>
    <t>Actividades realizadas en la implementación de la estrategia de participación ciudadana / Número de actividades programadas</t>
  </si>
  <si>
    <t>Definir y publicar la estrategia de participación ciudadna para 2017</t>
  </si>
  <si>
    <t>ana Cecilia Tamayo Osorio</t>
  </si>
  <si>
    <t>Poner en marcha el Plan Nacional Decenal de Educación</t>
  </si>
  <si>
    <t>Plan Nacional Decenal de Educación en ejecución</t>
  </si>
  <si>
    <t>Consolidar el documento de política del Plan Nacional Decenal de Educación</t>
  </si>
  <si>
    <t xml:space="preserve">Documento final consolidado </t>
  </si>
  <si>
    <t>Definir una metodología de seguimiento al  Plan Nacional Decenal de Educación</t>
  </si>
  <si>
    <t>Metodología diseñada e implementada</t>
  </si>
  <si>
    <t>100% de diagnóstico calidad de la información sobre identificación de personas de los principales sistemas del MEN (SSNN, SIMAT, FTDH, SNIES)</t>
  </si>
  <si>
    <t xml:space="preserve">Número de actividades realizadas  / Numero de actividades programadas para el diagnostico </t>
  </si>
  <si>
    <t>1 Cruce de base de datos con Minsalud y RNEC
2 Generación de resultados
3 Validación reglas de negocio sistemas de información
4 Recomendaciones para el seguimiento</t>
  </si>
  <si>
    <t>1 Documento elaborado sobre diagnóstico calidad de la información sobre identificación de personas de los principales sistemas del MEN y recomendaciones para mejorar la calidad de la información</t>
  </si>
  <si>
    <t xml:space="preserve">100% de identificación de registros en las bases externas de niñas, niños y jovenes (EPBM y ES) no escolarizados </t>
  </si>
  <si>
    <t>Número de reportes realizados / Número de reportes programados</t>
  </si>
  <si>
    <t xml:space="preserve">1 Cruces bases de datos externas con bases de población estudiantil del MEN
2 Identificación de registros no coincidentes
3 Definición de principales variables de caracterización
4 Diseño y generación de reporte </t>
  </si>
  <si>
    <t>2 Reportes sobre caracterización de población por fuera del sistema (EPBM y ES)</t>
  </si>
  <si>
    <t>100% caracterización de población de EPBM registrada en otros programas sociales para generación de indicadores de cobertura de los programas y focalización</t>
  </si>
  <si>
    <t>Número de reportes e indicadores generados / Número de reportes e indicadores programados</t>
  </si>
  <si>
    <t>1 Cruces bases de datos externas con bases de población estudiantil del MEN
2 Identificación de registros coincidentes
3 Definición de principales variables de caracterización
4 Diseño y generación de reporte e indicadores</t>
  </si>
  <si>
    <t>1 Reporte sobre caracterización de población estudiantil en programas del Gobierno Nacional
2 Indicadores de alcance de los programas sociales en la población estudiantil</t>
  </si>
  <si>
    <t xml:space="preserve">100% de indicadores de adultos diseñados y generados </t>
  </si>
  <si>
    <t>Número de indicadores generados / Número de indicadores programados</t>
  </si>
  <si>
    <t>1 Análisis de la información
2 Propuesta metodologica para el cálculo
3 Calculo de indicadores
4 Revisión de resultados</t>
  </si>
  <si>
    <t>6 Indicadores de adultos construidos para analisis de politica</t>
  </si>
  <si>
    <t xml:space="preserve">100% de revisióny ajuste de los indicadores no publicados y actualización y revisión de los indicadores publicados en el BI Oracle </t>
  </si>
  <si>
    <t>Número de indicadores revisados o actualizados / Número de indicadores programadas para revisión o actualización de BI Oracle</t>
  </si>
  <si>
    <t xml:space="preserve">1 Validación de procesos de cálculo
2 Estructuración y cargue de fuentes
3 Diseño de reporte de  los indicadores
4 Pruebas
</t>
  </si>
  <si>
    <t>100% indicadores faltantes revisados y ajustados e información actualizada de los indicadores publicados</t>
  </si>
  <si>
    <t>100% en la implementación del banco de datos MEN para estudiantes e investigadores</t>
  </si>
  <si>
    <t>Número de actividades realizadas  / Numero de actividades programadas para la implementación del banco de datos MEN</t>
  </si>
  <si>
    <t>1 Configuración de equipo
2 Configuración de servidor
3 Definición de bases y variables disponibles para consulta
4 Anonimización y desidentificación de bases de datos
5 Alojamientos de bases
6 Definición de protocolo de consulta e incorporación en SIG</t>
  </si>
  <si>
    <t>Equipo de cómputo con acceso a servidor a bases anonimizadas y desidentificadas y protocolo de consulta</t>
  </si>
  <si>
    <t>100% en la elaboración y difusión de la política de divulgación de estadísticas sectoriales</t>
  </si>
  <si>
    <t>Número de actividades realizadas  / Numero de actividades programadas para la elaboración de la política de divulgación de estadísticas sectoriales</t>
  </si>
  <si>
    <t>1 Definición de estructura plan de divulgación
2 Actualización política de datos personales
3 Articulación con política de protección de datos personales
4 Articulación con medios de publicación actuales
5 Elaboración de documento</t>
  </si>
  <si>
    <t>Documento de politica de divulgación de estadisticas sectoriales</t>
  </si>
  <si>
    <t>100% de estrategia de  difusión de estadísticas sectoriales por redes sociales</t>
  </si>
  <si>
    <t>Número de actividades realizadas  / Numero de actividades programadas divulgación de estadísticas por redes sociales</t>
  </si>
  <si>
    <t>1 Consolidación de indicadores definitivos 2016
2 Publicación en página de estadísticas
3 Identificación de indicadores a difundir
4 Divulgación por redes sociales</t>
  </si>
  <si>
    <t>Difusión de estadísticas por las redes sociales del Ministerio de Educación Nacional con apoyo de la oficina de comunicaciones</t>
  </si>
  <si>
    <t xml:space="preserve">Transformar y fortalecer la gestion y la cultura institucional </t>
  </si>
  <si>
    <t xml:space="preserve">no aplica </t>
  </si>
  <si>
    <t>Consulta previa a los usuarios y ciudadanos sobre proyectos normativos antes de su adopción</t>
  </si>
  <si>
    <t>porcentaje</t>
  </si>
  <si>
    <t>Proyectos normativos con aportes a los ciudadanos</t>
  </si>
  <si>
    <t>Personal de la oficina juridica</t>
  </si>
  <si>
    <t>Cultura de Servicio al Ciudadano</t>
  </si>
  <si>
    <t>Dora Inés Ojeda</t>
  </si>
  <si>
    <t xml:space="preserve">Actualizar y unificar 4 documento de protocolos de servicio de Atención al Ciudadano en el  MEN, con Secretarias de Educación certificadas
 </t>
  </si>
  <si>
    <t>4 Protocolos actualizados  y divulgados en el MEN y Entidades Territoriales</t>
  </si>
  <si>
    <t>Revisar y actualizar los protocolos de  servicio  al ciudadano del MEN</t>
  </si>
  <si>
    <t>Documento de Protocolo del MEN actualizado</t>
  </si>
  <si>
    <t>2 profesionales de UAC</t>
  </si>
  <si>
    <t>Elaborar un  protocolo de servicio para las Secretarias de Educación Certificadas.</t>
  </si>
  <si>
    <t>Documento de Protocolo de SE actualizado</t>
  </si>
  <si>
    <t>Elaborar Cronograma para la divulgación a las  Secretarias de Educación Certificadas</t>
  </si>
  <si>
    <t>Cronograma</t>
  </si>
  <si>
    <t>Efectuar la divulgación de los protocolos de servicio  al ciudadano en el MEN y en las  Secretarias de Educación Certificadas</t>
  </si>
  <si>
    <t>Listado de secretarias a las cuales se les hizo divulgación</t>
  </si>
  <si>
    <t>31/012/2017</t>
  </si>
  <si>
    <t xml:space="preserve">Aumentar al 90% la Satisfacción de los ciudadanos con relación a los trámites y servicios que ofrece el Ministerio de Educación </t>
  </si>
  <si>
    <t>Aumento de la satisfacción de los clientes de un 87%  al 90%</t>
  </si>
  <si>
    <t xml:space="preserve">Remitrir los resultados de la evaluacion 2017 para la  formulacion de plan de acción  a  Viceministerios. </t>
  </si>
  <si>
    <t>2 Presentaciones de evaluacion de servicios</t>
  </si>
  <si>
    <t>2 Profesionales
 y  Empresa contratada
Subdirección de Contratación.</t>
  </si>
  <si>
    <t>Realizar tramites precontractual y contratactuales (Insumo, supervisión)</t>
  </si>
  <si>
    <t>Documentos contractuales</t>
  </si>
  <si>
    <t xml:space="preserve">Revision y ajuste de formularios
</t>
  </si>
  <si>
    <t xml:space="preserve">formularios </t>
  </si>
  <si>
    <t>Aplicación de encuestas y  procesamiento de información y análisis</t>
  </si>
  <si>
    <t>Informe de avances</t>
  </si>
  <si>
    <t>Elaboración y  presentación de informe  final</t>
  </si>
  <si>
    <t>Informe de resultados</t>
  </si>
  <si>
    <t>Presentación mensual a comité directivo de la gestión documental de las áreas</t>
  </si>
  <si>
    <t xml:space="preserve">Presentación de la gesiton documental </t>
  </si>
  <si>
    <t>Actualización de la reglamentación del derecho de petición y PQRS verbales</t>
  </si>
  <si>
    <t>Reglamentación  de PQRS</t>
  </si>
  <si>
    <t>30/09/201|7</t>
  </si>
  <si>
    <t>Capacitar a 300 servidores en cultura del servicio y/o gestión documental</t>
  </si>
  <si>
    <t xml:space="preserve">Listas de asistencia
Documento de Presentacion
</t>
  </si>
  <si>
    <t xml:space="preserve">Ajustar la aplicación de gestión documental y divulgar nuevas funcionalidades </t>
  </si>
  <si>
    <t>Semaforo y tutorial del sistema de gestion documental</t>
  </si>
  <si>
    <t>Disminuir tiempo de atención en sala de 14.50 a 12.50 minutos</t>
  </si>
  <si>
    <t>minutos empleados en la atencion global en sala</t>
  </si>
  <si>
    <t>12.50</t>
  </si>
  <si>
    <t>numero</t>
  </si>
  <si>
    <t>14.30</t>
  </si>
  <si>
    <t>13.50</t>
  </si>
  <si>
    <t>Realizar  el estudio de  tiempos de espera de los servicios y  establecer estrategias para gestionar los tiempos de espera</t>
  </si>
  <si>
    <t>Repórtes de  tiempos de espera y documento estrategia gesiton de tiempos de espera</t>
  </si>
  <si>
    <t>02/28/2017</t>
  </si>
  <si>
    <t>2 Profesionales UAC  y empresa Outsourncing</t>
  </si>
  <si>
    <t>Implementación  estrategias para gestionar los tiempos de espera.</t>
  </si>
  <si>
    <t>informe de tiempos de atencion</t>
  </si>
  <si>
    <t>POLITICA:
GESTIÓN MISIONAL Y DE GOBIERNO</t>
  </si>
  <si>
    <t>Orientada al logro de las metas establecidas, para el cumplimiento de su misión y de las prioridades que el Gobierno defina. Incluye, entre otros, para las entidades de la Rama Ejecutiva del orden nacional, los indicadores y metas de Gobierno que se registran en el Sistema de Seguimiento a Metas de Gobierno, administrado por el Departamento Nacional de Planeación.</t>
  </si>
  <si>
    <t>Fortalecer  la gestión sectorial y la capacidad institucional para mejorar la calidad educativa del País</t>
  </si>
  <si>
    <t>15 Secretaría General</t>
  </si>
  <si>
    <t>Créditos educativos condonados por buenos resultados en las pruebas Saber Pro</t>
  </si>
  <si>
    <t>Fomentar el acceso con calidad y la permanencia de los estudiantes en la educación superior a través de la asignación de incentivos que permitan disminuir la deserción</t>
  </si>
  <si>
    <t>Dirección de Fomento de la Educación Superior</t>
  </si>
  <si>
    <t>18 VES</t>
  </si>
  <si>
    <t>Fortalecimiento de la educación técnica y tecnológica mediante el aumento de la cobertura y el mejoramiento de la pertinencia, a través de la incorporación de nuevos estudiantes a programas que respondan a las necesidades productivas, de competitividad y de desarrollo de cada región, disminuyendo así el nivel de deserción.</t>
  </si>
  <si>
    <t>Dirección de Fomento TyT</t>
  </si>
  <si>
    <t>14 VES</t>
  </si>
  <si>
    <t>Fortalecimiento para el acceso y la permanencia en la educación superior con calidad en Colombia</t>
  </si>
  <si>
    <t>Dirección de Fomento</t>
  </si>
  <si>
    <t>11 VES</t>
  </si>
  <si>
    <t>Aumentar la eficiencia y eficacia del sistema de aseguramiento de la calidad de la educación superior y de la educación para el trabajo y el desarrollo humano.</t>
  </si>
  <si>
    <t>Calidad Superior</t>
  </si>
  <si>
    <t>10 VES</t>
  </si>
  <si>
    <t>Mejorar la gestión académica, administrativa,  financiera y relacional en los establecimientos educativos a través del fortalecimiento de la capacidad institucional de las Entidades Territoriales Certificadas y de las competencias comportamentales y funcionales de los directivos docentes en torno a un modelo de gestión institucional.</t>
  </si>
  <si>
    <t>Calidad - Modelo de Gestión</t>
  </si>
  <si>
    <t>Fortalecer la capacidad de gestión de las secretarías de educación,  los establecimientos educativos, y la política educativa para grupos étnicos.</t>
  </si>
  <si>
    <t>Fortalecimiento a la Gestión Territorial</t>
  </si>
  <si>
    <t xml:space="preserve">Dotar a las entidades territoriales y los prestadores del servicio  de instrumentos y estrategias de política pública en educación inicial
</t>
  </si>
  <si>
    <t>Primera Infancia</t>
  </si>
  <si>
    <t>Establecimientos Educativos con materiales de inglés distribuidos</t>
  </si>
  <si>
    <t xml:space="preserve">Formación a Docentes de Preescolar, básica y media </t>
  </si>
  <si>
    <t>Mejorar la Calidad de la educación en los niveles Preescolar, Básica y Media</t>
  </si>
  <si>
    <t>Dirección de Calidad Educación Básica</t>
  </si>
  <si>
    <t xml:space="preserve">Incrementar y mejorar la infraestructura educativa para los niveles de educación  preescolar, básica y media en zonas urbana y rural del territorio nacional. </t>
  </si>
  <si>
    <t>Cobertura - Infraestructura Construcción</t>
  </si>
  <si>
    <t>Dirección de Cobertura - Población Víctima</t>
  </si>
  <si>
    <t>Incrementar el acceso y  la  permanencia en la educación preescolar, básica y media de los niños, niñas adolescentes, jóvenes y adultos  víctimas del conflicto armado interno en situaciones de riesgo y/o emergencia.</t>
  </si>
  <si>
    <t>Cobertura - Población Vulnerable</t>
  </si>
  <si>
    <t>Contribuir con el acceso y la permanencia escolar de los niños, niñas y adolescentes en edad escolar, registrados en la matricula oficial.</t>
  </si>
  <si>
    <t>Cobertura - PAE</t>
  </si>
  <si>
    <t>1 VEPBM</t>
  </si>
  <si>
    <t>Soporte de solicitud de justificación (correo, Oficio #, ambos Etc)</t>
  </si>
  <si>
    <t xml:space="preserve">Justificación(es) </t>
  </si>
  <si>
    <t>Meta después de modificación</t>
  </si>
  <si>
    <t>Meta 2017</t>
  </si>
  <si>
    <t>Unidad de Medida</t>
  </si>
  <si>
    <t>Producto  (Definido como un Indicador de Producto)</t>
  </si>
  <si>
    <t>Objetivo General</t>
  </si>
  <si>
    <t>Dependencia</t>
  </si>
  <si>
    <t>Área</t>
  </si>
  <si>
    <t>Ambiente laboral</t>
  </si>
  <si>
    <t>Encuentros con la Ministra y Café con los Vices</t>
  </si>
  <si>
    <t>Desarrollar 11 espacios de diálogo y encuentro directo con la Ministra y los Viceminisros</t>
  </si>
  <si>
    <t>Espacios de diálogo y encuentro directo realizados</t>
  </si>
  <si>
    <t>Documento con la estrategia definida</t>
  </si>
  <si>
    <t>1 Contratista (coordinador del PTO)
Recursos de Logísitca para implementación de acciones
Talleristas
Comité de Transformación Organizacional</t>
  </si>
  <si>
    <t>Piezas comunicativas
Agenda de cada espacio</t>
  </si>
  <si>
    <t>Video blogs</t>
  </si>
  <si>
    <t>Informe de seguimiento y evaluación</t>
  </si>
  <si>
    <t>Presentación</t>
  </si>
  <si>
    <t>Informes elaborados</t>
  </si>
  <si>
    <t>Memorias de encuentros</t>
  </si>
  <si>
    <t>Tejiendo Lazos
Intervención a dependencias en Cultura Organizacional</t>
  </si>
  <si>
    <t>Dependencias con plan de ambiente laboral formulado e implementado</t>
  </si>
  <si>
    <t>Informe por dependencia</t>
  </si>
  <si>
    <t>Acompañar la construcción e implementación de los Planes de Acción de Ambiente Laboral por dependencia</t>
  </si>
  <si>
    <t>Planes de ambiente laboral por dependencia</t>
  </si>
  <si>
    <t>Informes de seguimiento</t>
  </si>
  <si>
    <t>Memorias de talleres</t>
  </si>
  <si>
    <t>Potencia tu liderazgo</t>
  </si>
  <si>
    <t>Directivos fortaleciendo sus capacidades de liderazgo</t>
  </si>
  <si>
    <t>Definir de la tipología de liderazgo de los directivos del MEN</t>
  </si>
  <si>
    <t>Documento con tipologías de liderazgo</t>
  </si>
  <si>
    <t>Programa de coaching</t>
  </si>
  <si>
    <t>Actualización de estructura organizacional</t>
  </si>
  <si>
    <t>Cronograma de implementación por dependencia
Procesos ajustados en el SIG</t>
  </si>
  <si>
    <t>Equipo de Trabajo de la Subdirección de Desarrollo Organizacional
Subdirección de Talento Humano</t>
  </si>
  <si>
    <t>Resolución de Distribución de Cargos de la Planta Global
Resolucion única de grupos internos de trabajo
Manual de funciones ajustado</t>
  </si>
  <si>
    <t>Documento de análisis de costos para planta de empleos</t>
  </si>
  <si>
    <t>No Aplica</t>
  </si>
  <si>
    <t>Cumplir la implementacion del Sistema de Seguridad de la Informacion en 80% y del 100% Sistema de Seguridad y Salud en el Trabajo</t>
  </si>
  <si>
    <t>(# actividades ejecutadas y productos cumplidos  / # actividades ejecutadas y productos planeados ) *100</t>
  </si>
  <si>
    <t>80
100</t>
  </si>
  <si>
    <t>1. Implementar los controles de Seguridad de la Informacion establecidos en la fase de implementacion y gestion del MSPI</t>
  </si>
  <si>
    <t>1. Matriz de riesgos de la seguridad en la informacion en areas misionales
2. Actualizacion de matriz de requisitos legales de seguridad de la informacion
3. Plan anual de trabajo con indicadores de Gestion del Modelos de Seguridad y Privacidad en la Informacion
4.. Documentación del Sistema subida al SIG
5. Informe de autoevaluación de implementación
6. Informe de cumplimiento Objetivos e indicadores
7. Informe de revisión por la dirección</t>
  </si>
  <si>
    <t xml:space="preserve">1  Contratista Seguridad de la Información
1 Contratista </t>
  </si>
  <si>
    <t>2. Desarrollar las acciones requeridas para el Cumplimiento del SGSST:
- Culminar con la documentación del Sistema (40% restante)
- Realizar la evaluación de la implementación
- Evaluar cumplimiento de objetivos e indicadores
- Realizar revisión por la Dirección</t>
  </si>
  <si>
    <t>1. Documentación del Sistema subida al SIG
2. Informe de autoevaluación de implementación
3. Informe de cumplimiento Objetivos e indicadores
4. Informe de revisión por la dirección</t>
  </si>
  <si>
    <t>2. Generar estrategias de sensibilización y concientización de los sistemas de Gestión</t>
  </si>
  <si>
    <t>Estrategias de sensibilización y concioentización Implementadas</t>
  </si>
  <si>
    <t>3. Desarrollar actividades de Capacitación a los colaboradores del MEN</t>
  </si>
  <si>
    <t>Actividades de Capacitación Implementadas</t>
  </si>
  <si>
    <t>Trámites optimizados</t>
  </si>
  <si>
    <t>1. Realizar diagnóstico de los tramites del Men</t>
  </si>
  <si>
    <t>Documento y Análisis de Trámites del MEN</t>
  </si>
  <si>
    <t>2. Realizar plan de racionalización de trámites</t>
  </si>
  <si>
    <t>Plan de Racionalización de Tramites</t>
  </si>
  <si>
    <t>Fortalecimiento del desempeño institucional y sectorial</t>
  </si>
  <si>
    <t>Procedimientos optimizados y  modelados</t>
  </si>
  <si>
    <t>1. Implementar las acciones de optimización identificadas en los procedimientos priorizados</t>
  </si>
  <si>
    <t>Informe de Seguimiento y resultado de la optimización de Procedimientos</t>
  </si>
  <si>
    <t>2. Realizar modelamiento de procedimientos priorizados para mejorar la eficiencia en la gestión</t>
  </si>
  <si>
    <t>Proceso Modelado con propuesta de ajustes</t>
  </si>
  <si>
    <t>Fortalecimiento de las Entidades Adscritas y Vinculadas</t>
  </si>
  <si>
    <t>100% de cumplimiento en actividades presentadas en el plan de Asistencia Tecnica</t>
  </si>
  <si>
    <t>Actividades ejecutadas y productos elaborados</t>
  </si>
  <si>
    <t>Planeacion de asistencia tecnica a prestar en las Entidades Adsdritas y Vinculadas</t>
  </si>
  <si>
    <t>Plan de Asistencia Tecnica diferencial por entidad A y V</t>
  </si>
  <si>
    <t>Equipo de trabajo de la SDO
Recursos de logística para talleres de planeación y gestión con entidades A y V</t>
  </si>
  <si>
    <t>Ejecutar el plan de asistencia tecnica dirigidos a las Entidades Adsdritas y Vinculadas</t>
  </si>
  <si>
    <t>Documento con buenas prácticas de gestión en las A y V</t>
  </si>
  <si>
    <t xml:space="preserve">Acompañar a las Entidades Adcritas y Vinculadas en la implementacion del MUG </t>
  </si>
  <si>
    <t>Documento de seguimiento Asistencia Tecnica</t>
  </si>
  <si>
    <t>Crear comunidades de practica de la SDO para la prestacion de asistencia tecnica</t>
  </si>
  <si>
    <t>Comunidad de Practica en modalidad Presencial y Virtual</t>
  </si>
  <si>
    <t>Elaborar documento de lineamientos para la integración de los sistemas de gestión</t>
  </si>
  <si>
    <t>Documento de Lineamientos</t>
  </si>
  <si>
    <t>Componente 6</t>
  </si>
  <si>
    <t>Componente 7</t>
  </si>
  <si>
    <t>Mejoramiento Continuo</t>
  </si>
  <si>
    <t>María Helena Ordóñez Burbano</t>
  </si>
  <si>
    <t>Mantener el nivel de madurez del MECI en el nivel Avanzado</t>
  </si>
  <si>
    <t>Promedio simple del resultado de la medición  los factores evaluados para determinar el nivel de madurez del MECI , de acuerdo con la metodología DAFP</t>
  </si>
  <si>
    <t>Nivel de madurez del MECI  igual o superior al 90% (anual)</t>
  </si>
  <si>
    <t>Realizar 2 eventos de capacitación:
1. Mantenimiento y fortalecimiento de las habilidades y competencias de los auditores internos de calidad.
2. Temas relativos al Modelo Estándar de Control Interno, dirigido a los Jefes de Control Interno de las entidades adcritas y vinculadas.</t>
  </si>
  <si>
    <t>Realizar la evaluación anual del estado del sistema de Control Interno Institucional</t>
  </si>
  <si>
    <t>Determinar el grado de conformidad del Sistema Integrado de Gestión, con respecto al cumplimiento de la NTCGP:1000: 2009, MECI 2014 e ISO 14001 y demás modelos referenciales, presentando dos informes a la alta dirección</t>
  </si>
  <si>
    <t>Indice de dismunución  o aumento de No Conformidades y/o hallazgos, con respecto a la vigencia anterior:
NCH 2016 - NCH2017= X /NCH 2016*100</t>
  </si>
  <si>
    <t>Informes</t>
  </si>
  <si>
    <t>Realizar evaluación de los procesos institucionales mediante el desarrollo de auditorías internas integrales, de acuerdo con el Programa Anual de Auditorías aprobado por el Comité  de Coordinación del Sistema de Control Interno del Ministerio.</t>
  </si>
  <si>
    <t>Acciones de mejora cerradas /total de acciones con vencimiento en el periodo</t>
  </si>
  <si>
    <t>Realizar el seguimiento a los planes de mejoramiento y asesorías para el análisis de causas de hallazgos de auditoría.</t>
  </si>
  <si>
    <t>PLANEACIÓN</t>
  </si>
  <si>
    <t>Realizar seguimiento detallado a la ejecución presupuestal de la entidad a nivel de rubros</t>
  </si>
  <si>
    <t>Presentaciones elaboradas para comité directivo / Presentaciones para comité directivo programadas</t>
  </si>
  <si>
    <t>Realizar mensualmente los ejercicios de tablero de control, para monitorear la ejecución presupuestal del sector</t>
  </si>
  <si>
    <t>Presentaciones de tablero de control presentadas en comités directivos</t>
  </si>
  <si>
    <t>Garantizar el giro oportuno de recursos del SGP educación</t>
  </si>
  <si>
    <t>Matrices de giro elaboradas / Matrices de giro programadas</t>
  </si>
  <si>
    <t>Análisis de las necesidades del PAC para cada una de las Entidades Territoriales y realización de la programación de giro</t>
  </si>
  <si>
    <t>Matrices de giro elaboradas</t>
  </si>
  <si>
    <t xml:space="preserve">Realizar seguimiento oportuno a la ejecución presupuestal de las entidades adscritas, en el marco de la Estrategia de planeación Institucional y sectorial en coordinación con los Grupos de la OAPF y la Subdirección de Desarrollo Organizacional  </t>
  </si>
  <si>
    <t>Documentos elaborados con la información de las entidades del sector / Documentos programados</t>
  </si>
  <si>
    <t>Análisis sobre la ejecución presuspuestal de las entidades adscritas al MEN
Realizar sesiones de retroalimentación para conocer el avance cumplimiento metas financieras</t>
  </si>
  <si>
    <t>Documento de análisis sobre la situación presupuestal de las entidades adscritas</t>
  </si>
  <si>
    <t>Garantizar la distribución eficiente de los recursos del SGP educación a todas las ETC</t>
  </si>
  <si>
    <t>Valor de los recursos del SGP distribuidos / Valor total de la Apropiación SGP para la vigencia 2016</t>
  </si>
  <si>
    <t>Elaboración de metodología, recopilación de variables de cálculo y estimación de las asignaciones por ETC</t>
  </si>
  <si>
    <t>Documentos de distribución de los recursos del SGP</t>
  </si>
  <si>
    <t>Realizar la presupuestación de gastos de funcionamiento y de inversión del MEN</t>
  </si>
  <si>
    <t>Presupuestos elaborados y aprobados / Presupuestos programados</t>
  </si>
  <si>
    <t>Compilación de información, realización de estimaciones y requerimientos de presupuestos del MEN</t>
  </si>
  <si>
    <t>Presupuesto de funcionamiento e inversión del MEN para la siguiente vigencia</t>
  </si>
  <si>
    <t>Garantizar la asignación oportuna de los recursos provenientes del PGN a las Universidades Públicas</t>
  </si>
  <si>
    <t>Actos administrativos atendidos / Solicitudes programadas</t>
  </si>
  <si>
    <t xml:space="preserve">Gestionar la solicitud de trámites relacionados con la bolsa de recursos en educación superior:Votaciones, Estampilla, IPC, CREE, artículo 87 CESU, Concurrencia Pensional y/o  algunos relacionados con aportes Nación </t>
  </si>
  <si>
    <t>Resoluciones administrativas</t>
  </si>
  <si>
    <t>Implementar ficha técnica de distribución de bolsa de recursos de universidades públicas</t>
  </si>
  <si>
    <t>Ficha técnica implementada</t>
  </si>
  <si>
    <t>Consolidación de información de distribución de bolsa de recursos, diseñar y elaborar estructura de ficha técnica</t>
  </si>
  <si>
    <t>Garantizar la distribución equitativa y eficiente de los recursos provenientes del PGN a las ET para financiar la estrategia de alimentación escolar</t>
  </si>
  <si>
    <t>Documentos de metodologías aprobadas e implementadas / documentos programados</t>
  </si>
  <si>
    <t>Asesorar la construcción e implementación de las metodologías de distribución de recursos para alimentación escolar</t>
  </si>
  <si>
    <t>Metodologias de distribución aprobadas</t>
  </si>
  <si>
    <t>Alinear las metodologías de distribución de recursos a Universidades e Instituciones de Educación Superior con las metas del sector educación.</t>
  </si>
  <si>
    <t xml:space="preserve">Metodologías ajustada a las metas del sector educativo </t>
  </si>
  <si>
    <t>Realizar mesas de trabajo con el Gripo de Proyectos de Inversión y áreas técnicas</t>
  </si>
  <si>
    <t>Metodologias de distribución alineadas a las metas del sector educativo</t>
  </si>
  <si>
    <t>Consolidar una estrategia de seguimiento a los recursos de inversión e indicadores  del MEN, mediante un rablero de seguimiento</t>
  </si>
  <si>
    <t>Reportes de seguimiento a la ejecución de los proyectos de inversión e indicadores</t>
  </si>
  <si>
    <t>Consolidar y generar un informe de avances físicos y financieros de los proyectos de inversión</t>
  </si>
  <si>
    <t>Documento periódico de seguimiento</t>
  </si>
  <si>
    <t>Avanzar en la construccion del Tablero de Control</t>
  </si>
  <si>
    <t>Herramienta de seguimiento</t>
  </si>
  <si>
    <t>Incorporar el reporte de los indicadores del PND dentro del SSP</t>
  </si>
  <si>
    <t>Ajustar el 100% de los proyectos de inversión del MEN, para ejecución 2017</t>
  </si>
  <si>
    <t>Fichas de inversión ajustadas   / Total Fichas de Inversión en BPIN para 2017</t>
  </si>
  <si>
    <t>Revisar y aprobar las cadenas de valor actualizadas por las diferentes áreas del MEN.</t>
  </si>
  <si>
    <t>Cadenas de Valor revisadas y aprobadas por la Oficina Asesora de Planeación y Finanzas - OAPF</t>
  </si>
  <si>
    <t>Actualizar las fichas EBI para ajuste a decreto de liquidación 2017</t>
  </si>
  <si>
    <t>Fichas EBI actualizadas en el SUIFP con las cadenas de valor del MEN</t>
  </si>
  <si>
    <t>Ajustar el 100% de los proyectos de inversión del MEN  a la estructura de cadena de valor de los programas presupuestales 2018</t>
  </si>
  <si>
    <t>Fichas de inversión ajustadas   / Total Fichas de Inversión en BPIN para 2018</t>
  </si>
  <si>
    <t>Acompañar y asesorar a las áreas en la formulación o revisión de los proyectos de inversión 2018</t>
  </si>
  <si>
    <t>Cadenas de valor enviadas por las áreas</t>
  </si>
  <si>
    <t>Revisar y aprobar las cadenas de valor de los proyectos de inversión realizadas por las diferentes áreas del MEN.</t>
  </si>
  <si>
    <t>Actualizar las fichas EBI en el SUIFP para la solicitud de recursos de inversión 2018</t>
  </si>
  <si>
    <t>Fichas BPIN actualizadas en el SUIFP con las cadenas de valor del MEN</t>
  </si>
  <si>
    <t>Incorporar lineamientos para proyectos de inversión en temas de posconflicto, en caso que se generen desde DNP</t>
  </si>
  <si>
    <t>Fichas BPIN actualizadas en el SUIFP con los lineamientos de posconflicto</t>
  </si>
  <si>
    <t>PLAN ANUAL DE ADQUISICIONES</t>
  </si>
  <si>
    <t>No aplica</t>
  </si>
  <si>
    <t xml:space="preserve">Tecnología </t>
  </si>
  <si>
    <t>Francisco Javier Pulido Fajardo</t>
  </si>
  <si>
    <t>Ejecución 25% de la implementacion de RENE</t>
  </si>
  <si>
    <t>(Actividades cumplidas /Actividades planeadas) *100</t>
  </si>
  <si>
    <t>Priorización de los sistemas de información a intervenir año 2017</t>
  </si>
  <si>
    <t>Mapa de priorizacion de sistemas de información</t>
  </si>
  <si>
    <t>Jefe de la Oficina, Coordinación de Aplicaciones, tres profesionales del proyecto RENE</t>
  </si>
  <si>
    <t>Estructuración del anexo técnico para inicio implementación Roadmap Sistemas de Información del Ministerio.</t>
  </si>
  <si>
    <t>Anexo Tecnico definido</t>
  </si>
  <si>
    <t>Tres profesionales del proyecto RENE</t>
  </si>
  <si>
    <t>Formalización del Plan de trabajo para el inicio de la implementación Roadmap Sistemas de Información del Ministerio.</t>
  </si>
  <si>
    <t>Plan de trabajo aprobado</t>
  </si>
  <si>
    <t>Líder del proyecto RENE</t>
  </si>
  <si>
    <t>Estructuración del anexo técnico para inicio implementación Registros Unicos, con base en los resultados de la Fase I de Definición y Diseño.</t>
  </si>
  <si>
    <t>Anexo Técnico definido</t>
  </si>
  <si>
    <t>Realizar el trámite de legalización en línea</t>
  </si>
  <si>
    <t>Trámite de legalizaciones en linea</t>
  </si>
  <si>
    <t>Efectuar el desarrollo de la aplicación para los diferentes navegadores de internet</t>
  </si>
  <si>
    <t xml:space="preserve">Aplicación ajustada para diversos navegadores </t>
  </si>
  <si>
    <t>Profesional de la OATYSI
Profesional de la UAC</t>
  </si>
  <si>
    <t>Ajustar el desarrollo para incluir la firma digital con el nuevo formato</t>
  </si>
  <si>
    <t>Aplicación ajustada al nuevo formato de firma digital</t>
  </si>
  <si>
    <t>Realizar las pruebas de la aplicación y hacer los ajustes que se deriven</t>
  </si>
  <si>
    <t>Informe técnico de pruebas realizadas y ajustes efectuados</t>
  </si>
  <si>
    <t>Poner en producción el trámite en línea</t>
  </si>
  <si>
    <t>Trámite en línea</t>
  </si>
  <si>
    <t xml:space="preserve">Elaborar Programa de Gestión del Cambio </t>
  </si>
  <si>
    <t xml:space="preserve">300 personas sensibilizadas en el programa de gestión documental </t>
  </si>
  <si>
    <t xml:space="preserve">Elaborar estrategias de comunicación del programa de gestión documental.
Programar las  sensibilizaciones 
Elaborar y socializar la  presentacion de sensibilizaciones
</t>
  </si>
  <si>
    <t>Presentación
Listados de Asistencia.</t>
  </si>
  <si>
    <t>4 profesionales</t>
  </si>
  <si>
    <t>Socializacion a servidores de planta de los procedimientos GD</t>
  </si>
  <si>
    <t>Realizar socializacion a traves de los medios de comunicación del Ministerio de los procesos y procedimientos actualziados del macroprocesos de gestión documental</t>
  </si>
  <si>
    <t>Piezas  de comunicacion
Listados de Asistencia.</t>
  </si>
  <si>
    <t xml:space="preserve">Digitalizar Resoluciones </t>
  </si>
  <si>
    <t xml:space="preserve">Número de imágenes digitalizadas  / Numero total de folios de resoluciones </t>
  </si>
  <si>
    <t>Solicitar cotización al AGN
Elaborar Insumo de contración
Ejecutar contrato
Supervisar contrato
Recibir producto</t>
  </si>
  <si>
    <t xml:space="preserve">Imágenes de Resoluciones digitalizadas </t>
  </si>
  <si>
    <t>Fortalecimiento de la gestión sectorial y la capacidad institucional en  Colombia</t>
  </si>
  <si>
    <t>Realizar el índice bibliográfico de nominas digitalizadas.</t>
  </si>
  <si>
    <t xml:space="preserve">Tomos de nóminas con  índice bibliográfico/Tomos de nomina entregados para elaboracion de índice. </t>
  </si>
  <si>
    <t xml:space="preserve"> Índice bibliográfico </t>
  </si>
  <si>
    <t>2 profesionales</t>
  </si>
  <si>
    <t>Sensibilización a los servidores sobre los procedimientos de gestión documental</t>
  </si>
  <si>
    <t>Gestión de la Calidad</t>
  </si>
  <si>
    <t>Efienciencia Administrativa y Cero Papel</t>
  </si>
  <si>
    <t>Racionalización de trámites</t>
  </si>
  <si>
    <t>Modernización institucional</t>
  </si>
  <si>
    <t>Gestión de Tecnologías de información</t>
  </si>
  <si>
    <t>Gestión Documental</t>
  </si>
  <si>
    <t>Fortalecimiento de la gestión del conocimiento y la innovación</t>
  </si>
  <si>
    <t>Componente 8</t>
  </si>
  <si>
    <t>Gestión de la cultura organizacional y gestión del cambio</t>
  </si>
  <si>
    <t>Componente 9</t>
  </si>
  <si>
    <t>Fortalecer el modelo estándar de control interno</t>
  </si>
  <si>
    <t xml:space="preserve">Tramitar y gestionar  las comisiones solicitadas por los servidores del MEN </t>
  </si>
  <si>
    <t>Realizar informe mensual de los saldos de los CDP correspondientes al contrato de Tiquetes, teniendo en cuanta las comisiones solicitadas por cada dependencia.</t>
  </si>
  <si>
    <t>Informe de saldos por dependencia de la disponibilidad presupuestal</t>
  </si>
  <si>
    <t>Profesionales asignados al macroproceso y Coordinador SGA</t>
  </si>
  <si>
    <t>Entregar informe mensual de las comisiones y expedición de tiquetes realizados.</t>
  </si>
  <si>
    <t>Informe de número de comisiones y tiquetes con valores ejecutados.</t>
  </si>
  <si>
    <t>Recepción de documentación para el trámite de Legalización de Comisiones</t>
  </si>
  <si>
    <t>Informe mensual de las comisiones legalizadas</t>
  </si>
  <si>
    <t xml:space="preserve">Entregar la información y prestar apoyo para la implementación del sistema SAP </t>
  </si>
  <si>
    <t>Entrega  oportuna de la información solicitada y requerida para la migración de la información e implementación del sistema SAP</t>
  </si>
  <si>
    <t>Modificación y cancelación de comisiones solicitadas por las dependencias</t>
  </si>
  <si>
    <t>Informe mesual de las comisiones modificadas y canceladas por dependencia</t>
  </si>
  <si>
    <t>Actividades ejecutadas / actividades programadas</t>
  </si>
  <si>
    <t>Judith Castañeda</t>
  </si>
  <si>
    <t>Eficiencia organizacional</t>
  </si>
  <si>
    <t>Austeridad del gasto</t>
  </si>
  <si>
    <t xml:space="preserve">Realizar y controlar las actividades ambientales programadas mensualmente. </t>
  </si>
  <si>
    <t xml:space="preserve">Informe de actividades realizadas, reporte de indicadores y seguimiento de los contratos con responsabilidad ambiental. </t>
  </si>
  <si>
    <t>Seguimiento mensual de los consumos y valores de energía, agua, papel y residuos.</t>
  </si>
  <si>
    <t>Informe de consumos y valores mensuales</t>
  </si>
  <si>
    <t># actividades ejecutadas / # actividades planeadas</t>
  </si>
  <si>
    <t>Participar y fortalecer los programas ambientales dando cumplimiento a las políticas establecidas para el MEN.</t>
  </si>
  <si>
    <t>Plan Estratégico de Talento Humano</t>
  </si>
  <si>
    <t>Plan Anual de vancantes</t>
  </si>
  <si>
    <t>Capacitación</t>
  </si>
  <si>
    <t>Bienestar e incentivos</t>
  </si>
  <si>
    <t>Actualización sistemas de información</t>
  </si>
  <si>
    <t># de estrategias actualizadas / Total de estrategias del PAAC * 100</t>
  </si>
  <si>
    <t>Revisar y definir ajustes a las estrategias definidas y publicadas</t>
  </si>
  <si>
    <t>Validar ajustes a las estrategias con los líderes</t>
  </si>
  <si>
    <t>Publicación de ajustes al PAAC</t>
  </si>
  <si>
    <t>Seguimientos en la ejecución del PAAC</t>
  </si>
  <si>
    <t>PAAC ajustado</t>
  </si>
  <si>
    <t>Seguimientos a la ejecución de las acciones de cada estrategia</t>
  </si>
  <si>
    <t>Profesional especializado</t>
  </si>
  <si>
    <t>Construir y publicar los video blogs (estructura, contenidos)</t>
  </si>
  <si>
    <t>Realizar seguimiento y evaluación de los encuentros y espacios de diálogo</t>
  </si>
  <si>
    <r>
      <rPr>
        <b/>
        <sz val="8"/>
        <rFont val="Arial"/>
        <family val="2"/>
      </rPr>
      <t>Definir la estrategia</t>
    </r>
    <r>
      <rPr>
        <sz val="8"/>
        <rFont val="Arial"/>
        <family val="2"/>
      </rPr>
      <t xml:space="preserve"> de encuentros y espacios de diálogo (metodología, invitados, agenda, etc)</t>
    </r>
  </si>
  <si>
    <r>
      <rPr>
        <b/>
        <sz val="8"/>
        <rFont val="Arial"/>
        <family val="2"/>
      </rPr>
      <t>Organizar y realizar los encuentros</t>
    </r>
    <r>
      <rPr>
        <sz val="8"/>
        <rFont val="Arial"/>
        <family val="2"/>
      </rPr>
      <t xml:space="preserve"> y espacios de diálogo (convocatoria, logística, comunicaciones, etc)</t>
    </r>
  </si>
  <si>
    <t>Plan anualizado de caja - PAC</t>
  </si>
  <si>
    <t>Proyectos de inversión</t>
  </si>
  <si>
    <t>Implementación de normas internacionales</t>
  </si>
  <si>
    <t># de acciones ejecutadas / # de acciones planeadas * 100</t>
  </si>
  <si>
    <t>Difinicr las PAA por dependencias</t>
  </si>
  <si>
    <t>Consolidar PAA MEN</t>
  </si>
  <si>
    <t>Efectuar seguimiento al cumplimineto del PAA</t>
  </si>
  <si>
    <t>Ejecutar el 100% del PAA del Ministerio</t>
  </si>
  <si>
    <t>PAA Consolidado</t>
  </si>
  <si>
    <t>Seguimientos PAA</t>
  </si>
  <si>
    <t xml:space="preserve"> PAA actualizado</t>
  </si>
  <si>
    <t>Actualizar al menos una vez el PAA</t>
  </si>
  <si>
    <t>Reducir de 15 a 12 días el tiempo de respuesta a las solicitudes de trámite de cesantías</t>
  </si>
  <si>
    <t>Días empleados en la respuesta a las solicitudes de trámite de cesantías</t>
  </si>
  <si>
    <t>número</t>
  </si>
  <si>
    <t xml:space="preserve">Reforzar el equipo de trabajo para reducir en un (1) día el plazo de respuesta para trámite de cesantías </t>
  </si>
  <si>
    <t>Informe de tiempos de respuesta de solicitudes de trámite de cesantías</t>
  </si>
  <si>
    <t>Grupo de Administración del Vínculo Laboral
Subdirección de Desarrollo  organizacional
Unidad de Atención al Ciudadano</t>
  </si>
  <si>
    <t>Publicar a través de los medios institucionales los requisitos para retiro parcial de cesantías.</t>
  </si>
  <si>
    <t>Publicaciones en medios internos del MEN
Informe de tiempos de respuesta de solicitudes de trámite de cesantías</t>
  </si>
  <si>
    <t xml:space="preserve">Reforzar el equipo de trabajo para reducir en dos (2) días más  el plazo de respuesta para trámite de cesantías </t>
  </si>
  <si>
    <t>Ajustar e implementar en articulación con  la Subdirección de Desarrollo Organizacional y la UAC el acuerdo de nivel de servicio para trámite de cesantías a 12 días hábiles</t>
  </si>
  <si>
    <t>Documento ANS ajustado</t>
  </si>
  <si>
    <t>Reducir de 15 a 12 días el tiempo de respuesta a las solicitudes de certificados laborales de servidores y ex-servidores</t>
  </si>
  <si>
    <t>Días empleados en la respuesta a las solicitudes de certificados laborales de servidores y ex-servidores</t>
  </si>
  <si>
    <t>Gestionar recursos financieros y humanos para el proceso de digitalización de la información  de resoluciones y  nóminas de exservidores y priorizar años a digitalizar, digitalizar y elaborar indices.</t>
  </si>
  <si>
    <t>Certificado de disponibilidad presupuestal
Documentos digitalizados e Indices</t>
  </si>
  <si>
    <t>Grupo de Administración del Vínculo Laboral
Profesional  de Subdirección de  desarrollo  organizacional y profesional de la Unidad de Atención al Ciudadano</t>
  </si>
  <si>
    <t>Reforzar el equipo de trabajo del Grupo de Certificaciones para reducir los términos de respuesta  de los trámites coorespondientes a certificados laborales de servidores y ex-servidores</t>
  </si>
  <si>
    <t>Informe de tiempos de respuesta de solicitudes de trámites asignados al Grupo de Certificaciones</t>
  </si>
  <si>
    <t>Establecer línea base en términos de respuesta de la UAC al Grupo de Certificaciones en lo correspondiente a nóminas, resoluciones e historias laborales y por tanto a partir de ello la reducción de términos de respuesta entre la UAC y el Grupo de Certificaciones</t>
  </si>
  <si>
    <t>Informe en el que se establezca la línea base y la reducción de terminos de respuesta</t>
  </si>
  <si>
    <t xml:space="preserve"> Llevar a cabo control de tiempos de los trámites asignados al Grupo de Certificaciones a través del Sistema de Gestión Documental</t>
  </si>
  <si>
    <t>Reporte  semanal de seguimiento de los trámites próximos a su vencimiento (STH)</t>
  </si>
  <si>
    <t>Disminuir de 5 a 2 dias en tramites internos para notificaciones</t>
  </si>
  <si>
    <t>Días empleados en tramites internos para notificaciones</t>
  </si>
  <si>
    <t>Fichas ajustadas</t>
  </si>
  <si>
    <t>Profesional de Desarrollo Orgnaizacional  y Profesional Oficina  de Tecnologia, oficina asesora de comunicaciones y unidad de atencion al ciudadano
Profesional de Unidad de Atención al Ciudadano.</t>
  </si>
  <si>
    <t>Piezas comunicativas</t>
  </si>
  <si>
    <t>informe de evaluacion</t>
  </si>
  <si>
    <t>40/052017</t>
  </si>
  <si>
    <t xml:space="preserve">Elaborar el documento de requerimientos funcionales  y de  descripción de  alto nivel para la  fase II.
Elaboración del Catálogo de requerimientos Fase II.
Gestionar  recursos para fases II.
</t>
  </si>
  <si>
    <t>documentos de requerimientos funcionales
Cotización  fase II y  solicitud presupuesto 2018.</t>
  </si>
  <si>
    <t>Formular, ejecutar y evaluar el Plan Anticorrupción y de Atención al Ciudadano</t>
  </si>
  <si>
    <t>Evaluar la funcionalidad de la fase I</t>
  </si>
  <si>
    <t>Efectuar de los  cambios  del proceso de notificación y realizar las pruebas funcionales</t>
  </si>
  <si>
    <t>Implementar  y  Divulgar el sistema SIGAA  fase I a servidores  del Ministerio.</t>
  </si>
  <si>
    <t>Ajustar e implementar en articulación con  la SDO y UAC el acuerdo de nivel de servicio para trámite de certificados laborales de servidores y ex-servidores a 12 días hábiles</t>
  </si>
  <si>
    <t>MINISTERIO DE EDUCACIÓN NACIONAL</t>
  </si>
  <si>
    <t>Observaciones</t>
  </si>
  <si>
    <t>Avance 2° Trimestre 2017</t>
  </si>
  <si>
    <t>Avance 3° Trimestre 2017</t>
  </si>
  <si>
    <t>Avance 4° Trimestre 2017</t>
  </si>
  <si>
    <r>
      <t xml:space="preserve">Raciones alimentarias contratadas, para la atención a beneficiarios a través de los complementos alimentarios del PAE </t>
    </r>
    <r>
      <rPr>
        <sz val="10"/>
        <color theme="0"/>
        <rFont val="Calibri"/>
        <family val="2"/>
        <scheme val="minor"/>
      </rPr>
      <t>3.5.1.1</t>
    </r>
  </si>
  <si>
    <t>Se esta recopilando la información de los contratos de alimentación escolar de las ETC para conocer el numero de raciones contratadas que deben ser entregadas por el respectivo operador y hacer la consolidación del total nacional.</t>
  </si>
  <si>
    <r>
      <t xml:space="preserve">Informe de asistencia técnica por Entidad Territorial Certificada consolidado </t>
    </r>
    <r>
      <rPr>
        <sz val="10"/>
        <color theme="0"/>
        <rFont val="Calibri"/>
        <family val="2"/>
        <scheme val="minor"/>
      </rPr>
      <t>3.5.1.2</t>
    </r>
  </si>
  <si>
    <t>Las 95 ETC recibieron por parte del equipo del monitoreo y control de PAE, acompañamiento y asistencia técnica de forma presencial y/o telefónica, con relación a las responsabilidades establecidas en el Decreto 1852 y Resolución 16432,con relación a aspectos jurídicos, técnicos y financieros. Se generaron directrices para orientar a las ETC durante la operación y ejecución del PAE “Ejecución del Programa de Alimentación Escolar vigencia 2017”, “Recursos transferidos desde el Ministerio de Educación Nacional como cofinanciación del Programa de Alimentación Escolar”, “Contratación de la operación del Programa de Alimentación Escolar” "Modelo de Monitoreo y control 2017", "Capacitación a CAE" y “Resoluciones de giro"</t>
  </si>
  <si>
    <r>
      <t>Plan estratégico de comunicaciones y actividades de promoción y divulgación del PAE ejecutado.</t>
    </r>
    <r>
      <rPr>
        <sz val="10"/>
        <color theme="0"/>
        <rFont val="Calibri"/>
        <family val="2"/>
        <scheme val="minor"/>
      </rPr>
      <t xml:space="preserve"> 3.5.1.3</t>
    </r>
  </si>
  <si>
    <t>Durante el mes de marzo el avance que se tuvo sobre el 100% del plan de comunicaciones del Programa de Alimentación Escolar fue del 13% para un acumulado del 21,09%. En este periodo se adelantaron actividades como mesas con entes de control, la elaboración de piezas, segunda edición del boletín, publicaciones, redacción de comunicados de prensa, elaboración de documentos para reuniones e intervención, la matriz de seguimiento a noticias, entre otros. En importante resaltar que en este mes se hizo ajuste al plan de comunicaciones dado que por la coyuntura del programa fue preciso hacer cambios, especialmente en los eventos.</t>
  </si>
  <si>
    <r>
      <t xml:space="preserve">Servicios de asistencia técnica y monitoreo a Secretarías de Educación de Entidades Territoriales  Certificadas, en estrategias de acceso y permanencia realizadas </t>
    </r>
    <r>
      <rPr>
        <sz val="10"/>
        <color theme="0"/>
        <rFont val="Calibri"/>
        <family val="2"/>
        <scheme val="minor"/>
      </rPr>
      <t>3.1.1.1</t>
    </r>
  </si>
  <si>
    <t>Desde la Subdirección de Permanencia se realizó durante el mes de marzo asistencia técnica a las siguientes 19 Secretarías de Educación: Arauca, Bolívar, Cali, Casanare, Cauca, Chocó, Cúcuta, Fusagasugá, Guaviare, La Guajira, Putumayo, Quibdó, Santander, Sucre, Tunja, Uribía, Valle del Cauca, Vaupés, Girardot y Yopal, en los temas de: Seguimiento a la contratación del servicio educativo, Programa de Alimentación Escolar – PAE, Planes Territoriales de Permanencia, Transporte Escolar, Mesa de trabajo intersectorial para la Prevención del Reclutamiento, Implementación política atención estudiantes con discapacidad, Tasa de Deserción Intra Anual, Jornadas Escolares Complementarias, Sistema de Responsabilidad Penal para Adolescentes, Modelos Educativos Flexibles, Programa Nacional de Alfabetización y Educación formal de Adultos, Acompañamiento a la comisión del Ministerio de Educación del Ecuador en el conocimiento in situ de las estrategias de acceso y permanencia manejadas desde el Ministerio de Educación de Colombia, Búsqueda Activa, corredor Escolar para el paso fronterizo, Infraestructura educativa y canastas educativas. En el mes de marzo se prestó asistencia técnica a 17 secretarias de educación nuevas; Con corte al 31 de Marzo se han presentado asistencia técnica a 35 SEC.</t>
  </si>
  <si>
    <r>
      <t xml:space="preserve">Servicios de asistencia técnica a las Secretarías de Educación para la formulación de Planes de Acción que permitan la atención  educativa a población vulnerable y víctima del conflicto armado. </t>
    </r>
    <r>
      <rPr>
        <sz val="10"/>
        <color theme="0"/>
        <rFont val="Calibri"/>
        <family val="2"/>
        <scheme val="minor"/>
      </rPr>
      <t>3.2.1.1</t>
    </r>
  </si>
  <si>
    <t xml:space="preserve">Desde la Subdirección de Permanencia se avanzó en la construcción de los estudios previos, para un proceso licitatorio que busca satisfacer la necesidad de diseñar e implementar una ruta pedagógica para la capacitación a docentes y directivos docentes, en la atención de población víctima y vulnerable del conflicto armado interno; para ello se han priorizado de cinco riesgos sociales que inciden en la deserción escolar de dicha población, a saber: i. Riesgo de deserción por reclutamiento forzado; ii. Riesgo de deserción por presencia de minas antipersonal MAP, municiones sin explotar MUSE, Artefactos Explosivos Improvisados AEI en los entornos escolares, esto es educación en riesgo de minas; riesgo de deserción por delincuencia juvenil; y riesgo de deserción por embarazo adolescente. </t>
  </si>
  <si>
    <r>
      <t xml:space="preserve">Servicios de asistencia técnica a Entidades territoriales certificadas para la implementación de planes de educación, que permiten la atención de la población del medio rural y víctima </t>
    </r>
    <r>
      <rPr>
        <sz val="10"/>
        <color theme="0"/>
        <rFont val="Calibri"/>
        <family val="2"/>
        <scheme val="minor"/>
      </rPr>
      <t>3.2.1.2</t>
    </r>
    <r>
      <rPr>
        <sz val="10"/>
        <color theme="1"/>
        <rFont val="Calibri"/>
        <family val="2"/>
        <scheme val="minor"/>
      </rPr>
      <t xml:space="preserve">
</t>
    </r>
  </si>
  <si>
    <t>Elaboración de estudios previos para un proceso de licitación tres en uno, el primero para el fortalecimiento de los internados escolares, otro para el fortalecimiento de la permanencia de los estudiantes en el sistema educativo a través de la implementación de los modelos educativos flexibles de Escuela Nueva, Postprimaria Rural y Educación Media Rural que incluye capacitación docente y dotación de canasta educativa, fortalecimiento y acompañamiento al desarrollo de los proyectos pedagógicos productivos y el tercero para la atención de 240 estudiantes víctimas del conflicto armado</t>
  </si>
  <si>
    <r>
      <t xml:space="preserve">Niños, niñas, adolescentes y jóvenes víctimas  atendidos con Modelos Educativos Flexibles   </t>
    </r>
    <r>
      <rPr>
        <sz val="10"/>
        <color theme="0"/>
        <rFont val="Calibri"/>
        <family val="2"/>
        <scheme val="minor"/>
      </rPr>
      <t>3.2.2.1</t>
    </r>
  </si>
  <si>
    <t>Elaboración de estudios previos para un proceso de licitación tres en uno, el primero para el fortalecimiento de los internados escolares, otro para el fortalecimiento de la permanencia de los estudiantes en el sistema educativo a través de la implementación de los modelos educativos flexibles de Escuela Nueva, Postprimaria Rural y Educación Media Rural que incluye capacitación docente y dotación de canasta educativa, fortalecimiento y acompañamiento al desarrollo de los proyectos pedagógicos productivos y el tercero para la atención de 240 estudiantes víctimas del conflicto armado. Atención indirecta a estudiantes a través de la formación a docentes.</t>
  </si>
  <si>
    <r>
      <t xml:space="preserve">Nuevos jóvenes y adultos mayores de 15 años alfabetizados </t>
    </r>
    <r>
      <rPr>
        <sz val="10"/>
        <color theme="0"/>
        <rFont val="Calibri"/>
        <family val="2"/>
        <scheme val="minor"/>
      </rPr>
      <t>3.2.3.1</t>
    </r>
  </si>
  <si>
    <t xml:space="preserve">En el mes de marzo de 2017 el Programa de Alfabetización reporta una atención de 14.081 matriculados, la fuente de información corresponde al resultado de la consulta de la base de datos de matrícula SIMAT, reportada por la oficina asesora de tecnología y sistemas de información del Ministerio de Educación Nacional. El Programa Nacional de Alfabetización se encuentra desarrollando la fase de planeación para el despliegue de la estrategia durante la vigencia 2017, esta etapa contempla la priorización de recursos con el fin de establecer mediante criterios de asignación una correcta distribución de los cupos de conformidad con el presupuesto destinado a la alfabetización en 2017, la subdirección de permanencia definió que para la atención de personas en situación de analfabetismo, se desarrolle un proceso de selección objetivo mediante la modalidad de licitación pública, para lo cual se elaboraron los estudios previos que a la fecha se encuentran en etapa de publicación preliminar, asimismo se encuentran en etapa de legalización el convenio suscrito con el Consejo Noruego y los contratos adjudicados con recursos administrados por la OEI. </t>
  </si>
  <si>
    <r>
      <t xml:space="preserve">Proyectos de infraestructura educativa desarrollados </t>
    </r>
    <r>
      <rPr>
        <sz val="10"/>
        <color theme="0"/>
        <rFont val="Calibri"/>
        <family val="2"/>
        <scheme val="minor"/>
      </rPr>
      <t>3.3.1.1</t>
    </r>
    <r>
      <rPr>
        <sz val="10"/>
        <color theme="1"/>
        <rFont val="Calibri"/>
        <family val="2"/>
        <scheme val="minor"/>
      </rPr>
      <t xml:space="preserve">                                                                                                                                                                                                                                                                                                                        </t>
    </r>
  </si>
  <si>
    <t>NR</t>
  </si>
  <si>
    <r>
      <t xml:space="preserve">Aulas nuevas construidas en zonas urbanas o rurales </t>
    </r>
    <r>
      <rPr>
        <sz val="10"/>
        <color theme="0"/>
        <rFont val="Calibri"/>
        <family val="2"/>
        <scheme val="minor"/>
      </rPr>
      <t>3.3.2.2</t>
    </r>
  </si>
  <si>
    <t>Aulas ampliadas o mejoradas en zonas urbanas o rurales  3.3.2.1</t>
  </si>
  <si>
    <r>
      <t xml:space="preserve">Capacitaciones a Formadores y Tutores para acompañar a los Establecimientos Educativos (EE) de bajo desempeño </t>
    </r>
    <r>
      <rPr>
        <sz val="10"/>
        <color theme="0"/>
        <rFont val="Calibri"/>
        <family val="2"/>
        <scheme val="minor"/>
      </rPr>
      <t>2.1.1.1</t>
    </r>
  </si>
  <si>
    <t>Corresponde a la formación de ciclo 1 para 94 formadores durante el encuentro nacional, 4 de manera posterior a través de ejercicios individuales con los coordinadores regionales y a 3.966 tutores en encuentros regionales o a través de ejercicios individuales para los de incorporación posterior. El numero de tutores corresponde a los tutores que a la fecha del reporte se encontraban nombrados por parte de las secretarías.</t>
  </si>
  <si>
    <r>
      <t xml:space="preserve">Formación a docentes de Establecimientos Educativos (EE) de bajo desempeño </t>
    </r>
    <r>
      <rPr>
        <sz val="10"/>
        <color theme="0"/>
        <rFont val="Calibri"/>
        <family val="2"/>
        <scheme val="minor"/>
      </rPr>
      <t>2.2.1.3</t>
    </r>
  </si>
  <si>
    <t xml:space="preserve">Corresponde a los docentes acompañados durante los ciclos de apertura y primer ciclo del programa a través de actividades de caracterización, sesiones de trabajo situado y acompañamiento en aula, de acuerdo a la planeación de la Ruta de Formación y Acompañamiento del Programa. </t>
  </si>
  <si>
    <r>
      <t>Entrega de Materiales para mejorar practicas de Aula de los Establecimientos Educativos (EE) de bajo desempeño</t>
    </r>
    <r>
      <rPr>
        <sz val="10"/>
        <color theme="0"/>
        <rFont val="Calibri"/>
        <family val="2"/>
        <scheme val="minor"/>
      </rPr>
      <t xml:space="preserve"> 2.2.1.2</t>
    </r>
  </si>
  <si>
    <t>Aún no se han adelantado procesos de entrega de materiales. La entrega de materiales sucederá en los meses de mayo-junio de 2017 por razones administrativas de los contratos respectivos. Verificar con la gerencia de materiales que es la responsable directa del tema.</t>
  </si>
  <si>
    <r>
      <t xml:space="preserve">Educadores formados con competencias comunicativas </t>
    </r>
    <r>
      <rPr>
        <sz val="10"/>
        <color theme="0"/>
        <rFont val="Calibri"/>
        <family val="2"/>
        <scheme val="minor"/>
      </rPr>
      <t>2.1.2.1</t>
    </r>
  </si>
  <si>
    <t>La Plan Nacional de Lectura se encuentra en proceso de Planeación de los procesos de formación para la vigencia 2017.</t>
  </si>
  <si>
    <t>Estudiantes que participan en las campañas e iniciativas para el fomento de competencias comunicativas 2.1.2.2</t>
  </si>
  <si>
    <t>La Plan Nacional de Lectura se encuentra en proceso de Planeación de los procesos de formación para la vigencia 2017. SIC</t>
  </si>
  <si>
    <r>
      <t xml:space="preserve">Estudiantes que participan de estrategias de seguimiento periódico de los aprendizajes </t>
    </r>
    <r>
      <rPr>
        <sz val="10"/>
        <color theme="0"/>
        <rFont val="Calibri"/>
        <family val="2"/>
        <scheme val="minor"/>
      </rPr>
      <t>2.1.4.5</t>
    </r>
  </si>
  <si>
    <t>En el mes de marzo se dio continuidad al proceso de alistamiento de la plataforma y adicionalmente, se tuvo la siguiente información para los dos programas: Aprendamos 2 y 4: Inicia la prueba el 3 de abril y finaliza el 21 del mismo mes. Se cuenta con 64.064 registros entre sedes y EE principales. Han participado creando cursos y asociando docentes 4.923 sedes. Se cuenta con 12.534 cursos creados y actualmente hay 1.561.020 estudiantes registrados. Supérate con el Saber 2.0: Las fechas establecidas para la primera Fase Clasificatoria son: Abril 24 – grado 3; Abril 25 – grado 5; Abril 26 – grado 7; Abril 27 – grado 9 y Abril 28 – grado 11. La prueba OFFLINE se libera el día 23 de abril después de las 6:00 p.m y hay plazo de subir la prueba al sistema hasta el día 7 de mayo a las 6:00 p.m. A la fecha han ingresado a la plataforma 25.954 EE y hay 3.420.121 estudiantes registrados.</t>
  </si>
  <si>
    <r>
      <t xml:space="preserve">Elaboración y publicación de referentes de calidad educativa) </t>
    </r>
    <r>
      <rPr>
        <sz val="10"/>
        <color theme="0"/>
        <rFont val="Calibri"/>
        <family val="2"/>
        <scheme val="minor"/>
      </rPr>
      <t>2.1.5.3</t>
    </r>
  </si>
  <si>
    <t>La Universidad de Antioquia en el marco del contrato 803 de 2016 continúa en la construcción de las mallas de aprendizaje de matemáticas, lenguaje, ciencias sociales y ciencias naturales. Se espera también como producto del mismo contrato una propuesta preliminar de fichas de materiales de ciencias naturales y un documento de rutas didácticas integradas a las mallas de aprendizaje en las áreas de matemáticas y lenguaje para los grados 1 a 11 que le brinde herramientas al docente para fomentar a nivel de aula el desarrollo de competencias ciudadanas y socioemocionales.</t>
  </si>
  <si>
    <t>Curso de ECDF: 6489 educadores. con crédito condonable para realizar los cursos de actualización en 21 universidades del país. Día E: Acompañamiento a facilitadores que apoyan a las ETC"s. Se desarrolló proceso de capacitación "Día E" (30 y 31 de marzo) a los funcionarios de la SED Bolívar.</t>
  </si>
  <si>
    <r>
      <t>Realización del Foro Educativo Nacional FEN</t>
    </r>
    <r>
      <rPr>
        <sz val="10"/>
        <color theme="0"/>
        <rFont val="Calibri"/>
        <family val="2"/>
        <scheme val="minor"/>
      </rPr>
      <t xml:space="preserve"> 2.1.5.7</t>
    </r>
  </si>
  <si>
    <t>Durante el mes de marzo se trabajo en la consolidación de la versión preliminar del documento de orientaciones para el Foro educativo Nacional. Se han llevado a cabo reuniones con aliados como empresarios por la educación y la fundación Compartir. Se realizaron seguimientos semanales a los avances en el marco de los componentes del Foro. Se consolidaron escenarios orientados al presupuesto y se elaboró un anexo técnico para proyectar una posible alianza de voluntades.</t>
  </si>
  <si>
    <r>
      <t>Acompañar a las Secretarías de Educación Certificadas en el seguimiento pedagógico a sus Establecimientos Educativos</t>
    </r>
    <r>
      <rPr>
        <sz val="10"/>
        <color theme="0"/>
        <rFont val="Calibri"/>
        <family val="2"/>
        <scheme val="minor"/>
      </rPr>
      <t xml:space="preserve">  2.1.5.2</t>
    </r>
  </si>
  <si>
    <t xml:space="preserve">Durante el mes de marzo no se adelantó ninguna acción de acompañamiento a las secretarías.   
28-02-2017 2017 Acompañar a las Secretarías de Educación Certificadas en el seguimiento pedagógico a sus Establecimientos Educativos Durante el mes de febrero no se adelantó ninguna acción de acompañamiento a las secretarías, pues se realizaron acciones de planeación.   
</t>
  </si>
  <si>
    <r>
      <t>Establecimientos Educativos con materiales  pedagógicos entregados para el fortalecimiento de la Jornada Única</t>
    </r>
    <r>
      <rPr>
        <sz val="10"/>
        <color theme="0"/>
        <rFont val="Calibri"/>
        <family val="2"/>
        <scheme val="minor"/>
      </rPr>
      <t xml:space="preserve"> 2.1.5.5</t>
    </r>
  </si>
  <si>
    <r>
      <t xml:space="preserve">Asistentes nativos extranjeros en procesos de co-enseñanza con docentes de inglés del sector oficial </t>
    </r>
    <r>
      <rPr>
        <sz val="10"/>
        <color theme="0"/>
        <rFont val="Calibri"/>
        <family val="2"/>
        <scheme val="minor"/>
      </rPr>
      <t>2.1.6.1</t>
    </r>
  </si>
  <si>
    <t>Durante el mes de marzo con la tercera cohorte, llegan 108 Formadores Nativos Extranjeros más, para un total de 471. Así mismo, se realizó la aplicación de la prueba de nivel de inglés a una muestra de 2.500 estudiantes de grado 9° de las IE focalizadas donde hacen presencia los Formadores Nativos Extranjeros. Los resultados de la misma se reportarán en mayo.</t>
  </si>
  <si>
    <t xml:space="preserve">Durante el mes de marzo, se reciben 6 actas de entrega del materiales de Way to go! más, lo que indica un total de 326 IE con materiales. Se continpua con la recolección de actas para corroborar que las IE centen con el material. </t>
  </si>
  <si>
    <r>
      <t xml:space="preserve">Secretarias de Educación que conocen y desarrollan la estrategia nacional para la excelencia del talento humano </t>
    </r>
    <r>
      <rPr>
        <sz val="10"/>
        <color theme="0"/>
        <rFont val="Calibri"/>
        <family val="2"/>
        <scheme val="minor"/>
      </rPr>
      <t>1.1.1.1</t>
    </r>
  </si>
  <si>
    <t>1. En el Modelo de acompañamiento pedagógico situado- MAS se estableció contacto con 12 Secretarías de Educación que se encuentran perfeccionando sus contratos para implementar el programa preescolar integral. Para este efecto se emitieron comunicaciones presentando al grupo técnico del MEN que brindara acompañamiento para la implementación del MAS en Colegios oficiales. Adicionalmente se compartió la metodología para el proceso de selección de tutores y la agenda de la primera jornada de inducción. 2. se cuenta con versión final de caja de herramientas del Modelo de acompañamiento pedagógico situado-MAS 3. Fortalecimiento a ENS. 3.1. Se construyó plan de trabajo para el fortalecimiento de la formación inicial de maestros en educación inicial en articulación con la propuesta de fortalecimiento a ENS de la Subdirección de Fomento de competencias de básica. 3.2. Se realizó Presentación General de la propuesta con la Asociación Nacional de Escuelas Normales Superiores.</t>
  </si>
  <si>
    <r>
      <t xml:space="preserve">Modelo de prestación oficial del servicio implementado en entidades territoriales </t>
    </r>
    <r>
      <rPr>
        <sz val="10"/>
        <color theme="0"/>
        <rFont val="Calibri"/>
        <family val="2"/>
        <scheme val="minor"/>
      </rPr>
      <t>1.1.2.1</t>
    </r>
  </si>
  <si>
    <t>A la fecha, se cuenta con siete (7) propuestas radicadas para la continuidad del servicio de preescolar integral: Bogotá, Cundinamarca, Atlántico, Quibdó, Cali, Rionegro y Envigado. Durante el mes de marzo, se suscribieron tres convenios entre entidades territoriales y regional de ICBF, para la implementación de Preescolar Integral: Dos para la atención en Bogotá, y uno para la atención en Cundinamarca. Se continúa con el acompañamiento para la preparación de las propuestas de las entidades territoriales que continuarán con el servicio, así como a nuevas entidades territoriales interesadas en iniciar con este proyecto. El modelo de inducción para los equipos de preescolar integral se encuentra listo para su entrega a los territorios.</t>
  </si>
  <si>
    <r>
      <t xml:space="preserve">Sistema de gestión de la calidad parametrizado para Entidades Territoriales  </t>
    </r>
    <r>
      <rPr>
        <sz val="10"/>
        <color theme="0"/>
        <rFont val="Calibri"/>
        <family val="2"/>
        <scheme val="minor"/>
      </rPr>
      <t>1.1.3.1</t>
    </r>
  </si>
  <si>
    <t>Se socializó la metodología de seguimiento a la implementación del Modelo de Gestión de la Educación Inicial, con los profesionales de la subdirección de cobertura que acompañaran dicha labor en las Secretarías de Educación de Atlántico, Barranquilla, Cali, Envigado, Itagüí, Maicao, Manizales, Nariño, Pereira, Sincelejo, Tolima y Tunja, de lo cual se estableció un cronograma de trabajo a desarrollar en los meses de abril y mayo.</t>
  </si>
  <si>
    <r>
      <t xml:space="preserve">Componentes ejecutados del Plan de Asistencia Técnica de la Subdirección de Fortalecimiento, en relación con las 95 ETC. </t>
    </r>
    <r>
      <rPr>
        <sz val="10"/>
        <color theme="0"/>
        <rFont val="Calibri"/>
        <family val="2"/>
        <scheme val="minor"/>
      </rPr>
      <t>6.1.1.1</t>
    </r>
  </si>
  <si>
    <t>Se ha prestado asistencia técnica en el proceso de certificación de municipios menores de 100 mil habitantes a los municipios de Funza (Cundinamarca) y Barrancas (La Guajira)</t>
  </si>
  <si>
    <t>ETC  acompañadas en la implementación de los lineamientos de Inspección, vigilancia y control del servicio educativo para el mejoramiento de la gestión educativa. 6.1.1.2</t>
  </si>
  <si>
    <t>Se remitió a las 95 ETC Documento de orientaciones con los lineamientos para inspección y vigilancia 2017. Se ha dado retroalimentación a 9 seguimientos a planes operativos de inspección y vigilancia 2016 y a 5 de la formulación del 2017.</t>
  </si>
  <si>
    <r>
      <t xml:space="preserve">Entidades territoriales certificadas que han implementado la política de bienestar </t>
    </r>
    <r>
      <rPr>
        <sz val="10"/>
        <color theme="0"/>
        <rFont val="Calibri"/>
        <family val="2"/>
        <scheme val="minor"/>
      </rPr>
      <t>6.1.3.1</t>
    </r>
  </si>
  <si>
    <t>Para la medición del indicador es necesario tener en cuenta que cada ETC deberá contar con: Programa de Bienestar -PB, Plan Anual de Acción -PAT y Socialización de la Política. Evaluación a través del Plan de Asistencia Técnica- PAT 2016 de las 95 ETC. Envió de la retroalimentación del resultado de la evaluación a las 95 ETC y direccionamiento de evaluación para 2017. Solicitud de presentar una propuesta de logo para la Política de Bienestar a las 95 ETC. Presentación ante el Comité Técnico Nacional del informe de desarrollo de la Fase Final Nacional de Juegos y Encuentro Folclórico 2016. Formulación plan de acción del programa de Juegos del Magisterio Fase Zonal y Encuentro Folclórico Cultural 2017.</t>
  </si>
  <si>
    <r>
      <t xml:space="preserve">Índice Sintético de Calidad construido y reportes escolares para las IE y las SE producidos y divulgados </t>
    </r>
    <r>
      <rPr>
        <sz val="10"/>
        <color theme="0"/>
        <rFont val="Calibri"/>
        <family val="2"/>
        <scheme val="minor"/>
      </rPr>
      <t>6.2.3.2</t>
    </r>
  </si>
  <si>
    <t>Durante el mes de marzo se desarrollaron las siguientes actividades entorno a Día E - Día E Familia y Siempre Día 1. Elaboración de contenidos digitales que irán en la Caja de Materiales Día E - Día E Familia y en el edusitio Siempre Día E, tales como video de expectativa y bienvenida. 2.Aprobación de materiales diagramados con la oficina asesora de comunicaciones y comité Día E. 3. Firma de contrato proceso de impresión Día E - Día E Familia y Siempre Día con la firma LEGIS. 4. Elaboración de pruebas de color de los materiales aprobados por el comité y oficina asesora de comunicaciones. 5.Convocatoria y evaluación de firmas oferentes en el proceso de distribución Día E - Día E Familia y Siempre Día. En el mes de marzo el ICFES hace entrega oficial a la Subdirección de Referentes y Evaluación de los resultados del ISCE, obteniendo un total de 15.727 IE, es decir 280 IE menos que en el año 2016; lo anterior indica que no se va a poder cumplir la totalidad de la meta planteada para 2017. La explicación del ICFES manifiesta que dicho comportamiento se da ya sea por indicios de copia masiva en las pruebas, fusión de algunos establecimientos Educativos, inconsistencias entre el número de estudiantes que presentaron las pruebas y los que se encuentran matriculados en la IE o simplemente por no haber presentado las Pruebas Saber en el año 2016. Como acción de mejora para éste año desde el ICFES y el MEN se plantea solicitar la actualización oportuna de datos de matricula de cada IE, e informar sobre fechas y proceso para la presentación de Pruebas Saber con campañas de mayor cobertura.</t>
  </si>
  <si>
    <r>
      <t xml:space="preserve">Solicitudes de Acreditación atendidas </t>
    </r>
    <r>
      <rPr>
        <sz val="10"/>
        <color theme="0"/>
        <rFont val="Calibri"/>
        <family val="2"/>
        <scheme val="minor"/>
      </rPr>
      <t>4.1.1.2</t>
    </r>
  </si>
  <si>
    <t>no se recibieron solicitudes de acreditaciones.</t>
  </si>
  <si>
    <r>
      <t xml:space="preserve">Servicios de acompañamiento a las IES en los procesos de aseguramiento y mejoramiento de la calidad para la Educación Superior. </t>
    </r>
    <r>
      <rPr>
        <sz val="10"/>
        <color theme="0"/>
        <rFont val="Calibri"/>
        <family val="2"/>
        <scheme val="minor"/>
      </rPr>
      <t>4.1.1.4</t>
    </r>
  </si>
  <si>
    <t>En el mes de marzo se realizaron 3 visitas para reforzar a las IES con programas del área de la salud en el diligenciamiento de los documentos que se deben presentar para los diferentes trámites ante la Direcciòn de Aseguramiento.</t>
  </si>
  <si>
    <r>
      <t xml:space="preserve">Créditos educativos para  población afrodescendiente asignados </t>
    </r>
    <r>
      <rPr>
        <sz val="10"/>
        <color theme="0"/>
        <rFont val="Calibri"/>
        <family val="2"/>
        <scheme val="minor"/>
      </rPr>
      <t>5.4.2.8</t>
    </r>
  </si>
  <si>
    <t>La adjudicación de estos créditos condonables se realizará en el segundo semestre.</t>
  </si>
  <si>
    <r>
      <t xml:space="preserve">Estrategia de acompañamiento a IES para el mejoramiento de sus condiciones de calidad implementada </t>
    </r>
    <r>
      <rPr>
        <sz val="10"/>
        <color theme="0"/>
        <rFont val="Calibri"/>
        <family val="2"/>
        <scheme val="minor"/>
      </rPr>
      <t>5.1.2.1</t>
    </r>
  </si>
  <si>
    <t>Se analizaron las diferentes formas de seleccionar las instituciones que serán sujetas de acompañamiento para mejorar condiciones de calidad y la IES que brindará dicho acompañamiento</t>
  </si>
  <si>
    <r>
      <t>Estrategias para la formulación, monitoreo y evaluación de la información de educación superior y su articulación con otros sectores implementadas</t>
    </r>
    <r>
      <rPr>
        <sz val="10"/>
        <color theme="0"/>
        <rFont val="Calibri"/>
        <family val="2"/>
        <scheme val="minor"/>
      </rPr>
      <t xml:space="preserve"> 5.1.4.2</t>
    </r>
  </si>
  <si>
    <r>
      <t xml:space="preserve">Servicio de asistencia técnica a las IES públicas que ofrecen Educación Técnica Profesional  y Tecnológica prestados </t>
    </r>
    <r>
      <rPr>
        <sz val="10"/>
        <color theme="0"/>
        <rFont val="Calibri"/>
        <family val="2"/>
        <scheme val="minor"/>
      </rPr>
      <t>5.3.1.1</t>
    </r>
  </si>
  <si>
    <t>Durante el mes de marzo, el MEN con las instituciones de educación superior revisaron la estructuración de los proyectos, los cuales en su mayoría ya se encuentran ajustados, de igual manera se les solicitó a las instituciones el envío de los documentos para el tramite del convenio, que se espera realizar en el mes de abril.</t>
  </si>
  <si>
    <r>
      <t xml:space="preserve">Renovación de créditos educativos a los mejores bachilleres (Decreto 644 Art. 6) </t>
    </r>
    <r>
      <rPr>
        <sz val="10"/>
        <color theme="0"/>
        <rFont val="Calibri"/>
        <family val="2"/>
        <scheme val="minor"/>
      </rPr>
      <t>5.4.1.3</t>
    </r>
  </si>
  <si>
    <t>Al mes de febrero se han renovado 59 créditos a los mejores bachilleres.</t>
  </si>
  <si>
    <r>
      <t xml:space="preserve">Subsidios de sostenimiento adjudicados a grupos focalizados por SISBEN </t>
    </r>
    <r>
      <rPr>
        <sz val="10"/>
        <color theme="0"/>
        <rFont val="Calibri"/>
        <family val="2"/>
        <scheme val="minor"/>
      </rPr>
      <t>5.4.2.1</t>
    </r>
  </si>
  <si>
    <t>No se han desembolsado recursos para adjudicar subsidios de sostenimiento, toda vez que los recursos del PAC llegaron a finales del mes de febrero por lo cual se iniciará el proceso de giro a partir del mes de marzo.</t>
  </si>
  <si>
    <r>
      <t xml:space="preserve">Subsidios de sostenimiento renovados a grupos focalizados por Sisbén  - Condonación del 25% sobre el crédito educativo </t>
    </r>
    <r>
      <rPr>
        <sz val="10"/>
        <color theme="0"/>
        <rFont val="Calibri"/>
        <family val="2"/>
        <scheme val="minor"/>
      </rPr>
      <t>5.4.2.3</t>
    </r>
  </si>
  <si>
    <t xml:space="preserve">Al mes de febrero se han desembolsado 13.484 giros de subsidio de sostenimiento. </t>
  </si>
  <si>
    <t>Créditos condonables adjudicados a poblacion en condición de discapacidad 5.4.2.5</t>
  </si>
  <si>
    <t>Al cierre de febrero no se ha suscrito el convenio respectivo y la adjudicación de estos créditos se realizará en el segundo semestre.</t>
  </si>
  <si>
    <r>
      <t xml:space="preserve">Adjudicación de nuevos créditos condonables a población indígena </t>
    </r>
    <r>
      <rPr>
        <sz val="10"/>
        <color theme="0"/>
        <rFont val="Calibri"/>
        <family val="2"/>
        <scheme val="minor"/>
      </rPr>
      <t>5.4.2.6</t>
    </r>
  </si>
  <si>
    <t>La adjudicación de estos créditos condonables se realizarán en el segundo semestre.</t>
  </si>
  <si>
    <r>
      <t xml:space="preserve">Renovar créditos condonables a la población indígena </t>
    </r>
    <r>
      <rPr>
        <sz val="10"/>
        <color theme="0"/>
        <rFont val="Calibri"/>
        <family val="2"/>
        <scheme val="minor"/>
      </rPr>
      <t>5.4.2.7</t>
    </r>
  </si>
  <si>
    <t>Al mes de febrero se han efectuado 1.158 renovaciones. Las renovaciones de este Fondo se realizan durante todo el semestre.</t>
  </si>
  <si>
    <r>
      <t xml:space="preserve">Créditos condonables adjudicados para población afrodescendiente </t>
    </r>
    <r>
      <rPr>
        <sz val="10"/>
        <color theme="0"/>
        <rFont val="Calibri"/>
        <family val="2"/>
        <scheme val="minor"/>
      </rPr>
      <t>5.4.2.8</t>
    </r>
  </si>
  <si>
    <r>
      <t xml:space="preserve">Créditos condonables renovados a afrosdescendientes  </t>
    </r>
    <r>
      <rPr>
        <sz val="10"/>
        <color theme="0"/>
        <rFont val="Calibri"/>
        <family val="2"/>
        <scheme val="minor"/>
      </rPr>
      <t>5.4.2.9</t>
    </r>
  </si>
  <si>
    <t>Al mes de febrero se han efectuado 994 renovaciones. Las renovaciones de este Fondo se realizan durante todo el semestre.</t>
  </si>
  <si>
    <r>
      <t>Créditos condonables para población ROM</t>
    </r>
    <r>
      <rPr>
        <sz val="10"/>
        <color theme="0"/>
        <rFont val="Calibri"/>
        <family val="2"/>
        <scheme val="minor"/>
      </rPr>
      <t xml:space="preserve"> 5.4.2.10</t>
    </r>
  </si>
  <si>
    <t>Al cierre de enero no se ha suscrito el convenio respectivo y la adjudicación de estos créditos se realizará en el segundo semestre.</t>
  </si>
  <si>
    <r>
      <t xml:space="preserve">Adjudicar nuevos créditos a población víctima (Matrícula, sostenimiento y permanencia) </t>
    </r>
    <r>
      <rPr>
        <sz val="10"/>
        <color theme="0"/>
        <rFont val="Calibri"/>
        <family val="2"/>
        <scheme val="minor"/>
      </rPr>
      <t>5.4.3.1</t>
    </r>
  </si>
  <si>
    <t>La adjudicación de estos créditos se realizará en el segundo semestre.</t>
  </si>
  <si>
    <r>
      <t xml:space="preserve">Créditos educativos adjudicados a Médicos para realizar especializaciones en salud </t>
    </r>
    <r>
      <rPr>
        <sz val="10"/>
        <color theme="0"/>
        <rFont val="Calibri"/>
        <family val="2"/>
        <scheme val="minor"/>
      </rPr>
      <t>5.4.4.1</t>
    </r>
  </si>
  <si>
    <t>la meta para este indicador es 0</t>
  </si>
  <si>
    <r>
      <t xml:space="preserve">Créditos educativos renovados a Médicos para realizar especializaciones en salud </t>
    </r>
    <r>
      <rPr>
        <sz val="10"/>
        <color theme="0"/>
        <rFont val="Calibri"/>
        <family val="2"/>
        <scheme val="minor"/>
      </rPr>
      <t>5.4.4.2</t>
    </r>
  </si>
  <si>
    <t>Al mes de febrero se han efectuado 3.045 renovaciones. Las renovaciones de este Fondo se realizan durante todo el semestre.</t>
  </si>
  <si>
    <r>
      <t xml:space="preserve">Nuevas becas de la convocatoria del 0,1% de los mejores Saber Pro </t>
    </r>
    <r>
      <rPr>
        <sz val="10"/>
        <color theme="0"/>
        <rFont val="Arial"/>
        <family val="2"/>
      </rPr>
      <t>5.4.5.1</t>
    </r>
  </si>
  <si>
    <t>La adjudicación de estas becas se realizará en el segundo semestre.</t>
  </si>
  <si>
    <r>
      <t xml:space="preserve">Adjudicación de crédito educativo para Posgrado en Derecho Internacional Humanitario - Alfonso López Michelsen. </t>
    </r>
    <r>
      <rPr>
        <sz val="10"/>
        <color theme="0"/>
        <rFont val="Arial"/>
        <family val="2"/>
      </rPr>
      <t>5.4.5.2</t>
    </r>
  </si>
  <si>
    <r>
      <t xml:space="preserve">Créditos-Beca "Ser Pilo Paga" educativos renovados  pregrado </t>
    </r>
    <r>
      <rPr>
        <sz val="10"/>
        <color theme="0"/>
        <rFont val="Calibri"/>
        <family val="2"/>
        <scheme val="minor"/>
      </rPr>
      <t>5.4.6.1</t>
    </r>
  </si>
  <si>
    <t>Las renovaciones están abiertas hasta febrero 2017</t>
  </si>
  <si>
    <r>
      <t xml:space="preserve">Créditos-Beca "Ser Pilo Paga" educativos adjudicados pregrado </t>
    </r>
    <r>
      <rPr>
        <sz val="10"/>
        <color theme="0"/>
        <rFont val="Calibri"/>
        <family val="2"/>
        <scheme val="minor"/>
      </rPr>
      <t>5.4.6.2</t>
    </r>
  </si>
  <si>
    <t>La convocatoria se encuentra abierta y está en periodo de legalización para realizar desembolsos en el mes de febrero, una vez se cuente con los recursos situados del PAC.</t>
  </si>
  <si>
    <r>
      <t xml:space="preserve">Créditos adjudicados en todas las lìneas </t>
    </r>
    <r>
      <rPr>
        <sz val="10"/>
        <color theme="0"/>
        <rFont val="Arial"/>
        <family val="2"/>
      </rPr>
      <t>5.4.7.1</t>
    </r>
  </si>
  <si>
    <t>En el mes de febrero se desembolsaron 123 créditos con subsidio de tasa.</t>
  </si>
  <si>
    <r>
      <t xml:space="preserve">Créditos educativos renovados en todas las lìneas </t>
    </r>
    <r>
      <rPr>
        <sz val="10"/>
        <color theme="0"/>
        <rFont val="Arial"/>
        <family val="2"/>
      </rPr>
      <t>5.4.7.2</t>
    </r>
  </si>
  <si>
    <t>Al mes de febrero se han renovado 35.247 créditos con subsidio de tasa.</t>
  </si>
  <si>
    <r>
      <t xml:space="preserve">Recursos invertidos para disminución de tasa de interés de créditos en etapa de amortización de beneficiarios de estratos 1, 2 y 3 revisar si el compromiso está en cantidad de recursos y no en número o % de créditos a los que se les reduce la tasa de interés- </t>
    </r>
    <r>
      <rPr>
        <sz val="10"/>
        <color theme="0"/>
        <rFont val="Calibri"/>
        <family val="2"/>
        <scheme val="minor"/>
      </rPr>
      <t>5.4.7.3</t>
    </r>
  </si>
  <si>
    <t>No se han desembolsado recursos para ajuste de tasas en periodo de amortización, toda vez que no se ha situado PAC por parte de la Nación.</t>
  </si>
  <si>
    <r>
      <t xml:space="preserve">Créditos educativos adjudicados posgrado para maestros </t>
    </r>
    <r>
      <rPr>
        <sz val="10"/>
        <color theme="0"/>
        <rFont val="Arial"/>
        <family val="2"/>
      </rPr>
      <t>5.4.8.1</t>
    </r>
  </si>
  <si>
    <r>
      <t xml:space="preserve">Créditos educativos renovados posgrado para maestros </t>
    </r>
    <r>
      <rPr>
        <sz val="10"/>
        <color theme="0"/>
        <rFont val="Arial"/>
        <family val="2"/>
      </rPr>
      <t>5.4.8.2</t>
    </r>
  </si>
  <si>
    <t>Al mes de febrero se han renovado 29 créditos para maestros</t>
  </si>
  <si>
    <r>
      <t xml:space="preserve">Reporte anual  del observatorio de Innovación Educativa con Uso de TIC  Versión 2.0 elaborado </t>
    </r>
    <r>
      <rPr>
        <sz val="10"/>
        <color theme="0"/>
        <rFont val="Calibri"/>
        <family val="2"/>
        <scheme val="minor"/>
      </rPr>
      <t>6.3.3.3</t>
    </r>
  </si>
  <si>
    <t xml:space="preserve">Se elaboró la propuesta técnica para el diseño, validación y aplicación de instrumentos de la V3 del observatorio; en donde se hará énfasis en la recolección de información con docentes de educación superior y estudiantes de EPBM. Se socializó a través de la red Vestigium artículo en donde se presenta el observatorio con sus objetivos, avances y proyecciones. </t>
  </si>
  <si>
    <t>Contenidos educativos digitales, plataformas educativas y servicios del Portal consultados  6.3.3.2</t>
  </si>
  <si>
    <t>Durante el mes de marzo se crearon en el campus virtual los siguientes cursos: “Diplomado en sistematización de Experiencias - Virtual”; “Diplomado en sistematización de Experiencias – Bimodal”; “Diplomado en sistematización de Experiencias – Presencial”, los cuales pueden ser visualizados en el siguiente link: http://aprende.colombiaaprende.edu.co/es/campusvirtual. También se realizó la Propuesta grafica de diseños para el Edusitios “Primera Infancia” y la Arquitectura para el Edusitio “Bienestar Docente”, los cuales pueden ser visualizados en el siguiente link: http://aprende.colombiaaprende.edu.co/es/campusvirtual. También se desarrollaron los siguientes videos para el programa Colombia Bilingue: "Articulación Mallas de Aprendizaje de inglés"; "Derechos básicos de aprendizaje de inglés - Transición a 5 de primaria"; "Entendiendo cómo funcionan las mallas de aprendizaje Currículo Sugerido Transición"; "Currículo Sugerido de inglés 5º Primaria Colombia Bilingüe", estos cuatro (4) contenidos se pueden visualizar en el siguiente link: http://aprende.colombiaaprende.edu.co/ colombiabilingue/94013. Se diseñó y desarrolló la cartilla Digital para discapacitados. Se diseño, desarrolló e implemento los siguientes espacios virtuales en el Portal Colombia Aprende: "Espacio Virtual Experiencias significativas con Uso de Tic" y "Microlecciones PTA 2.0", los cuales se pueden revisar en los siguientes link: http://aprende.colombiaaprende.edu.co/experienciastic y http://aprende.colombiaaprende.edu.co/pta/documentos.</t>
  </si>
  <si>
    <t>ENTIDADES ADSCRITAS Y VINCULADAS AL MINISTERIO DE EDUCACION NACIONAL</t>
  </si>
  <si>
    <t>Fuente Financiación (Proyecto Inversión)</t>
  </si>
  <si>
    <t>Valor de  la fuente</t>
  </si>
  <si>
    <t>Entidad Responsable</t>
  </si>
  <si>
    <t>Área Responsable</t>
  </si>
  <si>
    <t>Actividades Principales</t>
  </si>
  <si>
    <t>Responsable</t>
  </si>
  <si>
    <t>Indicador</t>
  </si>
  <si>
    <t xml:space="preserve">
ICFES                                                                                                                                                     ICFES                                                                                                                                                                                  ICFES</t>
  </si>
  <si>
    <t>CALIDAD</t>
  </si>
  <si>
    <t>ICFES</t>
  </si>
  <si>
    <t>PRUEBAS</t>
  </si>
  <si>
    <t>Esquema tarifario para las pruebas SABER del estado</t>
  </si>
  <si>
    <t>OFICINA ASESORA DE PLANEACIÓN</t>
  </si>
  <si>
    <t>% de actividades ejecutadas en la vigencia/ % de actividades programadas para la vigencia</t>
  </si>
  <si>
    <r>
      <t xml:space="preserve">Contar con un  </t>
    </r>
    <r>
      <rPr>
        <sz val="10"/>
        <rFont val="Calibri"/>
        <family val="2"/>
        <scheme val="minor"/>
      </rPr>
      <t>100%</t>
    </r>
    <r>
      <rPr>
        <sz val="10"/>
        <color theme="1"/>
        <rFont val="Calibri"/>
        <family val="2"/>
        <scheme val="minor"/>
      </rPr>
      <t xml:space="preserve">  de avance de la activides programadas para 2017 en relaciónal  esquema tarifario que incorpore análisis de costos de la cadena de valor y el punto de equilibrio</t>
    </r>
  </si>
  <si>
    <t>Se ha venido trabajando en la revisión y ajuste de la cadena de valor y desarrollo del ERP para lograr un costeo por etapas.</t>
  </si>
  <si>
    <t xml:space="preserve">Gestión del conocimiento como insumo para la estabilización de pruebas </t>
  </si>
  <si>
    <t>SUBDIRECCIÓN DE DISEÑO DE INSTRUMENTOS</t>
  </si>
  <si>
    <t>Sumatoria de protocolos y/o procedimientos elaborados en el proceso de diseño de pruebas para la reducción de tiempo de las mismas</t>
  </si>
  <si>
    <t>Un documento (protocolo/procedimiento) elaborado</t>
  </si>
  <si>
    <t>En las vigencias 2016 y 2017 se ha adelantado el inventario de Marcos de referencia y de especificaciones de prueba para identificar las distintas versiones, logrando concentrar el trabajo y registro sobre los dos últimos años. 
En las vigencias 2016 y 2017 se ha adelantado el inventario de Marcos de referencia y de especificaciones de prueba para identificar las distintas versiones, logrando concentrar el trabajo y registro sobre los dos últimos años. 
Definición de lineamientos para la construcción y revisión de Marcos de referencia y del procedimiento para los ajustes con gestores y autores
Se definieron los procesos necesarios y suficientes, y las variables para los procesos de ensamblaje, anclado y prearmado de las pruebas genéricas de todos los exámenes Saber y especificas de TyT.  
Se esta adelantando el proceso de revisión de los procesos y procedimientos de la SDI, para su ajuste</t>
  </si>
  <si>
    <t>Pruebas adaptativas y pruebas por computador</t>
  </si>
  <si>
    <t>DIRECCIÓN DE EVALUACIÓN</t>
  </si>
  <si>
    <t>( Pruebas soportadas tecnológicamente/ Pruebas totales aplicadas por el ICFES) *100</t>
  </si>
  <si>
    <t xml:space="preserve">Realizar una fundamentación conceptual técnica y tecnológica sobre los alcances, y las limitaciones de implementar pruebas adaptativas en el país; que permita posicionar al icfes como entidad lider en procesos de evaluacion de competencias, con innovaciones tecnológicas en los procesos de aplicación de pruebas nacionales con posibilidades de escalar esa imagen internacionalmente. </t>
  </si>
  <si>
    <t xml:space="preserve">Se definieron términos de búsqueda, se acotaron criterios de búsqueda y se consolidó el equipo de trabajo para hacer la revisión documental, conceptual y técnico-tecnológica teniendo en cuenta las implicaciones desde la política pública
Se está realizando la revisión teórica de alternativas de diseño y efectos del diseño en los modelos adaptativos
Se ha contribuido al diseño de un archivo de pre diagramación porque es transversal a la Dirección de Evaluación y sirve para la lectura de hojas de respuesta, diagramación y alimentar alguna variables del banco de ítems.
</t>
  </si>
  <si>
    <t>Implementación de metodologia SAE para la calificación de las pruebas SABER</t>
  </si>
  <si>
    <t xml:space="preserve">Número de establecimientos con resultados de pruebas metodologia SAE/Número de establecimientos proyectados  con aplicación de prueba 3579.  </t>
  </si>
  <si>
    <t>100% de la implementación de la metodologia</t>
  </si>
  <si>
    <t xml:space="preserve">No aplica </t>
  </si>
  <si>
    <t>No se reporta avance en esta actividad teniendo en cuenta que no hay acciones programadas para el primer trimestre</t>
  </si>
  <si>
    <t xml:space="preserve">Actualización de la metodología de calificación de las pruebas de estado al modelo 3PL </t>
  </si>
  <si>
    <t>SUBDIRECCIÓN DE ESTADÍSTICAS</t>
  </si>
  <si>
    <t>Número de individuos con resultados 3PL / Número de individuos proyectados  con aplicación de pruebas de estado</t>
  </si>
  <si>
    <t>100% de la implementacion de la metodologia de acuerdo a las actividades planteadas</t>
  </si>
  <si>
    <t xml:space="preserve">Se llevó a cabo el proceso de calificación del examen Saber Pro y TyT con el moldeo de 3PL. 
Se realizó la comparación del examen Saber 11 calendario A, y se espera continuar realizando la equiparación para este examen. 
Se realizó la comparación del examen Saber 11 calendario A, y se espera continuar realizando la equiparación para este examen. 
</t>
  </si>
  <si>
    <t>RETROALIMENTACIÓN DE PRUEBAS Y RESULTADOS (INFORMACIÓN MEN)</t>
  </si>
  <si>
    <t>SUBDIRECCIÓN DE ANALISIS Y DIVULGACIÓN</t>
  </si>
  <si>
    <t>% de actividades realizadas /actividades planeadas para la vigencia</t>
  </si>
  <si>
    <t xml:space="preserve">Ejecución del 30% de las actividades del proyecto </t>
  </si>
  <si>
    <t xml:space="preserve">• Publicamos el Marco de factores asociados Saber 359 - 2016.
• Realizamos 95 informes para las Secretarías de Educación sobre características del aprendizaje - Ambiente escolar en el índice sintético de la calidad educativa.
• Realizamos 95 informes para las Secretarías de Educación sobre características del aprendizaje - Ambiente escolar: La percepción del colegio y la relación de los estudiantes con los profesores.
• Dentro del diseño del taller de interpretación de resultados 3, 5 y 9 de 2017 se incluyó la capacitación sobre las generalidades del estudio de factores asociados y los resultados de las ETC.
 Desarrollamos un encuentro con los líderes de calidad y/o evaluación de las Secretarías de Educación en donde el objetivo principal era generar un espacio de divulgación y conocimiento institucional para dar a conocer los procesos misionales que lleva a cabo el Icfes, los cambios en la Prueba Saber 3º, 5º y 9º, y promover el uso de los resultados de las Pruebas Saber 11 para la formulación de planes de mejoramiento.
• También hicimos divulgaciones de apoyo solicitadas en Medellín, Pasto y Tumaco
• Se adelantaron labores para la implementación de talleres de resultados en la web desde la plataforma Moodle del instituto.                                                                                                                                                                 • Se adelantaron labores para la implementación de una  plataforma web de items con sugerencias pedagógicas.
• Adelantamos labores para la contratación de profesionales que diseñen sugerencias pedagógicas en el marco de la estructura de las preguntas liberadas.                                                                                                            • Diseñamos una guía de aplicación censal de 359 para el rector.
• Adelantamos la construcción del manual para el desarrollo del taller de interpretación de resultados de 359 2016.
</t>
  </si>
  <si>
    <t>NUEVOS NEGOCIOS</t>
  </si>
  <si>
    <t>Nuevos negocios para la generación de Ingresos</t>
  </si>
  <si>
    <t>Ingresos corrientes 2015+disponibilidad inicial-excedentes financieros de vigencias anteriores- menos cuentas por cobrar de 2014</t>
  </si>
  <si>
    <t>$699.7850.000 para la vigencia</t>
  </si>
  <si>
    <t>Durante el primer trimestre del año se suscribieron  2 contratos, uno con la SED y otro con el MEN.</t>
  </si>
  <si>
    <t>INVESTIGACIÓN</t>
  </si>
  <si>
    <t>Agenda de investigación</t>
  </si>
  <si>
    <t>OFICINA DE GESTIÓN DE PROYECTOS DE INVESTIGACIÓN</t>
  </si>
  <si>
    <t># de personas en el equipo de trabajo con maestria</t>
  </si>
  <si>
    <t>Finalizar la vigencia con 5 documentos de trabajo resultado de las investigaciones que adelanta la oficina</t>
  </si>
  <si>
    <t>Para el primer trimestre, el equipo de trabajo está conformado por 8 personas con maestria</t>
  </si>
  <si>
    <t xml:space="preserve"># de documentos de trabajo </t>
  </si>
  <si>
    <t>ETITC                                                                                                                                                                                       ETITC                                                                                                                                                   ETITC</t>
  </si>
  <si>
    <t>Recursos propios</t>
  </si>
  <si>
    <t>ETITC</t>
  </si>
  <si>
    <t>Viceacadémica y
Oficina de Planeación</t>
  </si>
  <si>
    <t>Acreditar los programas de Educación Superior de la ETITC o al menos obtener la visita de pares</t>
  </si>
  <si>
    <t>Programas de Educación Superior acreditados o con visita de pares/ Programas de Educación Superior de la Escuela</t>
  </si>
  <si>
    <t>Se gestionan las primeras visitas de pares académicos para la reacreditación de técnico profesional en computación</t>
  </si>
  <si>
    <t>INFOTEP SAN JUAN DEL CESAR                                                                                                                                                       INFOTEP SAN JUAN DEL CESAR                                                                                             INFOTEP SAN JUAN DEL CESAR</t>
  </si>
  <si>
    <t>CIERRE DE BRECHAS</t>
  </si>
  <si>
    <t>INFOTEP SAN JUAN DEL CESAR</t>
  </si>
  <si>
    <t>Académica</t>
  </si>
  <si>
    <t>Realizar los estudios  y diseños de los nuevos programas</t>
  </si>
  <si>
    <t>Nº de programas nuevos con solicitud de registro calificado</t>
  </si>
  <si>
    <t>Diseñar nueves (9)  nuevos programas académicos para solicitud de registro calificado en el CONACES</t>
  </si>
  <si>
    <t>Este avance del 25% esta representado  en las acciones que se realizaron para elaborar los documentos maestro de los programas por ciclo propeuticos Técnica Profesional Operación de Sistemas de Manejo Ambiental, Tecnología en Gestión Ambiental, Técnica Profesional en Procesos Turísticos, Tecnología en Gestión Hotelera y Turística y llegar al ciclo profesional en mineria a traves de ingenerias de minas.</t>
  </si>
  <si>
    <t>Realizar disenar e implementar una (1) estrategia de Marketing para mejorar la cobertura de los programas exitentes</t>
  </si>
  <si>
    <t>Estrategia diseñada e implementada</t>
  </si>
  <si>
    <t>Disenar e implementar una (1) estrategia de Marketing para la divulgación y promoción de los nuevos programas</t>
  </si>
  <si>
    <t>Este avance del 33% esta representado  en el diseño de la estrategia y el programa radial y publicidad que se hizo en el mes de enero y febrero.</t>
  </si>
  <si>
    <t>Docentes en formación en maestrias y doctorados</t>
  </si>
  <si>
    <t>Docentes formados en maestria y doctorados</t>
  </si>
  <si>
    <t>Apoyar la formación de tres (3) docentes en maetrias</t>
  </si>
  <si>
    <t>Este avance del 25% esta representado en el apoyo que se dio a dos docentes para continuar con sus estudios de maestria el cual se puede evidenciar mediante las resoluciones de apoyo n° 016 del 23 de enero y n° 18 del 24 de enero.</t>
  </si>
  <si>
    <t>Formar y capacitar estudiante y docentes en las pruebas saber prop</t>
  </si>
  <si>
    <t>Nº de puntos icrementados en el promedio medio en las    competencias lectura, escritura y cuantitativa</t>
  </si>
  <si>
    <t>Incrementar 0,4, cada año, el promedio alcanzanzado en las pruebas saber pro en las  competencias lectura, escritura y cuantitativa, tomando como base los promedios alcanzados en el 2014.</t>
  </si>
  <si>
    <r>
      <t>Este avance del 40% esta representado  en las acciones que se han realizado para alcanzar la meta propuesta: 1) Se realizó en marzo el analisis de las pruebas saber pro individual 2016 II para determinar debilidades y acciones de mejoras; 2)  Mediante acuerdo 03 del 16 de marzo- del Consejo Academico -se incluyo en los planes de estudios de los programas academicos "</t>
    </r>
    <r>
      <rPr>
        <b/>
        <i/>
        <sz val="10"/>
        <rFont val="Calibri"/>
        <family val="2"/>
        <scheme val="minor"/>
      </rPr>
      <t>el fortalecimiento Saber Pro"</t>
    </r>
  </si>
  <si>
    <t>Definir y seleccionar  docentes para la capacitación  en competencias investigativas y pedagógicas.</t>
  </si>
  <si>
    <t>Números de docentes capacitados en  competencias investigativas y pedagógicas.</t>
  </si>
  <si>
    <t>Capacitación  a 40 docentes en competencias investigativas y pedagógicas.</t>
  </si>
  <si>
    <r>
      <t xml:space="preserve">Este avance del 50% esta representado en </t>
    </r>
    <r>
      <rPr>
        <b/>
        <i/>
        <sz val="10"/>
        <rFont val="Calibri"/>
        <family val="2"/>
        <scheme val="minor"/>
      </rPr>
      <t xml:space="preserve">"una jornada pedagogica sobre  toeria sobre estilos de aprendizaje"(contrato004 del 25 de marzo 2017)" </t>
    </r>
    <r>
      <rPr>
        <sz val="10"/>
        <rFont val="Calibri"/>
        <family val="2"/>
        <scheme val="minor"/>
      </rPr>
      <t>a cuarenta docentes.</t>
    </r>
  </si>
  <si>
    <t>Fortalecer la articulación con cuatros (4) instituciones de educación media</t>
  </si>
  <si>
    <t>Numero de instituciones de educación media fortalecida.</t>
  </si>
  <si>
    <t>Fortalecimiento a  la articulación con cuatro (4) instituciones de educación media</t>
  </si>
  <si>
    <t>Este avance del 25% esta representado en acciones que llevaron acabo con los estudiantes de articulación: una jornada de indución y un taller sobre inteligencia emocional</t>
  </si>
  <si>
    <t>Investigación</t>
  </si>
  <si>
    <t>Mejorar las competencia investigativas  de los grupos de investigación y categorizarlo en Colciencias</t>
  </si>
  <si>
    <t xml:space="preserve">Numero de grupos de investigación categorizados en Colciencias </t>
  </si>
  <si>
    <t>Categorizar un(1) grupo en Colciencias ( linea base 0)</t>
  </si>
  <si>
    <t>Este avance del 25% esta representado en dos capacitaciones que se relalizaron para fortalecer los grupos de investigaciones en  administración de la investigación en los grupos de investigación y Técnicas y métodos de  investigativas , los dias 25 de enero y 8 de febrero respectivamente.</t>
  </si>
  <si>
    <t>INSTITUTO TOLIMENSE DE FORMACION TECNICA PROFESIONAL ITFIP                                                                                                                     INSTITUTO TOLIMENSE DE FORMACION TECNICA PROFESIONAL ITFIP</t>
  </si>
  <si>
    <t xml:space="preserve">CALIDAD </t>
  </si>
  <si>
    <t>NACIÓN</t>
  </si>
  <si>
    <t>ITIFP TOLIMA</t>
  </si>
  <si>
    <t>Direccionamiento Estratégico y Coordinación Grupo Interno de trabajo de Autoevaluación con fines de acreditación.</t>
  </si>
  <si>
    <t>Desarrollo Fase de Autoevaluación para el programa objeto de Acreditación, una vez aprobadas las Condiciones Iniales.              Contempla: 10 actividades a desarrollar de acuerdo cronograma del proceso                                                                           Nota: Al ser una actividad que depende de una aprobación externa, dado el hecho de no considerarse aprobadas las condiciones Iniciales por parte del CNA, se replatearan actividades enfocadas en los planes de mejoramiento</t>
  </si>
  <si>
    <t>Ruth Erica Morales Lugo</t>
  </si>
  <si>
    <t>Actividades ejecutadas / Actividades programadas</t>
  </si>
  <si>
    <t>10 actividades</t>
  </si>
  <si>
    <t xml:space="preserve">Nota: En lo relacionado con esta actividad y su respectivo indicador y como se ha expuesto, la Institución NO puede comenzar el proceso de Autoevaluación del programa objeto de acreditación (Administración de empresas) hasta no haber recibido aprobación de las CONDICIONES INICIALES teniendo en cuenta que esta es la primera etapa de acuerdo a lo establecido por la Guia y lineamientos del CNA, por tanto se ha formulado para este proceso de solicitud de condiciones iniales desarrollar el proceso en tres(3)  fases las cuales se representan como se indican a continuación: FASE I:  Registro Condiciones Instittucionales en la Plataforme CNA (fecha limite:febrero de 2017). FASE II: Registro de Condiciones del PROGRAMA ADMINISTRACION DE EMPRESAS POR CICLOS (Fecha limite: 30 de julio de 2017).  FASE III: Autoevaluación programa Administración  la cual depende del organismo acreditador CNA  para lo cual se da un periodo de un año (1),  una vez se aprueben las condiciones iniciales. </t>
  </si>
  <si>
    <t>INTENALCO                                                                                                                                                   INTENALCO                                                                                                                                               INTENALCO</t>
  </si>
  <si>
    <t>Mejorar la Calidad de la educación en todos los niveles</t>
  </si>
  <si>
    <t xml:space="preserve">Propios </t>
  </si>
  <si>
    <t>INTENALCO</t>
  </si>
  <si>
    <t>Vicerrectoría Académica</t>
  </si>
  <si>
    <t xml:space="preserve">Recibir visita institucional para la reedición por ciclos propedéuticos </t>
  </si>
  <si>
    <t>Toda la Institución</t>
  </si>
  <si>
    <t>N° de visitas atendidas</t>
  </si>
  <si>
    <t>Redefinición Institucional por ciclos propedéuticos</t>
  </si>
  <si>
    <t>Se esta a la espera de la visita de los pares académicos para la redefinición institucional, se ajusto el auto que envio el Ministerio de Educación Nacional.</t>
  </si>
  <si>
    <t>Realizar revisiones, ajustes y validaciones de los instrumentos a aplicar</t>
  </si>
  <si>
    <t>Comité de autoevaluación institucional</t>
  </si>
  <si>
    <t>% de programas académicos con la implementación de factores del modelo de autoevaluación</t>
  </si>
  <si>
    <t>Implementación del 100% de los instrumentos de autoevaluación en los programas Técnicos profesionales</t>
  </si>
  <si>
    <t xml:space="preserve">Se culmino primera etapa de ajustes de politicas, e instrumentos de encuestas. Adicional se avanzo en 70% en la medicion de indicadores </t>
  </si>
  <si>
    <t>Aplicar encuestas y medición de indicadores</t>
  </si>
  <si>
    <t xml:space="preserve">Tabular y analizar resultados de encuestas aplicadas </t>
  </si>
  <si>
    <t>Presentar resultados al comité de desarrollo administrativo</t>
  </si>
  <si>
    <t>Dirección de Unidad de Extensión y Proyección social</t>
  </si>
  <si>
    <t>Realizar estudios de factibilidad</t>
  </si>
  <si>
    <t>(Ingresos recaudados por cursos de extensión / Ingresos proyectados) x 100</t>
  </si>
  <si>
    <t>Recaudar 120 Millones por concepto de oferta de cursos de Extensión y Educación continua</t>
  </si>
  <si>
    <t xml:space="preserve">Al 31 de marzo de 2017 no se han recaudado ingresos por concepto de cursos de extensión y educación continua, se proyecta empezar la ofertas de educación continua en el mes de  mayo.  </t>
  </si>
  <si>
    <t>Ofertar a la comunidad cursos de extensión de acuerdo a necesidades identificadas</t>
  </si>
  <si>
    <t>Ejecutar actividades y estrategias de mercadeo para matricular y mantener estudiantes en  de educación para el trabajo y el desarrollo humano</t>
  </si>
  <si>
    <t>Mercadeo</t>
  </si>
  <si>
    <t>N° total de estudiantes matriculados en las los dos periodos académicos de la vigencia</t>
  </si>
  <si>
    <t>400 estudiantes matriculados en programas de educación para el trabajo y el desarrollo humano</t>
  </si>
  <si>
    <t>A la fecha la institución cuenta con 219 estudiantes matriculados en los programas de educación para el trabajo y desarrollo humano.</t>
  </si>
  <si>
    <t>Nación (BPIN 2013011000074)</t>
  </si>
  <si>
    <t>Elaborar y ejecutar del plan de inversión para la vigencia</t>
  </si>
  <si>
    <t>% de ejecución del plan de inversiones</t>
  </si>
  <si>
    <t>% ejecución del plan de inversiones de dotación de la nueva sede construida</t>
  </si>
  <si>
    <t>A la fecha el avance fisico y financiero de recursos de inversion de la vigencia 2017 es 0%</t>
  </si>
  <si>
    <t>Disminuir las brechas en acceso y permanencia: Rural - urbana, poblaciones y regiones</t>
  </si>
  <si>
    <t xml:space="preserve">Ejecutar actividades y estrategias de mercadeo para matricular y mantener estudiantes en programas técnicos profesionales </t>
  </si>
  <si>
    <t>3000 estudiantes matriculados en programas Técnicos Profesionales en los dos periodos académicos de la vigencia (Nuevos + antiguos)</t>
  </si>
  <si>
    <t>A la fecha la institución cuenta con 1355 estudiantes en los programas técnicos profesionales en las jornadas de mañana, tarde y noche.</t>
  </si>
  <si>
    <t>N° total de estudiantes nuevos matriculados en las los dos periodos académicos de la vigencia</t>
  </si>
  <si>
    <t>1000 Estudiantes nuevos matriculados en los dos periodos académicos de la vigencia</t>
  </si>
  <si>
    <t>Al 31 de marzo de 2017 se cuenta con 422 estudiantes nuevos en los diferentes programas técnicos profesionales que ofrece la institución.</t>
  </si>
  <si>
    <t>Coordinador de articulación académica</t>
  </si>
  <si>
    <t>N° total de estudiantes matriculados en articulación académica</t>
  </si>
  <si>
    <t>200 Estudiantes nuevos matriculados en articulación académica</t>
  </si>
  <si>
    <t>Al 31 de marzo se han matriculado 53 estudiantes en articulación académica, en los programas de Costos y Contabilidad, Procesos de Importación  y Exportacíón y Procesos Administrativos de Seguridad y Salud en el Trabajo.</t>
  </si>
  <si>
    <t>Educar con pertinencia e incorporar innovación en la educación</t>
  </si>
  <si>
    <t>Elaborar Plan trabajo</t>
  </si>
  <si>
    <t>Oficina de Relaciones Interinstitucionales (ORI)</t>
  </si>
  <si>
    <t>N° de planes estratégicos formulados</t>
  </si>
  <si>
    <t>Formular plan estratégico de internacionalización para la vigencia del plan estratégico institucional</t>
  </si>
  <si>
    <t>Se cuenta con el documento del plan estratégico de internacionalización en su fase de elaboración, esta a la espera de su revisión y aprobación por parte del comité de desarrollo administrativo.</t>
  </si>
  <si>
    <t>Elaborar Plan estratégico para los próximos tres años hasta 2019</t>
  </si>
  <si>
    <t>Presentar Plan estratégico en comité de desarrollo administrativo para su revisión y aprobación</t>
  </si>
  <si>
    <t>ICETEX                                                                                                                                                                    ICETEX                                                                                                                                                                                  ICETEX</t>
  </si>
  <si>
    <t>Implantación apoyo a mejores bachilleres del país.</t>
  </si>
  <si>
    <t>ICETEX</t>
  </si>
  <si>
    <t xml:space="preserve">Adjudicar subsidios:
Subsidios de matrícula adjudicados a Mejores Bachilleres - Ley 1546 de 2012
</t>
  </si>
  <si>
    <t>Número de  Nuevos créditos condonables adjudicados</t>
  </si>
  <si>
    <t>Al mes de marzo se han desembolsado 132 nuevos créditos a los mejores bachilleres.</t>
  </si>
  <si>
    <t>Renovar Subsidios:
Subsidios de sostenimiento a los mejores bachilleres - Ley 1546 de 2012</t>
  </si>
  <si>
    <t>Número de  Renovaciones realizadas</t>
  </si>
  <si>
    <t>Al mes de marzo se han renovado 57 subsidios a los mejores bachilleres.</t>
  </si>
  <si>
    <t>Renovar Créditos.
Renovación de créditos educativos a los mejores bachilleres (Decreto 644 Art. 6)</t>
  </si>
  <si>
    <t>Al mes de marzo se han renovado 91 créditos a los mejores bachilleres.</t>
  </si>
  <si>
    <t>Fomentar la ampliación de cobertura y la retención en el sistema de educación superior a través del fortalecimiento de los recursos que garanticen el otorgamiento de subsidios a la demanda, relacionados con el sostenimiento o el pago de la matrícula, orientado a jóvenes pertenecientes a grupos poblacionales en condiciones de vulnerabilidad (puntos corte de SISBEN III, discapacitados, indígenas, afro..</t>
  </si>
  <si>
    <t>Adjudicar Subsidios de sostenimiento:
Subsidios de sostenimiento adjudicados a grupos focalizados por SISBEN</t>
  </si>
  <si>
    <t xml:space="preserve">Número de  Adjudicaciones Subsidios de sostenimiento
</t>
  </si>
  <si>
    <t>No se han desembolsado recursos para adjudicar subsidios de sostenimiento de beneficiarios nuevos por cuanto se encuentran en proceso de retiro de las tarjetas recargables o activando el mecanismo de giro.</t>
  </si>
  <si>
    <t>Renovar Subsidios:
Subsidios de sostenimiento renovados a grupos focalizados por Sisbén  - Condonación del 25% sobre el crédito educativo</t>
  </si>
  <si>
    <t xml:space="preserve">Número de  Renovaciones de
subsidios de sostenimiento </t>
  </si>
  <si>
    <t>Al mes de marzo se han desembolsado 45.623 giros de subsidio de sostenimiento.</t>
  </si>
  <si>
    <t>Condonar el 25% de la matricula a los estudiantes de educacion superior desde 2011</t>
  </si>
  <si>
    <t>Número de  Condonaciones del 25%</t>
  </si>
  <si>
    <t>Estas condonaciones se realizan durante todo el año, una vez verificado el cumplimiento de los requisitos. A la fecha se han realizado 447 solicitudes de condonación.</t>
  </si>
  <si>
    <t xml:space="preserve">Adjudicar créditos condonables: 
Créditos condonables adjudicados a poblacion en condición de discapacidad </t>
  </si>
  <si>
    <t xml:space="preserve">Número de  Adjudicaciones créditos condonables
</t>
  </si>
  <si>
    <t>Al cierre de marzo no se ha suscrito el convenio respectivo y la adjudicación de estos créditos se realizará en el segundo semestre.</t>
  </si>
  <si>
    <t>Adjudicar nuevos créditos condonables:
Adjudicación de nuevos créditos condonables a población indígena</t>
  </si>
  <si>
    <t xml:space="preserve">Número de  Adjudicaciones de  nuevos créditos condonables
</t>
  </si>
  <si>
    <t>Renovar créditos condonables:
Renovar créditos condonables a la población indígena</t>
  </si>
  <si>
    <t>Número de  Renovaciones</t>
  </si>
  <si>
    <t>Al mes de marzo se han efectuado 1.558 renovaciones.</t>
  </si>
  <si>
    <t>Adjudicar nuevos créditos:
Créditos condonables adjudicados para población afrodescendiente</t>
  </si>
  <si>
    <t xml:space="preserve">Número de  Adjudicaciones de nuevos créditos
</t>
  </si>
  <si>
    <t>Renovar créditos:
Créditos condonables renovados a afrosdescendientes</t>
  </si>
  <si>
    <t xml:space="preserve">Número de  Renovaciones  
</t>
  </si>
  <si>
    <t>Al mes de marzo se han efectuado 7.686 renovaciones.</t>
  </si>
  <si>
    <t>Adjudicar nuevos créditos:
Créditos condonables para población ROM</t>
  </si>
  <si>
    <t>Número de  Adjudicaciones nuevos créditos</t>
  </si>
  <si>
    <t>Fomentar el acceso a la educación superior a la población víctima del conflicto armado, de acuerdo con la Ley 1448 de 2011</t>
  </si>
  <si>
    <t xml:space="preserve">Adjudicar nuevos créditos:
Adjudicar nuevos créditos a población víctima (Matrícula, sostenimiento y permanencia) </t>
  </si>
  <si>
    <t>Otorgar créditos condonables a profesionales de la salud para que realicen su residencia o estudios de especialización y que impliquen la prestación de un servicio en una institución de salud (pendiente de revisión MinSalud)</t>
  </si>
  <si>
    <t>Adjudicar Créditos:
Créditos educativos adjudicados a Médicos para realizar especializaciones en salud</t>
  </si>
  <si>
    <t>Número de  Nuevos créditos adjudicados</t>
  </si>
  <si>
    <t>No se apropiaron recursos en 2017 para nuevas adjudicaciones en el presupuesto del sector educación.</t>
  </si>
  <si>
    <t>Renovar Créditos:
Créditos educativos renovados a Médicos para realizar especializaciones en salud</t>
  </si>
  <si>
    <t>Al mes de marzo se han efectuado 3.142 renovaciones.
Las renovaciones de este Fondo se realizan durante todo el semestre.</t>
  </si>
  <si>
    <t>Incrementar el acceso a la educación superior de posgrados</t>
  </si>
  <si>
    <t xml:space="preserve">
Nuevas becas para maestría y doctorado:
Nuevas becas y renovación de la convocatoria del 0,1% de los mejores Saber Pro</t>
  </si>
  <si>
    <t>Número de  nuevas becas adjudicadas para maestría</t>
  </si>
  <si>
    <t>Adjudicar la beca Alfonso Lopez Michelsen para Derecho Internacional Humanitario:
Créditos educativos adjudicados para Posgrado DIH</t>
  </si>
  <si>
    <t xml:space="preserve"> Beca adjudicada</t>
  </si>
  <si>
    <t>La adjudicación de esta beca se realizará en el segundo semestre.</t>
  </si>
  <si>
    <t>Mejorar el acceso a la educación de pregrado de los estudiantes destacados y con menores recursos económicos y reducir la deserción estudiantil a través de un crédito-beca educativo en condiciones más favorables"PILO PAGA"</t>
  </si>
  <si>
    <t>Renovar Créditos Pilo Paga 2015 - 2016</t>
  </si>
  <si>
    <t>Número de  Renovaciones de Créditos Pilo Paga 2015 - 2016</t>
  </si>
  <si>
    <t xml:space="preserve">Al mes de marzo se han efectuado 14.301 giros. 
</t>
  </si>
  <si>
    <t>Renovar Subsidios de sostenimiento Ser Pilo Paga 2015 - 2016</t>
  </si>
  <si>
    <t>Número de  Renovaciones de  Subsidios de sostenimiento Ser Pilo Paga 2015 - 2016</t>
  </si>
  <si>
    <t xml:space="preserve">Al mes de marzo se han efectuado 19.917 giros.
</t>
  </si>
  <si>
    <t>Adjudicar nuevos créditos para Ser Pilo Paga 2017</t>
  </si>
  <si>
    <t>Número de  Adjudicaciones de nuevos créditos para Ser Pilo Paga 2017</t>
  </si>
  <si>
    <t xml:space="preserve">Al mes de marzo se han efectuado 1.017 giros. </t>
  </si>
  <si>
    <t>Adjudicar nuevos subsidios para Ser Pilo Paga 2017</t>
  </si>
  <si>
    <t>Número de  Adjudicaciones de nuevos subsidios para Ser Pilo Paga 2017</t>
  </si>
  <si>
    <t xml:space="preserve">Al mes de marzo se han efectuado 8.220 giros. </t>
  </si>
  <si>
    <t>Ofrecer mayor acceso y en condiciones más favorables a la población de menores recursos económicos al crédito educativo que permita disminuir la deserción de la educación superior</t>
  </si>
  <si>
    <t>Adjudicar Créditos para todas las líneas de financiación</t>
  </si>
  <si>
    <t>Número de  Adjudicaciones de Créditos para todas las líneas de financiación</t>
  </si>
  <si>
    <t>Hasta el mes de marzo se desembolsaron 7.392 créditos con subsidio de tasa.</t>
  </si>
  <si>
    <t>Renovar Créditos en todas las líneas de financiación</t>
  </si>
  <si>
    <t>Número de  Renovaciones de Créditos en todas las líneas de financiación</t>
  </si>
  <si>
    <t>Al mes de marzo se han renovado 87.423 créditos con subsidio de tasa.</t>
  </si>
  <si>
    <t>Ajustar tasas de interés de créditos en amortización</t>
  </si>
  <si>
    <t>Ajustar tasas de interés de créditos en amortización:
Recursos invertidos para disminución de tasa de interés de créditos en etapa de amortización de beneficiarios de estratos 1, 2 y 3</t>
  </si>
  <si>
    <t>Mejorar la calidad de la educación en los niveles básico y secundario a través del fortalecimiento de la capacitación docente de acuerdo con lo establecido por el plan nacional de desarrollo y el plan sectorial de educación</t>
  </si>
  <si>
    <t xml:space="preserve">Adjudicar Créditos:
Realizar 2  convocatorias para la adjudicacion de creditos para Maestros
</t>
  </si>
  <si>
    <t xml:space="preserve">Número de  Adjudicaciones de Créditos para Maestros
</t>
  </si>
  <si>
    <t>Renovar Créditos</t>
  </si>
  <si>
    <t>Número de  Renovaciones  Créditos para Maestros</t>
  </si>
  <si>
    <t>Al mes de marzo se han renovado 36 créditos para maestros</t>
  </si>
  <si>
    <t>Ofrecer estímulos educativos a los mejores nuevos profesionales con crédito icetex</t>
  </si>
  <si>
    <t>Condonación de Créditos educativos de Pregrado:
Créditos educativos condonados por buenos resultados en las pruebas Saber Pro</t>
  </si>
  <si>
    <t>Número de  Créditos educativos condonados</t>
  </si>
  <si>
    <t>Estas condonaciones se realizan durante todo el año, una vez verificado el cumplimiento de los requisitos. A la fecha se han realizado 24 solicitudes de condonación.</t>
  </si>
  <si>
    <t>FODESEP                                                                                                                                                                    FODESEP                                                                                                                                                                                  FODESEP</t>
  </si>
  <si>
    <t>Gestión Misional y de Gobierno</t>
  </si>
  <si>
    <t xml:space="preserve">FODESEP  </t>
  </si>
  <si>
    <t xml:space="preserve">Subgerencia Comercial </t>
  </si>
  <si>
    <t>Construcción de un Diagnóstico de necesidades  que permita platear propuestas de servicios en el marco de la misión del FODESEP en beneficio  de la Instituciones de Educación Superior.</t>
  </si>
  <si>
    <t>Un diagnóstico elaborado * 100</t>
  </si>
  <si>
    <t xml:space="preserve">Diagnóstico elaborado </t>
  </si>
  <si>
    <t>Esta actividad se programó para inició en el segundo trimestre del año.</t>
  </si>
  <si>
    <t>Subgerencia Comercial y Subgerencia Financiera</t>
  </si>
  <si>
    <t xml:space="preserve">Otorgamiento del Servicio de  crédito a la medida de las necesidades de las IES afiliadas </t>
  </si>
  <si>
    <t>Monto de crédito otrogado / Monto de crédito programado</t>
  </si>
  <si>
    <t xml:space="preserve">$17.000 millones </t>
  </si>
  <si>
    <t xml:space="preserve">Subgerencias: Comercial, Financiera y Proyectos </t>
  </si>
  <si>
    <t>Estructuración de la modalidad de crédito "Aseguramiento de la Calidad"</t>
  </si>
  <si>
    <t>No. Actividades programadas/No. actividades realizadas</t>
  </si>
  <si>
    <t xml:space="preserve">1 modalidad de crédito estructurada </t>
  </si>
  <si>
    <t>Subgerencia Comercial</t>
  </si>
  <si>
    <t xml:space="preserve">Creación, estructuración e implementación de nuevos productos financieros </t>
  </si>
  <si>
    <t>No. productos implementados/No. de productos proyectados</t>
  </si>
  <si>
    <t xml:space="preserve">2 productos financieros nuevos </t>
  </si>
  <si>
    <t xml:space="preserve">Suscripción de Alianzas o Convenios con Entidades del Sector Solidario Financiero con el fin de robustecer la capacidad financiera del Fondo. </t>
  </si>
  <si>
    <t>Cantidad de Convenios suscritos / Cantidad de Convenios propuestos</t>
  </si>
  <si>
    <t xml:space="preserve">1  alianza o convenio suscrito </t>
  </si>
  <si>
    <t xml:space="preserve">Estructuración e implementación de nuevos productos no financieros </t>
  </si>
  <si>
    <t xml:space="preserve">1 producto no financiero nuevo </t>
  </si>
  <si>
    <t xml:space="preserve">Estructurar los programas de asesorias especializadas a través de equipos técnicos propios o de aliados estratégicos, para fortalecer a las IES en el cumplimiento de los estándares de calidad.  </t>
  </si>
  <si>
    <t>No. programas especializados estructurados/No. de programas especializados proyectados</t>
  </si>
  <si>
    <t>2 programas de asesorias especializadas</t>
  </si>
  <si>
    <t xml:space="preserve">Asesorar a las IES afiliadas al FODESEP en la acreditación de programas y acreditación institucional. </t>
  </si>
  <si>
    <t>No. de IES asesoradas/No. de IES afiliadas</t>
  </si>
  <si>
    <t>35% de las 115 IES afiliadas al Fondo con corte diciembre de 2016</t>
  </si>
  <si>
    <t>Suscripción de Convenio de Cooperación Nacional enmarcado en proyectos de Educación que beneficien a las instituciones de Educación Superior - IES</t>
  </si>
  <si>
    <t xml:space="preserve">1  Convenio de Cooperación Nacional suscrito </t>
  </si>
  <si>
    <t>Suscripción  de convenios o contratos  para administración de recursos  y ejecución de proyectos de educación superior con participación de las IES afiliadas</t>
  </si>
  <si>
    <t xml:space="preserve"> 2 Convenios o contratos  suscritos</t>
  </si>
  <si>
    <t xml:space="preserve">Suscripción  de convenios o contratos  para administración de recursos  y ejecución de proyectos a entidades gubernamentales  y no gubernamentales enfocados de educación superior </t>
  </si>
  <si>
    <t>Impacto de las Alianzas Estratégicas en beneficios de las IES y del FODESEP</t>
  </si>
  <si>
    <t xml:space="preserve">No. de IES que usaron un servicio/No. IES afiliadas </t>
  </si>
  <si>
    <t xml:space="preserve">20% de las 115 IES afiliadas al Fondo con corte diciembre de 2016, utilizando alianzas estratégicas del Fondo  </t>
  </si>
  <si>
    <t>Suscripción de acuerdo de voluntades con las distintas formas asociativas del sector para generar apoyo al desarrollo de planes, proyectos y programas de las IES</t>
  </si>
  <si>
    <t>No.Acuerdos de voluntades suscritos/No. acuerdos propuestos</t>
  </si>
  <si>
    <t>1 acuerdo de voluntades suscrito</t>
  </si>
  <si>
    <t xml:space="preserve">Se suscribió acuerdo de voluntades con ACIESCA </t>
  </si>
  <si>
    <t xml:space="preserve">Suscripción de convenios con entidades del Gobierno Nacional para generar apoyo al desarrollo de planes, proyectos y programas de las IES </t>
  </si>
  <si>
    <t>No.convenios suscritos/No. convenios propuestos</t>
  </si>
  <si>
    <t>1 acuerdo de voluntades  suscritos</t>
  </si>
  <si>
    <t xml:space="preserve">Suscribir una membresía para que el FODESEP participe como miembro de una asociación u organización con el fin de favorecer la cooperación académica entre las IES. </t>
  </si>
  <si>
    <t xml:space="preserve">No. menbresías activas/No. menbresias propuestas </t>
  </si>
  <si>
    <t>1 membresía activa</t>
  </si>
  <si>
    <t xml:space="preserve">Gerencia General y Gerentes Suplentes </t>
  </si>
  <si>
    <t xml:space="preserve">Asistencia a talleres, reuniones y mesas de trabajo enfocadas en la formulación y construcción de políticas dirigidas  a la Educación Superior </t>
  </si>
  <si>
    <t>No. de reuniones a las que se asiste/No. de invitaciones recibidas</t>
  </si>
  <si>
    <t xml:space="preserve">100% de asistencia a las reuniones </t>
  </si>
  <si>
    <t xml:space="preserve">Se participo activamente en la construcción del Plan Decenal de Educación como miembros de la Comisión Gestora. </t>
  </si>
  <si>
    <t xml:space="preserve">Fortalecimiento de las relaciones interinstitucionales mediante la participación en los eventos que programen los entes gubernamentales, las agremiaciones y las Instituciones de Educación Superior. </t>
  </si>
  <si>
    <t xml:space="preserve">100% de asistencia a las reuniones o eventos  </t>
  </si>
  <si>
    <t xml:space="preserve">Se acompaño a las IES afiliadas </t>
  </si>
  <si>
    <t>INSOR                                                                                                                                                                                   INSOR                                                                                                                                                  INSOR</t>
  </si>
  <si>
    <t>2203-0700-1 / 
propios 20 - 21</t>
  </si>
  <si>
    <t>INSOR</t>
  </si>
  <si>
    <t>SUBDIRECCION DE GESTION EDUCATIVA</t>
  </si>
  <si>
    <t>Prestar servicios de asistencia técnica para el fortalecimiento institucional de la gestión pública y privada, respecto del acceso a la educación de la población sorda
Implementación de una estrategia de comunicación interna e externa para la el mejoramiento del acceso y calidad educativa de la población sorda
Promover y documentar acciones para establecer alianzas interinstitucionales para la promoción de la educación en la población sorda</t>
  </si>
  <si>
    <t>INSOR / SUBDIRECCION DE GESTION EDUCATIVA</t>
  </si>
  <si>
    <r>
      <t xml:space="preserve">30 entidades territoriales fortalecidas para ofrecer educación pertinente para las personas sordas </t>
    </r>
    <r>
      <rPr>
        <sz val="10"/>
        <rFont val="Calibri"/>
        <family val="2"/>
        <scheme val="minor"/>
      </rPr>
      <t xml:space="preserve">e insitituciones educativas asesoradas para la organización de la oferta educativa y acceso a la educación para la Población Sorda
</t>
    </r>
  </si>
  <si>
    <t>Una estrategia integral para el mejoramiento de la cobertura y  calidad de la educación de la población sorda implementada</t>
  </si>
  <si>
    <t>Se elabora el Plan General de Asesorías para las nuevas entidades territoriales. Se adelantan procesos de Asesoría en la ciudad de Popayán por medio de su operador Distribuidora Asiri; en la ciudad de Tunja y Ciénaga</t>
  </si>
  <si>
    <t>2203-0700-1 / 
nación 10</t>
  </si>
  <si>
    <t>2203-0700-1
propios 20</t>
  </si>
  <si>
    <t xml:space="preserve">Realizar procesos presenciales y virtuales de formación a agentes educativos para el mejoramiento de la calidad de educación de la P.S. en primera infancia, educacion básica, media y superior
</t>
  </si>
  <si>
    <t>1500  agentes educativos cualificados que atienden población sorda</t>
  </si>
  <si>
    <t>Durante el período se realizó la cualificación de los siguientes agentes educativos: Universidad de Cafam en Bogotá: 12 Agentes; Entidad territorial cienaga Magdalena: 35 agentes; entidad terrirorial Tunja: 75 agentes; universidad sergio arboleda: 12 agentes; uniminuto: 90 agentes; corporación educativa las Mercedes: 6 agentes; Cauca: 23 rectores.</t>
  </si>
  <si>
    <t>2203-0700-1
nación 10</t>
  </si>
  <si>
    <t xml:space="preserve">
Diseñar e Implementar la segunda etapa del modelo integral para la calidad, ampliación de la cobertura y mejorar la permanencia de la población sorda en el sistema educativo en 10 entidades territoriales focalizadas
Promover acciones para mejorar el acceso y permanencia en educación superior para la población sorda
</t>
  </si>
  <si>
    <t xml:space="preserve">10 entidades territoriales que desarrollan la segunda fase de reorganizacion d e la oferta e implementan planes de mejoramiento institucional pertinentes para  el mejoramiento de la cobertura y  calidad de la educación de la población sorda implementada. </t>
  </si>
  <si>
    <t xml:space="preserve">Se realiza el reajuste y replantamiento de 2 rutas y planes, definiendo su estructuración final a efectos de iniciar su implementación en la vigencia. En el mismo sentido, se inicia el proceso de socialización mediante la visita a 2 ciudades a efectos de realizar la retroalimentación del proceso. </t>
  </si>
  <si>
    <t>2203-0700-3
propios</t>
  </si>
  <si>
    <t xml:space="preserve">
Realizar los ajustes a las pruebas Saber 11 y Construir recursos educativos accesibles para la educación de la poblacion sorda colombiana</t>
  </si>
  <si>
    <t>4 ajustes razonables a los procesos de enseñanza-aprendizaje y de evaluación de las personas sordas</t>
  </si>
  <si>
    <t>Se diseña y se estructura el plan curricular de las áreas de matemáticas, ciencias, lenguaje y sociales. Adicionalmente se elabora el guión 1 de materiales educativos.</t>
  </si>
  <si>
    <t>2203-0700-3
nación 10</t>
  </si>
  <si>
    <t>2203-0700-1
propios</t>
  </si>
  <si>
    <t>Desarrollar acciones estratégicas y contenidos para la formación, evaluación y registro calificado del servicio de interpretación LSC _ Español en Colombia</t>
  </si>
  <si>
    <t>1 registro nacional de interpetes diseñado</t>
  </si>
  <si>
    <t>Insumos técnicos consolidados para el fortalecimiento del servicio de interpretación Lengua de Señas Colombiana - Español</t>
  </si>
  <si>
    <t>Se adelanta la primera mesa intersectorial para la construcción del diseño curricular del programa de formación tecnológico de intérpretes de LSC-Español en alianza con el SENA y participación de representantes de ANISCOL, FENASCOL y asociaciones de sordos e intérpretes de diferentes regiones del país. En el mismo sentido, se adelanta la primera mesa intersectorial para la construcción del código de ética LSC-Españl en alianza con ANISCOL, FENASCOL y representantes de la academia; Finalmente, en cuanto a la evaluación del servicio de interpretación se realiza la primera revisión de los diferentes aspectos de la prueba a efectos de adelantar su estructuración.</t>
  </si>
  <si>
    <t>2203-0700-1
nacion 10</t>
  </si>
  <si>
    <t>INSTITUTO NACIONAL DE FORMACION TECNICA PROFESIONAL SAN ANDRÉS-INFOTEP SAN ANDRÉS                                                                                                                                                       INFOTEP SAN ANDRÉS                                                                                             INFOTEP SAN ANDRÉS</t>
  </si>
  <si>
    <t>GESTIÓN ACADÉMICA</t>
  </si>
  <si>
    <t>NACIÓN - PROYECTO DE INVERSIÓN (FORTALECIMIENTO ACADÉMICO Y ADMINISTRATIVO DEL INFOTEP DE SAN ANDRÉS, PROVIDENCIA Y SANTA CATALINA - Código CBPIN: 2016011000055)</t>
  </si>
  <si>
    <t>INFOTEP SAN ANDRÉS</t>
  </si>
  <si>
    <t>VICERECTORÍA ACADÉMICA</t>
  </si>
  <si>
    <t>Aumentar la cobertura estudiantil de programas regulares de INFOTEP</t>
  </si>
  <si>
    <t>COORDINACIÓN ACADÉMICA</t>
  </si>
  <si>
    <t>( (Número promedio de estudiantes de programas regulares matriculados en el semestre por año / Número promedio de estudiantes de programas regulares matriculados en el semestre por año inmediatamente anterior ) - 1 ) X 100</t>
  </si>
  <si>
    <t>Aumento de la cobertura estudiantil con 65 nuevos estudiantes matriculados</t>
  </si>
  <si>
    <t>Implementar estrategias y/o procesos para garantizar el acceso, permanencia y graduación de los estudiantes del INFOTEP.</t>
  </si>
  <si>
    <t>Número de estrategias y/o procesos implementados (porcentaje de estrategias ejecutadas vs. Planeadas)</t>
  </si>
  <si>
    <t xml:space="preserve">Programa de inducción a estudiantes, Realización de cursos de lectoescritura a estudiantes de primer semestre. Realización de Feria de Servicios, Entrega de camisetas y souvenirs, kit escolares a estudiantes, Estrategia del Live on Friday infotep </t>
  </si>
  <si>
    <t>Implementar estrategias para el fomento y la apropiación de la investigación en el INFOTEP.</t>
  </si>
  <si>
    <t>COORDINACIÓN DE INVESTIGACIÓN</t>
  </si>
  <si>
    <t>Número de estrategias para el fomento y la apropiación de la investigación ejecutadas</t>
  </si>
  <si>
    <t>El proyecto estuvo bloqueado hasta mediados de febrero; inmediatamente se iniciaron gestiones para la realización de convenios.  Se espera que finalizado el primer semestre se encuentre realizado el 60% de las metas planeadas.</t>
  </si>
  <si>
    <t>EXTENSION Y PROYECCION SOCIAL</t>
  </si>
  <si>
    <t>Vincular estudiantes a programas de educación contínua del INFOTEP</t>
  </si>
  <si>
    <t>COORDINACIÓN DE EXTENSIÓN Y PROYECCION SOCIAL</t>
  </si>
  <si>
    <t>Número de estudiantes vinculados  en programas de educacion continua</t>
  </si>
  <si>
    <t>Actualmente se encuentran matriculados 30 estudiantes en programas de educación continua</t>
  </si>
  <si>
    <t>NACIÓN - PROYECTO DE INVERSIÓN (CONSOLIDACIÓN DEL PROCESO DE ARTICULACION DE LA ED. MEDIA CON LA ED. SUPERIOR EN TODO EL DEPARTAMENTO, SAN ANDRÉS, CARIBE - Código CBPIN 2016011000060)</t>
  </si>
  <si>
    <t>Vincular estudiantes al programa cerrando brechas</t>
  </si>
  <si>
    <t>Numero de estudiantes vinculados en el proceso de articulación de la educación superior con la media vocacional</t>
  </si>
  <si>
    <t>Se logró nuevamente  la vinculación del l Institución Educativa Brooks Hill.</t>
  </si>
  <si>
    <t>NACIÓN - PROYECTO DE INVERSIÓN (FORTALECIMIENTO DEPARTAMENTO DE LENGUAS E INTERNACIONALIZACIÓN DEL INFOTEP TODO EL DEPARTAMENTO, SAN ANDRÉS, CARIBE - Código CBPIN 2016011000056)</t>
  </si>
  <si>
    <t>Desarrollar procesos para el fortalecimiento del centro de lenguas de la institución</t>
  </si>
  <si>
    <t>Procesos para el fortalecimiento del centro de lenguas de la institución implementados</t>
  </si>
  <si>
    <t>0.7</t>
  </si>
  <si>
    <t>Se realizo la promocion de la institucion en la feria de servicios del infotep para la captacion de alumnos para el centro de lenguas en 07/02/2017 al igual que visitas a los colegios Luis amigo y natania; logrando abrir un curso de inglés con 20 estudiantes y 1 un curso de portugues con 11 estudiantes.se realizo la vitrina turistica de ANATO en bogota en febrero y el congreso nacional de municipios en Cartagena promocionando la institucion a ni vel nacional e internacional, logrando contactos para una posible inmersion de ingles en el mes de Junio, de las actividades existen registros fotograficos y certificados de asistencia</t>
  </si>
  <si>
    <t>Programar actividad para integrar a los egresados del INFOTEP con su comunidad</t>
  </si>
  <si>
    <t>Número de actividades programadas para los egresados de Infotep realizadas</t>
  </si>
  <si>
    <t>Se tomó la información de la base de datos vigencia 2016 y se confrontó con los datos suministrados por los estudiantes recién graduados y la información obtenida en el encuentro de egresados 2016, unificando toda la información (datos personales y de contacto) en un solo documento. Al finalizar se obtuvo la base de datos actualizada a 2017 con 1436 egresados registrados.
La base de datos es el primer paso para la reactivación de los canales de comunicación con la comunidad de egresados y su inclusión en las actividades organizadas por Bienestar Estudiantil.</t>
  </si>
  <si>
    <t>NACIÓN (HONORARIOS)</t>
  </si>
  <si>
    <t>Desarrollar procesos para el fortalecimiento del emprendimiento con la comunidad vinculada a nuestra institución</t>
  </si>
  <si>
    <t>Procesos para el fortalecimiento del emprendimiento en la comunidad vinculada a la institucion implementados</t>
  </si>
  <si>
    <t>Se inicia el proceso de contratación para el mes de Abril</t>
  </si>
  <si>
    <t>Realizar actividades para el fortalecimiento de la internacionalización de nuestra institución</t>
  </si>
  <si>
    <t>Procesos para el fortalecimiento de la internacionalización de la institución implementados</t>
  </si>
  <si>
    <t>0.5</t>
  </si>
  <si>
    <t>Asistencia y participación en la 1 y 2 Reunión de la red de internacionalización, en donde se informa lo realizado durante la vigencia 2016 y se establece plan de acción 2017. La principal meta del nodo es la organización de la IVJornada para la Internacionalización de la Educación Superior en el mes de Agosto en Santa Marta. Adicionalmente se inició agenda de trabajo con Gloria Alcira Urrego,  consultora de desarrollo profesional de la UCI- Universidad de Cooperación Internacional para ofrecer programas de postgrado en convenio.</t>
  </si>
  <si>
    <t>BIENESTAR UNIVERSITARIO</t>
  </si>
  <si>
    <r>
      <t xml:space="preserve">NACIÓN - PROYECTO DE INVERSIÓN (FORTALECIMIENTO AL DEPARTAMENTO DE BIENESTAR UNIVERSITARIO DEL INFOTEP DE SAN ANDRES ISLA - 2016011000054 </t>
    </r>
    <r>
      <rPr>
        <b/>
        <sz val="12"/>
        <rFont val="Arial"/>
        <family val="2"/>
      </rPr>
      <t>+</t>
    </r>
    <r>
      <rPr>
        <sz val="12"/>
        <rFont val="Arial"/>
        <family val="2"/>
      </rPr>
      <t xml:space="preserve"> CONSOLIDACIÓN DEL PROCESO DE ARTICULACION DE LA ED. MEDIA CON LA ED. SUPERIOR EN TODO EL DEPARTAMENTO, SAN ANDRÉS, CARIBE - Código CBPIN 2016011000060</t>
    </r>
    <r>
      <rPr>
        <sz val="12"/>
        <color theme="1"/>
        <rFont val="Arial"/>
        <family val="2"/>
      </rPr>
      <t>)</t>
    </r>
  </si>
  <si>
    <t>Ejecutar el Plan de Acción de Bienestar Universitario</t>
  </si>
  <si>
    <t>(Número de metas ejecutadas del Plan de Acción del Proceso de Bienestar Universitario / Número de metas programadas) X 100</t>
  </si>
  <si>
    <t xml:space="preserve">El área de bienestar estudiantil de infotep,  se ha propuesto cumplir con las actividades progranadas en el plan operativo del área. Hasta el momento y corrido el primer trimestres sean realizado las siguientes actividades: inducción y re-inducción de estudiantes, primer live on friday, fomentar en la comunidad educativa diferentes y analisis de la situación actual con respecto a formas de financición de matricula para los estudiantes de la institución. Hasta el dia de hoy se ha cumplido juiciosamente con el cronograma establecido para el 2017, teniendo en cuenta el plan de acción institucional. </t>
  </si>
  <si>
    <t>INCI                                                                                                                                                                     INCI                                                                                                                                                  INCI</t>
  </si>
  <si>
    <t>GESTION MISIONAL</t>
  </si>
  <si>
    <t>Presupuesto de inversión</t>
  </si>
  <si>
    <t>NA</t>
  </si>
  <si>
    <t>Subdirección Técnica</t>
  </si>
  <si>
    <t>Ejecutar la fase II del nuevo modelo de asistencia técnica</t>
  </si>
  <si>
    <t>Subdirección  Técnica</t>
  </si>
  <si>
    <t>100% de la fase II del nuevo modelo de asistencia técnica ejecutado</t>
  </si>
  <si>
    <t>fase 2 del modelo</t>
  </si>
  <si>
    <t>Se inició la ejecución la fase II del nuevo modelo de asistencia técnica, para lo cual se ha elaborado el nuevo modelo de datos.</t>
  </si>
  <si>
    <t xml:space="preserve">Producir libros y textos escolares en formatos accesibles de braille, relieve, macrotipo y digitales y otras ayudas técnicas para la población con discapacidad visual </t>
  </si>
  <si>
    <t xml:space="preserve">Se han producido 12210 libros y textos escolares en formatos accesibles de braille, relieve, macrotipo y digitales y otras ayudas técnicas para la población con discapacidad visual </t>
  </si>
  <si>
    <t xml:space="preserve">Producir libros y textos escolares producidos  en formato digital accesible para las personas con discapacidad visual </t>
  </si>
  <si>
    <t xml:space="preserve">Se han producido 1168 libros y textos escolares producidos  en formato digital accesible para las personas con discapacidad visual </t>
  </si>
  <si>
    <t xml:space="preserve">Promover las descargas de libros digitales accesibles de la biblioteca virtual para personas con discapacidad visual </t>
  </si>
  <si>
    <t xml:space="preserve">Se han producido 983 descargas de libros digitales accesibles de la biblioteca virtual para personas con discapacidad visual </t>
  </si>
  <si>
    <t xml:space="preserve">Avance de cumplimiento del indicador que mide el hito  (Acumulado)                     </t>
  </si>
  <si>
    <t>PLAN DE ACCIÓN INSTITUCIONAL 2017 - 1ER TRIMESTRE 2017</t>
  </si>
  <si>
    <t>ANALISIS 1ER TRIMESTRE 2017</t>
  </si>
  <si>
    <t>FECHA DE FORMULACIÓN 
O AJUSTE:</t>
  </si>
  <si>
    <t>Se validaron las reglas de calidad en el comité técnico de información del 1 de marzo, se realizó reunión con subdirección de acceso para conecrtar reglas de SIMAT y se definió procedimiento para solicitar cruce a Registraduría.
Esta actividad se realizará con base en el cruce de la base de datos de Registraduría con el corte SIMAT a 31 de Marzo de 2017. Por lo anterior, se modifica la fecha final para el 15 de Mayo, dado que los resultados del cruce se tendrán en los primeros dias de este mes.</t>
  </si>
  <si>
    <t xml:space="preserve">Se ha gestionado con Entidades externas para optener las bases que serán cruzadas con las del MEN, las que se han ido recibiendo (ICBF, UARIV, SISBEN)  se están cargando en el servidor de base de datos OAPF y se han generado los respectivos fonéticos como alistamiento para los posteriores cruces.
</t>
  </si>
  <si>
    <t xml:space="preserve">En este momento se han cargado las bases de SIMAT 2015 y 2014 con los fonéticos y los ajustes de homologación y estandarización establecidos por la oficina, se ha gestionado con entidades externas la solicitud de bases con los ajustes establecidos y se han cargado las bases que se han recibido UARIV, SISBEN e ICBF) </t>
  </si>
  <si>
    <t xml:space="preserve">Se analiza la información, se propone la metódología para el calculo de cuatro indicadores. La metodología y los resultados obtenidos se socializan en el comité técnico de información del 21 de marzo de 2017 para observaciones, una vez se validen las mismas se realizara la construcción de la serie del indicador </t>
  </si>
  <si>
    <t xml:space="preserve">Se ha avanzado en la revisión de los siguientes indicadores en la plataforma BI Oracle:
23           MATRICULA TOTAL EN EDUCACIÓN PREESCOLAR, BÁSICA Y MEDIA 
24           MATRICULA TOTAL EN EDAD ESCOLAR (5-16 AÑOS) 
28           MATRICULA DE CICLOS DE ADULTOS (ALFABETIZACIÓN)
31           PORCENTAJE DE ESTUDIANTES EN JORNADA UNICA
32           MATRÍCULA DE ESTUDIANTES EN ESCUELAS NORMALISTAS
34           MATRÍCULA POR MODALIDAD DE CONTRATACIÓN
37           MATRICULA CON REZAGO ESCOLAR (EXTRAEDAD)
38           TASA DE EXTRAEDAD EN EDUCACIÓN PREESCOLAR, BÁSICA Y MEDIA
42           TASA DE ASISTENCIA EN EDUCACIÓN PREESCOLAR, BÁSICA Y MEDIA
43           TASA DE ASISTENCIA ENTRE 6 Y 16 AÑOS
214         NUEVOS ADULTOS ALFABETIZADOS
</t>
  </si>
  <si>
    <t>Se gestiono un equipo con la oficina de tecnología, se habilitó el espacio para la instalación del equipo, se solicitó la configuración y bloqueo de puertos y se adelanto la revisión del protocolo de acceso propuesto según observaciones de la oficina jurídica</t>
  </si>
  <si>
    <t>La estructura y avances del documento se presentaron en el comité técnico de información, ya se cuenta con una primera versión para ser presentada en una proxima sesión del comité</t>
  </si>
  <si>
    <t>Se realiza propuesta de unificar portales de información a través de un solo acceso en el sitio web del MEN, se gestiona diagramación con Oficina de Comunicaciones</t>
  </si>
  <si>
    <t>Se publicó el informe de gestión en la página del MEN, dentro del período establecido. Por decisión del Despacho, la Audiencia de Rendición de Cuentas se realizará el 20 de abril</t>
  </si>
  <si>
    <t>La estrategia se publicó en la última semana de enero, cumpliendo con lo establecido normativamente.</t>
  </si>
  <si>
    <t>La implementación y el seguimiento iniciaron con la realización de acciones relacionadas con las actividades concordantes con la Audiencia de Rendición de Cuentas</t>
  </si>
  <si>
    <t>Según el cronograma, esta actividad no inicia aun</t>
  </si>
  <si>
    <t xml:space="preserve">En el mes de febrero se revisaron los protocolos de atención de los canales del Ministerio de Educación Nacional
En el mes de marzo se revisaron los protocolos del PNSC, y del DAFP, para realizar comparación con los protocolos de atención del Ministerio
El 23 de marzo junto con la Subdirección de Desarrollo Organizacional se realizaron ajustes al protocolo del Ministerio para ser aprobado y publicado
</t>
  </si>
  <si>
    <t>Se solicitó a las 90 Secretarías de Educación, enviar los protocolos de servicio que utilizan en la entidad, con el objetivo de hacer la respectiva revisión, de igual manera, se realizó una reunión con la Subdirección de Desarrollo Organizacional para analizar los protocolos de otras entidades, entre las que están el CETEX, INSOR, INTENALCO, ITC, MEN, entre otros, para elaborar un protocolo que satisfaga los requerimientos de los usuarios del MEN y de la Secretarías de Educación.
Una vez las Secretarías de Educación envíen los protocolos solicitados, se realizará el análisis de la información recibida para proceder a la elaborar un protocolo estándar que supla los requerimientos de los usuarios de la Secretarías de Educación certificadas.</t>
  </si>
  <si>
    <t>Se realizó un cronograma con las fechas y las Secretarías de Educación  a capacitar en el tema atención al Ciudadano.</t>
  </si>
  <si>
    <t>En espera de iniciar con lo pertinente a la divulgación.</t>
  </si>
  <si>
    <t xml:space="preserve">En el mes de marzo se remitió mediante comunicación interna oficina   a los Viceministerios de Prescolar Básica y Media y el Viceministerio de Educación Superior los resultados de la evaluación del periodo 2016, con el fin de:
Se tenga en cuenta estos resultados y se tomen las medidas necesarias a que haya lugar para fortalecer los servicios que los Viceministerios le brindan a sus clientes directos como son (Secretarias de Educación), y Públicas y Privadas): y a las (IES Públicas y Privadas)
2. Aumentar el nivel de satisfacción de los clientes del Ministerio en 3% pasando del 89% al 92%, meta proyectada en el plan de acción Institucional para el año 2017.
El informe Final de la evaluación e los servicios será entregado en forma magnética a la oficina de control interno disciplinario como evidencia.
</t>
  </si>
  <si>
    <t xml:space="preserve">Se realizó mesa de trabajo con la Subdirectora  Cristina  Miranda, quien manifestó que en ese momento  no se podía a tomar decisiones sobre los nuevos formularios y la diseño de la evaluación  de los servicios  para el año 2017, ya que se debía esperar la  directriz de la  nueva subdirectora . Se tiene programada mesa de trabajo con la Subdirección de desarrollo Organizacional y La UAC, para trabajar esos temas y empezar con el desarrollo de esta actividad </t>
  </si>
  <si>
    <t xml:space="preserve">Semanalmente se realizó comité directivo y crea con la secretaria General, en el cual se mostraron los resultados y actividades de trabajo realizadas semanalmente, y las metas propuestas para la semana siguiente.  
El 27 de marzo se realizó comité con la Ministra y los servidores de la Unidad de Atención al Ciudadano , en el cual se le informo a la señora Ministra sobre los tramites de la UAC, los sistema de información con que se cuenta, los puntos críticos de la atención. el 24 de marzo  se le entrego a la Secretaria General  un reporte de la  gestion documental del Ministerio de los  meses de enero, febrero los 15 primero s dias de marzo.
</t>
  </si>
  <si>
    <t xml:space="preserve">En el mes de enero se  elaboro el borrador y  se  envio  para revison a la  oficina  juridica, durante  el mes de  febrero juridica  hizo la  revision y  efectuo la  retroalimentacion y  envio solicitud de  ajustes.  Se hicieron los  ajustes en  marzo y  volvio a  remitirse  a la oficina de jurídica la solitud de revisión del documento para la reglamentación del trámite de peticiones y finamente  la oficina de jurídica remite documento con los ajustes necesarios para la </t>
  </si>
  <si>
    <t xml:space="preserve">*En el mes de enero se publicaron lso informes correspondientes al último trimestre de 2016 de los derechos de petición de la información y quejas en la página  oficial del Ministerio 
*Durante los meses de enero, febrero se publicaron los informes de registro único de peticiones en la página  oficial del Ministerio 
Se esta terminado el informe de Derechos de petición de información y quejas  correspondiente al primer trimestre de 2017
</t>
  </si>
  <si>
    <t>Durante el primer trimestre de 2017 se capacitaron  77  servidores de diferentes ares del Ministerio sobre los tenas de Política de gestion Documental, Uso y manejo del sistema de gestion documental y por ultimo cultura del servicio.</t>
  </si>
  <si>
    <t>El 13 de marzo se realizó calibración a los canales de atención del Ministerio, y se realizó evaluación  de lo servicios de la empresa tercerizada.  De igual manera  se  hizo la  revision del  correcto funcionamiento de los d emas  canales y  los  usuarios  atendidos por  cada  uno.</t>
  </si>
  <si>
    <t>Se implemento el formulairo  responsive  para la  radicacion  web  y la  radicacion con la plantilla de  word.</t>
  </si>
  <si>
    <t xml:space="preserve">Publicar a través de los medios institucionales informes mensuales de Derechos de Petición, Informe Trimestral de Derechos de Petición de la Información, Informe trimestral de Quejas </t>
  </si>
  <si>
    <t>Efectuar seguimiento y control para el correcto funcionamiento de los canales de atención ciudadana existentes en el Ministerio .</t>
  </si>
  <si>
    <t xml:space="preserve">Durante el primer trimestre de 2017 se obtuvo un promedio total de espera de 08:21 minutos, en comparación con el mismo periodo del año 2016 que fue de 14,10 minutos y aumentado el número de ciudadanos atendidos pasando de 21,547 del año 2016 a 22,058 en el año 2017. Obteniendo una disminuciones 5.89 minutos en la atención de la sala y la prestación de los servicios  </t>
  </si>
  <si>
    <t>Se llevó a cabo el diseño de los procedimnientos de accidentalidad, incidentes, emergencias, brigada, COPASST, Comité de Convivencia, IPEVAR, Enfermedad Laboral, Matriz de indicadores del SGSST, inspecciones planeadas,  programa de contratistas.</t>
  </si>
  <si>
    <t>No se ha podido ejecutar habida cuenta que se está a la espera de la aprobación del documento de divulgación por parte de la Subdirección de Desarrollo Organizacional, a fin de que éste remita a la Subdirección de Talento Humano el informe final para su validación.</t>
  </si>
  <si>
    <t>Se llevo a cabo la implementación del procedimiento de mejora continua con la Dirección de Desarrollo Organizacional generando el documento "Plan de Choque" a través del cual los documentos mencionados en el numeral 1 fueron integrados al SIG.</t>
  </si>
  <si>
    <t>Se llevó a cabo la realización de Pausas Activas teniendo una cobertura de 150 personas.</t>
  </si>
  <si>
    <t>Se llevo a cabo las afiliaciones a ARL asi como el proceso de inducción de personas naturales con contratos de prestación de servicios para un total de 800 contratistas.</t>
  </si>
  <si>
    <t>Se realizaron las pruebas funcionales del aplicativo de evaluación del desempeño laboral para poner en produccion el modulo de concertación de compromisos conforme, lo establece el Acuerdo 565 y el aporte de evidencias.</t>
  </si>
  <si>
    <t xml:space="preserve">Se realizaron nueve (9) los talleres sobre el Acuerdo 565 de 2016, dirigido a los servidores susceptibles de evaluación, informando las diferencias entre el Acuerdo 137 y el 565 y los ajustes en el aplicativo de evaluación del desempeño.
</t>
  </si>
  <si>
    <t>Se encuentra validado, está pendiente la remisión por parte de la Oficina de Tecnología del manual del usuario para ser publicado en los medios masivos del MEN a pesar de los requerimientos efectuados.</t>
  </si>
  <si>
    <t>Se realizaron pruebas funcionales durante los meses de febrero a marzo sobre evaluaciones parciales eventuales, en el aplicativo de evaluación del desempeño, identificando una falla en la puesta en producción que se resuelve el 31/03/2017, durante este tiempo se implementa plan de contingencia para soportar las evaluaciones generadas conforme lo establece la norma.</t>
  </si>
  <si>
    <t>El 25 de enero se inició el envío a las Dependencias involucradas en el proceso de definición de ejes temáticos.</t>
  </si>
  <si>
    <t>Desde el 26/01/2017 se dio inicio a las reuniones con cada una de las Dependencias involucradas en la definición de ejes temáticos, de acuerdo con el cronograma establecido y según consta en las actas correspondientes.</t>
  </si>
  <si>
    <t>La consolidación de los Ejes Temáticos se llevó a cabo hasta la tercera semana del mes de marzo, teniendo en cuenta que se encontraban pendientes 2 dependencias.</t>
  </si>
  <si>
    <t>Los ejes temáticos fueron remitidos a la CNSC mediante radicado 2017-EE-045543 del 15/03/2017, previa revisión por parte de la Secretaría General.</t>
  </si>
  <si>
    <t>El 09/02/2017 se solicitó a la CNSC mediante radicado 2017-EE-024344, solicitud verificación listas de elegibles para la provisión de cargos temporales.
Respuesta recibida mediante radicado 2017-ER-051867 del 10/03/2017, en la que la CNSC informa que no se encuentran listas de elegibles.</t>
  </si>
  <si>
    <t>Para llevar a cabo el proceso de provisión de cargos temporales con servidores de carrera, se debe contar con el acto administrativo correspondiente a la reglamentación del proceso para la provisión de empleos temporales, el cual se encuentra en aprobaciín de la SG.</t>
  </si>
  <si>
    <t>Una vez surtido el proceso de provisión de cargos temporales con servidores de carrera, si aún persisten vacantes, se procederá a abrir convocatoria abierta a la ciudadanía.</t>
  </si>
  <si>
    <t>Como resultado del proceso de provisión de empleos de la planta temporal, se procederá a realizar la vinculación del servidor correspondiente al empleo temporal.</t>
  </si>
  <si>
    <t>El acto administrativo que reglamenta el proceso para la provisión de empleos temporales se proyectó y se remitió para las correspondientes revisiones en talento Humano en la tercera semana del mes de marzo.</t>
  </si>
  <si>
    <t>El acto administrativo que reglamenta el proceso para la provisión de empleos temporales se proyectó y se remitió para firma de Secretaría General en la última semana del mes de marzo, el cual fue devuelto con ajustes el 03/04/2017.
El 05/04/2017 será remitido con los respectivos ajustes.</t>
  </si>
  <si>
    <t>Una vez el acto administrativo cuente con el visto bueno de Secretaría General y la Oficina Asesora Jurídica, será remitido al Despacho de la Ministra para su revisión y firma.</t>
  </si>
  <si>
    <t>Se solicitó a los jefes de las Oficinas Asesoras de Planeación y Finanzas, Comunicaciones y la SDO, la designación de las personas que participarían en las mesas de trabajo.
Se realizó la gestión contractual con el proveedor y se dio inicio a las mesas de trabajo para la definición de los perfiles por nivel jerárquico.</t>
  </si>
  <si>
    <t>Se solicitó mediante oficio No. IE 000883 del 11 de enero de 2017, la asignación de recursos financieros; sin embargo no se dispuso su asignación, por lo que se adoptó como estrategia la divulgación de la plataforma estratégica de la Entidad con el apoyo de las Oficinas Asesoras de Planeación y Finanzas y Comunicaciones y la SDO.</t>
  </si>
  <si>
    <t xml:space="preserve">Se está en etapa de elaboración de la estrategia a través de mesas de trabajo conlas Oficinas Asesoras de Planeación y Finanzas y Comunicaciones y la SDO. </t>
  </si>
  <si>
    <t>Se proyectó el documento PIC y se adoptó mediante Resolución 03553 de 2017.</t>
  </si>
  <si>
    <t>Entre los meses de enero a marzo se coordinaron las actividades con instructores para la programación y ejecución de las jornadas.</t>
  </si>
  <si>
    <t xml:space="preserve">Entre los meses de enero a marzo se convocaron a los servidores y se ejecutaron los cursos o actividades de capacitación, para un total de tres. </t>
  </si>
  <si>
    <t>A Marzo se tuvo una participación media de 84,68%, superando el 82% esperado en el periodo en las tres actividades desarrolladas. 
1- Inducción al MEN: 96%
2- Taller Evaluación del Desempeño Laboral CA y LNR - Evaluación definitiva: 54,05%
3-  Seminario Reforma Tributaria 2016: 100%</t>
  </si>
  <si>
    <t xml:space="preserve">Dentro de las actividades de las cuales se tiene base de datos de participación y asistencia están: 
1. Practica Libre en el gimnasio. 
2. Conferencia:  "Educación para la equidad de género a lo largo de la vida."  
3. Conferencia: "Programación Neurolingüística y arte, enfocada a la equidad de género a lo largo de la vida."
4. Dos celebraciones de conmemoración del dia del contador, dia del camarografo y fotografo.  </t>
  </si>
  <si>
    <t xml:space="preserve">1. Se habilitó la práctica libre en el gimasio.
2. Se expidió la Resolución No. 2064 del 16 de febrero de 2017, que modificó el cambio de horario para los días viernes.
3. Se realizaron dos celebraciones de conmemoración del dia del contador, dia del camarografo y fotografo.
4. Se expidió la Circular No. 9 de fecha 14 de febrero de 2017 para otorgar un día libre remunerado en el mes que el servidor cumple años.
5. Se expidió la Resolución 3554 del 09 de marzo de 2017, por la cual se estimula el uso de la bicicleta como medio de transporte de los servidores del MEN.
6. Se celebraron los días la mujer y el hombre, entregándose unos detalles a cada uno.
</t>
  </si>
  <si>
    <t>Se elaboró el nuevo instrumento de evaluación de satisfacción para las actividades de bienestar, el cual se encuentra en validación de la coordinación del GFCVL.</t>
  </si>
  <si>
    <t xml:space="preserve">Se aplicó la encuesta a las actividades “Educación para la equidad de género a lo largo de la vida" y “Conferencia artística a través de la Programación Neurolingüística y arte, enfocada a la equidad de género”, con una puntuación promedio de 4,54, superando la meta esperada en el periodo. </t>
  </si>
  <si>
    <t>Se proyectaron y publicaron las Circulares No.02; No.04 y No.17; así como la Resolución 1021 de 2017  para la concertacion de objetivos para la vigencia 2017-2018 y para la suscripcion de acuerdos de gestión para la vigencia 2017</t>
  </si>
  <si>
    <t>Se proyectó la Circular No. 17 del 03 de marzo de 2017, a través de la cual se impartió instrucciones a los evaluadores y evaluados con el fin de incluir en los acuerdos de gestión el compromiso de ambiente laboral concertado.</t>
  </si>
  <si>
    <t>Se realizó el seguimiento y documentación del mismo en los meses de febrero y marzo.</t>
  </si>
  <si>
    <t>Se proyectó la Resolución y el Documento Técnico Metodológico con la información remitida por la Oficina de Tecnología y Sistemas mediante oficio N° 2017-IE-014849 del 31 de marzo de 2017. Los documentos se encuentran para aprobación de la Secreteria General.
dichos formatos estan para la firma de la Secretaria General.</t>
  </si>
  <si>
    <t>Se ha realizado el reporte de novedades en el SIGEP con un cumplimiento del 97,2% en vinculación.</t>
  </si>
  <si>
    <t>1. Durante el primer trimestre se ha trabajado en la alimentación del sistema para los submódulos de OM, PA, PT y PE, y en el apoyo a los funcionarios que tienen acceso al mandante de productivo, Fueron aprobados los desarrollos 181, 004, 018, 009, 084, 003 y 002 relacionados en la matriz de desarrollos del proyecto PROA. A la fecha se ha parametrizado los objetos T, ZA, ZB, ZC, ZD, ZE, ZF, ZG, ZH, ZI, ZJ, ZK, ZL y ZM para 213 manuales de funciones. Se han ingresado 22 cadenas generadas por movimientos de la planta de personal. Se tiene en el ambiente de productivo el proceso de candidatos, certificación laboral sencilla, certificados de funciones, infotipo 028 de servicios médicos y proceso de vinculación y desvinculación de servidores. Se está diseñando el plan de capacitación el módulo de PE y se han realizado citaciones a eventos por el módulo.</t>
  </si>
  <si>
    <t>Actividad no iniciada por cuanto depende del proceso de contratación que se adelante por parte de la Oficina de Tecnología y Sistemas del MEN.</t>
  </si>
  <si>
    <t>Las mesas tecnicas fueron ejecutadas al interior del MEN, con MHCP y Asobancaria. La resolucion está proyectada, pero es necesario que las áreas de planeación y monitoreo definan si cumplen con la sugerencia del MHCP sobre la gradualidad en la implementación de  cuentas maestras de gratuidad y las cuentas maestras de prestacion del servicio</t>
  </si>
  <si>
    <t>Se realizó una primera socializaión en el encuentro de secretarios de educación que se llevó a cabo a finales de Marzo a través de la OAPF</t>
  </si>
  <si>
    <t>No aplica para este corte</t>
  </si>
  <si>
    <t>Cumplido</t>
  </si>
  <si>
    <t>Cumplido-Se tienen las actas de los comités disponible para la revisión</t>
  </si>
  <si>
    <t>Cumplido 100%. Entregado el documento de diagnóstico</t>
  </si>
  <si>
    <t>Esta en proceso de revision de distintas áreas del MEN para retroalimentación. Una vez entregado se generarán los cambios y ahí ponerlo a disposición de la alta gerencia para su aprobación</t>
  </si>
  <si>
    <t>El avance es el adecuado, mediante la realización de las mesas de trabajo. El documento está en construcción</t>
  </si>
  <si>
    <t>Se llevó a cabo la primera mesa de trabajo en el marco de un encuentro sectorial. La firma BDO acompañó la socialización y el trabajo sobre las generalidades del NIIF que deben aplicar las ETC´s</t>
  </si>
  <si>
    <t xml:space="preserve">Se han elaborado mensualmente los insumos correspondiemtes de la ejecución presupuestal en cada corte por Area y Rubro para el tablero de control  </t>
  </si>
  <si>
    <t>Se elaboraron las matrices de solicitud y distribución de los recursos correspondiente a los meses de enero, febrero y marzo para las 95 ETC</t>
  </si>
  <si>
    <t>Se elaboraron los informes sobre la ejecución presupuestal y cumplimiento de metas financieras de las entidades adscritas</t>
  </si>
  <si>
    <t>Se distribuyó los recursos del SGP mediante el Documento de Distribución SGP 14 – 2017</t>
  </si>
  <si>
    <t>Se elaboró y registro en el SIIF el anteproyecto de presupuesto de funcionamiento e inversión para la vigencia 2018</t>
  </si>
  <si>
    <t>Esta actividad se gestioná dando cumplimiento a la programación enviada por la Subdirección Desarrollo Sectorial Viceministerio Educación Superior; la cual se proyecta para Abril.
Se gestionó ante MinHacienda la solicitud certificación recursos CREE para la financiación educacion superior</t>
  </si>
  <si>
    <t xml:space="preserve">Ficha técnica diseñada para la distribución bolsa recursos Educación Superior </t>
  </si>
  <si>
    <t>Revisión de distribución de vigencias anteriores a los municipios productores y beneficiarios de los recursos alimentación.  En proceso de elaboración de la distribución de recursos del CONPES 151</t>
  </si>
  <si>
    <t>Se tiene un borrador de resolución que reglamenta la implementación de las cuentas maestras para manejar los recursos del SGP Educación.</t>
  </si>
  <si>
    <t xml:space="preserve">Se han generado los respecti9vos informes </t>
  </si>
  <si>
    <t>Se trabaja en el tablero de seguimiento, se formuló la metodología de cálculo de semáforos y se elaboró el insumo para contratar un ingeniero que desarrolle de la sistematización del seguimiento.</t>
  </si>
  <si>
    <t>El desarrollo por parte de la OTSI, para la inclusión de los indicadores del PND dentro del SSP, se encuentra en etapa de producción, quedando pendiente las etapas de prueba de escritorio implementación y validación en funcionamiento.</t>
  </si>
  <si>
    <t>Se revisaron y aprobaron las cadenas de valor de los 33 proyectos del MEN</t>
  </si>
  <si>
    <t>Se actualizaron las fichas de los 33 proyectos del MEN</t>
  </si>
  <si>
    <t>Se brindo acompañamiento y asesoría a los líderes y profesionales, en la formulación y seguimiento de los 33 proyectos del MEN</t>
  </si>
  <si>
    <t>Se identificaron los 114 controles del SPI y se dio inicio a la implementación de los mismos. Para esto, se desarrolló una matriz de seguimiento de la madurez del sistema.</t>
  </si>
  <si>
    <t>Se realizó la documentación del SST: Matriz de roles y responsabilidades, Procedimiento registro, reporte e investigación de incidentes, accidentes de trabajo, Procedimiento reporte Enfermedad Laboral, Procedimiento condiciones de salud y perfil sociodemografico de la población, Procedimiento Gestión del cambio, Procedimiento de capacitaciones, Procedimiento Comunicaciones del SIG, Procedimiemto Control Documental, Plan de comunicaciones, Guía de Contratistas, Plan anual de trabajo, Procedimiento de Matriz legal, Procedimiento de planeación integral, Procedimiento de COPASST, Procedimiento de Comité de convivencia, Procedimiento de identificación de peligro, valoración de riesgos y determinación de controles y Plan de emergencias, Procedimietno Mediciones ambientales, Procedimiento para la determinación del ausentismo laboral, Procedimiento apra la inducción y reinducción; con sus respectivos formatos, documentos soportes.</t>
  </si>
  <si>
    <t>Se identificaron las propuestas a ser validadas con los líderes de procesos para iniciar su implementación. Adicionalmente, se continúa trabajando en la construcción de la propuesta de optimización del proceso de comunicaciones (Brief).</t>
  </si>
  <si>
    <t>Se elaboró el plan de asistencia técnica diferencial para las Entidades Adscritas y Vinculadas, el cual fue presentado a cada entidad y se establecieron acuerdos de operación entre las partes.</t>
  </si>
  <si>
    <t xml:space="preserve">Se prestó Asistencia Técnica a las Entidades Adscritas y Vinculadas -EAV acorde al Plan previsto y además se apoyó a las entidades en los temas referidos al reporte del FUARG mediante correo electrónico, videollamadas y llamadas telefónicas y de forma presencial. </t>
  </si>
  <si>
    <t>Se inició la elaboración de la propuesta de agenda para el primer taller de planeación y gestión a fin de construir protocolos sectoriales con las entidades adscritas y vinculadas.</t>
  </si>
  <si>
    <t>Durante el primer trimestre de 2017, se llevó control de saldos de los CDP'S correspondientes a tiquetes aéreos, así mismo se envió información a las diferentes dependencias del Ministerio.</t>
  </si>
  <si>
    <r>
      <t>Durante el primer trimestre de 2017 se envió informe mensual de comisiones, cuyo consolidado del trimestre arroja resultados así: La Subdirección de Gestión Administrativa tramitó 1,479</t>
    </r>
    <r>
      <rPr>
        <sz val="10"/>
        <color rgb="FFFF0000"/>
        <rFont val="Arial"/>
        <family val="2"/>
      </rPr>
      <t xml:space="preserve"> </t>
    </r>
    <r>
      <rPr>
        <sz val="8"/>
        <rFont val="Arial"/>
        <family val="2"/>
      </rPr>
      <t>comisiones nuevas por valor por concepto de viáticos de: $759,266,393. La ejecución presupuestal del contrato con la Agencia de Viajes Satena SAS,  por concepto de tiquetes aéreos durante el primer trimestre de 2017 fué por valor de $666,009,151.</t>
    </r>
  </si>
  <si>
    <t>Durante el primer trimestre de 2017, se recibieron y tramitaron un total de 1,021 legalizaciones de comisiones realizadas por seervidorfes de las diferentes dependecnias del Ministerio.</t>
  </si>
  <si>
    <t>Durante el primer trimestre de 2017, se han realizado reuniones en las cuales se realizó revisión del procedimiento actual del proceso de comisiones nacionales e internacionales y se ha entregado la información requerida.</t>
  </si>
  <si>
    <r>
      <t>Durante el primer trimestre de 2017 se envió informe mensual correspondiente a las modificaciones y cancelaciones de comisiones solicitadas por las  diferentes dependecias, cuyo consolidado del trimestre arroja resultados así: 142</t>
    </r>
    <r>
      <rPr>
        <sz val="8"/>
        <color rgb="FFFF0000"/>
        <rFont val="Arial"/>
        <family val="2"/>
      </rPr>
      <t xml:space="preserve"> </t>
    </r>
    <r>
      <rPr>
        <sz val="8"/>
        <rFont val="Arial"/>
        <family val="2"/>
      </rPr>
      <t>comisiones modificadas, de las cuales 56 corresponden a contratistas y 86 a servidores de planta. 109 comisiones canceladas de las cuales 46 corresponden a contratistas y 63 a servidores de planta.</t>
    </r>
  </si>
  <si>
    <t>Se realizaron las 12 actividades programadas del primer trimestre según el cronograma establecido, las cuales son: Solicitar certificación de calidad de la gasolina, Seguimiento al contrato de reciclaje, documentación y soportes de obligaciones, Seguimiento al contrato de residuos peligrosos, documentación y soportes de obligaciones, Seguimiento a la generación de residuos de reciclaje, Seguimiento a la generación de residuos peligrosos, Mantenimiento Planta de energía, Seguimiento consumo de agua, Seguimiento consumo de energía, Seguimiento y análisis del consumo de papel por dependencia, Mantenimiento hidrosanitario, Seguimiento al contrato de mantenimiento de carros, Cambio de grifería de acuerdo a las necesidades en los baños del MEN.
De igual manera se realizó la convocatoria, inducción y asignación por pisos de los  17 facilitadores ambientales  inscritos que apoyaran las actividades ambientales que se realizan en el MEN.</t>
  </si>
  <si>
    <t>Se verifico el registro correspondiente en los indicadores del SIG de consumos de energía, agua, papel y residuos en los meses de enero, febrero, se presentó el informe de consumo y valores correspondientes a enero y febrero la informacion correspondiente al mes de marzo esta el proceso la cula se presentara a mediados de abril.</t>
  </si>
  <si>
    <t>Se realizó el diagnóstico del estado de los trámites en donde se identificó la encesidad de actualizar el plan de racionalización; el cual fue actulizado (se incorporó las acciones de racionalización definidas en el plan de acción institucional al plan de acción de racionalización) conforme los lineamientos del Departamento adminsitrativo de la Función Pública.</t>
  </si>
  <si>
    <t>En el mes de febero se realizó mesa de trabajo en el cual la oficina de tecnología informo, que no era posible continuar con el desarrollo para la implementación del tramite de legalizaciones en línea, a causa de la firma digital , ya que se debía hacer una reconstrucción de todo el desarrollo afectado hasta la fecha y formular nuevamente un cronograma de trabajo en el cual se incluyera los nuevos puntos de la firma digital.</t>
  </si>
  <si>
    <t>El 27 de febrero se establencen nuevas actividades a realizar en el sistema de legalizaicones los cuales se fijan para se entregadas en el mes de abril</t>
  </si>
  <si>
    <t xml:space="preserve">• El 16 de enero se envía comunicación interna oficial a la Subdirección de Talento Humano, soltando la asignación de practicantes para la Unidad de Atención al Ciudadano.
• El 30 de enero la Subdirección de Talento Humano envía mediante comunicación interna oficial la respuesta en la cual informan que se pondrán en contacto con las instituciones de educación superior para realizar convenios y verificar disponibilidad de practicantes en las carreras de archivística y bibliotecología.
• El 24 de marzo la Subdirección de Talento Humano envía mediante comunicación interna oficial, solicitando el objeto del convenio, para el practicante y las funciones que desempeñaría en la Unidad de atención al ciudadano. Esta actividad esta compatida con la Subdireccion de Talento Humano.
</t>
  </si>
  <si>
    <t>* Para realizar el ANS se estan  realizando las siguientes actividades previamente.                                                 *Inventario de la cantidad de carpetas  de las resoluciones y actas de posesion  del MEN *Consolidacion de imágenes por carpeta en un PDF                                     *  Reconociemiento Optico de Caractares-OCR                                 *Identificacion de acuerdo al inventario</t>
  </si>
  <si>
    <t>En el mes de febrero se solicitaron cotizaciones, se realizo estudio de mercado. En el mes de marzo se realizo el insumo para contratacion.</t>
  </si>
  <si>
    <t>* Para realizar el ANS se estan  realizando las siguientes actividades previamente.                                            
     *Inventario de la cantidad de carpetas  de las resoluciones y actas de posesion  del MEN *Consolidacion de imágenes por carpeta en un PDF                                     *  Reconociemiento Optico de Caractares-OCR                                 *Identificacion de acuerdo al inventario</t>
  </si>
  <si>
    <t xml:space="preserve">Durante el mes de enero se realizaron reuniones sobre la revisión de los casos de uso del sistema SIGAA, con la fábrica de software, la dirección de calidad de educación superior. Enel  mes  de neero la  fabrica no entrego  al  Ministeiro  los  casos  de prueba por e sta  razon el proyecto  se  retrazo  y no  se logro  tener el 100%  en  el mes de  marzo.
En el mes de febrero se realizó reunión para tratar el catálogo de requerimientos Fase II - Actos administrativos SIGGA 
En el mes de marzo se inician sesiones de prueba sobre el sistema de notificaciones SIGAA
El 22 de de marzo se realizo presentaciòn del incremento 2-SIGAA
Se  esparan los a justes de vla  fabrica  para realizar pruebas. 
</t>
  </si>
  <si>
    <t>Durante el primer semestre se adelantó en la revisión de los estudios técnicos de cargas de trabajo y propuesta de planta de 18 dependencias de la estructura propuesta para el Ministerio por parte de la firma PAH.</t>
  </si>
  <si>
    <t>Categorización y Priorización Sistemas de Información.
Socialización con Líderes técnicos del resultado de la Categorización de los Sistemas de Información.</t>
  </si>
  <si>
    <t>Se reporta avance en los siguientes frentes:
1. Proyecto Fabrica de Software para Sistemas de Información (Proceso publicado en contratos.gov.co).
2. Tabla de Clasificaciones del Ministerio (referenciales, constantes) de los sistemas de Información del Servicio Educativo, se encuentra definida en los Comites Técnicos de Información (OAPF).</t>
  </si>
  <si>
    <t>Inicia en mayo, con los resultados de las dos anteriores</t>
  </si>
  <si>
    <t>Inicia en Julio con el resultado de las tres anteriores.</t>
  </si>
  <si>
    <t>*En los meses de febrero y marzo se enviaron copmunicaciones para enviar al pregonero para socializar el PGD.                                                                                                                                                              *En el mes de marzo se envio programacion para capcitaciones a traves de la Subdirección de Talento Humano.</t>
  </si>
  <si>
    <t>En el mes de febrero se soliictaron cotizaciones, se realizo estudio de mercado. En el mes de marzo se realizo el insumo para contratacion.</t>
  </si>
  <si>
    <t>Se realizo estudio de mercado , y el insumode contratacion .</t>
  </si>
  <si>
    <t xml:space="preserve"> En el primer trimestre de 2017, se adelantó la revisión bibliográfica de prácticas de construcción de mapas de conocimiento, y además se gestionaron y sostuvieron reuniones con CINTEL, Corona y el DANE, a fin de conocer los procesos y esquemas empleados, para unificar criterios que permitan establecer las características, alcances y prioridades en la elaboración del mapa de conocimiento del Ministerio, que servirá de insumo para la priorización de los programas de aprendizaje organizacional que se implementarán en la Escuela Corporativa. Del mismo modo, se avanzó en la identificación y contacto de posibles aliados (Universidad del Valle, Universidad de los Andes, Universidad Autónoma de Bucaramanga) para la estructuración e implementación de los programas de aprendizaje organizacional y en la elaboración de un documento base para la solicitud de propuestas a las entidades mencionadas.</t>
  </si>
  <si>
    <t>Durante el primer trimestre se concertó y realizó reunión con el administrador del sitio de la Oficina de Planeación y Finanzas y de la Subdirección de Desarrollo Organizacional. Además, se revisó el diseño de la versión preliminar del formulario de seguimiento para los Equipos CREA 2017 a disponerse en la comunidad de coordinadores. Se realizó reunión con la Oficina de Comunicaciones -OAC- y la Oficina de Tecnología y Sistemas de Información -OTSI- para la revisión de los requerimientos solicitados en el documento “Propuesta de ajustes a la interfaz gráfica de la intranet del MEN” para determinar los espacios en los que van a disponerse los sitios de las dependencias. Se elaboró el documento de políticas de administración y uso de la intranet y de los sitios.</t>
  </si>
  <si>
    <r>
      <t xml:space="preserve">Durante el primer trimestre, se adelantó el proceso contractual para el desarrollo de esta actividad, del cual se derivó el Contrato No. 772 de 2017 con People's Voice, empresa que tiene la exclusividad de la representación de la metodología Great Place to Work. Durante el mes de marzo se concertaron, programaron y desarrollaron las sesiones de divulgación con </t>
    </r>
    <r>
      <rPr>
        <b/>
        <sz val="10"/>
        <rFont val="Arial"/>
        <family val="2"/>
      </rPr>
      <t>19</t>
    </r>
    <r>
      <rPr>
        <sz val="10"/>
        <rFont val="Arial"/>
        <family val="2"/>
      </rPr>
      <t xml:space="preserve"> dependencias, en las cuales se presentaron los informes de resultados respectivos. </t>
    </r>
  </si>
  <si>
    <t>Durante el primer trimestre, se adelantó el proceso contractual para el desarrollo de esta actividad, del cual se derivó el Contrato No. 776 de 2017 con Human Factor. Con la empresa contratista se diseñó, organizó y desarrolló un taller con el equipo directivo (Ministra, Viceministros, Directores y Jefes de Oficina para inciar la construcción del modelo de liderazgo del MEN, el mismo se llevó a cabo el 25 de marzo.</t>
  </si>
  <si>
    <t>Entrega y comunicación a los dueños de los procesos del estado de las acciones del plan de mejoramiento</t>
  </si>
  <si>
    <t>Se organizó y realizó el primer encuentro con la Ministra, el cual fue desarrollado el día 13 de febrero en el que se presentaron los principales retos e hitos del plan institucional.
La Subdirección de Desarrollo Organizacional mediante el comunicado 2017IE014298 del 30 de marzo de 2017, informa a la Oficina de Planeación y Finanzas, que frente al hito "Desarrollar 11 espacios de diálogo y encuentro directo con la Ministra y los Viceministros", propone eliminarlo de su plan de acción, debido a que la Oficina Asesora de Comunicaciones liderará y gestionará los espacios de diálogo y encuentro con la Ministra; situación que fue revisada en reuniones conjuntas entre las áreas.</t>
  </si>
  <si>
    <t>Avance 1° Trimestre 2017</t>
  </si>
  <si>
    <t>Stella Quiñonez</t>
  </si>
  <si>
    <t>Se formuló el Plan Anticorrupción y de Atención al Ciudadano de acuerdo a lo establecido en la Ley 1712 de 2014 y Ley 1474 de 2011.</t>
  </si>
  <si>
    <t>Remitir a la Oficina Asesora de Comunicaciones los proyectos normativos de contenido general revisados por la OAJ  que requieren consulta a la ciudadanía</t>
  </si>
  <si>
    <t>Revisar los ajustes a los proyectos normativos que realicen las áreas misionales del MEN, como consecuencia de las observaciones realizadas  por la ciudadania</t>
  </si>
  <si>
    <t>Número de proyectos normativos de contenido general expedidos/ Número de proyectos normativos de contenido general publicados</t>
  </si>
  <si>
    <t>EL proceso de Contratación del MEN se soporta en el Sistema de Información NEON en el cuál se elabora el PAA y es la herramienta que permite su consolidación.</t>
  </si>
  <si>
    <t xml:space="preserve">El PAA de adquisiciones es elaborado por cada dependencia ejecutora de presupuesto entre finales de Diciembre de la vigencia anterior y el 30 de enero fecha máxima cuando se publica por primera vez en el SECOP después de ser revisado en comité de Contratación.
Con corte a 30 de Marzo se identificaron en el PAA un total de 1084 acciones programadas de las cuales se habían finalizado un total de 849 lo que representa un 78,32% de planes de adquisiciones con contrato al finalizar el Primer trimestre de la vigencia 2017. . Lo anterior evidencia cumplimiento de este indicador.
</t>
  </si>
  <si>
    <t>Semanalmente la Subdirección de Contratación realiza seguimiento al PAA y se presenta informes semanales de su seguimiento.</t>
  </si>
  <si>
    <t xml:space="preserve">El PAA del MEN se actualiza con regularidad en el SECOP, mensualmente y cada vez que se requiera actualizar para la apertura de un nuevo proceso de selección. </t>
  </si>
  <si>
    <t>POLÍTICA</t>
  </si>
  <si>
    <t>ANALISIS 2DO TRIMESTRE 2017</t>
  </si>
  <si>
    <t>Gloria Rocio Pereira Oviedo</t>
  </si>
  <si>
    <t>Helga Milena Hernández Reyes</t>
  </si>
  <si>
    <t>JUNIO
Se empieza el cargue de las bases de Prosperidad Social en el servidor de BD, se realizan procesos de calidad de nombres y apellidos, se generan los fonéticos y se alistan los procedimientos para los cruces que permitan identificar la población por fuera del sistema en conjunto con otras bases externas y cruzando con las bases que administra el MEN del año 2016.
MAYO
Se gestionan y obtienen las bases de datos de Más Familias en Acción y UNIDOS. A partir de esta información se está generando el primer ejercicio de identificación de niñas, niños y jovenes poir fuera del sistema
ABRIL
Se ha gestionado con Prosperidad Social para recibir las bases de datos que administran y se solicitó que se incluya la fecha de actualización del registro (de ser posible). Esto es importante debido a que la actualización de dichas bases de datos se realiza en campo y en muchas ocaciones, se hace verificación de documentos.  De igual manera se ha adelantado el cruce del Registro Único de Víctimas con la matrícula preliminar del año 2016</t>
  </si>
  <si>
    <t xml:space="preserve">JUNIO
Con la matrícula correspondiente al corte de mayo de 2017 se aplicaron las cinco reglas de calidad para identificar insconsistencias (duplicados, estudiantes con incosnsitencias en grados, los que no cruzaron con registradurias, e inconsistencias de en la edad).
MAYO
Se mapean las clasificaciones definidas en Comité de información tanto de Educación Preescolar, Básica y Media como de Educación Superior en los diferentes sistemas de información para validar el nivel de estandarización entre sistemas.
También se envia la solicitud de cruce a la Registraduría Nacional con CORDIS 2017-EE-083502
ABRIL
Con la matrícula correspondiente al corte de marzo de 2017 se identificaron los registros nuevos del cruce de 2016 para solicitar nuevo cruce por documento y los que no cruzaron con RNEC para solicitar nuevo cruce por nombres, apellidos y fecha de nacimiento. </t>
  </si>
  <si>
    <t xml:space="preserve">JUNIO
Se empieza el cargue de las bases de programas de Gobierno Nacional, se programan procesos de calidad a los nombres y apellidos y se generan los fonéticos para proceder con los cruces con las bases administradas por el MEN para identificar la población estudiantil que se encuentra en programas sociales del gobierno.
MAYO
Se han solicitado las bases a las entidades que manejan programas sociales para realizar los cruces con EPBM, se está diseñando la estrategia para la respectiva identificación.
ABRIL
Se alistaron las bases de datos de SIMAT 2013 y 2012, se está cruzando con las bases imputadas y estructurando el resultado para poder almacenar la totalidad de registros.  Se han cargado las bases de SNIES 2008 a 2015, generando los fonéticos y se está  generando un procedimiento para mejorar la calidad de los nombres y apellidos que presentan caracteres especiales debidos a la codificación, para los cuales no se generan los fonéticos correctamente.
</t>
  </si>
  <si>
    <t xml:space="preserve">JUNIO
Se presentan las fichas ajustadas al comité técnico de información del 22 de junio, las cuales son socializadas y aprobadas. Se entregan los 6 indicadores propuestos.
MAYO
Se acogen las observaciones recibidas en el comité técnico de información de educación preescolar, básica y media y se inicia la documentación de las respectivas fichas
ABRIL
Una vez se presentó en el comité técnico de información (21 de marzo de 2017) la propuesta de indicadores de permanencia y continuidad en ciclos de adultos y se recogieron las observaciones por parte de la Subdirección de Permanencia. Estas observaciones se están incluyendo en la documentación que se trabaja sobre los indicadores.
</t>
  </si>
  <si>
    <t xml:space="preserve">JUNIO
Inicia la fase de cargue de información, por parte de todas las áreas involucradas según los líneamientos de la Oficina Asesora de Planeación y en la nueva Herramienta de Cargue. 
MAYO
Se desarrolla una nueva herramienta para cargue de indicadores estrategicos del sector, esta herramienta se unifica con el BI ORACLE para que a futuro los indicadores sean alimentados directamente desde el BI. En este mes se afinan los requerimientos funcionales y se realizan diferentes pruebas
ABRIL:
Se ha avanzado en la revisión de los siguientes indicadores en la plataforma BI Oracle:
23           MATRICULA TOTAL EN EDUCACIÓN PREESCOLAR, BÁSICA Y MEDIA 
32           MATRÍCULA DE ESTUDIANTES EN ESCUELAS NORMALISTAS
</t>
  </si>
  <si>
    <t xml:space="preserve">JUNIO
Si inicia con la claificación de perfiles y la conexión a la Base de Datos. 
MAYO
Se ajusto el protocolo de acceso de acuerdo a las observaciones de la Oficina Jurídica y se incluyo dentro de la política de divulgación , e avanzo en el proceso de anonimización de las bases 2015 y 2016 de SIMAT que seran cargadas para consulta de los investigadores
ABRIL:
El protocolo de acceso a investigadores a los microdatos de la información estadística del MEN se envió a la oficina jurídica para concepto,  quienes realizaron observaciones y se está realizando los ajustes correspondientes. Igualmente se está en la elaboración de los formatos anexos al protocolo.
</t>
  </si>
  <si>
    <t xml:space="preserve">JUNIO
En el mes de junio se presenta en el Comité de Desarrollo Administrativo la política de divulgación para su implementación en el Sistema Integrado de Gestión SIG.
MAYO
Se presenta la política de difusión de información estadística en el Comité Técnico de Información de EPBM el 24 de mayo y el 26 de mayo en el Comité Técnico de Información de ES siendo aprobado en ambas instancias. 
ABRIL
Se realizaron los ajustes a la primera versión del documento con observaciones de diferentes funcionarios de la Oficina de Planeación y esta versión ajustada será presentada en el próximo comité de información a desarrollarse en el mes de mayo.
</t>
  </si>
  <si>
    <t>JUNIO
Se viene trabajando en el ajustes de contenidos y se presento para comentarios en la reunión de coordinadores de la Oficina Asesora de Planeación.
MAYO
En el mes de mayo se continuo trabajando con la Oficina de Comunicaciones en el ajuste de la página web donde se presentaran las estadisticas del sector
ABRIL
En el mes de abril se adelantaron acciones y se enviaron propuestas a la oficina de comunicaciones, sobre la organización y contenidos para la página web que agrupa diferentes portales de información y estadísticas, tanto del MEN como de otras entidades, para que los usuarios puedan acceder a diferentes datos desde el Ministerio. Se presentará el avance de la página a el comité de la oficina de planeación y en el comité de información</t>
  </si>
  <si>
    <t>Jairo Enrique Valencia</t>
  </si>
  <si>
    <t>(JUNIO) Se realizó el informe de gestión en el mes de enero y fue publicado en el portal Web del MEN http://www.mineducacion.gov.co/1759/w3-propertyvalue-55326.html</t>
  </si>
  <si>
    <t xml:space="preserve">(JUNIO)  Durante el mes de marzo y hasta el 18 de abril de 2017, se habilitó de un acceso en la página web del Ministerio, a través del cual la ciudadanía accedió al Informe de Gestión 2016, el cual se dispuso como un medio interactivo para facilitar la comunicación con el Ministerio.
De otra parte, mediante el mismo instrumento, se interrogó a la ciudadanía, sobre los temas de preferencia a tratar en la posterior Audiencia de Rendición de Cuentas.
En este espacio la comunidad educativa tuvo la oportunidad de formular sus interrogantes a la gestión desarrollada en la vigencia anterior. Este se encontró habilitado hasta el 18 de abril en el mismo espacio y se accedía a través del enlace http://rencuentas.mineducacion.gov.co/
Este medio fue comunicado a la ciudadanía a través de redes sociales y la misma página web del MEN. No obstante, no se recibieron consultas por parte de la comunidad educativa.
</t>
  </si>
  <si>
    <t xml:space="preserve">(JUNIO)  Con el fin de propiciar más espacios de diálogo con la comunidad, el 20 de abril de 2017 se desarrolló el evento denominado Audiencia Pública de Rendición de Cuentas, aentre las 9:00 am. y las 10:30 am, en los estudios de RTVC. 
Durante este evento se presentaron los resultados, avances y metas cumplidas en la vigencia 2016 a través de los programas, estrategias y proyectos desarrollados por el Ministerio de Educación Nacional en Educación Preescolar, Básica y Media, Educación Superior, Fortalecimiento de la gestión territorial y contratación pública, entre otros.
El certamen de Rendición de Cuentas se realizó en los estudios de Radio Televisión de Colombia - RTVC, contando con la asistencia de 220 personas. Se transmitió por el Canal Institucional y los Canales Regionales; TeleCaribe, Canal TOR, TeleAntioquia y TelePacífico. Igualmente se publicó en You Tube y se puede ver en  https://www.youtube.com/watch?v=vRqjK2_vJGM </t>
  </si>
  <si>
    <t>(JUNIO)  El documento fue elaborado y publicado en el mes de enero en la página web http://www.mineducacion.gov.co/1759/w3-article-349495.html</t>
  </si>
  <si>
    <t xml:space="preserve">(JUNIO)  Se han atendido los requerimientos de información y actualización presentados por la SDO, para el desarrollo de la estrategia de rendición de cuentas. </t>
  </si>
  <si>
    <t xml:space="preserve">Se realizo  y remitio  el protocolo de atención para las secretarias de educacion certificacas, </t>
  </si>
  <si>
    <t>se esta haciendo la rervision del presupuesto de acuerdo al simulador presentado por el acuerdo marco colombia compra eficiente con el fin de poder establecer los recursos que se asignaran a dicha actividad</t>
  </si>
  <si>
    <t xml:space="preserve">Se revisaron los formularios para aplicar las encuestras de satisfacciónn por parte de los Viceminsiterios de Pres colar, básica y media´y de Educación Superior, el vice minsiterio remitio formularios con alguas correcciones las cuales se encuentran en proceso de aporbacion, el Viceministerio de Educación Superior no remitio comentarios ni correcciones para este formato, al igual que la Subdirección de Desarrollo Orgalizacional </t>
  </si>
  <si>
    <t>Se inicio con la contratacion de la persona encargada de realizar las encuentras en la Unidad de Atención al Ciudadano</t>
  </si>
  <si>
    <t>En el mes de junio se realizo prsentacion al comité directivo del resporte de oportunidad del Ministerio, para que la ministra nocozca el estado actual y el mayor volumen que se presenta en las quejas y e estado de las respustas por cada dependencia.</t>
  </si>
  <si>
    <t>Se remitieron  dos comunicaciones a la oficina de asesora de juridca solictando la aprobaicón de la reglamentación de peticiones y PQRS verbales.</t>
  </si>
  <si>
    <t>Se publicaron en la pagina Web del Ministerio los informes de Quejas y resporte de Derechos de Petición.</t>
  </si>
  <si>
    <t>En el mes de mayo se capacitaron 412 servidores del Ministerio en cultura del servicio y las politicas del Gestión Documental.cumpliendo el 100% de la actividad sin embargo se continua con las capacitaciones proyectadas</t>
  </si>
  <si>
    <t>Se actualizó y publico el directorio telefonico del Ministerio, tambien ser realizaron calibraciones del canal telefonico del Ministerio y el Chat con el fin de mantener  con seguimineto del los canales con que cuenta le Ministerio.</t>
  </si>
  <si>
    <t>se continua trabajando en capacitar y sensibilizar a los servidores del Ministerio de las nuevas aplicaciones del Sistema de Gestión documental y su correcto funcionamiento.</t>
  </si>
  <si>
    <t>Se realizó seguimiento semanalmente a los indicadores reportados por la plataforma Digiturno, con el fin de verificar el cumplimiento de las metas establecidas, adicionalmente se realizó seguimiento a los procesos con el fin de detectar falencia, y de eta manera realizar planes de choque y reforzamiento para mejorar y disminuir los tiempos . en las horas de mayor volumen ser reforzó con personal que no atiende ventanillas para dar mayor agilidad en los tramites.</t>
  </si>
  <si>
    <t xml:space="preserve">Se reportó a la supervisora del contrato de correspondencia Magda Milena Moreno, a través de correo electrónico los indicadores de la ventanilla 1 en la cual se recibe
la correspondencia que ingresa al Ministerio.
 Se adelantó la evaluación de desempeño para personal que atiende las demás ventanillas, se observó un comportamiento muy positivo en cuanto la mejora en los tiempos de atención
 </t>
  </si>
  <si>
    <t>Se diseñaron los siguientes procesos : 
1. Paquete de Emergencias (COE, hoja de vida brigadistas, matriz de dotación coordinadores de evacuación,)
2. Condiciones de Salud 
3. Matriz de indicadores de accidentalidad, incidentes y enfermedades laborales</t>
  </si>
  <si>
    <t xml:space="preserve">Se dio inicio a la divulgacion a través del Pregonero, Carteleras virtuales, micro sitio del COPASST y de SGSST,  del Plan Avanzado de la Entidad: Inscripciones al Programa de Riesgo Cardiovascular y Plan de Seguridad Vial, </t>
  </si>
  <si>
    <t>Se implementó y se cumplió el "Plan de Choque" a través del cual se dispuso el diseño y adopción de los procedimientos del SGSST con el fin de contar a partir de su ejecución con el seguimiento oportuno a los indicadores.</t>
  </si>
  <si>
    <t>Se implementó el programa de vigilancia de riesgo biomecánico a través de la realizacion de pausas activas, contando con la participacion de 707 colaboradores a 31 de mayo de 2017.
Se implementó la Ruta de Atención Integtal a pacientes con riesgo cardiobascular o con antecedentes de este tipo, por lo que se cuenta con atencion de  enfermería dos veces por semana.</t>
  </si>
  <si>
    <t>Se implemeó el programa de binevenida al Contratista de prestacion de servicios y las afiliaciones  a ARL para un total de 972 Contratista.</t>
  </si>
  <si>
    <t>Se pone en productivo el modulo de fijación de compromisos para los servidores con nombramiento provisional y aquellos que desempeñan un empleo temporal</t>
  </si>
  <si>
    <r>
      <t xml:space="preserve">
</t>
    </r>
    <r>
      <rPr>
        <sz val="8"/>
        <rFont val="Arial"/>
        <family val="2"/>
      </rPr>
      <t>Durante el mes de mayo se realizaron los talleres programados para el mes de junio</t>
    </r>
    <r>
      <rPr>
        <sz val="8"/>
        <color rgb="FFFF0000"/>
        <rFont val="Arial"/>
        <family val="2"/>
      </rPr>
      <t xml:space="preserve">
</t>
    </r>
  </si>
  <si>
    <t>Se pone en productivo la fase de seguimiento y planes de mejoramiento individual para los servidores de C.A. y de LNR.</t>
  </si>
  <si>
    <t>Hito ya cumplido</t>
  </si>
  <si>
    <t>El 06 de junio de 2017 mediante oficio No. 095267 e solicitó a la CNSC listas de elegibles para la provisión de los empleos vacantes de la planta temporal del MEN.</t>
  </si>
  <si>
    <t>Se proyectó la convocatoria interna para proveer los empleos para revisión y aprobación de la SG; sin embargo se está a la espera de la respuesta por parte de la CNSC.</t>
  </si>
  <si>
    <t>En caso de que no existan listas de elegibles y sesurta el proceso de provisión de cargos temporales con servidores de carrera, si aún persisten vacantes, se procederá a abrir convocatoria abierta a la ciudadanía; sin embargo en la actualidad se está implementando el procedimiento y su correspondiente ficha para incluirla en el SIG.</t>
  </si>
  <si>
    <t>El acto administrativo que reglamenta el proceso para la provisión de empleos temporales se proyectó y se remitió para firma de Secretaría General en la última semana del mes de marzo, el cual fue devuelto con ajustes el 03/04/2017.
El 05/04/2017 será remitido con los respectivos ajustes, se solicitó por parte de la SG replantear el procedimiento. En consecuencia se proyectó el proceso de convocatoria interna y ficha técnica del procedimiento para incluisión en el SIG.</t>
  </si>
  <si>
    <t>En razón a que a la fecha no se ha aprobado el proyecto, el mismo no ha sido publicado.</t>
  </si>
  <si>
    <t>Se elaboró y aplicó el  instrumento de medición entre los días  06 al 14 de junio con los niveles: Asesor, coordinadores de grupos internos de trabajo, profesional, técnico y asistencial.</t>
  </si>
  <si>
    <t>La STH está gestionando con la Subdirección de Gestión Financiera la fomalización de los recursos asignados por 330,000,000 .</t>
  </si>
  <si>
    <t xml:space="preserve">Se realizó mesa de trabajo con la Subdirección de Desarrollo Organizacional para definir los temas y la metodología de la propuesta de reinducción a presentarse ante la Secretaría General. </t>
  </si>
  <si>
    <t>En el mes de junio se coordinaron las jornadas  de capacitación con las otra dependencias en los temas: Atención al ciudadano; Sistema de Gestión Documental para Administradoras del Sistema; Taller de trámites y Caracterízación de usuarios. Así mismo se llevó a cabo la capacitación en Delitos Contra la Administración Pública y Responsabilidades del Ejercicio de la Función Pública con apoyo de la ESAP y se realizó la Inducción a la Entidad.</t>
  </si>
  <si>
    <t xml:space="preserve">En el mes de Junio se convocaron a los servidores para asistir a las diferentes jornadas de capacitación, a través  de los correos electrónicos y por designación de los jefes de las dependencias. </t>
  </si>
  <si>
    <t>Durante el mes de junio se tuvo una participación media de 93,92%, superando el 82% esperado en el periodo.</t>
  </si>
  <si>
    <t>Se convocaron inscripciones y se obtuvo participación en las actiividades:
*Día Nacional del Servidor Público.
*Vacaciones Recreativas de Junio.
*Entrenamientos en natación, voleibol
*Torneos de futbol 8; 
*Gimnasio institucional
*Reconocimiento a las profesiones: Abogados.
* Día libre por cumpleaños
*Respuesta a solicitudes de los servidores para la flexibilización de horario laboral.
*Permisos y comisiones de estudio.
*Feria de Turismo y comedia; entretenimiento, banca; seguros y  canasta familiar.</t>
  </si>
  <si>
    <t>Se obtuvo una participación de 164 servidores de planta participando en mínimo 3 actividades del Sistema de Estímulos de la Entidad en el mes, Superando la meta de 40 personas estimadas para el trimestre.</t>
  </si>
  <si>
    <t xml:space="preserve">Se realizaron las evaluaciones de satisfacción para medir las actividades: Torneo de bolos y Feria de Sevicios Surtimax, Entrenamiento Natación; Gimnasio Institucional y Día Nacional del servidor público; con un resultado promedio de 4,1, logrando superar la meta el trimestre de 4,0 puntos. </t>
  </si>
  <si>
    <t xml:space="preserve">
En el mes de junio se recibieron 150 concertaciones de compromiso de los servidores de C.A. y de LNR, provisionales y tempórales, en las cuales se incluye el compromiso de ambiente laboral.</t>
  </si>
  <si>
    <t>Se ha realizado el seguimiento a los diecisiete (17) gerentes públicos que deben radicar sus acuerdos de Gestión en la Subdireccion de Talento Humano durante el mes de junio. A la fecha, 15 de ellos ya lo radicaron y a los 2 pendientes se les requirió por medio de correo electrónico. 
También se espera la radicación de los acuerdos de gestión de 6 gerentes públicos, que aún se encuentran dentro del término establecido de cuatro meses para su concertación.</t>
  </si>
  <si>
    <t>Edgar Vargas</t>
  </si>
  <si>
    <t>Se realiza la convocatoria para que los servidores interesados en participar en la prueba piloto de teletrabajo se inscriban a partir del 27 de junio de 2017 y se cerrará el 7 de julio de 2017.</t>
  </si>
  <si>
    <t>Se abrió la convocatoria el 27 de junio de 2017, la cual estará disponible hasta el 7 de julio de 2017, para recibir las postulaciones de participación en la prueba piloto. Se han recibido 62 inscripciones hasta el momento.</t>
  </si>
  <si>
    <t xml:space="preserve">La prueba piloto de teletrabajo se implementó con la expedición de la Resolución N° 07083 del 10 de abril de 2017, durante el mes  de junio se lanzó la estrategia y se abrieron las inscripcoiones, una vez se cierre la convocatoria se realizará el filtro de cumplimiento de requisitos y se iniciará el proceso de revisión de viabilidad conforme al manual de funciones, se realizarán las visitas domiciliarias a los pre-seleccionados para definir el numero de participantes en la prueba piloto. </t>
  </si>
  <si>
    <t>Se realizó reunión del Comité de Teletrabajo el 21 de junio de 2017, en la que se efectuó seguimiento al avance de la prueba piloto y  se definieron los criterios para la convocatoria de teletrabajo.</t>
  </si>
  <si>
    <t>Se ha realizado el reporte de novedades de ingreso, retiro, encargo, comisiones  en el SIGEP con un cumplimiento del 96,6%.</t>
  </si>
  <si>
    <t>En el mes de junio de 2017  se realizaron las siguientes actividades:
1.       Validación de la planta de personal de servidores a 28/06/2017, incluyendo movimientos que generan con cadenas.
2.       Citación a eventos por el sistema.
3.       Procesos de candidatos a productivo por el grupo de Selección y Vinculación.
4.       Se comenzó a validar la información del infotipo Histórico Organizacional que contiene la historia anterior a entrada en vigencia de SAP para los servidores
5.       Se han reportado por medio del aplicativo a la consultoría diez (10) incidentes que fueron solucionados por la consultoría
6.       Se terminó de ingresar los manuales de funciones de los cargos de planta y planta temporal del Ministerio.
7.      Se realizó el procesamiento, cargue y validación de los conceptos salariales, no salariales y prestacionales que son insumo para las certificaciones de funciones de los meses de enero a junio de 2017.
8.      Se realizó el aumento de salarios en SAP.
9.      Se actualizó el tipo de vacantes de los cargos (temporal o definitiva) con corte a junio de 2017.
10.   Se realizó una modificación al reporte de vacantes.</t>
  </si>
  <si>
    <t>Gloria Rocío Pereira Oviedo</t>
  </si>
  <si>
    <t>Durante el mes de junio no se implementaron más controles debido a que no se cuenta con personal calificado para la tarea.</t>
  </si>
  <si>
    <t>Se elevó para la aprobación del Comité de Desarrollo Administrativo la política general de seguridad de la inforamción, la cual se encuentra incluida en el Manual del SIG.</t>
  </si>
  <si>
    <t xml:space="preserve">A la fecha se han elaborado dos </t>
  </si>
  <si>
    <t>Optimizar y/o modelar 3 procedimientos del MEN</t>
  </si>
  <si>
    <t>Se avanzó en la identificación de los aspectos a optimizar en los procedimientos priorizados.</t>
  </si>
  <si>
    <t>Se prestó Asistencia Técnica a las Entidades Adscritas y Vinculadas -EAV acorde al Plan previsto y en los temas relacionados al FUARG mediante correo electrónico, videollamadas y llamadas telefónicas y de forma presencial. De  forma especial, se apoyó la actualización de los manuales de funciones del INSOR para la presentación del concuros de méritos.</t>
  </si>
  <si>
    <t>Se cuenta con la propuesta de plan de asistencia técnica ajustado el cual será presentado a las EAV en el segundo encuentro del sector educativo a desarrollarse los días 18 y 19 de julio de 2017.</t>
  </si>
  <si>
    <t>Se cuenta con la propuesta inicial para la integración de los sistemas de gestión para ser validado en el mes de julio.</t>
  </si>
  <si>
    <t>Rediseñar el plan de asistencia técnica</t>
  </si>
  <si>
    <t xml:space="preserve">Racionalizar 2 trámites Criticos del MEN </t>
  </si>
  <si>
    <t>Se genera una versión ajustada del plan de racionalización de trámites el cual fue publicado en el SUIT y se documentó las accioes asociadas a los trámites de convalidaciones de ES.</t>
  </si>
  <si>
    <t xml:space="preserve">Se ha avanzado en el desarrollo de las acciones establecidas para el cumplimiento del plan de racionalización de trámites. Adicionalmente, se vieve trabajando en el ajuste a la Resolución que establece como un nuevo trámite el reconocimiento del intérpretes en Lengua de Señas Colombiana - LSC, la cual se revisó de forma conjunta entre el DAFP, INSOR y MEN. </t>
  </si>
  <si>
    <t xml:space="preserve">Este tramite  es de la subdireción de Talento Humano se realizo el ajste y solo sera reportado el seguimiento por esta dependencia </t>
  </si>
  <si>
    <t>Validar y realizar ajustes factibles a la estructura organizacional interna de las 5  áreas del MEN priorizadas</t>
  </si>
  <si>
    <t>Áreas con ajustes factibles en su estructura organizacional interna validados</t>
  </si>
  <si>
    <r>
      <rPr>
        <b/>
        <sz val="9"/>
        <rFont val="Arial"/>
        <family val="2"/>
      </rPr>
      <t>Implementar ajustes factibles:</t>
    </r>
    <r>
      <rPr>
        <sz val="9"/>
        <rFont val="Arial"/>
        <family val="2"/>
      </rPr>
      <t xml:space="preserve">
- Realizar la distribución de la Planta de empleos global
-Actualizar y unificar la resolución de los grupos internos de trabajo</t>
    </r>
  </si>
  <si>
    <r>
      <rPr>
        <b/>
        <sz val="9"/>
        <rFont val="Arial"/>
        <family val="2"/>
      </rPr>
      <t>Cuantificar los costos asociados al impacto de modificación de estructura y planta</t>
    </r>
    <r>
      <rPr>
        <sz val="9"/>
        <rFont val="Arial"/>
        <family val="2"/>
      </rPr>
      <t>: 
- Análisis de costos de acuerdo con los cargos propuestos en el Estudio de cargas de trabajo.</t>
    </r>
  </si>
  <si>
    <r>
      <rPr>
        <b/>
        <sz val="9"/>
        <rFont val="Arial"/>
        <family val="2"/>
      </rPr>
      <t>Gestionar los cambios de estructura del MEN (a nivel de Decreto) que no impliquen recursos:</t>
    </r>
    <r>
      <rPr>
        <sz val="9"/>
        <rFont val="Arial"/>
        <family val="2"/>
      </rPr>
      <t xml:space="preserve">
- Identificar los ajustes a la estructura que san factibles de realizar</t>
    </r>
  </si>
  <si>
    <t>A la fecha, se viene trabajando en la propuesta de ajuste a la Subdirección de Apoyo a la Gestión de las IES la cual cuenta ya con una primera propuesta de conformación de grupos internos de trabajo, La Subdirección de Desarrollo Organizacional, la Oficina Asesora de Planeación y Finanzas, Oficina Asesora Jurídica y la Subdirección de Cobertura de Primera Infancia.</t>
  </si>
  <si>
    <t>Se reporta avance en los siguientes frentes:
1. Proyecto Fabrica de Software para Sistemas de Información (Proceso publicado en contratos.gov.co).
2. Tabla de Clasificaciones del Ministerio (referenciales, constantes) de los sistemas de Información del Servicio Educativo, se encuentra definida en los Comites Técnicos de Información (OAPF).
3. Roadmap Sistemas de Infromación.</t>
  </si>
  <si>
    <t>Se tiene plan de trabajo para Iniciar el RoadMap por medio de un contrato de prestación de servicios Profesionales. Formalizado el Plan de Trabajo.</t>
  </si>
  <si>
    <t>Inicia el 01/07/2017 con base en el resultado de las tres actividades anteriores.</t>
  </si>
  <si>
    <t>Durante el mes de  junio se continúo con las capacitaciones  a  los servidores del Ministerio reforzando el uso adecuado  del SGD  y el buen uso de las políticas documentales con que cuenta el Ministerio.  Se aprobaron por el comité directivo del Ministerio  las tablas de  documental y fueron enviadas al Archivo General de la Nación.</t>
  </si>
  <si>
    <t>Se realializaron nuevos ajustes a las fichas tecnicas por parte de la Subdirección de Desarrollo Organizacional y Gestión Documental. Se programo mesa de trabajo con estas dos aresa para la revision y aprobacion con el fin de inicar la nueva divulgación.</t>
  </si>
  <si>
    <t>Para el mes de  junio  se está radicando  la  totalidad de las comunicaciones que ingresan  diariamente al Ministerio.
Se procedió a ajustar la ficha técnica de acuerdo a las correcciones encontradas con la Subdirección de Desarrollo Organizacional y el Grupo de Gestión Documental, se realizó mesa de trabajo para el proceso de aprobación.</t>
  </si>
  <si>
    <t>En el  mes de junio se se firmo contrato 1021 de 2017, el cual comenzo su ejecucion el dia 12 de junio.</t>
  </si>
  <si>
    <t>Escuela Corporativa con 3 programas de aprendizaje organizacional diseñados</t>
  </si>
  <si>
    <t>Diseñar y producir 3 programas de aprendizaje organizacional</t>
  </si>
  <si>
    <t>Pilotear un programa de aprendizaje organizacional con un grupo de colaboradores</t>
  </si>
  <si>
    <r>
      <t xml:space="preserve">Acompañar el ajuste y actualización de </t>
    </r>
    <r>
      <rPr>
        <sz val="9"/>
        <color rgb="FFFF0000"/>
        <rFont val="Arial"/>
        <family val="2"/>
      </rPr>
      <t>15</t>
    </r>
    <r>
      <rPr>
        <sz val="9"/>
        <rFont val="Arial"/>
        <family val="2"/>
      </rPr>
      <t xml:space="preserve"> sitios y comunidades en la intranet</t>
    </r>
  </si>
  <si>
    <t>A partir del taller piloto realizado en el mes de mayo, se ajustó la metodología y la presentación para los talleres con las áreas misionales. Con base en las directrices impartidas por la Subdirectora de Desarrollo Organizacional, se analizaron las funciones del Ministerio, contempladas en el Decreto 5012 de 2009, por lo que se agruparon y priorizaron en 4 categorías para la realización de los talleres de construcción del Mapa de Conocimiento.
Se priorizaron las dependencias para realizar las invitaciones con los profesionales de la SDO y se realizaron tres talleres de construcción del mapa de conocimiento con representantes de las áreas del Viceministerio de Educación Preescolar, Básica y Media y del Viceministerio de Educación Superior. Los talleres se realizaron así:
1. Taller Mapa de Conocimiento – Función: Formulación de Política – Viceministerio de Educación Preescolar, Básica y Media. Realizado el 21/06/2017
2. Taller Mapa de Conocimiento – Funciones: Formulación de Política, Implementación de Política, Aseguramiento, Inspección, Vigilancia y Control – Viceministerio de Educación Superior. Realizado el 22/06/2017
3. Taller Mapa de Conocimiento – Función: Implementación de Política – Viceministerio de Educación Preescolar, Básica y Media. Realizado el 28/06/2017
Además se dispusó la encuesta APP con conceptos clave relacionados con: Datos, Información y Conocimiento para su presentación en los Talleres de gestión del conocimiento https://www.menti.com/ - Código: 373548
Se avanzó en prubeas preliminares para la publicación general de los mapas de conocimiento en la intranet https://intranetmen.mineducacion.gov.co/comunidades/sdo/SitePages/Validaciones.aspx</t>
  </si>
  <si>
    <r>
      <t xml:space="preserve">En este periodo se elaboró y radicó (27 de junio) en el sistema NEON el insumo (No.1669) para iniciar el proceso de contratación de la Institución de Educación Superior que adelantara el diseño, estructuración e implementación de los programas de aprendizaje organizacional.
Igualmente, a través de los tres talleres de construcción del mapa de conocimiento que se realizaron con las áreas misionales se identificaron temas que servirán como insumo para definir los programas de aprendizaje organizacional. </t>
    </r>
    <r>
      <rPr>
        <sz val="10"/>
        <color rgb="FFFF0000"/>
        <rFont val="Arial"/>
        <family val="2"/>
      </rPr>
      <t xml:space="preserve">
</t>
    </r>
    <r>
      <rPr>
        <sz val="10"/>
        <rFont val="Arial"/>
        <family val="2"/>
      </rPr>
      <t>Además, se g</t>
    </r>
    <r>
      <rPr>
        <sz val="10"/>
        <color theme="1"/>
        <rFont val="Arial"/>
        <family val="2"/>
      </rPr>
      <t>estionó el montaje del sitio web de la Escuela Corporativa en la página institucional del Ministerio de Educación Nacional – MEN, con la Oficina Asesora de Comunicaciones. Actualmente se encuentra el sitio sin publicación externo al público. cms.mineducacion.gov.co/pressroom/preview.cgi? action=w3:propertyvalue&amp;cid=956&amp;iid=1759&amp;pnid=3348&amp;pvid=57281 - http://www.mineducacion.gov.co/portal/micrositios-institucionales/Escuela_Corporativa/</t>
    </r>
    <r>
      <rPr>
        <sz val="10"/>
        <color rgb="FFFF0000"/>
        <rFont val="Arial"/>
        <family val="2"/>
      </rPr>
      <t xml:space="preserve">
</t>
    </r>
  </si>
  <si>
    <t>Durante el mes de junio se adelantaron las siguientes actividades:
1. Se actualizó el documento de las políticas de administración y uso del servicio la Intranet, teniendo en cuenta las consideraciones de la Oficina de Tecnología y Sistemas de Información -OTYSI. 
2. Se elaboró propuesta preliminar de la estrategia para promover el uso y apropiación de la intranet, con la intención de dar a conocer los ajustes realizados en las secciones y movilizar el uso de la información y el conocimiento existente en el Ministerio.
3. Se elaboró versión preliminar del plan de mejoramiento de la intranet para que los colaboradores puedan compartir, interactuar y visualizar contenidos en formatos más atractivos.
5. Se elaboró el primer reporte de visitas a la intranet trimestrales identificando los usuarios que han iniciado al menos una sesión y el número de páginas visitadas durante el período del 15 de marzo al 14 de junio de 2017.
Se realizó actualización de las secciones de la intranet y se dispusieron contenidos en las diferentes secciones, para mejorar la usabilidad y navegabilidad de la misma, así:
1. Comunidades - https://intranetmen.mineducacion.gov.co/ComunidadesDePractica - Se eliminó el acceso directo de la comunidad de Multiplicadores y se movió el sitio de Fondo de Empleados de Ministerio de Educación Nacional - FEMEN a Comunidades, así mismo se realizó modificación del menú lateral (Navegación).
2. Sitios de las dependencias del Ministerio de Educación -https://intranetmen.mineducacion.gov.co/Sitios/ - Se eliminó el acceso directo del sitio Fondo de Empleados de Ministerio de Educación Nacional – FEMEN.
3. Mesa de ayuda -https://intranetmen.mineducacion.gov.co/Mesa de ayuda/ - Se modificó el diseño de la sección y creación de menú lateral con cada una de las mesas de ayuda.
4. Subsitio Equipos Inspiradores - https://intranetmen.mineducacion.gov.co/comunidades/sdo/EquipoInspirador/. Creación del subsitio Equipos Inspiradores dentro del sitio de la dependencia de la Subdirección de Desarrollo Organizacional.
5. Actualización de la encuesta. Seguimientos Equipos Inspiradores - http://encuestas.mineducacion.gov.co/limesurvey/index.php/681158?lang=es
Actualización y modificación de la encuesta eliminando y agregando nuevos ítems, formatos de preguntas e información de los equipos inspiradores por cada dependencia.
Se concertó y realizó capacitación a los siguientes administradores de sitios o comunidades:
*. Oficina Asesora Jurídica – Arelix Zamary Martínez.
*. Fondo de Empleados de Ministerio de Educación Nacional – Gloria Amanda Pérez y Yaneth Mora Fonseca.
*. Subdirección de Gestión Administrativa – Carlos A. Rey.
*. Subdirección de Fortalecimiento Institucional – Héctor Humberto Hernandez.
*. Subdirección de Fomento de Competencias – Claudia Pedraza y Camila Gómez Afanador. 
Se brindó soporte técnico funcional a los administradores de los sitios y comunidades en la intranet según solicitudes así:
1. Equipo delegados de la Ministra o Equipo Consejos Superiores y Directivos - https://intranetmen.mineducacion.gov.co/comunidades/ecsd/ 
Por solicitud de la administradora del sitio Martha Liliana Díaz se realiza instructivo para la creación y actualización de listas en SharePoint para la sección de Delegaciones de las IES.
2. Asignación de los usuarios administradores de los sitios o subsitios de las dependencias
*. Camila Gomez Afanador – Subdirección de Fomento de Competencias.
*. Carlos Andrés Rey – Subdirección de Gestión Administrativa.
*. Héctor Humberto Hernandez – Subdirección de Fortalecimiento de Competencias.
*. Ana María Cardona – Comunidad de Vida Saludable.
Se realizó gestión con las despendencias del Ministerio en cuanto a:
1. Versión Móvil de la intranet -https://intranetmen.mineducacion.gov.co/
Después de la revisión y configuración realizada por el operador INFOTIC, no es posible tener una versión de la intranet que se adapte a la pantalla de los dispositivos móviles.
2. Intranet – Subdirección de Gestión Financiera (Comisiones) - https://intranetmen.mineducacion.gov.co/comunidades/sgf/COMISIONES/Forms/AllItems.aspx 
Mesa de ayuda SOL151295. Se gestionó nuevamente con la Oficina de Tecnología y Sistemas de Información OTYSI la indexación de la Biblioteca de documentos – Comisiones para la indexación en un tiempo máximo de 1 hora, por las necesidades presentadas por la dependencia en visualizar la información rápidamente en la intranet.
3. Comunidad – Entidades Adscritas y Vinculadas -http://aprende.colombiaaprende.edu.co/es/comunidades-de-práctica/lista-de-comunidades/entidades-adscritas-y-vinculadas. Se gestionó con el Portal el acceso adecuado a la comunidad, por lo cual se indicó al responsable de la configuración apropiada para la visualización de la comunidad en el listado de las Comunidades de práctica.</t>
  </si>
  <si>
    <t xml:space="preserve">Consolidar 20 Equipos  en todos los niveles del MEN (Directivo, Viceministerios- Secretaria General, Direcciones, Subdirecciones, Coordinadores) </t>
  </si>
  <si>
    <t xml:space="preserve">Equipos Inspiradores dinamizados en todos los niveles del MEN </t>
  </si>
  <si>
    <t xml:space="preserve">Implementar 25 planes de mejoramiento de ambiente laboral en  las dependencias del Ministerio </t>
  </si>
  <si>
    <t>Efectuar seguimiento  mensual de los Planes de Acción de Ambiente Laboral por dependencia</t>
  </si>
  <si>
    <r>
      <t>Durante el mes de junio se acompañó la primera sesión de construcción de Planes de Ambiente Laboral de las siguientes 4</t>
    </r>
    <r>
      <rPr>
        <b/>
        <sz val="10"/>
        <rFont val="Arial"/>
        <family val="2"/>
      </rPr>
      <t xml:space="preserve"> </t>
    </r>
    <r>
      <rPr>
        <sz val="10"/>
        <rFont val="Arial"/>
        <family val="2"/>
      </rPr>
      <t>dependencias: 
1. Dirección de Cobertura y Equidad
2. Programa Todos a Aprender
3. Subdirección de Recursos Humanos del Sector Educativo
4. Dirección de Calidad de la Educación Superior
Adicionalmente, se acompañó la segunda sesión de construcción e implementación de Planes de Ambiente Laboral de las siguientes  17 dependencias: 
1. Dirección de Primera Infancia 
2. Subdirección de Calidad de Primera Infancia
3. Subdirección de Cobertura de Primera Infancia
4. Subdirección Gestión Administrativa
5. Oficina de Control Interno
6. Subdirección de Fortalecimiento Institucional
7. Subdirección de Monitoreo y Control
8. Subdirección de Fomento de Competencias 
9. Unidad de Atención al Ciudadano 
10. Subdirección de Apoyo a la Gestión de las IES 
11. Subdirección de Permanencia 
12. Subdirección de Recursos Humanos del Sector Educativo
13. Subdirección de Desarrollo Sectorial
14. Programa Todos a Aprender 
15. Oficina Asesora de Planeación y Finanzas
16. Subdirección de Talento Humano 
17. Subdirección de Aseguramiento de la Calidad
Además, se acompañó la tercera sesión de construcción e implementación de Planes de Ambiente Laboral de las siguientes 14 dependencias: 
1. Subdirección de Gestión Administrativa
2. Oficina de Control Interno.
3. Subdirección de Apoyo a la Gestión de las IES
4. Oficina de Tecnología y Sistemas de Información
5. Subdirección de Fortalecimiento Institucional
6. Unidad de Atención al Ciudadano
7. Oficina de Cooperación y Asuntos Internacionales
8. Subdirección de Monitoreo y Control
9. Dirección de Primera Infancia
10. Subdirección de Cobertura de Primera Infancia
11. Subdirección de Calidad de Primera Infancia
12. Oficina Asesora de Comunicaciones
13. Subdirección de Contratación
14. Subdirección de Fomento</t>
    </r>
  </si>
  <si>
    <t xml:space="preserve">Durante el mes de junio, se efectuó seguimiento a las siguientes 26 dependencias:
1. Subdirección de Fomento de Competencias
2. Unidad de Atención al Ciudadano
3. Oficina Asesora de Control Interno
4. Subdirección de Contratación
5. Oficina de Tecnología y SI
6. Subdirección de Aseguramiento de la Calidad
7. Subdirección de Recursos Humanos del Sector Educativo
8. Subdirección de Inspección y Vigilancia
9. Oficina de Cooperación y Asuntos Internacionales
10. Oficina Asesora de Comunicaciones
11. Oficina Asesora Jurídica
12. Oficina Asesora de Planeación y Finanzas
13. Programa Todos a Aprender
14. Oficina Asesora de Innovación
15. Subdirección de Apoyo a la Gestión de las IES
16. Subdirección de Talento Humano
17. Subdirección de Apoyo a las IES
18. Subdirección de Fortalecimiento Institucional
19. Subdirección de Gestión Financiera
20. Subdirección de Monitoreo y Control
21. Subdirección de Acceso
22. Subdirección de Cobertura de Primera infancia
23. Subdirección de Calidad de Primera Infancia
24. Dirección de Primera Infancia
25. Subdirección de Permanencia
26. Subdirección de Desarrollo Organizacional
</t>
  </si>
  <si>
    <t>Durante el mes de junio, se realizó el alistamiento necesario para el desarrollo de las conferencias de comunicación asertiva. Adicionalmente, se trabajó con la Oficina Asesora de Comunicaciones en la construcción de la campaña comunicativa, para que los colaboradores del MEN conozcan las fechas y temáticas de las conferencias. Se creó un formulario en línea para la inscripción de los colaboradores a las conferencias. La primera conferencia está programada para el 12 de julio.</t>
  </si>
  <si>
    <r>
      <t>Desarrollar</t>
    </r>
    <r>
      <rPr>
        <b/>
        <sz val="9"/>
        <rFont val="Arial"/>
        <family val="2"/>
      </rPr>
      <t xml:space="preserve"> 5 </t>
    </r>
    <r>
      <rPr>
        <sz val="9"/>
        <rFont val="Arial"/>
        <family val="2"/>
      </rPr>
      <t>conferencias de comunicación asertiva, empática y significativa para  los colaboradores del MEN</t>
    </r>
  </si>
  <si>
    <t xml:space="preserve">Se realizó el 9 de junio la tercera sesión de coaching grupal de directivos con la Secretaria General, Viceministros, Jefes de Oficinas, Asesores y Directores, en la misma se pofundizó en la definición de valores y competencias del Modelo de liderazgo y participaron 21 directivos.
Además se organizó y llevó a cabo la primera sesión de Coaching para subdirectores el 15 de junio y se contó con la participación de 13 Subdirectores. Así mismo de desarrolló la segunda sesión de Coaching para subdirectores el 29 de junio, en la cual participaron 11 Subdirectores. 
</t>
  </si>
  <si>
    <t>Se actualizó la cotización por parte de ICONTEC sobre la  capacitación para auditores internos en  Sistemas Integrados de Gestión HSEQ. (NTC ISO 9001:2015,
NTC ISO 14001: 2015 y NTC OHSAS 18001: 2007, Riesgos y Auditorías Combinadas al Sistema de Gestión Integrado)  con una intensidad de 64 horas. Se está coordinando su realización con la Subd. de Talento Humano.
Se inició la preparación de la apacitación a los Jefes de OCI de la entidades adscritas y vinculadas sobre novedades del Decreto 648 de 2017, en materia de Control Interno.</t>
  </si>
  <si>
    <t xml:space="preserve">El Programa Anual de Auditorías fue aprobado por el Comité Institucional de Control Interno
Se encuentran en ejecución las auditorías especiales a "Crédito Externo y Donaciones"  y Almacén e Inventarios" </t>
  </si>
  <si>
    <t>Se realizó seguimiento a los planes de mejoramiento producto de las diferentes fuentes de evaluación con corte a marzo 31 de 2017.
Se asesoró en el análisis de causas para la formulación de planes de mejoramiento a los siguientes macroprocesos:
Gestión de Comunicaciones,Gestión del Talento Humano, Gestión Jurídica, Gestión de Tecnología y Gestión Documental</t>
  </si>
  <si>
    <t xml:space="preserve">Cumplido y entregado </t>
  </si>
  <si>
    <t>La resolucion fue firmada por la ministra el 30 de Junio.</t>
  </si>
  <si>
    <t>Se socializó el borrador de resolución al público en general y a las partes interesadas para su revisión y comentarios. Se construyò la estrategia para implementar el proceso de implementación.</t>
  </si>
  <si>
    <t xml:space="preserve">Se elaboró el informe de ejecución presupuestal con corte a 31 de junio de 2017 para el tablero de control  </t>
  </si>
  <si>
    <t xml:space="preserve">Se elaboraron las matrices de solicitud y distribución de los recursos correspondiente a los meses de abril y mayo para las 95 ETC </t>
  </si>
  <si>
    <t>Se realizaron diferentes escenarios de proyección de nómina para distribución SGP complemento a la población atendida</t>
  </si>
  <si>
    <t>Este Hito ya finalizó</t>
  </si>
  <si>
    <t>Se está gestionando el acto administrativo sobre distribución de los recursos de votaciones para las Universidades</t>
  </si>
  <si>
    <t xml:space="preserve">Mediante resolución No.10702 del 25 de mayo se efectuó el giro correspondiente al CONPES 151 sobre alimentación escolar a  149  Entidades Territoriales.
Este hito ya finalizó.    </t>
  </si>
  <si>
    <t>Resolución en despacho para firma de la Ministra</t>
  </si>
  <si>
    <t>(JUNIO)  Se consolidó la base con corte a mayo cruzando las bases de SSP, SIIF y SUIFP. Se viene remitiendo un correo mensual con el estado de los proyectos en los sistemas SSP y SPI a los directivos</t>
  </si>
  <si>
    <t>(JUNIO)  Se realizaron los ajustes solicitados por las áreas a los planes de acción. De otra parte, se continua avanzando en el insumo definitivo para el desarrollo del Tablero de Seguimiento. Se cuenta con recursos para dichos desarrollos.</t>
  </si>
  <si>
    <t>(JUNIO)  Se solicita cambio en el nombre de esta actividad, considerando que el reporte de indicadores de PND se hará a través del desarrollo de Software que adelanta el grupo de Información.</t>
  </si>
  <si>
    <t>(JUNIO)  En el mes de enero y febrero se adelantó el ajuste de los proyectos de inversión a decreto de liquidación. Toda la información queda registrada en OneDrive - mineducacion.gov.co\GP\Proyectos\Programación\2017</t>
  </si>
  <si>
    <t>(JUNIO)  En el mes de enero y febrero se adelantó el ajuste de los proyectos de inversión a decreto de liquidación. Toda la información queda registrada en suifp.dnp.gov.co</t>
  </si>
  <si>
    <t>(JUNIO)  Se emitió una circular para orientar el ejercicio de programación 2018. Posteriormente se hizo una revisión de cada uno de los proyectos en términos de metas, indicadores, actividades y solicitud de recursos.</t>
  </si>
  <si>
    <t>(JUNIO)  Se revisaron cada una de las cadenas de valor del MEN y esta información queda en OneDrive - mineducacion.gov.co\GP\Proyectos\Programación\2018\1. SOLICITADOS</t>
  </si>
  <si>
    <t>(JUNIO)  Se registraron las fichas del MEN en el sistema SUIFP. Algunas de ellas quedaron con registro de previo concepto, por lo que se deberá subsanar esta información a lo largo del año</t>
  </si>
  <si>
    <t>(JUNIO)  Si bien no se pidió incorporar lineamientos de posconflicto en los proyectos, se generó una identificación de los recursos solicitados para 2018 con esa destinación. Este ejercicio fue expuesto a MHCP y DNP en el comité sectorial de Marco de Gasto de Mediano Plazo. La información queda disponible en OneDrive - mineducacion.gov.co\GP\Proyectos\Programación\2018\1. SOLICITADOS\COMITÉ SECTORIAL MGMP 2018-2021</t>
  </si>
  <si>
    <t xml:space="preserve">El PAA de adquisiciones es elaborado por cada dependencia ejecutora de presupuesto entre finales de Diciembre de la vigencia anterior y el 30 de enero fecha máxima cuando se publica por primera vez en el SECOP después de ser revisado en comité de Contratación.
Con corte a 30 de Junio se identificaron en el PAA un total de 1200 acciones programadas de las cuales se habían finalizado un total de 1067 lo que representa un 88,92% de planes de adquisiciones con contrato al finalizar el segundo trimestre de la vigencia 2017. Lo anterior evidencia cumplimiento de este indicador.
</t>
  </si>
  <si>
    <t>El indicador de la actividad se considera al 100% debido a que fue entregado la version del Manual de Politica, pero se considera que éste puede tener modificaciones derivadas del mismo proceso previo de implementacion. Por esta razón,  la firma del Manual se realizaría hacia el el final del año.</t>
  </si>
  <si>
    <t>El documento sobre el impacto en sistemas de información fue entregado y socializado a las áreas pertinentes, para incluirlos en los requerimientos de las segundas fases de sistemas de informaciòn como SAP, Neon</t>
  </si>
  <si>
    <t>Las mesas de trabajo se realizarán de acuerdo con el cronograma replanteado a nivel contractual</t>
  </si>
  <si>
    <t>Se procederá a coordinar la segunda mesa de trabajo trimestral</t>
  </si>
  <si>
    <t xml:space="preserve">Reactivar la estrategia de reuniones internas de Equipos </t>
  </si>
  <si>
    <r>
      <t xml:space="preserve">Elaborar </t>
    </r>
    <r>
      <rPr>
        <b/>
        <sz val="9"/>
        <rFont val="Arial"/>
        <family val="2"/>
      </rPr>
      <t>6</t>
    </r>
    <r>
      <rPr>
        <sz val="9"/>
        <rFont val="Arial"/>
        <family val="2"/>
      </rPr>
      <t xml:space="preserve"> Informes de seguimiento de los equipos  para Comité Directivo</t>
    </r>
  </si>
  <si>
    <r>
      <t>Realizar</t>
    </r>
    <r>
      <rPr>
        <b/>
        <sz val="9"/>
        <rFont val="Arial"/>
        <family val="2"/>
      </rPr>
      <t xml:space="preserve"> 8</t>
    </r>
    <r>
      <rPr>
        <sz val="9"/>
        <rFont val="Arial"/>
        <family val="2"/>
      </rPr>
      <t xml:space="preserve"> Encuentros con coordinadores para fortalecimiento de habilidades de liderazgo y dinamización  de los equipos  que lideran</t>
    </r>
  </si>
  <si>
    <t>se realizaron mesas de trabajo con tecnología y se realizó actualización del cronograma para la actualización de la firma digital, adicionalmente se realizaron pruebas con los navegadores existentes</t>
  </si>
  <si>
    <t>Se aprueba los casos de uso del control de cambio para los requerimientos de "Compulsar Copia" y "adjuntar Acta Administrativo en correo electrónico", este control de cambio esta para ser entregado por parte de la fábrica de software el día 15 de julio de 2017</t>
  </si>
  <si>
    <t>La funcionalidad de SIGAA fase 1 ya fue aprobada por parte la Unidad de Atención al Ciudadano, sin embrago se deben ejecutar pruebas de los controles de cambios que se entreguen el día 15 de julio de 2017.</t>
  </si>
  <si>
    <t>Se realiza plan de divulgación con las dependencias que generan Actos Administrativos y se realiza seguimiento a la a implementación de los formatos.</t>
  </si>
  <si>
    <t xml:space="preserve">Se realiza socialización de SIGAA fase 1 y requerimientos base de SIGAA fase 2 con la fábrica de Software con el fin de conocer el alcance del proyecto.
Se crea plan de trabajo con el grupo de la Unidad de Atención al Ciudadano y la Oficina de Tecnología para el levantamiento de Requerimientos de descripción de Alto Nivel.
</t>
  </si>
  <si>
    <t xml:space="preserve">Queremos promover el mensaje de la Ministra de acercamiento con los colaboradores, por eso estos encuentros resultan de gran importancia para todos. Por lo anterior, propiciamos el momento de acuerdo con la agenda que nos permita la Ministra y los Viceministros.
Se planea el primer encuentro con los viceministros, de una forma diferente, más pedagógica, entretenida y participativa. Se implementará en el mes de julio.
</t>
  </si>
  <si>
    <t>Adriana Vivas Rosero</t>
  </si>
  <si>
    <t xml:space="preserve">En el mes de junio de 2017, se llevó control de saldos de los CDP'S correspondientes a tiquetes aéreos, así mismo se envió información a las diferentes dependencias del Ministerio </t>
  </si>
  <si>
    <t>Durante el mes de junio de 2017 la Subdirección de Gestión Administrativa recibió y tramitó un total de 467 legalizaciones de comisiones radicadas por los servidores de las diferentes dependencias del Ministerio.</t>
  </si>
  <si>
    <t xml:space="preserve">En el mes de junio de 2017, se llevó a cabo la presentación del alcance del sistema SIIF Nación para el proceso de comisione realizada en el Mnisterio de Hacienda, dado que el Ministerio de Educación se encuentra dentro del "Plan Piloto" para dar inicio al proceso a través de dicho aplicativo. </t>
  </si>
  <si>
    <t xml:space="preserve">Durante el mes de junio de 2017 la Subdirección de Gestión Administrativa tramitó un total de 127 modificaciones y cancelaciones de comisiones según solicitudes recibidas por las  diferentes dependencias del Ministerio, arrojando los siguientes resultados: Un total de 71 modificaciones de las cuales 23 corresponden a contratistas y 48 a servidores de planta; un total de 56 comisiones canceladas/derogadas de las cuales 29 corresponden a contratistas y 27 a servidores de planta. </t>
  </si>
  <si>
    <r>
      <t>Se envió informe correspondiente a comisiones nuevas y tiquetes aéreos expedidos durante el mes de junio de 2017 con los siguientes resultados: La Subdirección de Gestión Administrativa tramitó 609</t>
    </r>
    <r>
      <rPr>
        <sz val="10"/>
        <color rgb="FFFF0000"/>
        <rFont val="Arial"/>
        <family val="2"/>
      </rPr>
      <t xml:space="preserve"> </t>
    </r>
    <r>
      <rPr>
        <sz val="10"/>
        <rFont val="Arial"/>
        <family val="2"/>
      </rPr>
      <t>comisiones nuevas con un valor total por concepto de viáticos general de: $323.427.186.  La ejecución presupuestal del contrato con la Agencia de Viajes Satena SAS,  por concepto de tiquetes aéreos durante el mes de junio de 2017 se realizó por valor de $326.881.376, con un total de 667 tiquetes expedidos.</t>
    </r>
  </si>
  <si>
    <t>Se realizaron las actividades programadas en Junio  reportes de consumos resmas, rotocopias, generacion de residuos reciclabes y peligrosos, consumos y pagos de agua y luz. Trabajo con los facilitadores ambientales en la semana ambiental el fortelecimiendo los temas de ahorro de agua, energia y gestion integral de residuos. 
En recolección de puntos ecologicos  se obtuvo un total de 4.918,8 kgrs de residuos, de los cuales 2.846,9 kgrs., son residuos sólidos aprovechables.
El día 14 de JUNIO se programa y se realiza entrega del reciclaje a la empresa contratada por el Ministerio dejando registro de las cantidades entregadas, se realiza brigada de aseo y desinfección del chut con el personal del servicio de aseo del turno de la jornada de la mañana.</t>
  </si>
  <si>
    <t>Se verifico el registro correspondiente en los indicadores del SIG de consumos de energía, agua, papel y residuos del mes de junio, se presentó el informe de consumo y valores correspondiente al mes de junio de servicios publicos.</t>
  </si>
  <si>
    <t>Divulgar los resultados de valoración  de Ambiente Laboral por dependencia</t>
  </si>
  <si>
    <t xml:space="preserve">Fortalecer las capacidades de liderazgo de 30 directivos </t>
  </si>
  <si>
    <t xml:space="preserve">Realizar Coaching individual a 30 directivos para fortalecer capacidades de liderazgo </t>
  </si>
  <si>
    <t>Se expidieron 9 proyectos normativos que fueron remitidos a la Oficina Asesora de Comunicaciones para su publicación con el fin de recibir observaciones de la ciudadanía, antes de su promulgación.</t>
  </si>
  <si>
    <t xml:space="preserve">De los 9 proyectos publicados para observaciones de la ciudadania, se recibieron observaciones ciudadanas a 2 proyectos normativos (resoluciones sobre i)  cuentas maestras y ii) cursos de formacion en modalidad virtual), las cuales fueron respondidas por la correspondiente área técnica. Como consecuencia de dichas observaciones, ambos proyectos fueron ajustados por parte del área técnica; ajustes que además fueron revisados por la OAJ. </t>
  </si>
  <si>
    <t>Se ha desarrollado el Plan Anticorrupción conforme a lo programado para la vigencia. Se publicó la versión 2 del mismo ajustando componentes para hacerlo mas pertinente a la ciudadanía.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</si>
</sst>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164" formatCode="_(* #,##0_);_(* \(#,##0\);_(* &quot;-&quot;_);_(@_)"/>
    <numFmt numFmtId="165" formatCode="_(&quot;$&quot;\ * #,##0.00_);_(&quot;$&quot;\ * \(#,##0.00\);_(&quot;$&quot;\ * &quot;-&quot;??_);_(@_)"/>
    <numFmt numFmtId="166" formatCode="_(* #,##0.00_);_(* \(#,##0.00\);_(* &quot;-&quot;??_);_(@_)"/>
    <numFmt numFmtId="167" formatCode="_-&quot;$&quot;* #,##0_-;\-&quot;$&quot;* #,##0_-;_-&quot;$&quot;* &quot;-&quot;_-;_-@_-"/>
    <numFmt numFmtId="168" formatCode="_-* #,##0_-;\-* #,##0_-;_-* &quot;-&quot;_-;_-@_-"/>
    <numFmt numFmtId="169" formatCode="[$$-240A]\ #,##0.00"/>
    <numFmt numFmtId="170" formatCode="0.0%"/>
    <numFmt numFmtId="171" formatCode="[$$-240A]\ #,##0"/>
    <numFmt numFmtId="172" formatCode="_(* #,##0_);_(* \(#,##0\);_(* &quot;-&quot;??_);_(@_)"/>
    <numFmt numFmtId="173" formatCode="_ * #,##0_ ;_ * \-#,##0_ ;_ * &quot;-&quot;??_ ;_ @_ "/>
    <numFmt numFmtId="174" formatCode="_-* #,##0_-;\-* #,##0_-;_-* &quot;-&quot;??_-;_-@_-"/>
    <numFmt numFmtId="175" formatCode="_([$$-240A]\ * #,##0.00_);_([$$-240A]\ * \(#,##0.00\);_([$$-240A]\ * &quot;-&quot;??_);_(@_)"/>
    <numFmt numFmtId="176" formatCode="&quot;$&quot;\ #,##0;[Red]&quot;$&quot;\ #,##0"/>
    <numFmt numFmtId="177" formatCode="_-&quot;$&quot;* #,##0.00_-;\-&quot;$&quot;* #,##0.00_-;_-&quot;$&quot;* &quot;-&quot;??_-;_-@_-"/>
    <numFmt numFmtId="178" formatCode="_(&quot;$&quot;\ * #,##0_);_(&quot;$&quot;\ * \(#,##0\);_(&quot;$&quot;\ * &quot;-&quot;??_);_(@_)"/>
    <numFmt numFmtId="179" formatCode="_-&quot;$&quot;* #,##0_-;\-&quot;$&quot;* #,##0_-;_-&quot;$&quot;* &quot;-&quot;??_-;_-@_-"/>
    <numFmt numFmtId="180" formatCode="dd/mm/yy;@"/>
    <numFmt numFmtId="181" formatCode="dd/mm/yyyy;@"/>
  </numFmts>
  <fonts count="65" x14ac:knownFonts="1">
    <font>
      <sz val="10"/>
      <color rgb="FF000000"/>
      <name val="Arial"/>
      <family val="2"/>
    </font>
    <font>
      <sz val="11"/>
      <color theme="1"/>
      <name val="Calibri"/>
      <family val="2"/>
      <scheme val="minor"/>
    </font>
    <font>
      <sz val="12"/>
      <color theme="1"/>
      <name val="Arial"/>
      <family val="2"/>
    </font>
    <font>
      <sz val="10"/>
      <color rgb="FF000000"/>
      <name val="Arial"/>
      <family val="2"/>
    </font>
    <font>
      <b/>
      <sz val="14"/>
      <color rgb="FF000000"/>
      <name val="Arial"/>
      <family val="2"/>
    </font>
    <font>
      <sz val="10"/>
      <name val="Arial"/>
      <family val="2"/>
    </font>
    <font>
      <b/>
      <sz val="8"/>
      <name val="Arial"/>
      <family val="2"/>
    </font>
    <font>
      <sz val="8"/>
      <name val="Arial"/>
      <family val="2"/>
    </font>
    <font>
      <sz val="8"/>
      <color rgb="FF000000"/>
      <name val="Arial"/>
      <family val="2"/>
    </font>
    <font>
      <b/>
      <sz val="8"/>
      <color theme="0" tint="-0.249977111117893"/>
      <name val="Arial"/>
      <family val="2"/>
    </font>
    <font>
      <b/>
      <sz val="20"/>
      <color indexed="8"/>
      <name val="Arial"/>
      <family val="2"/>
    </font>
    <font>
      <b/>
      <sz val="8"/>
      <color theme="0"/>
      <name val="Arial"/>
      <family val="2"/>
    </font>
    <font>
      <b/>
      <sz val="10"/>
      <color theme="0"/>
      <name val="Arial"/>
      <family val="2"/>
    </font>
    <font>
      <b/>
      <sz val="10"/>
      <name val="Arial"/>
      <family val="2"/>
    </font>
    <font>
      <sz val="9"/>
      <name val="Arial"/>
      <family val="2"/>
    </font>
    <font>
      <sz val="11"/>
      <color theme="1"/>
      <name val="Calibri"/>
      <family val="2"/>
      <scheme val="minor"/>
    </font>
    <font>
      <b/>
      <sz val="9"/>
      <color indexed="81"/>
      <name val="Tahoma"/>
      <family val="2"/>
    </font>
    <font>
      <sz val="9"/>
      <color indexed="81"/>
      <name val="Tahoma"/>
      <family val="2"/>
    </font>
    <font>
      <sz val="8"/>
      <color theme="1"/>
      <name val="Arial"/>
      <family val="2"/>
    </font>
    <font>
      <sz val="10"/>
      <color theme="1"/>
      <name val="Arial"/>
      <family val="2"/>
    </font>
    <font>
      <sz val="12"/>
      <name val="Arial"/>
      <family val="2"/>
    </font>
    <font>
      <b/>
      <sz val="12"/>
      <name val="Arial"/>
      <family val="2"/>
    </font>
    <font>
      <b/>
      <sz val="12"/>
      <color theme="1"/>
      <name val="Arial"/>
      <family val="2"/>
    </font>
    <font>
      <b/>
      <sz val="12"/>
      <color theme="0"/>
      <name val="Arial"/>
      <family val="2"/>
    </font>
    <font>
      <sz val="12"/>
      <color theme="0"/>
      <name val="Arial"/>
      <family val="2"/>
    </font>
    <font>
      <sz val="10"/>
      <color theme="1"/>
      <name val="Calibri"/>
      <family val="2"/>
      <scheme val="minor"/>
    </font>
    <font>
      <sz val="10"/>
      <color theme="0"/>
      <name val="Calibri"/>
      <family val="2"/>
      <scheme val="minor"/>
    </font>
    <font>
      <sz val="10"/>
      <color theme="3"/>
      <name val="Calibri"/>
      <family val="2"/>
      <scheme val="minor"/>
    </font>
    <font>
      <sz val="10"/>
      <name val="Calibri"/>
      <family val="2"/>
      <scheme val="minor"/>
    </font>
    <font>
      <sz val="10"/>
      <color theme="0"/>
      <name val="Arial"/>
      <family val="2"/>
    </font>
    <font>
      <sz val="12"/>
      <color theme="1"/>
      <name val="Calibri"/>
      <family val="2"/>
      <scheme val="minor"/>
    </font>
    <font>
      <sz val="12"/>
      <color indexed="8"/>
      <name val="Arial"/>
      <family val="2"/>
    </font>
    <font>
      <sz val="12"/>
      <name val="Calibri"/>
      <family val="2"/>
    </font>
    <font>
      <b/>
      <i/>
      <sz val="10"/>
      <name val="Calibri"/>
      <family val="2"/>
      <scheme val="minor"/>
    </font>
    <font>
      <sz val="10"/>
      <name val="Calibri"/>
      <family val="2"/>
    </font>
    <font>
      <b/>
      <sz val="10"/>
      <name val="Calibri"/>
      <family val="2"/>
      <scheme val="minor"/>
    </font>
    <font>
      <sz val="12"/>
      <name val="Calibri"/>
      <family val="2"/>
      <scheme val="minor"/>
    </font>
    <font>
      <sz val="12"/>
      <color theme="1"/>
      <name val="Verdana"/>
      <family val="2"/>
    </font>
    <font>
      <b/>
      <sz val="12"/>
      <name val="Verdana"/>
      <family val="2"/>
    </font>
    <font>
      <sz val="10"/>
      <color indexed="8"/>
      <name val="Calibri"/>
      <family val="2"/>
      <scheme val="minor"/>
    </font>
    <font>
      <sz val="10"/>
      <color rgb="FF000000"/>
      <name val="Calibri"/>
      <family val="2"/>
      <scheme val="minor"/>
    </font>
    <font>
      <b/>
      <sz val="24"/>
      <name val="Arial"/>
      <family val="2"/>
    </font>
    <font>
      <b/>
      <sz val="9"/>
      <color theme="0" tint="-0.249977111117893"/>
      <name val="Arial"/>
      <family val="2"/>
    </font>
    <font>
      <b/>
      <sz val="14"/>
      <color rgb="FF000000"/>
      <name val="Arial"/>
      <family val="2"/>
    </font>
    <font>
      <sz val="10"/>
      <name val="Arial"/>
      <family val="2"/>
    </font>
    <font>
      <sz val="10"/>
      <color rgb="FF000000"/>
      <name val="Arial"/>
      <family val="2"/>
    </font>
    <font>
      <b/>
      <sz val="24"/>
      <name val="Arial"/>
      <family val="2"/>
    </font>
    <font>
      <b/>
      <sz val="8"/>
      <name val="Arial"/>
      <family val="2"/>
    </font>
    <font>
      <sz val="8"/>
      <name val="Arial"/>
      <family val="2"/>
    </font>
    <font>
      <b/>
      <sz val="10"/>
      <name val="Arial"/>
      <family val="2"/>
    </font>
    <font>
      <b/>
      <sz val="9"/>
      <color theme="0" tint="-0.249977111117893"/>
      <name val="Arial"/>
      <family val="2"/>
    </font>
    <font>
      <b/>
      <sz val="8"/>
      <color theme="0" tint="-0.249977111117893"/>
      <name val="Arial"/>
      <family val="2"/>
    </font>
    <font>
      <b/>
      <sz val="8"/>
      <color theme="0"/>
      <name val="Arial"/>
      <family val="2"/>
    </font>
    <font>
      <sz val="8"/>
      <color rgb="FF000000"/>
      <name val="Arial"/>
      <family val="2"/>
    </font>
    <font>
      <sz val="8"/>
      <color theme="1"/>
      <name val="Arial"/>
      <family val="2"/>
    </font>
    <font>
      <b/>
      <sz val="9"/>
      <name val="Arial"/>
      <family val="2"/>
    </font>
    <font>
      <b/>
      <sz val="10"/>
      <color theme="0" tint="-0.14999847407452621"/>
      <name val="Arial"/>
      <family val="2"/>
    </font>
    <font>
      <b/>
      <sz val="10"/>
      <color theme="0" tint="-0.249977111117893"/>
      <name val="Arial"/>
      <family val="2"/>
    </font>
    <font>
      <b/>
      <sz val="11"/>
      <color theme="0"/>
      <name val="Arial"/>
      <family val="2"/>
    </font>
    <font>
      <sz val="10"/>
      <color theme="0" tint="-0.14999847407452621"/>
      <name val="Arial"/>
      <family val="2"/>
    </font>
    <font>
      <sz val="10"/>
      <color rgb="FFFF0000"/>
      <name val="Arial"/>
      <family val="2"/>
    </font>
    <font>
      <sz val="8"/>
      <color rgb="FFFF0000"/>
      <name val="Arial"/>
      <family val="2"/>
    </font>
    <font>
      <sz val="12"/>
      <color theme="3"/>
      <name val="Arial"/>
      <family val="2"/>
    </font>
    <font>
      <b/>
      <sz val="12"/>
      <color theme="3"/>
      <name val="Arial"/>
      <family val="2"/>
    </font>
    <font>
      <sz val="9"/>
      <color rgb="FFFF0000"/>
      <name val="Arial"/>
      <family val="2"/>
    </font>
  </fonts>
  <fills count="17">
    <fill>
      <patternFill patternType="none"/>
    </fill>
    <fill>
      <patternFill patternType="gray125"/>
    </fill>
    <fill>
      <patternFill patternType="solid">
        <fgColor rgb="FFFFFFFF"/>
        <bgColor rgb="FFFFFFFF"/>
      </patternFill>
    </fill>
    <fill>
      <patternFill patternType="solid">
        <fgColor rgb="FFC0C0C0"/>
        <bgColor rgb="FFC0C0C0"/>
      </patternFill>
    </fill>
    <fill>
      <patternFill patternType="solid">
        <fgColor rgb="FFBFBFBF"/>
        <bgColor rgb="FFBFBFBF"/>
      </patternFill>
    </fill>
    <fill>
      <patternFill patternType="solid">
        <fgColor rgb="FF66FF99"/>
        <bgColor indexed="64"/>
      </patternFill>
    </fill>
    <fill>
      <patternFill patternType="solid">
        <fgColor rgb="FF003300"/>
        <bgColor indexed="64"/>
      </patternFill>
    </fill>
    <fill>
      <patternFill patternType="solid">
        <fgColor theme="0"/>
        <bgColor indexed="64"/>
      </patternFill>
    </fill>
    <fill>
      <patternFill patternType="solid">
        <fgColor theme="4" tint="0.79998168889431442"/>
        <bgColor indexed="64"/>
      </patternFill>
    </fill>
    <fill>
      <patternFill patternType="solid">
        <fgColor rgb="FFFFFFFF"/>
        <bgColor rgb="FF000000"/>
      </patternFill>
    </fill>
    <fill>
      <patternFill patternType="solid">
        <fgColor theme="0"/>
        <bgColor rgb="FFFFFFFF"/>
      </patternFill>
    </fill>
    <fill>
      <patternFill patternType="solid">
        <fgColor rgb="FFCCFFCC"/>
        <bgColor rgb="FFC0C0C0"/>
      </patternFill>
    </fill>
    <fill>
      <patternFill patternType="solid">
        <fgColor rgb="FFCCFFCC"/>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92D050"/>
        <bgColor indexed="64"/>
      </patternFill>
    </fill>
    <fill>
      <patternFill patternType="solid">
        <fgColor theme="8" tint="0.39997558519241921"/>
        <bgColor indexed="64"/>
      </patternFill>
    </fill>
  </fills>
  <borders count="72">
    <border>
      <left/>
      <right/>
      <top/>
      <bottom/>
      <diagonal/>
    </border>
    <border>
      <left style="medium">
        <color rgb="FF000000"/>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n">
        <color rgb="FF000000"/>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indexed="64"/>
      </left>
      <right style="thin">
        <color indexed="64"/>
      </right>
      <top style="thin">
        <color rgb="FF000000"/>
      </top>
      <bottom/>
      <diagonal/>
    </border>
    <border>
      <left style="thin">
        <color rgb="FF000000"/>
      </left>
      <right/>
      <top/>
      <bottom/>
      <diagonal/>
    </border>
    <border>
      <left/>
      <right style="thin">
        <color rgb="FF000000"/>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theme="3"/>
      </left>
      <right style="thin">
        <color theme="3"/>
      </right>
      <top/>
      <bottom/>
      <diagonal/>
    </border>
    <border>
      <left style="thin">
        <color theme="3"/>
      </left>
      <right/>
      <top/>
      <bottom/>
      <diagonal/>
    </border>
    <border>
      <left/>
      <right style="thin">
        <color theme="3"/>
      </right>
      <top/>
      <bottom/>
      <diagonal/>
    </border>
    <border>
      <left/>
      <right style="thin">
        <color theme="3"/>
      </right>
      <top/>
      <bottom style="thin">
        <color indexed="64"/>
      </bottom>
      <diagonal/>
    </border>
    <border>
      <left style="thin">
        <color theme="3"/>
      </left>
      <right style="thin">
        <color theme="3"/>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rgb="FF000000"/>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s>
  <cellStyleXfs count="14">
    <xf numFmtId="0" fontId="0" fillId="0" borderId="0"/>
    <xf numFmtId="166" fontId="2" fillId="0" borderId="0" applyFont="0" applyFill="0" applyBorder="0" applyAlignment="0" applyProtection="0"/>
    <xf numFmtId="168"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0" fontId="5" fillId="0" borderId="0"/>
    <xf numFmtId="0" fontId="5" fillId="0" borderId="0"/>
    <xf numFmtId="0" fontId="15" fillId="0" borderId="0"/>
    <xf numFmtId="0" fontId="5" fillId="0" borderId="0"/>
    <xf numFmtId="164" fontId="1" fillId="0" borderId="0" applyFont="0" applyFill="0" applyBorder="0" applyAlignment="0" applyProtection="0"/>
    <xf numFmtId="177" fontId="30" fillId="0" borderId="0" applyFont="0" applyFill="0" applyBorder="0" applyAlignment="0" applyProtection="0"/>
    <xf numFmtId="165" fontId="1" fillId="0" borderId="0" applyFont="0" applyFill="0" applyBorder="0" applyAlignment="0" applyProtection="0"/>
    <xf numFmtId="9" fontId="5" fillId="0" borderId="0" applyFont="0" applyFill="0" applyBorder="0" applyAlignment="0" applyProtection="0"/>
  </cellStyleXfs>
  <cellXfs count="1173">
    <xf numFmtId="0" fontId="0" fillId="0" borderId="0" xfId="0"/>
    <xf numFmtId="0" fontId="5" fillId="0" borderId="0" xfId="0" applyFont="1"/>
    <xf numFmtId="0" fontId="0" fillId="0" borderId="0" xfId="0" applyFont="1" applyAlignment="1"/>
    <xf numFmtId="0" fontId="6" fillId="2" borderId="1" xfId="0" applyFont="1" applyFill="1" applyBorder="1" applyAlignment="1">
      <alignment horizontal="left" vertical="center" wrapText="1"/>
    </xf>
    <xf numFmtId="0" fontId="6" fillId="2" borderId="1" xfId="0" applyFont="1" applyFill="1" applyBorder="1"/>
    <xf numFmtId="0" fontId="6" fillId="2" borderId="0" xfId="0" applyFont="1" applyFill="1" applyBorder="1"/>
    <xf numFmtId="0" fontId="7" fillId="2" borderId="0" xfId="0" applyFont="1" applyFill="1" applyBorder="1" applyAlignment="1">
      <alignment vertical="center"/>
    </xf>
    <xf numFmtId="0" fontId="7" fillId="2" borderId="0" xfId="0" applyFont="1" applyFill="1" applyBorder="1"/>
    <xf numFmtId="9" fontId="7" fillId="2" borderId="0" xfId="0" applyNumberFormat="1" applyFont="1" applyFill="1" applyBorder="1"/>
    <xf numFmtId="0" fontId="7" fillId="0" borderId="0" xfId="0" applyFont="1"/>
    <xf numFmtId="0" fontId="6" fillId="3" borderId="9" xfId="0" applyFont="1" applyFill="1" applyBorder="1" applyAlignment="1">
      <alignment horizontal="center" vertical="center" wrapText="1"/>
    </xf>
    <xf numFmtId="3" fontId="6" fillId="3" borderId="9" xfId="0" applyNumberFormat="1" applyFont="1" applyFill="1" applyBorder="1" applyAlignment="1">
      <alignment horizontal="center" vertical="center" wrapText="1"/>
    </xf>
    <xf numFmtId="0" fontId="6" fillId="4" borderId="0" xfId="0" applyFont="1" applyFill="1" applyBorder="1" applyAlignment="1">
      <alignment horizontal="center" vertical="center" wrapText="1"/>
    </xf>
    <xf numFmtId="9" fontId="7"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14" fontId="7" fillId="0" borderId="9" xfId="0" applyNumberFormat="1" applyFont="1" applyFill="1" applyBorder="1" applyAlignment="1">
      <alignment horizontal="center" vertical="center"/>
    </xf>
    <xf numFmtId="169" fontId="7" fillId="0" borderId="9" xfId="0" applyNumberFormat="1" applyFont="1" applyFill="1" applyBorder="1" applyAlignment="1">
      <alignment horizontal="center" vertical="center" wrapText="1"/>
    </xf>
    <xf numFmtId="0" fontId="7" fillId="0" borderId="0" xfId="0" applyFont="1" applyFill="1"/>
    <xf numFmtId="9" fontId="7" fillId="0" borderId="9" xfId="0" applyNumberFormat="1" applyFont="1" applyFill="1" applyBorder="1" applyAlignment="1">
      <alignment horizontal="center" vertical="center" wrapText="1"/>
    </xf>
    <xf numFmtId="169" fontId="8" fillId="0" borderId="0" xfId="0" applyNumberFormat="1" applyFont="1" applyFill="1" applyAlignment="1">
      <alignment horizontal="center" vertical="center"/>
    </xf>
    <xf numFmtId="9" fontId="7" fillId="0" borderId="0" xfId="0" applyNumberFormat="1" applyFont="1" applyFill="1"/>
    <xf numFmtId="10" fontId="7" fillId="0" borderId="0" xfId="0" applyNumberFormat="1" applyFont="1" applyFill="1"/>
    <xf numFmtId="0" fontId="6" fillId="2" borderId="1" xfId="0" applyFont="1" applyFill="1" applyBorder="1" applyAlignment="1">
      <alignment horizontal="right" vertical="center" wrapText="1"/>
    </xf>
    <xf numFmtId="0" fontId="8" fillId="0" borderId="0" xfId="0" applyFont="1" applyFill="1" applyAlignment="1">
      <alignment horizontal="center" vertical="center" wrapText="1"/>
    </xf>
    <xf numFmtId="0" fontId="0" fillId="0" borderId="0" xfId="0" applyFont="1" applyFill="1" applyAlignment="1"/>
    <xf numFmtId="0" fontId="6" fillId="3" borderId="5" xfId="0" applyFont="1" applyFill="1" applyBorder="1" applyAlignment="1">
      <alignment horizontal="center" vertical="center" wrapText="1"/>
    </xf>
    <xf numFmtId="0" fontId="10" fillId="0" borderId="0" xfId="0" applyFont="1" applyAlignment="1"/>
    <xf numFmtId="0" fontId="10" fillId="0" borderId="0" xfId="0" applyFont="1" applyAlignment="1">
      <alignment vertical="center"/>
    </xf>
    <xf numFmtId="0" fontId="10" fillId="0" borderId="0" xfId="0" applyFont="1" applyAlignment="1">
      <alignment horizontal="center"/>
    </xf>
    <xf numFmtId="0" fontId="0" fillId="0" borderId="0" xfId="0" applyAlignment="1">
      <alignment horizontal="left"/>
    </xf>
    <xf numFmtId="0" fontId="6" fillId="2" borderId="0"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4" fillId="0" borderId="0" xfId="0" applyFont="1" applyFill="1" applyBorder="1" applyAlignment="1">
      <alignment vertical="center" wrapText="1"/>
    </xf>
    <xf numFmtId="0" fontId="11" fillId="0" borderId="0" xfId="6" applyFont="1" applyFill="1" applyBorder="1" applyAlignment="1">
      <alignment vertical="center" wrapText="1"/>
    </xf>
    <xf numFmtId="0" fontId="12" fillId="0" borderId="0" xfId="6" applyFont="1" applyFill="1" applyBorder="1" applyAlignment="1">
      <alignment horizontal="left" vertical="center" wrapText="1"/>
    </xf>
    <xf numFmtId="0" fontId="5" fillId="0" borderId="0" xfId="0" applyFont="1" applyFill="1"/>
    <xf numFmtId="0" fontId="11" fillId="6" borderId="13" xfId="6" applyFont="1" applyFill="1" applyBorder="1" applyAlignment="1">
      <alignment horizontal="justify" vertical="center" wrapText="1"/>
    </xf>
    <xf numFmtId="0" fontId="6" fillId="5" borderId="13" xfId="6" applyFont="1" applyFill="1" applyBorder="1" applyAlignment="1">
      <alignment vertical="center" wrapText="1"/>
    </xf>
    <xf numFmtId="14" fontId="14" fillId="7" borderId="13" xfId="0" applyNumberFormat="1" applyFont="1" applyFill="1" applyBorder="1" applyAlignment="1">
      <alignment horizontal="center" vertical="center"/>
    </xf>
    <xf numFmtId="0" fontId="14" fillId="7" borderId="13" xfId="0" applyFont="1" applyFill="1" applyBorder="1" applyAlignment="1">
      <alignment horizontal="center" vertical="center" wrapText="1"/>
    </xf>
    <xf numFmtId="9" fontId="14" fillId="7" borderId="13" xfId="0" applyNumberFormat="1" applyFont="1" applyFill="1" applyBorder="1" applyAlignment="1">
      <alignment horizontal="center" vertical="center" wrapText="1"/>
    </xf>
    <xf numFmtId="0" fontId="14" fillId="0" borderId="16" xfId="0" applyFont="1" applyFill="1" applyBorder="1" applyAlignment="1">
      <alignment horizontal="center" vertical="center" wrapText="1"/>
    </xf>
    <xf numFmtId="14" fontId="14" fillId="0" borderId="13" xfId="0" applyNumberFormat="1" applyFont="1" applyFill="1" applyBorder="1" applyAlignment="1">
      <alignment horizontal="center" vertical="center"/>
    </xf>
    <xf numFmtId="165" fontId="14" fillId="7" borderId="13" xfId="4" applyFont="1" applyFill="1" applyBorder="1" applyAlignment="1">
      <alignment horizontal="center" vertical="center" wrapText="1"/>
    </xf>
    <xf numFmtId="169" fontId="14" fillId="7" borderId="13" xfId="0" applyNumberFormat="1" applyFont="1" applyFill="1" applyBorder="1" applyAlignment="1">
      <alignment horizontal="center" vertical="center" wrapText="1"/>
    </xf>
    <xf numFmtId="0" fontId="7" fillId="0" borderId="13" xfId="0" applyFont="1" applyFill="1" applyBorder="1" applyAlignment="1">
      <alignment vertical="center" wrapText="1"/>
    </xf>
    <xf numFmtId="0" fontId="14" fillId="0" borderId="13" xfId="0" applyFont="1" applyFill="1" applyBorder="1" applyAlignment="1">
      <alignment horizontal="center" vertical="center" wrapText="1"/>
    </xf>
    <xf numFmtId="3" fontId="6" fillId="3" borderId="5" xfId="0" applyNumberFormat="1" applyFont="1" applyFill="1" applyBorder="1" applyAlignment="1">
      <alignment horizontal="center" vertical="center" wrapText="1"/>
    </xf>
    <xf numFmtId="0" fontId="7" fillId="0" borderId="13" xfId="0" applyFont="1" applyBorder="1"/>
    <xf numFmtId="1" fontId="14" fillId="7" borderId="13" xfId="5" applyNumberFormat="1" applyFont="1" applyFill="1" applyBorder="1" applyAlignment="1">
      <alignment horizontal="center" vertical="center" wrapText="1"/>
    </xf>
    <xf numFmtId="0" fontId="7" fillId="0" borderId="13" xfId="0" applyFont="1" applyFill="1" applyBorder="1" applyAlignment="1">
      <alignment horizontal="center" vertical="center" wrapText="1"/>
    </xf>
    <xf numFmtId="9" fontId="14" fillId="0" borderId="13" xfId="0" applyNumberFormat="1" applyFont="1" applyFill="1" applyBorder="1" applyAlignment="1">
      <alignment horizontal="center" vertical="center" wrapText="1"/>
    </xf>
    <xf numFmtId="14" fontId="14" fillId="0" borderId="13" xfId="0" applyNumberFormat="1"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0" xfId="0" applyFont="1" applyFill="1" applyBorder="1" applyAlignment="1">
      <alignment vertical="center" wrapText="1"/>
    </xf>
    <xf numFmtId="0" fontId="7" fillId="7" borderId="13" xfId="0" applyFont="1" applyFill="1" applyBorder="1" applyAlignment="1">
      <alignment horizontal="center" vertical="center" wrapText="1"/>
    </xf>
    <xf numFmtId="14" fontId="7" fillId="7" borderId="13" xfId="0" applyNumberFormat="1" applyFont="1" applyFill="1" applyBorder="1" applyAlignment="1">
      <alignment horizontal="center" vertical="center" wrapText="1"/>
    </xf>
    <xf numFmtId="9" fontId="7" fillId="0" borderId="11" xfId="0" applyNumberFormat="1" applyFont="1" applyFill="1" applyBorder="1" applyAlignment="1">
      <alignment horizontal="center" vertical="center" wrapText="1"/>
    </xf>
    <xf numFmtId="0" fontId="7" fillId="0" borderId="11" xfId="0" applyFont="1" applyFill="1" applyBorder="1" applyAlignment="1">
      <alignment horizontal="center" vertical="center" wrapText="1"/>
    </xf>
    <xf numFmtId="14" fontId="7" fillId="0" borderId="8" xfId="0" applyNumberFormat="1" applyFont="1" applyFill="1" applyBorder="1" applyAlignment="1">
      <alignment horizontal="center" vertical="center"/>
    </xf>
    <xf numFmtId="169" fontId="7" fillId="0" borderId="8" xfId="0" applyNumberFormat="1" applyFont="1" applyFill="1" applyBorder="1" applyAlignment="1">
      <alignment horizontal="center" vertical="center" wrapText="1"/>
    </xf>
    <xf numFmtId="0" fontId="7" fillId="0" borderId="13" xfId="0" applyFont="1" applyFill="1" applyBorder="1" applyAlignment="1">
      <alignment horizontal="justify" vertical="center" wrapText="1"/>
    </xf>
    <xf numFmtId="9" fontId="7" fillId="0" borderId="13" xfId="0" applyNumberFormat="1" applyFont="1" applyFill="1" applyBorder="1" applyAlignment="1">
      <alignment horizontal="center" vertical="center" wrapText="1"/>
    </xf>
    <xf numFmtId="169" fontId="7" fillId="0" borderId="13"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14" fontId="7" fillId="7" borderId="13" xfId="0" applyNumberFormat="1" applyFont="1" applyFill="1" applyBorder="1" applyAlignment="1">
      <alignment horizontal="center" vertical="center"/>
    </xf>
    <xf numFmtId="10" fontId="7" fillId="0" borderId="13" xfId="0" applyNumberFormat="1" applyFont="1" applyFill="1" applyBorder="1" applyAlignment="1">
      <alignment horizontal="center" vertical="center"/>
    </xf>
    <xf numFmtId="0" fontId="7" fillId="0" borderId="13" xfId="3" applyNumberFormat="1" applyFont="1" applyFill="1" applyBorder="1" applyAlignment="1">
      <alignment horizontal="center" vertical="center" wrapText="1"/>
    </xf>
    <xf numFmtId="9" fontId="7" fillId="0" borderId="13" xfId="2" applyNumberFormat="1" applyFont="1" applyFill="1" applyBorder="1" applyAlignment="1">
      <alignment horizontal="center" vertical="center" wrapText="1"/>
    </xf>
    <xf numFmtId="9" fontId="7" fillId="0" borderId="13" xfId="0" applyNumberFormat="1" applyFont="1" applyFill="1" applyBorder="1" applyAlignment="1">
      <alignment horizontal="center" vertical="center"/>
    </xf>
    <xf numFmtId="14" fontId="7" fillId="0" borderId="13" xfId="0" applyNumberFormat="1" applyFont="1" applyFill="1" applyBorder="1" applyAlignment="1">
      <alignment horizontal="center" vertical="center"/>
    </xf>
    <xf numFmtId="171" fontId="7" fillId="0" borderId="13" xfId="0" applyNumberFormat="1" applyFont="1" applyFill="1" applyBorder="1" applyAlignment="1">
      <alignment horizontal="center" vertical="center" wrapText="1"/>
    </xf>
    <xf numFmtId="0" fontId="7" fillId="0" borderId="13" xfId="0" applyNumberFormat="1" applyFont="1" applyFill="1" applyBorder="1" applyAlignment="1">
      <alignment horizontal="center" vertical="center" wrapText="1"/>
    </xf>
    <xf numFmtId="170" fontId="7" fillId="0" borderId="13" xfId="0" applyNumberFormat="1" applyFont="1" applyFill="1" applyBorder="1" applyAlignment="1">
      <alignment horizontal="center" vertical="center" wrapText="1"/>
    </xf>
    <xf numFmtId="9" fontId="7" fillId="0" borderId="13" xfId="5" applyFont="1" applyFill="1" applyBorder="1" applyAlignment="1">
      <alignment horizontal="center" vertical="center" wrapText="1"/>
    </xf>
    <xf numFmtId="169" fontId="7" fillId="7" borderId="13" xfId="0" applyNumberFormat="1" applyFont="1" applyFill="1" applyBorder="1" applyAlignment="1">
      <alignment horizontal="center" vertical="center" wrapText="1"/>
    </xf>
    <xf numFmtId="170" fontId="7" fillId="0" borderId="13" xfId="0" applyNumberFormat="1" applyFont="1" applyFill="1" applyBorder="1" applyAlignment="1">
      <alignment vertical="center" wrapText="1"/>
    </xf>
    <xf numFmtId="9" fontId="8" fillId="0" borderId="13" xfId="0" applyNumberFormat="1" applyFont="1" applyFill="1" applyBorder="1" applyAlignment="1">
      <alignment horizontal="center" vertical="center"/>
    </xf>
    <xf numFmtId="0" fontId="7" fillId="0" borderId="13" xfId="0" applyFont="1" applyFill="1" applyBorder="1"/>
    <xf numFmtId="0" fontId="7" fillId="0" borderId="0" xfId="0" applyFont="1" applyFill="1" applyBorder="1" applyAlignment="1">
      <alignment horizontal="center" vertical="center" wrapText="1"/>
    </xf>
    <xf numFmtId="168" fontId="7" fillId="0" borderId="0" xfId="2" applyFont="1" applyFill="1" applyBorder="1" applyAlignment="1">
      <alignment horizontal="center" vertical="center" wrapText="1"/>
    </xf>
    <xf numFmtId="0" fontId="7" fillId="0" borderId="0" xfId="2" applyNumberFormat="1" applyFont="1" applyFill="1" applyBorder="1" applyAlignment="1">
      <alignment horizontal="center" vertical="center" wrapText="1"/>
    </xf>
    <xf numFmtId="0" fontId="7" fillId="0" borderId="0" xfId="0" applyFont="1" applyFill="1" applyBorder="1" applyAlignment="1">
      <alignment horizontal="justify" vertical="center" wrapText="1"/>
    </xf>
    <xf numFmtId="9" fontId="7" fillId="0" borderId="0" xfId="0" applyNumberFormat="1" applyFont="1" applyFill="1" applyBorder="1" applyAlignment="1">
      <alignment horizontal="center" vertical="center" wrapText="1"/>
    </xf>
    <xf numFmtId="14" fontId="7" fillId="7" borderId="0" xfId="0" applyNumberFormat="1" applyFont="1" applyFill="1" applyBorder="1" applyAlignment="1">
      <alignment horizontal="center" vertical="center"/>
    </xf>
    <xf numFmtId="0" fontId="7" fillId="0" borderId="0" xfId="0" applyFont="1" applyBorder="1"/>
    <xf numFmtId="0" fontId="7" fillId="0" borderId="13" xfId="0" applyFont="1" applyFill="1" applyBorder="1" applyAlignment="1">
      <alignment horizontal="left" vertical="center" wrapText="1"/>
    </xf>
    <xf numFmtId="9" fontId="7" fillId="0" borderId="16" xfId="0" applyNumberFormat="1" applyFont="1" applyFill="1" applyBorder="1" applyAlignment="1">
      <alignment horizontal="center" vertical="center" wrapText="1"/>
    </xf>
    <xf numFmtId="0" fontId="7" fillId="0" borderId="16" xfId="0" applyFont="1" applyFill="1" applyBorder="1" applyAlignment="1">
      <alignment horizontal="center" vertical="center" wrapText="1"/>
    </xf>
    <xf numFmtId="14" fontId="7" fillId="0" borderId="16" xfId="0" applyNumberFormat="1" applyFont="1" applyFill="1" applyBorder="1" applyAlignment="1">
      <alignment horizontal="center" vertical="center" wrapText="1"/>
    </xf>
    <xf numFmtId="0" fontId="7" fillId="7" borderId="14" xfId="0" applyFont="1" applyFill="1" applyBorder="1" applyAlignment="1">
      <alignment vertical="center" wrapText="1"/>
    </xf>
    <xf numFmtId="0" fontId="7" fillId="7" borderId="14" xfId="0" applyFont="1" applyFill="1" applyBorder="1" applyAlignment="1">
      <alignment vertical="center"/>
    </xf>
    <xf numFmtId="0" fontId="7" fillId="0" borderId="13" xfId="0" applyFont="1" applyBorder="1" applyAlignment="1">
      <alignment horizontal="center" vertical="center"/>
    </xf>
    <xf numFmtId="0" fontId="7" fillId="0" borderId="13" xfId="0" applyFont="1" applyFill="1" applyBorder="1" applyAlignment="1">
      <alignment horizontal="center" vertical="center"/>
    </xf>
    <xf numFmtId="0" fontId="7" fillId="0" borderId="13" xfId="0" applyFont="1" applyBorder="1" applyAlignment="1">
      <alignment horizontal="center" vertical="center" wrapText="1"/>
    </xf>
    <xf numFmtId="0" fontId="7" fillId="0" borderId="17" xfId="0" applyFont="1" applyBorder="1" applyAlignment="1">
      <alignment horizontal="center" vertical="center"/>
    </xf>
    <xf numFmtId="0" fontId="7" fillId="0" borderId="34" xfId="0" applyFont="1" applyFill="1" applyBorder="1" applyAlignment="1">
      <alignment horizontal="center" vertical="center" wrapText="1"/>
    </xf>
    <xf numFmtId="14" fontId="7" fillId="0" borderId="34" xfId="0" applyNumberFormat="1" applyFont="1" applyFill="1" applyBorder="1" applyAlignment="1">
      <alignment horizontal="center" vertical="center" wrapText="1"/>
    </xf>
    <xf numFmtId="0" fontId="7" fillId="0" borderId="13" xfId="9" applyFont="1" applyFill="1" applyBorder="1" applyAlignment="1">
      <alignment horizontal="center" vertical="center" wrapText="1"/>
    </xf>
    <xf numFmtId="0" fontId="7" fillId="7" borderId="28" xfId="0" applyFont="1" applyFill="1" applyBorder="1" applyAlignment="1">
      <alignment horizontal="center" vertical="center" wrapText="1"/>
    </xf>
    <xf numFmtId="9" fontId="7" fillId="0" borderId="14" xfId="5" applyFont="1" applyFill="1" applyBorder="1" applyAlignment="1">
      <alignment horizontal="center" vertical="center" wrapText="1"/>
    </xf>
    <xf numFmtId="0" fontId="7" fillId="0" borderId="28" xfId="0" applyFont="1" applyFill="1" applyBorder="1" applyAlignment="1">
      <alignment horizontal="center" vertical="center" wrapText="1"/>
    </xf>
    <xf numFmtId="0" fontId="7" fillId="7" borderId="13" xfId="0" applyFont="1" applyFill="1" applyBorder="1" applyAlignment="1">
      <alignment vertical="center" wrapText="1"/>
    </xf>
    <xf numFmtId="0" fontId="7" fillId="7" borderId="13" xfId="0" applyFont="1" applyFill="1" applyBorder="1" applyAlignment="1">
      <alignment vertical="center"/>
    </xf>
    <xf numFmtId="0" fontId="8" fillId="0" borderId="0" xfId="0" applyFont="1" applyAlignment="1"/>
    <xf numFmtId="0" fontId="8" fillId="0" borderId="0" xfId="0" applyFont="1" applyFill="1" applyAlignment="1"/>
    <xf numFmtId="14" fontId="7" fillId="0" borderId="13" xfId="0" applyNumberFormat="1" applyFont="1" applyFill="1" applyBorder="1" applyAlignment="1">
      <alignment horizontal="center" vertical="center" wrapText="1"/>
    </xf>
    <xf numFmtId="169" fontId="7" fillId="0" borderId="14" xfId="0" applyNumberFormat="1" applyFont="1" applyFill="1" applyBorder="1" applyAlignment="1">
      <alignment horizontal="center" vertical="center" wrapText="1"/>
    </xf>
    <xf numFmtId="169" fontId="7" fillId="0" borderId="17" xfId="0" applyNumberFormat="1" applyFont="1" applyFill="1" applyBorder="1" applyAlignment="1">
      <alignment horizontal="center" vertical="center" wrapText="1"/>
    </xf>
    <xf numFmtId="3" fontId="7" fillId="0" borderId="13" xfId="0" applyNumberFormat="1" applyFont="1" applyFill="1" applyBorder="1" applyAlignment="1">
      <alignment horizontal="center" vertical="center" wrapText="1"/>
    </xf>
    <xf numFmtId="9" fontId="7" fillId="0" borderId="0" xfId="0" applyNumberFormat="1" applyFont="1"/>
    <xf numFmtId="170" fontId="14" fillId="7" borderId="13" xfId="0" applyNumberFormat="1" applyFont="1" applyFill="1" applyBorder="1" applyAlignment="1">
      <alignment horizontal="center" vertical="center"/>
    </xf>
    <xf numFmtId="10" fontId="7" fillId="0" borderId="0" xfId="0" applyNumberFormat="1" applyFont="1"/>
    <xf numFmtId="0" fontId="11" fillId="0" borderId="0" xfId="6" applyFont="1" applyFill="1" applyBorder="1" applyAlignment="1">
      <alignment horizontal="left" vertical="center" wrapText="1"/>
    </xf>
    <xf numFmtId="9" fontId="7" fillId="0" borderId="16" xfId="5" applyFont="1" applyFill="1" applyBorder="1" applyAlignment="1">
      <alignment horizontal="center" vertical="center" wrapText="1"/>
    </xf>
    <xf numFmtId="0" fontId="18" fillId="0" borderId="13" xfId="0" applyFont="1" applyFill="1" applyBorder="1" applyAlignment="1">
      <alignment horizontal="center" vertical="center" wrapText="1" readingOrder="1"/>
    </xf>
    <xf numFmtId="9" fontId="7" fillId="7" borderId="13" xfId="5" applyFont="1" applyFill="1" applyBorder="1" applyAlignment="1">
      <alignment horizontal="center" vertical="center" wrapText="1"/>
    </xf>
    <xf numFmtId="0" fontId="8" fillId="0" borderId="13" xfId="0" applyFont="1" applyFill="1" applyBorder="1" applyAlignment="1">
      <alignment vertical="center" wrapText="1" readingOrder="1"/>
    </xf>
    <xf numFmtId="0" fontId="7" fillId="7" borderId="34" xfId="0" applyFont="1" applyFill="1" applyBorder="1" applyAlignment="1">
      <alignment horizontal="center" vertical="center" wrapText="1"/>
    </xf>
    <xf numFmtId="170" fontId="7" fillId="7" borderId="13" xfId="5" applyNumberFormat="1" applyFont="1" applyFill="1" applyBorder="1" applyAlignment="1">
      <alignment horizontal="center" vertical="center"/>
    </xf>
    <xf numFmtId="170" fontId="7" fillId="0" borderId="17" xfId="0" applyNumberFormat="1" applyFont="1" applyFill="1" applyBorder="1" applyAlignment="1">
      <alignment horizontal="center" vertical="center" wrapText="1"/>
    </xf>
    <xf numFmtId="14" fontId="7" fillId="0" borderId="17" xfId="0" applyNumberFormat="1" applyFont="1" applyFill="1" applyBorder="1" applyAlignment="1">
      <alignment horizontal="center" vertical="center"/>
    </xf>
    <xf numFmtId="174" fontId="18" fillId="0" borderId="17" xfId="1" applyNumberFormat="1" applyFont="1" applyFill="1" applyBorder="1" applyAlignment="1">
      <alignment vertical="center" wrapText="1"/>
    </xf>
    <xf numFmtId="14" fontId="7" fillId="0" borderId="28" xfId="0" applyNumberFormat="1" applyFont="1" applyFill="1" applyBorder="1" applyAlignment="1">
      <alignment horizontal="center" vertical="center" wrapText="1"/>
    </xf>
    <xf numFmtId="14" fontId="7" fillId="0" borderId="13" xfId="0" applyNumberFormat="1" applyFont="1" applyBorder="1" applyAlignment="1">
      <alignment wrapText="1"/>
    </xf>
    <xf numFmtId="0" fontId="7" fillId="0" borderId="13" xfId="0" applyFont="1" applyFill="1" applyBorder="1" applyAlignment="1"/>
    <xf numFmtId="0" fontId="7" fillId="0" borderId="0" xfId="0" applyFont="1" applyFill="1" applyBorder="1"/>
    <xf numFmtId="0" fontId="7" fillId="0" borderId="0" xfId="3" applyNumberFormat="1" applyFont="1" applyFill="1" applyBorder="1" applyAlignment="1">
      <alignment horizontal="center" vertical="center"/>
    </xf>
    <xf numFmtId="0" fontId="7" fillId="0" borderId="0" xfId="0" applyFont="1" applyFill="1" applyBorder="1" applyAlignment="1">
      <alignment horizontal="justify" vertical="center"/>
    </xf>
    <xf numFmtId="9" fontId="7" fillId="0" borderId="13" xfId="0" applyNumberFormat="1" applyFont="1" applyBorder="1" applyAlignment="1">
      <alignment horizontal="center" vertical="center" wrapText="1"/>
    </xf>
    <xf numFmtId="0" fontId="7" fillId="0" borderId="13" xfId="0" applyFont="1" applyBorder="1" applyAlignment="1">
      <alignment wrapText="1"/>
    </xf>
    <xf numFmtId="9" fontId="8" fillId="0" borderId="13" xfId="0" applyNumberFormat="1" applyFont="1" applyBorder="1" applyAlignment="1">
      <alignment horizontal="center" vertical="center"/>
    </xf>
    <xf numFmtId="0" fontId="7" fillId="0" borderId="13" xfId="0" applyFont="1" applyBorder="1"/>
    <xf numFmtId="0" fontId="20" fillId="0" borderId="0" xfId="6" applyFont="1" applyAlignment="1">
      <alignment horizontal="center" vertical="center"/>
    </xf>
    <xf numFmtId="0" fontId="20" fillId="0" borderId="0" xfId="6" applyFont="1" applyAlignment="1">
      <alignment vertical="center"/>
    </xf>
    <xf numFmtId="0" fontId="20" fillId="0" borderId="0" xfId="6" applyFont="1" applyAlignment="1">
      <alignment horizontal="left" vertical="center"/>
    </xf>
    <xf numFmtId="0" fontId="21" fillId="0" borderId="0" xfId="6" applyFont="1" applyAlignment="1">
      <alignment horizontal="left" vertical="center"/>
    </xf>
    <xf numFmtId="0" fontId="20" fillId="0" borderId="0" xfId="6" applyFont="1" applyBorder="1" applyAlignment="1">
      <alignment vertical="center"/>
    </xf>
    <xf numFmtId="0" fontId="25" fillId="0" borderId="0" xfId="0" applyFont="1"/>
    <xf numFmtId="168" fontId="27" fillId="0" borderId="13" xfId="2" applyFont="1" applyFill="1" applyBorder="1" applyAlignment="1">
      <alignment vertical="center" wrapText="1"/>
    </xf>
    <xf numFmtId="0" fontId="25" fillId="0" borderId="13" xfId="0" applyFont="1" applyBorder="1" applyAlignment="1">
      <alignment horizontal="center" vertical="center"/>
    </xf>
    <xf numFmtId="0" fontId="25" fillId="0" borderId="13" xfId="0" quotePrefix="1" applyFont="1" applyFill="1" applyBorder="1" applyAlignment="1">
      <alignment horizontal="left" vertical="top" wrapText="1"/>
    </xf>
    <xf numFmtId="0" fontId="27" fillId="0" borderId="13" xfId="0" applyFont="1" applyFill="1" applyBorder="1" applyAlignment="1">
      <alignment vertical="top" wrapText="1"/>
    </xf>
    <xf numFmtId="9" fontId="25" fillId="0" borderId="13" xfId="0" applyNumberFormat="1" applyFont="1" applyFill="1" applyBorder="1" applyAlignment="1">
      <alignment vertical="center"/>
    </xf>
    <xf numFmtId="0" fontId="25" fillId="0" borderId="13" xfId="0" applyFont="1" applyFill="1" applyBorder="1" applyAlignment="1">
      <alignment vertical="center"/>
    </xf>
    <xf numFmtId="0" fontId="27" fillId="0" borderId="13" xfId="8" applyFont="1" applyFill="1" applyBorder="1" applyAlignment="1">
      <alignment vertical="center" wrapText="1"/>
    </xf>
    <xf numFmtId="0" fontId="27" fillId="0" borderId="13" xfId="0" applyFont="1" applyFill="1" applyBorder="1" applyAlignment="1">
      <alignment horizontal="center" vertical="center" wrapText="1"/>
    </xf>
    <xf numFmtId="0" fontId="27" fillId="0" borderId="13" xfId="0" applyFont="1" applyFill="1" applyBorder="1" applyAlignment="1">
      <alignment horizontal="left" vertical="center" wrapText="1"/>
    </xf>
    <xf numFmtId="0" fontId="27" fillId="0" borderId="13" xfId="7" applyFont="1" applyFill="1" applyBorder="1" applyAlignment="1">
      <alignment horizontal="left" vertical="top" wrapText="1"/>
    </xf>
    <xf numFmtId="0" fontId="27" fillId="0" borderId="13" xfId="7" applyFont="1" applyFill="1" applyBorder="1" applyAlignment="1">
      <alignment horizontal="left" wrapText="1"/>
    </xf>
    <xf numFmtId="172" fontId="27" fillId="0" borderId="13" xfId="1" applyNumberFormat="1" applyFont="1" applyFill="1" applyBorder="1" applyAlignment="1">
      <alignment vertical="center"/>
    </xf>
    <xf numFmtId="0" fontId="5" fillId="0" borderId="13" xfId="0" applyFont="1" applyFill="1" applyBorder="1" applyAlignment="1">
      <alignment horizontal="left" vertical="center" wrapText="1"/>
    </xf>
    <xf numFmtId="172" fontId="19" fillId="0" borderId="13" xfId="1" applyNumberFormat="1" applyFont="1" applyFill="1" applyBorder="1" applyAlignment="1">
      <alignment vertical="center"/>
    </xf>
    <xf numFmtId="3" fontId="25" fillId="0" borderId="13" xfId="0" applyNumberFormat="1" applyFont="1" applyBorder="1" applyAlignment="1">
      <alignment horizontal="center" vertical="center"/>
    </xf>
    <xf numFmtId="0" fontId="30" fillId="0" borderId="0" xfId="0" applyFont="1"/>
    <xf numFmtId="0" fontId="30" fillId="0" borderId="0" xfId="0" applyFont="1" applyAlignment="1">
      <alignment horizontal="center"/>
    </xf>
    <xf numFmtId="0" fontId="2" fillId="0" borderId="0" xfId="0" applyFont="1" applyAlignment="1">
      <alignment wrapText="1"/>
    </xf>
    <xf numFmtId="0" fontId="30" fillId="0" borderId="0" xfId="0" applyFont="1" applyAlignment="1">
      <alignment horizontal="left"/>
    </xf>
    <xf numFmtId="0" fontId="30" fillId="0" borderId="0" xfId="0" applyFont="1" applyAlignment="1"/>
    <xf numFmtId="0" fontId="20" fillId="0" borderId="0" xfId="6" applyFont="1" applyAlignment="1">
      <alignment horizontal="center"/>
    </xf>
    <xf numFmtId="0" fontId="20" fillId="0" borderId="13" xfId="6" applyFont="1" applyBorder="1" applyAlignment="1">
      <alignment horizontal="left" vertical="center" wrapText="1"/>
    </xf>
    <xf numFmtId="0" fontId="20" fillId="0" borderId="13" xfId="6" applyFont="1" applyBorder="1" applyAlignment="1">
      <alignment vertical="center"/>
    </xf>
    <xf numFmtId="0" fontId="28" fillId="7" borderId="13" xfId="0" applyFont="1" applyFill="1" applyBorder="1" applyAlignment="1">
      <alignment horizontal="center" vertical="center" wrapText="1"/>
    </xf>
    <xf numFmtId="0" fontId="25" fillId="7" borderId="13" xfId="0" applyFont="1" applyFill="1" applyBorder="1" applyAlignment="1">
      <alignment horizontal="left" vertical="center" wrapText="1"/>
    </xf>
    <xf numFmtId="9" fontId="25" fillId="0" borderId="13" xfId="5" applyFont="1" applyFill="1" applyBorder="1" applyAlignment="1">
      <alignment horizontal="center" vertical="center" wrapText="1"/>
    </xf>
    <xf numFmtId="0" fontId="25" fillId="7" borderId="13" xfId="0" applyFont="1" applyFill="1" applyBorder="1" applyAlignment="1">
      <alignment vertical="center" wrapText="1"/>
    </xf>
    <xf numFmtId="0" fontId="28" fillId="7" borderId="14" xfId="0" applyFont="1" applyFill="1" applyBorder="1" applyAlignment="1">
      <alignment horizontal="center" vertical="center" wrapText="1"/>
    </xf>
    <xf numFmtId="0" fontId="25" fillId="7" borderId="14" xfId="0" applyFont="1" applyFill="1" applyBorder="1" applyAlignment="1">
      <alignment horizontal="left" vertical="center" wrapText="1"/>
    </xf>
    <xf numFmtId="0" fontId="25" fillId="7" borderId="14" xfId="0" applyFont="1" applyFill="1" applyBorder="1" applyAlignment="1">
      <alignment vertical="center" wrapText="1"/>
    </xf>
    <xf numFmtId="0" fontId="20" fillId="0" borderId="13" xfId="6" applyFont="1" applyBorder="1" applyAlignment="1">
      <alignment vertical="center" wrapText="1"/>
    </xf>
    <xf numFmtId="0" fontId="28" fillId="7" borderId="13" xfId="0" applyFont="1" applyFill="1" applyBorder="1" applyAlignment="1" applyProtection="1">
      <alignment horizontal="center" vertical="center" wrapText="1"/>
    </xf>
    <xf numFmtId="176" fontId="25" fillId="7" borderId="13" xfId="0" applyNumberFormat="1" applyFont="1" applyFill="1" applyBorder="1" applyAlignment="1">
      <alignment vertical="center" wrapText="1"/>
    </xf>
    <xf numFmtId="176" fontId="28" fillId="0" borderId="13" xfId="0" applyNumberFormat="1" applyFont="1" applyFill="1" applyBorder="1" applyAlignment="1">
      <alignment horizontal="center" vertical="center" wrapText="1"/>
    </xf>
    <xf numFmtId="0" fontId="2" fillId="0" borderId="13" xfId="9" applyFont="1" applyFill="1" applyBorder="1" applyAlignment="1">
      <alignment horizontal="left" vertical="center"/>
    </xf>
    <xf numFmtId="0" fontId="2" fillId="0" borderId="13" xfId="9" applyFont="1" applyFill="1" applyBorder="1" applyAlignment="1">
      <alignment vertical="center" wrapText="1"/>
    </xf>
    <xf numFmtId="178" fontId="31" fillId="0" borderId="13" xfId="11" applyNumberFormat="1" applyFont="1" applyFill="1" applyBorder="1" applyAlignment="1" applyProtection="1">
      <alignment horizontal="right" vertical="center" wrapText="1" readingOrder="1"/>
      <protection locked="0"/>
    </xf>
    <xf numFmtId="0" fontId="28" fillId="0" borderId="13" xfId="6" applyFont="1" applyBorder="1" applyAlignment="1">
      <alignment vertical="center"/>
    </xf>
    <xf numFmtId="9" fontId="28" fillId="7" borderId="15" xfId="6" applyNumberFormat="1" applyFont="1" applyFill="1" applyBorder="1" applyAlignment="1">
      <alignment horizontal="center" vertical="center"/>
    </xf>
    <xf numFmtId="0" fontId="28" fillId="7" borderId="43" xfId="6" applyFont="1" applyFill="1" applyBorder="1" applyAlignment="1">
      <alignment vertical="center" wrapText="1"/>
    </xf>
    <xf numFmtId="0" fontId="30" fillId="0" borderId="13" xfId="0" applyFont="1" applyBorder="1"/>
    <xf numFmtId="3" fontId="20" fillId="7" borderId="13" xfId="0" applyNumberFormat="1" applyFont="1" applyFill="1" applyBorder="1" applyAlignment="1">
      <alignment horizontal="right" vertical="center" wrapText="1"/>
    </xf>
    <xf numFmtId="0" fontId="25" fillId="0" borderId="13" xfId="0" applyFont="1" applyBorder="1"/>
    <xf numFmtId="9" fontId="28" fillId="9" borderId="13" xfId="6" applyNumberFormat="1" applyFont="1" applyFill="1" applyBorder="1" applyAlignment="1" applyProtection="1">
      <alignment horizontal="center" vertical="center" wrapText="1"/>
      <protection locked="0"/>
    </xf>
    <xf numFmtId="9" fontId="28" fillId="9" borderId="17" xfId="6" applyNumberFormat="1" applyFont="1" applyFill="1" applyBorder="1" applyAlignment="1" applyProtection="1">
      <alignment horizontal="center" vertical="center" wrapText="1"/>
      <protection locked="0"/>
    </xf>
    <xf numFmtId="9" fontId="28" fillId="9" borderId="14" xfId="6" applyNumberFormat="1" applyFont="1" applyFill="1" applyBorder="1" applyAlignment="1" applyProtection="1">
      <alignment horizontal="center" vertical="center" wrapText="1"/>
      <protection locked="0"/>
    </xf>
    <xf numFmtId="0" fontId="34" fillId="9" borderId="13" xfId="6" applyFont="1" applyFill="1" applyBorder="1" applyAlignment="1" applyProtection="1">
      <alignment horizontal="left" vertical="center" wrapText="1"/>
      <protection locked="0"/>
    </xf>
    <xf numFmtId="0" fontId="34" fillId="9" borderId="13" xfId="6" applyFont="1" applyFill="1" applyBorder="1" applyAlignment="1" applyProtection="1">
      <alignment vertical="center" wrapText="1"/>
      <protection locked="0"/>
    </xf>
    <xf numFmtId="9" fontId="34" fillId="9" borderId="17" xfId="6" applyNumberFormat="1" applyFont="1" applyFill="1" applyBorder="1" applyAlignment="1" applyProtection="1">
      <alignment horizontal="center" vertical="center" wrapText="1"/>
      <protection locked="0"/>
    </xf>
    <xf numFmtId="0" fontId="34" fillId="9" borderId="14" xfId="6" applyFont="1" applyFill="1" applyBorder="1" applyAlignment="1" applyProtection="1">
      <alignment horizontal="left" vertical="center" wrapText="1"/>
      <protection locked="0"/>
    </xf>
    <xf numFmtId="0" fontId="25" fillId="0" borderId="14" xfId="0" applyFont="1" applyBorder="1"/>
    <xf numFmtId="0" fontId="34" fillId="9" borderId="14" xfId="6" applyFont="1" applyFill="1" applyBorder="1" applyAlignment="1" applyProtection="1">
      <alignment vertical="center" wrapText="1"/>
      <protection locked="0"/>
    </xf>
    <xf numFmtId="9" fontId="34" fillId="9" borderId="15" xfId="6" applyNumberFormat="1" applyFont="1" applyFill="1" applyBorder="1" applyAlignment="1" applyProtection="1">
      <alignment horizontal="center" vertical="center" wrapText="1"/>
      <protection locked="0"/>
    </xf>
    <xf numFmtId="0" fontId="30" fillId="0" borderId="14" xfId="0" applyFont="1" applyBorder="1"/>
    <xf numFmtId="0" fontId="20" fillId="9" borderId="52" xfId="0" applyFont="1" applyFill="1" applyBorder="1" applyAlignment="1" applyProtection="1">
      <alignment horizontal="center" vertical="center" wrapText="1"/>
      <protection locked="0"/>
    </xf>
    <xf numFmtId="0" fontId="2" fillId="0" borderId="53" xfId="9" applyFont="1" applyFill="1" applyBorder="1" applyAlignment="1">
      <alignment vertical="center" wrapText="1"/>
    </xf>
    <xf numFmtId="178" fontId="31" fillId="0" borderId="53" xfId="11" applyNumberFormat="1" applyFont="1" applyFill="1" applyBorder="1" applyAlignment="1" applyProtection="1">
      <alignment horizontal="right" vertical="center" wrapText="1" readingOrder="1"/>
      <protection locked="0"/>
    </xf>
    <xf numFmtId="0" fontId="21" fillId="7" borderId="53" xfId="0" applyFont="1" applyFill="1" applyBorder="1" applyAlignment="1" applyProtection="1">
      <alignment horizontal="center" vertical="center" wrapText="1"/>
      <protection locked="0"/>
    </xf>
    <xf numFmtId="0" fontId="25" fillId="0" borderId="53" xfId="0" applyFont="1" applyFill="1" applyBorder="1" applyAlignment="1">
      <alignment horizontal="left" vertical="center" wrapText="1"/>
    </xf>
    <xf numFmtId="0" fontId="28" fillId="0" borderId="53" xfId="0" applyFont="1" applyFill="1" applyBorder="1" applyAlignment="1">
      <alignment horizontal="center" vertical="center" wrapText="1"/>
    </xf>
    <xf numFmtId="9" fontId="25" fillId="0" borderId="53" xfId="0" applyNumberFormat="1" applyFont="1" applyBorder="1" applyAlignment="1">
      <alignment vertical="center"/>
    </xf>
    <xf numFmtId="0" fontId="25" fillId="0" borderId="53" xfId="0" applyFont="1" applyBorder="1" applyAlignment="1">
      <alignment horizontal="center"/>
    </xf>
    <xf numFmtId="0" fontId="30" fillId="0" borderId="53" xfId="0" applyFont="1" applyBorder="1"/>
    <xf numFmtId="0" fontId="30" fillId="0" borderId="54" xfId="0" applyFont="1" applyBorder="1"/>
    <xf numFmtId="0" fontId="30" fillId="0" borderId="58" xfId="0" applyFont="1" applyBorder="1"/>
    <xf numFmtId="0" fontId="25" fillId="0" borderId="13" xfId="0" applyFont="1" applyBorder="1" applyAlignment="1">
      <alignment horizontal="center" vertical="center" wrapText="1"/>
    </xf>
    <xf numFmtId="172" fontId="28" fillId="0" borderId="13" xfId="0" applyNumberFormat="1" applyFont="1" applyFill="1" applyBorder="1" applyAlignment="1">
      <alignment horizontal="left" vertical="center" wrapText="1"/>
    </xf>
    <xf numFmtId="178" fontId="36" fillId="0" borderId="0" xfId="4" applyNumberFormat="1" applyFont="1" applyFill="1" applyBorder="1" applyAlignment="1">
      <alignment horizontal="center" vertical="center"/>
    </xf>
    <xf numFmtId="178" fontId="36" fillId="0" borderId="34" xfId="4" applyNumberFormat="1" applyFont="1" applyFill="1" applyBorder="1" applyAlignment="1">
      <alignment horizontal="center" vertical="center" wrapText="1"/>
    </xf>
    <xf numFmtId="0" fontId="28" fillId="0" borderId="13" xfId="0" applyFont="1" applyFill="1" applyBorder="1" applyAlignment="1">
      <alignment horizontal="justify" vertical="center" wrapText="1"/>
    </xf>
    <xf numFmtId="0" fontId="28" fillId="0" borderId="13" xfId="0" applyFont="1" applyFill="1" applyBorder="1" applyAlignment="1">
      <alignment vertical="center" wrapText="1"/>
    </xf>
    <xf numFmtId="9" fontId="25" fillId="0" borderId="13" xfId="0" applyNumberFormat="1" applyFont="1" applyBorder="1" applyAlignment="1">
      <alignment horizontal="center"/>
    </xf>
    <xf numFmtId="0" fontId="25" fillId="0" borderId="13" xfId="0" applyFont="1" applyFill="1" applyBorder="1" applyAlignment="1">
      <alignment horizontal="justify" vertical="center" wrapText="1"/>
    </xf>
    <xf numFmtId="0" fontId="25" fillId="0" borderId="13" xfId="0" applyFont="1" applyFill="1" applyBorder="1" applyAlignment="1">
      <alignment vertical="center" wrapText="1"/>
    </xf>
    <xf numFmtId="0" fontId="28" fillId="0" borderId="13" xfId="0" applyFont="1" applyFill="1" applyBorder="1" applyAlignment="1">
      <alignment horizontal="left" vertical="center"/>
    </xf>
    <xf numFmtId="0" fontId="28" fillId="0" borderId="13" xfId="0" applyFont="1" applyFill="1" applyBorder="1" applyAlignment="1">
      <alignment vertical="center"/>
    </xf>
    <xf numFmtId="0" fontId="37" fillId="0" borderId="13" xfId="0" applyFont="1" applyBorder="1" applyAlignment="1">
      <alignment horizontal="left" vertical="center" wrapText="1"/>
    </xf>
    <xf numFmtId="165" fontId="37" fillId="0" borderId="13" xfId="12" applyFont="1" applyBorder="1" applyAlignment="1">
      <alignment horizontal="center" vertical="center"/>
    </xf>
    <xf numFmtId="165" fontId="37" fillId="0" borderId="13" xfId="12" applyFont="1" applyBorder="1" applyAlignment="1">
      <alignment vertical="center"/>
    </xf>
    <xf numFmtId="0" fontId="37" fillId="0" borderId="14" xfId="0" applyFont="1" applyBorder="1" applyAlignment="1">
      <alignment horizontal="left" vertical="center" wrapText="1"/>
    </xf>
    <xf numFmtId="165" fontId="37" fillId="0" borderId="14" xfId="12" applyFont="1" applyBorder="1" applyAlignment="1">
      <alignment horizontal="center" vertical="center"/>
    </xf>
    <xf numFmtId="165" fontId="37" fillId="7" borderId="13" xfId="12" applyFont="1" applyFill="1" applyBorder="1" applyAlignment="1">
      <alignment vertical="center"/>
    </xf>
    <xf numFmtId="178" fontId="31" fillId="0" borderId="50" xfId="4" applyNumberFormat="1" applyFont="1" applyFill="1" applyBorder="1" applyAlignment="1" applyProtection="1">
      <alignment horizontal="right" vertical="center" wrapText="1"/>
      <protection locked="0"/>
    </xf>
    <xf numFmtId="0" fontId="25" fillId="0" borderId="50" xfId="0" applyFont="1" applyFill="1" applyBorder="1" applyAlignment="1">
      <alignment horizontal="left" vertical="center" wrapText="1"/>
    </xf>
    <xf numFmtId="0" fontId="28" fillId="0" borderId="50" xfId="0" applyFont="1" applyFill="1" applyBorder="1" applyAlignment="1" applyProtection="1">
      <alignment horizontal="center" vertical="center" wrapText="1"/>
      <protection locked="0"/>
    </xf>
    <xf numFmtId="0" fontId="25" fillId="0" borderId="50" xfId="0" applyFont="1" applyBorder="1"/>
    <xf numFmtId="9" fontId="28" fillId="0" borderId="50" xfId="0" applyNumberFormat="1" applyFont="1" applyFill="1" applyBorder="1" applyAlignment="1">
      <alignment horizontal="center" vertical="center"/>
    </xf>
    <xf numFmtId="0" fontId="30" fillId="0" borderId="16" xfId="0" applyFont="1" applyBorder="1"/>
    <xf numFmtId="178" fontId="20" fillId="0" borderId="13" xfId="4" applyNumberFormat="1" applyFont="1" applyBorder="1" applyAlignment="1">
      <alignment vertical="center" wrapText="1"/>
    </xf>
    <xf numFmtId="0" fontId="28" fillId="0" borderId="13" xfId="6" applyFont="1" applyBorder="1" applyAlignment="1">
      <alignment vertical="center" wrapText="1"/>
    </xf>
    <xf numFmtId="0" fontId="28" fillId="0" borderId="13" xfId="0" applyFont="1" applyFill="1" applyBorder="1" applyAlignment="1" applyProtection="1">
      <alignment horizontal="center" vertical="center" wrapText="1"/>
      <protection locked="0"/>
    </xf>
    <xf numFmtId="0" fontId="28" fillId="0" borderId="13" xfId="6" applyFont="1" applyBorder="1" applyAlignment="1">
      <alignment horizontal="left" vertical="center" wrapText="1"/>
    </xf>
    <xf numFmtId="0" fontId="28" fillId="0" borderId="13" xfId="0" applyFont="1" applyFill="1" applyBorder="1" applyAlignment="1">
      <alignment horizontal="center" vertical="center"/>
    </xf>
    <xf numFmtId="0" fontId="28" fillId="0" borderId="13" xfId="6" applyFont="1" applyBorder="1" applyAlignment="1">
      <alignment horizontal="center" vertical="center" wrapText="1"/>
    </xf>
    <xf numFmtId="1" fontId="28" fillId="0" borderId="13" xfId="5" applyNumberFormat="1" applyFont="1" applyFill="1" applyBorder="1" applyAlignment="1">
      <alignment horizontal="center" vertical="center"/>
    </xf>
    <xf numFmtId="1" fontId="28" fillId="0" borderId="13" xfId="0" applyNumberFormat="1" applyFont="1" applyFill="1" applyBorder="1" applyAlignment="1">
      <alignment horizontal="center" vertical="center"/>
    </xf>
    <xf numFmtId="0" fontId="20" fillId="0" borderId="52" xfId="6" applyFont="1" applyBorder="1" applyAlignment="1">
      <alignment horizontal="center" vertical="center" wrapText="1"/>
    </xf>
    <xf numFmtId="178" fontId="20" fillId="0" borderId="53" xfId="4" applyNumberFormat="1" applyFont="1" applyBorder="1" applyAlignment="1">
      <alignment vertical="center" wrapText="1"/>
    </xf>
    <xf numFmtId="0" fontId="28" fillId="0" borderId="53" xfId="6" applyFont="1" applyBorder="1" applyAlignment="1">
      <alignment vertical="center" wrapText="1"/>
    </xf>
    <xf numFmtId="0" fontId="28" fillId="0" borderId="53" xfId="6" applyFont="1" applyBorder="1" applyAlignment="1">
      <alignment horizontal="center" vertical="center" wrapText="1"/>
    </xf>
    <xf numFmtId="0" fontId="28" fillId="0" borderId="53" xfId="6" applyFont="1" applyBorder="1" applyAlignment="1">
      <alignment horizontal="left" vertical="center" wrapText="1"/>
    </xf>
    <xf numFmtId="0" fontId="25" fillId="0" borderId="53" xfId="0" applyFont="1" applyBorder="1"/>
    <xf numFmtId="9" fontId="28" fillId="0" borderId="53" xfId="0" applyNumberFormat="1" applyFont="1" applyFill="1" applyBorder="1" applyAlignment="1">
      <alignment horizontal="center" vertical="center" wrapText="1"/>
    </xf>
    <xf numFmtId="178" fontId="39" fillId="0" borderId="50" xfId="11" applyNumberFormat="1" applyFont="1" applyFill="1" applyBorder="1" applyAlignment="1" applyProtection="1">
      <alignment horizontal="center" vertical="center" wrapText="1" readingOrder="1"/>
      <protection locked="0"/>
    </xf>
    <xf numFmtId="0" fontId="40" fillId="0" borderId="50" xfId="0" applyFont="1" applyFill="1" applyBorder="1" applyAlignment="1">
      <alignment vertical="center" wrapText="1"/>
    </xf>
    <xf numFmtId="9" fontId="25" fillId="0" borderId="50" xfId="0" applyNumberFormat="1" applyFont="1" applyFill="1" applyBorder="1" applyAlignment="1">
      <alignment horizontal="center" vertical="center"/>
    </xf>
    <xf numFmtId="178" fontId="39" fillId="0" borderId="13" xfId="11" applyNumberFormat="1" applyFont="1" applyFill="1" applyBorder="1" applyAlignment="1" applyProtection="1">
      <alignment horizontal="center" vertical="center" wrapText="1" readingOrder="1"/>
      <protection locked="0"/>
    </xf>
    <xf numFmtId="0" fontId="40" fillId="0" borderId="13" xfId="0" applyFont="1" applyFill="1" applyBorder="1" applyAlignment="1">
      <alignment vertical="center" wrapText="1"/>
    </xf>
    <xf numFmtId="1" fontId="25" fillId="0" borderId="13" xfId="0" applyNumberFormat="1" applyFont="1" applyFill="1" applyBorder="1" applyAlignment="1">
      <alignment horizontal="center" vertical="center"/>
    </xf>
    <xf numFmtId="178" fontId="39" fillId="0" borderId="53" xfId="11" applyNumberFormat="1" applyFont="1" applyFill="1" applyBorder="1" applyAlignment="1" applyProtection="1">
      <alignment horizontal="center" vertical="center" wrapText="1" readingOrder="1"/>
      <protection locked="0"/>
    </xf>
    <xf numFmtId="0" fontId="28" fillId="0" borderId="53" xfId="0" applyFont="1" applyFill="1" applyBorder="1" applyAlignment="1" applyProtection="1">
      <alignment horizontal="center" vertical="center" wrapText="1"/>
      <protection locked="0"/>
    </xf>
    <xf numFmtId="0" fontId="40" fillId="0" borderId="53" xfId="0" applyFont="1" applyFill="1" applyBorder="1" applyAlignment="1">
      <alignment vertical="center" wrapText="1"/>
    </xf>
    <xf numFmtId="1" fontId="25" fillId="0" borderId="53" xfId="0" applyNumberFormat="1" applyFont="1" applyFill="1" applyBorder="1" applyAlignment="1">
      <alignment horizontal="center" vertical="center"/>
    </xf>
    <xf numFmtId="0" fontId="8" fillId="0" borderId="13" xfId="0" applyFont="1" applyFill="1" applyBorder="1" applyAlignment="1"/>
    <xf numFmtId="0" fontId="8" fillId="0" borderId="13" xfId="0" applyFont="1" applyBorder="1" applyAlignment="1"/>
    <xf numFmtId="0" fontId="6" fillId="2" borderId="0" xfId="0" applyFont="1" applyFill="1" applyBorder="1" applyAlignment="1">
      <alignment horizontal="right" vertical="center" wrapText="1"/>
    </xf>
    <xf numFmtId="0" fontId="5" fillId="0" borderId="0" xfId="0" applyFont="1" applyBorder="1" applyAlignment="1">
      <alignment horizontal="right"/>
    </xf>
    <xf numFmtId="0" fontId="7" fillId="2" borderId="0" xfId="0" applyFont="1" applyFill="1" applyBorder="1" applyAlignment="1">
      <alignment horizontal="left" vertical="center" wrapText="1"/>
    </xf>
    <xf numFmtId="0" fontId="5" fillId="0" borderId="0" xfId="0" applyFont="1" applyBorder="1"/>
    <xf numFmtId="0" fontId="6" fillId="2" borderId="0" xfId="0" applyFont="1" applyFill="1" applyBorder="1" applyAlignment="1">
      <alignment horizontal="left" vertical="center" wrapText="1"/>
    </xf>
    <xf numFmtId="0" fontId="20" fillId="0" borderId="13" xfId="0" applyFont="1" applyFill="1" applyBorder="1" applyAlignment="1" applyProtection="1">
      <alignment horizontal="center" vertical="center" wrapText="1"/>
      <protection locked="0"/>
    </xf>
    <xf numFmtId="0" fontId="28" fillId="0" borderId="50" xfId="0" applyFont="1" applyFill="1" applyBorder="1" applyAlignment="1" applyProtection="1">
      <alignment horizontal="left" vertical="center" wrapText="1"/>
      <protection locked="0"/>
    </xf>
    <xf numFmtId="0" fontId="28" fillId="0" borderId="13" xfId="0" applyFont="1" applyFill="1" applyBorder="1" applyAlignment="1" applyProtection="1">
      <alignment horizontal="left" vertical="center" wrapText="1"/>
      <protection locked="0"/>
    </xf>
    <xf numFmtId="0" fontId="28" fillId="0" borderId="53" xfId="0" applyFont="1" applyFill="1" applyBorder="1" applyAlignment="1" applyProtection="1">
      <alignment horizontal="left" vertical="center" wrapText="1"/>
      <protection locked="0"/>
    </xf>
    <xf numFmtId="0" fontId="25" fillId="0" borderId="13" xfId="0" applyFont="1" applyBorder="1" applyAlignment="1">
      <alignment horizontal="center"/>
    </xf>
    <xf numFmtId="0" fontId="25" fillId="0" borderId="17" xfId="0" applyFont="1" applyBorder="1" applyAlignment="1">
      <alignment horizontal="center"/>
    </xf>
    <xf numFmtId="0" fontId="25" fillId="0" borderId="27" xfId="0" applyFont="1" applyBorder="1" applyAlignment="1">
      <alignment horizontal="left" vertical="center" wrapText="1"/>
    </xf>
    <xf numFmtId="0" fontId="36" fillId="0" borderId="13" xfId="6" applyFont="1" applyFill="1" applyBorder="1" applyAlignment="1">
      <alignment horizontal="left" vertical="center" wrapText="1"/>
    </xf>
    <xf numFmtId="0" fontId="35" fillId="0" borderId="13" xfId="0" applyFont="1" applyFill="1" applyBorder="1" applyAlignment="1" applyProtection="1">
      <alignment horizontal="left" vertical="center" wrapText="1"/>
      <protection locked="0"/>
    </xf>
    <xf numFmtId="9" fontId="25" fillId="0" borderId="13" xfId="0" applyNumberFormat="1" applyFont="1" applyBorder="1" applyAlignment="1">
      <alignment vertical="center" wrapText="1"/>
    </xf>
    <xf numFmtId="172" fontId="32" fillId="9" borderId="13" xfId="1" applyNumberFormat="1" applyFont="1" applyFill="1" applyBorder="1" applyAlignment="1" applyProtection="1">
      <alignment horizontal="left" vertical="center" wrapText="1"/>
      <protection locked="0"/>
    </xf>
    <xf numFmtId="0" fontId="28" fillId="9" borderId="13" xfId="6" applyFont="1" applyFill="1" applyBorder="1" applyAlignment="1" applyProtection="1">
      <alignment horizontal="left" vertical="center" wrapText="1"/>
      <protection locked="0"/>
    </xf>
    <xf numFmtId="0" fontId="28" fillId="9" borderId="13" xfId="6" applyFont="1" applyFill="1" applyBorder="1" applyAlignment="1" applyProtection="1">
      <alignment vertical="center" wrapText="1"/>
      <protection locked="0"/>
    </xf>
    <xf numFmtId="9" fontId="7" fillId="0" borderId="13" xfId="5" applyFont="1" applyFill="1" applyBorder="1" applyAlignment="1">
      <alignment horizontal="center" vertical="center"/>
    </xf>
    <xf numFmtId="0" fontId="0" fillId="0" borderId="0" xfId="0" applyFont="1" applyFill="1" applyAlignment="1"/>
    <xf numFmtId="0" fontId="8" fillId="0" borderId="0" xfId="0" applyFont="1" applyFill="1" applyAlignment="1"/>
    <xf numFmtId="9" fontId="7" fillId="0" borderId="13" xfId="2" applyNumberFormat="1" applyFont="1" applyFill="1" applyBorder="1" applyAlignment="1">
      <alignment horizontal="center" vertical="center" wrapText="1"/>
    </xf>
    <xf numFmtId="0" fontId="7" fillId="0" borderId="13" xfId="0" applyFont="1" applyFill="1" applyBorder="1" applyAlignment="1">
      <alignment horizontal="justify" vertical="center" wrapText="1"/>
    </xf>
    <xf numFmtId="0" fontId="7" fillId="0" borderId="13" xfId="0" applyFont="1" applyFill="1" applyBorder="1"/>
    <xf numFmtId="0" fontId="7" fillId="0" borderId="13" xfId="0" applyFont="1" applyBorder="1"/>
    <xf numFmtId="0" fontId="4" fillId="7" borderId="0" xfId="0" applyFont="1" applyFill="1" applyBorder="1" applyAlignment="1">
      <alignment vertical="center" wrapText="1"/>
    </xf>
    <xf numFmtId="0" fontId="5" fillId="7" borderId="0" xfId="0" applyFont="1" applyFill="1" applyBorder="1"/>
    <xf numFmtId="0" fontId="0" fillId="7" borderId="0" xfId="0" applyFont="1" applyFill="1" applyBorder="1" applyAlignment="1"/>
    <xf numFmtId="0" fontId="0" fillId="7" borderId="0" xfId="0" applyFont="1" applyFill="1" applyAlignment="1"/>
    <xf numFmtId="0" fontId="5" fillId="7" borderId="0" xfId="0" applyFont="1" applyFill="1"/>
    <xf numFmtId="0" fontId="9" fillId="10" borderId="0" xfId="0" applyFont="1" applyFill="1" applyBorder="1" applyAlignment="1">
      <alignment horizontal="center" vertical="center" wrapText="1"/>
    </xf>
    <xf numFmtId="0" fontId="7" fillId="10" borderId="0" xfId="0" applyFont="1" applyFill="1" applyBorder="1" applyAlignment="1">
      <alignment vertical="center" wrapText="1"/>
    </xf>
    <xf numFmtId="0" fontId="5" fillId="7" borderId="0" xfId="0" applyFont="1" applyFill="1" applyBorder="1" applyAlignment="1"/>
    <xf numFmtId="0" fontId="13" fillId="2" borderId="0" xfId="0" applyFont="1" applyFill="1" applyBorder="1" applyAlignment="1">
      <alignment horizontal="right" vertical="center" wrapText="1"/>
    </xf>
    <xf numFmtId="0" fontId="13" fillId="2" borderId="1" xfId="0" applyFont="1" applyFill="1" applyBorder="1" applyAlignment="1">
      <alignment horizontal="right" vertical="center" wrapText="1"/>
    </xf>
    <xf numFmtId="0" fontId="7" fillId="10" borderId="0" xfId="0" applyFont="1" applyFill="1" applyBorder="1" applyAlignment="1">
      <alignment horizontal="left" vertical="center" wrapText="1"/>
    </xf>
    <xf numFmtId="0" fontId="6" fillId="10" borderId="1" xfId="0" applyFont="1" applyFill="1" applyBorder="1" applyAlignment="1">
      <alignment horizontal="right" vertical="center" wrapText="1"/>
    </xf>
    <xf numFmtId="0" fontId="6" fillId="10" borderId="0" xfId="0" applyFont="1" applyFill="1" applyBorder="1" applyAlignment="1">
      <alignment horizontal="center" vertical="center" wrapText="1"/>
    </xf>
    <xf numFmtId="0" fontId="6" fillId="10" borderId="0" xfId="0" applyFont="1" applyFill="1" applyBorder="1" applyAlignment="1">
      <alignment horizontal="right" vertical="center" wrapText="1"/>
    </xf>
    <xf numFmtId="0" fontId="5" fillId="7" borderId="0" xfId="0" applyFont="1" applyFill="1" applyBorder="1" applyAlignment="1">
      <alignment horizontal="right"/>
    </xf>
    <xf numFmtId="0" fontId="7" fillId="10" borderId="0" xfId="0" applyFont="1" applyFill="1" applyBorder="1" applyAlignment="1">
      <alignment horizontal="center" vertical="center" wrapText="1"/>
    </xf>
    <xf numFmtId="0" fontId="41" fillId="7" borderId="0" xfId="0" applyFont="1" applyFill="1" applyBorder="1" applyAlignment="1">
      <alignment vertical="center" wrapText="1"/>
    </xf>
    <xf numFmtId="0" fontId="13" fillId="2" borderId="0" xfId="0" applyFont="1" applyFill="1" applyBorder="1" applyAlignment="1">
      <alignment vertical="top" wrapText="1"/>
    </xf>
    <xf numFmtId="14" fontId="42" fillId="0" borderId="13" xfId="0" applyNumberFormat="1" applyFont="1" applyFill="1" applyBorder="1" applyAlignment="1">
      <alignment horizontal="center" vertical="center" wrapText="1"/>
    </xf>
    <xf numFmtId="0" fontId="42" fillId="2" borderId="0" xfId="0" applyFont="1" applyFill="1" applyBorder="1" applyAlignment="1">
      <alignment horizontal="left" vertical="center" wrapText="1"/>
    </xf>
    <xf numFmtId="0" fontId="42" fillId="2" borderId="0" xfId="0" applyFont="1" applyFill="1" applyBorder="1" applyAlignment="1">
      <alignment vertical="center" wrapText="1"/>
    </xf>
    <xf numFmtId="0" fontId="11" fillId="6" borderId="17" xfId="6" applyFont="1" applyFill="1" applyBorder="1" applyAlignment="1">
      <alignment vertical="center" wrapText="1"/>
    </xf>
    <xf numFmtId="0" fontId="20" fillId="7" borderId="0" xfId="6" applyFont="1" applyFill="1" applyBorder="1" applyAlignment="1">
      <alignment horizontal="center" vertical="center"/>
    </xf>
    <xf numFmtId="0" fontId="20" fillId="7" borderId="0" xfId="6" applyFont="1" applyFill="1" applyBorder="1" applyAlignment="1">
      <alignment horizontal="left" vertical="center" wrapText="1"/>
    </xf>
    <xf numFmtId="0" fontId="20" fillId="7" borderId="0" xfId="6" applyFont="1" applyFill="1" applyBorder="1" applyAlignment="1">
      <alignment vertical="center"/>
    </xf>
    <xf numFmtId="0" fontId="20" fillId="7" borderId="0" xfId="6" applyFont="1" applyFill="1" applyBorder="1" applyAlignment="1">
      <alignment horizontal="left" vertical="center"/>
    </xf>
    <xf numFmtId="0" fontId="21" fillId="7" borderId="0" xfId="6" applyFont="1" applyFill="1" applyBorder="1" applyAlignment="1">
      <alignment horizontal="left" vertical="center"/>
    </xf>
    <xf numFmtId="0" fontId="20" fillId="7" borderId="0" xfId="6" applyFont="1" applyFill="1" applyBorder="1" applyAlignment="1">
      <alignment vertical="center" wrapText="1"/>
    </xf>
    <xf numFmtId="0" fontId="20" fillId="7" borderId="0" xfId="6" applyFont="1" applyFill="1" applyAlignment="1">
      <alignment vertical="center"/>
    </xf>
    <xf numFmtId="0" fontId="20" fillId="7" borderId="0" xfId="6" applyFont="1" applyFill="1" applyAlignment="1">
      <alignment horizontal="center" vertical="center"/>
    </xf>
    <xf numFmtId="0" fontId="20" fillId="7" borderId="0" xfId="6" applyFont="1" applyFill="1" applyAlignment="1">
      <alignment horizontal="left" vertical="center" wrapText="1"/>
    </xf>
    <xf numFmtId="0" fontId="24" fillId="6" borderId="0" xfId="6" applyFont="1" applyFill="1" applyBorder="1" applyAlignment="1">
      <alignment vertical="center" wrapText="1"/>
    </xf>
    <xf numFmtId="0" fontId="24" fillId="7" borderId="0" xfId="6" applyFont="1" applyFill="1" applyBorder="1" applyAlignment="1">
      <alignment vertical="center" wrapText="1"/>
    </xf>
    <xf numFmtId="0" fontId="43" fillId="7" borderId="0" xfId="0" applyFont="1" applyFill="1" applyBorder="1" applyAlignment="1">
      <alignment vertical="center" wrapText="1"/>
    </xf>
    <xf numFmtId="0" fontId="44" fillId="7" borderId="0" xfId="0" applyFont="1" applyFill="1" applyBorder="1"/>
    <xf numFmtId="0" fontId="45" fillId="7" borderId="0" xfId="0" applyFont="1" applyFill="1" applyBorder="1" applyAlignment="1"/>
    <xf numFmtId="0" fontId="43" fillId="0" borderId="0" xfId="0" applyFont="1" applyFill="1" applyBorder="1" applyAlignment="1">
      <alignment vertical="center" wrapText="1"/>
    </xf>
    <xf numFmtId="0" fontId="46" fillId="7" borderId="0" xfId="0" applyFont="1" applyFill="1" applyBorder="1" applyAlignment="1">
      <alignment vertical="center" wrapText="1"/>
    </xf>
    <xf numFmtId="0" fontId="45" fillId="0" borderId="0" xfId="0" applyFont="1" applyAlignment="1"/>
    <xf numFmtId="0" fontId="47" fillId="2" borderId="1" xfId="0" applyFont="1" applyFill="1" applyBorder="1" applyAlignment="1">
      <alignment horizontal="left" vertical="center" wrapText="1"/>
    </xf>
    <xf numFmtId="0" fontId="47" fillId="2" borderId="0" xfId="0" applyFont="1" applyFill="1" applyBorder="1" applyAlignment="1">
      <alignment horizontal="left" vertical="center" wrapText="1"/>
    </xf>
    <xf numFmtId="0" fontId="48" fillId="2" borderId="0" xfId="0" applyFont="1" applyFill="1" applyBorder="1" applyAlignment="1">
      <alignment horizontal="left" vertical="center" wrapText="1"/>
    </xf>
    <xf numFmtId="0" fontId="49" fillId="2" borderId="0" xfId="0" applyFont="1" applyFill="1" applyBorder="1" applyAlignment="1">
      <alignment vertical="top" wrapText="1"/>
    </xf>
    <xf numFmtId="0" fontId="49" fillId="2" borderId="1" xfId="0" applyFont="1" applyFill="1" applyBorder="1" applyAlignment="1">
      <alignment horizontal="right" vertical="center" wrapText="1"/>
    </xf>
    <xf numFmtId="0" fontId="48" fillId="10" borderId="0" xfId="0" applyFont="1" applyFill="1" applyBorder="1" applyAlignment="1">
      <alignment vertical="center" wrapText="1"/>
    </xf>
    <xf numFmtId="0" fontId="44" fillId="7" borderId="0" xfId="0" applyFont="1" applyFill="1" applyBorder="1" applyAlignment="1"/>
    <xf numFmtId="0" fontId="49" fillId="2" borderId="0" xfId="0" applyFont="1" applyFill="1" applyBorder="1" applyAlignment="1">
      <alignment horizontal="right" vertical="center" wrapText="1"/>
    </xf>
    <xf numFmtId="0" fontId="50" fillId="2" borderId="0" xfId="0" applyFont="1" applyFill="1" applyBorder="1" applyAlignment="1">
      <alignment vertical="center" wrapText="1"/>
    </xf>
    <xf numFmtId="0" fontId="47" fillId="2" borderId="1" xfId="0" applyFont="1" applyFill="1" applyBorder="1" applyAlignment="1">
      <alignment horizontal="right" vertical="center" wrapText="1"/>
    </xf>
    <xf numFmtId="0" fontId="47" fillId="2" borderId="0" xfId="0" applyFont="1" applyFill="1" applyBorder="1" applyAlignment="1">
      <alignment horizontal="center" vertical="center" wrapText="1"/>
    </xf>
    <xf numFmtId="0" fontId="47" fillId="2" borderId="0" xfId="0" applyFont="1" applyFill="1" applyBorder="1" applyAlignment="1">
      <alignment horizontal="right" vertical="center" wrapText="1"/>
    </xf>
    <xf numFmtId="0" fontId="44" fillId="0" borderId="0" xfId="0" applyFont="1" applyBorder="1" applyAlignment="1">
      <alignment horizontal="right"/>
    </xf>
    <xf numFmtId="0" fontId="48" fillId="2" borderId="0" xfId="0" applyFont="1" applyFill="1" applyBorder="1" applyAlignment="1">
      <alignment horizontal="center" vertical="center" wrapText="1"/>
    </xf>
    <xf numFmtId="0" fontId="44" fillId="0" borderId="0" xfId="0" applyFont="1" applyBorder="1"/>
    <xf numFmtId="0" fontId="51" fillId="10" borderId="0" xfId="0" applyFont="1" applyFill="1" applyBorder="1" applyAlignment="1">
      <alignment horizontal="center" vertical="center" wrapText="1"/>
    </xf>
    <xf numFmtId="0" fontId="44" fillId="7" borderId="0" xfId="0" applyFont="1" applyFill="1"/>
    <xf numFmtId="0" fontId="45" fillId="7" borderId="0" xfId="0" applyFont="1" applyFill="1" applyAlignment="1"/>
    <xf numFmtId="0" fontId="52" fillId="6" borderId="13" xfId="6" applyFont="1" applyFill="1" applyBorder="1" applyAlignment="1">
      <alignment vertical="center" wrapText="1"/>
    </xf>
    <xf numFmtId="0" fontId="53" fillId="0" borderId="0" xfId="0" applyFont="1" applyAlignment="1"/>
    <xf numFmtId="0" fontId="47" fillId="2" borderId="1" xfId="0" applyFont="1" applyFill="1" applyBorder="1"/>
    <xf numFmtId="0" fontId="47" fillId="2" borderId="0" xfId="0" applyFont="1" applyFill="1" applyBorder="1"/>
    <xf numFmtId="0" fontId="48" fillId="2" borderId="0" xfId="0" applyFont="1" applyFill="1" applyBorder="1" applyAlignment="1">
      <alignment vertical="center"/>
    </xf>
    <xf numFmtId="0" fontId="48" fillId="2" borderId="0" xfId="0" applyFont="1" applyFill="1" applyBorder="1"/>
    <xf numFmtId="9" fontId="48" fillId="2" borderId="0" xfId="0" applyNumberFormat="1" applyFont="1" applyFill="1" applyBorder="1"/>
    <xf numFmtId="0" fontId="48" fillId="0" borderId="0" xfId="0" applyFont="1"/>
    <xf numFmtId="0" fontId="47" fillId="5" borderId="13" xfId="6" applyFont="1" applyFill="1" applyBorder="1" applyAlignment="1">
      <alignment vertical="center" wrapText="1"/>
    </xf>
    <xf numFmtId="0" fontId="53" fillId="0" borderId="0" xfId="0" applyFont="1" applyFill="1" applyAlignment="1"/>
    <xf numFmtId="0" fontId="47" fillId="3" borderId="9" xfId="0" applyFont="1" applyFill="1" applyBorder="1" applyAlignment="1">
      <alignment horizontal="center" vertical="center" wrapText="1"/>
    </xf>
    <xf numFmtId="3" fontId="47" fillId="3" borderId="9" xfId="0" applyNumberFormat="1" applyFont="1" applyFill="1" applyBorder="1" applyAlignment="1">
      <alignment horizontal="center" vertical="center" wrapText="1"/>
    </xf>
    <xf numFmtId="0" fontId="47" fillId="4" borderId="0" xfId="0" applyFont="1" applyFill="1" applyBorder="1" applyAlignment="1">
      <alignment horizontal="center" vertical="center" wrapText="1"/>
    </xf>
    <xf numFmtId="9" fontId="48" fillId="0" borderId="3" xfId="0" applyNumberFormat="1" applyFont="1" applyFill="1" applyBorder="1" applyAlignment="1">
      <alignment horizontal="center" vertical="center" wrapText="1"/>
    </xf>
    <xf numFmtId="14" fontId="48" fillId="0" borderId="9" xfId="0" applyNumberFormat="1" applyFont="1" applyFill="1" applyBorder="1" applyAlignment="1">
      <alignment horizontal="center" vertical="center"/>
    </xf>
    <xf numFmtId="0" fontId="53" fillId="0" borderId="13" xfId="0" applyFont="1" applyFill="1" applyBorder="1" applyAlignment="1"/>
    <xf numFmtId="0" fontId="48" fillId="0" borderId="3" xfId="0" applyFont="1" applyFill="1" applyBorder="1" applyAlignment="1">
      <alignment horizontal="center" vertical="center" wrapText="1"/>
    </xf>
    <xf numFmtId="0" fontId="48" fillId="0" borderId="13" xfId="0" applyFont="1" applyFill="1" applyBorder="1" applyAlignment="1">
      <alignment horizontal="justify" vertical="center" wrapText="1"/>
    </xf>
    <xf numFmtId="170" fontId="48" fillId="0" borderId="13" xfId="0" applyNumberFormat="1" applyFont="1" applyFill="1" applyBorder="1" applyAlignment="1">
      <alignment horizontal="center" vertical="center" wrapText="1"/>
    </xf>
    <xf numFmtId="9" fontId="48" fillId="0" borderId="13" xfId="0" applyNumberFormat="1" applyFont="1" applyFill="1" applyBorder="1" applyAlignment="1">
      <alignment horizontal="center" vertical="center" wrapText="1"/>
    </xf>
    <xf numFmtId="0" fontId="48" fillId="0" borderId="13" xfId="0" applyFont="1" applyFill="1" applyBorder="1" applyAlignment="1">
      <alignment horizontal="center" vertical="center" wrapText="1"/>
    </xf>
    <xf numFmtId="170" fontId="54" fillId="0" borderId="13" xfId="0" applyNumberFormat="1" applyFont="1" applyFill="1" applyBorder="1" applyAlignment="1">
      <alignment horizontal="center" vertical="center" wrapText="1"/>
    </xf>
    <xf numFmtId="9" fontId="53" fillId="0" borderId="13" xfId="0" applyNumberFormat="1" applyFont="1" applyFill="1" applyBorder="1" applyAlignment="1">
      <alignment horizontal="center" vertical="center"/>
    </xf>
    <xf numFmtId="0" fontId="54" fillId="0" borderId="13" xfId="0" applyFont="1" applyFill="1" applyBorder="1" applyAlignment="1">
      <alignment horizontal="justify" vertical="center" wrapText="1"/>
    </xf>
    <xf numFmtId="14" fontId="54" fillId="0" borderId="13" xfId="0" applyNumberFormat="1" applyFont="1" applyFill="1" applyBorder="1" applyAlignment="1">
      <alignment horizontal="center" vertical="center"/>
    </xf>
    <xf numFmtId="169" fontId="48" fillId="0" borderId="5" xfId="0" applyNumberFormat="1" applyFont="1" applyFill="1" applyBorder="1" applyAlignment="1">
      <alignment horizontal="center" vertical="center" wrapText="1"/>
    </xf>
    <xf numFmtId="0" fontId="48" fillId="0" borderId="13" xfId="0" applyFont="1" applyFill="1" applyBorder="1"/>
    <xf numFmtId="9" fontId="48" fillId="0" borderId="13" xfId="0" applyNumberFormat="1" applyFont="1" applyFill="1" applyBorder="1" applyAlignment="1">
      <alignment horizontal="justify" vertical="center" wrapText="1"/>
    </xf>
    <xf numFmtId="0" fontId="47" fillId="3" borderId="5" xfId="0" applyFont="1" applyFill="1" applyBorder="1" applyAlignment="1">
      <alignment horizontal="center" vertical="center" wrapText="1"/>
    </xf>
    <xf numFmtId="9" fontId="48" fillId="0" borderId="13" xfId="0" applyNumberFormat="1" applyFont="1" applyFill="1" applyBorder="1" applyAlignment="1">
      <alignment horizontal="center" vertical="center"/>
    </xf>
    <xf numFmtId="0" fontId="48" fillId="0" borderId="13" xfId="0" applyFont="1" applyFill="1" applyBorder="1" applyAlignment="1">
      <alignment horizontal="left" vertical="center" wrapText="1"/>
    </xf>
    <xf numFmtId="14" fontId="48" fillId="0" borderId="13" xfId="0" applyNumberFormat="1" applyFont="1" applyFill="1" applyBorder="1" applyAlignment="1">
      <alignment horizontal="right" vertical="center"/>
    </xf>
    <xf numFmtId="14" fontId="48" fillId="0" borderId="13" xfId="0" applyNumberFormat="1" applyFont="1" applyFill="1" applyBorder="1" applyAlignment="1">
      <alignment horizontal="center" vertical="center"/>
    </xf>
    <xf numFmtId="14" fontId="48" fillId="0" borderId="13" xfId="0" applyNumberFormat="1" applyFont="1" applyFill="1" applyBorder="1" applyAlignment="1">
      <alignment vertical="center"/>
    </xf>
    <xf numFmtId="3" fontId="47" fillId="3" borderId="5" xfId="0" applyNumberFormat="1" applyFont="1" applyFill="1" applyBorder="1" applyAlignment="1">
      <alignment horizontal="center" vertical="center" wrapText="1"/>
    </xf>
    <xf numFmtId="169" fontId="48" fillId="0" borderId="13" xfId="0" applyNumberFormat="1" applyFont="1" applyFill="1" applyBorder="1" applyAlignment="1">
      <alignment horizontal="center" vertical="center" wrapText="1"/>
    </xf>
    <xf numFmtId="14" fontId="48" fillId="0" borderId="13" xfId="0" applyNumberFormat="1" applyFont="1" applyFill="1" applyBorder="1" applyAlignment="1">
      <alignment horizontal="center" vertical="center" wrapText="1"/>
    </xf>
    <xf numFmtId="0" fontId="48" fillId="0" borderId="0" xfId="0" applyFont="1" applyFill="1"/>
    <xf numFmtId="9" fontId="48" fillId="0" borderId="13" xfId="5" applyFont="1" applyFill="1" applyBorder="1" applyAlignment="1">
      <alignment horizontal="center" vertical="center"/>
    </xf>
    <xf numFmtId="0" fontId="48" fillId="0" borderId="13" xfId="0" applyFont="1" applyFill="1" applyBorder="1" applyAlignment="1">
      <alignment vertical="center" wrapText="1"/>
    </xf>
    <xf numFmtId="0" fontId="48" fillId="0" borderId="0" xfId="0" applyFont="1" applyFill="1" applyBorder="1"/>
    <xf numFmtId="0" fontId="53" fillId="0" borderId="0" xfId="0" applyFont="1" applyBorder="1" applyAlignment="1"/>
    <xf numFmtId="0" fontId="56" fillId="7" borderId="0" xfId="0" applyFont="1" applyFill="1" applyBorder="1" applyAlignment="1">
      <alignment horizontal="left" vertical="center"/>
    </xf>
    <xf numFmtId="14" fontId="57" fillId="0" borderId="13" xfId="0" applyNumberFormat="1" applyFont="1" applyFill="1" applyBorder="1" applyAlignment="1">
      <alignment horizontal="center" vertical="center" wrapText="1"/>
    </xf>
    <xf numFmtId="0" fontId="47" fillId="3" borderId="2" xfId="0" applyFont="1" applyFill="1" applyBorder="1" applyAlignment="1">
      <alignment horizontal="center" vertical="center" wrapText="1"/>
    </xf>
    <xf numFmtId="0" fontId="55" fillId="11" borderId="13" xfId="0" applyFont="1" applyFill="1" applyBorder="1" applyAlignment="1">
      <alignment horizontal="center" vertical="center" wrapText="1"/>
    </xf>
    <xf numFmtId="0" fontId="47" fillId="11" borderId="13" xfId="0" applyFont="1" applyFill="1" applyBorder="1" applyAlignment="1">
      <alignment horizontal="center" vertical="center" wrapText="1"/>
    </xf>
    <xf numFmtId="0" fontId="49" fillId="5" borderId="13" xfId="6" applyFont="1" applyFill="1" applyBorder="1" applyAlignment="1">
      <alignment vertical="center" wrapText="1"/>
    </xf>
    <xf numFmtId="0" fontId="13" fillId="5" borderId="13" xfId="6" applyFont="1" applyFill="1" applyBorder="1" applyAlignment="1">
      <alignment vertical="center" wrapText="1"/>
    </xf>
    <xf numFmtId="0" fontId="59" fillId="7" borderId="0" xfId="0" applyFont="1" applyFill="1" applyBorder="1" applyAlignment="1">
      <alignment horizontal="left" vertical="center"/>
    </xf>
    <xf numFmtId="0" fontId="0" fillId="0" borderId="13" xfId="0" applyFont="1" applyBorder="1" applyAlignment="1"/>
    <xf numFmtId="0" fontId="0" fillId="0" borderId="13" xfId="0" applyFont="1" applyFill="1" applyBorder="1" applyAlignment="1"/>
    <xf numFmtId="169" fontId="7" fillId="0" borderId="34" xfId="0" applyNumberFormat="1" applyFont="1" applyFill="1" applyBorder="1" applyAlignment="1">
      <alignment horizontal="center" vertical="center" wrapText="1"/>
    </xf>
    <xf numFmtId="0" fontId="0" fillId="0" borderId="0" xfId="0" applyBorder="1"/>
    <xf numFmtId="0" fontId="48" fillId="0" borderId="13" xfId="0" applyFont="1" applyFill="1" applyBorder="1" applyAlignment="1">
      <alignment wrapText="1"/>
    </xf>
    <xf numFmtId="49" fontId="48" fillId="0" borderId="13" xfId="0" applyNumberFormat="1" applyFont="1" applyFill="1" applyBorder="1" applyAlignment="1">
      <alignment horizontal="justify" vertical="top" wrapText="1"/>
    </xf>
    <xf numFmtId="180" fontId="14" fillId="0" borderId="13" xfId="0" applyNumberFormat="1" applyFont="1" applyBorder="1" applyAlignment="1" applyProtection="1">
      <alignment horizontal="left" vertical="top" wrapText="1"/>
      <protection locked="0"/>
    </xf>
    <xf numFmtId="1" fontId="5" fillId="0" borderId="0" xfId="5" applyNumberFormat="1" applyFont="1" applyBorder="1" applyAlignment="1">
      <alignment horizontal="left" vertical="center" wrapText="1"/>
    </xf>
    <xf numFmtId="1" fontId="5" fillId="0" borderId="0" xfId="5" applyNumberFormat="1" applyFont="1" applyBorder="1" applyAlignment="1">
      <alignment horizontal="left" vertical="center"/>
    </xf>
    <xf numFmtId="1" fontId="5" fillId="0" borderId="13" xfId="5" applyNumberFormat="1" applyFont="1" applyBorder="1" applyAlignment="1">
      <alignment horizontal="justify" vertical="center" wrapText="1"/>
    </xf>
    <xf numFmtId="1" fontId="5" fillId="0" borderId="13" xfId="5" applyNumberFormat="1" applyFont="1" applyBorder="1" applyAlignment="1">
      <alignment horizontal="justify" vertical="center"/>
    </xf>
    <xf numFmtId="1" fontId="7" fillId="0" borderId="50" xfId="13" applyNumberFormat="1" applyFont="1" applyBorder="1" applyAlignment="1">
      <alignment horizontal="justify" vertical="center" wrapText="1"/>
    </xf>
    <xf numFmtId="1" fontId="7" fillId="0" borderId="13" xfId="13" applyNumberFormat="1" applyFont="1" applyBorder="1" applyAlignment="1">
      <alignment horizontal="justify" vertical="center" wrapText="1"/>
    </xf>
    <xf numFmtId="1" fontId="7" fillId="0" borderId="13" xfId="13" applyNumberFormat="1" applyFont="1" applyBorder="1" applyAlignment="1">
      <alignment horizontal="center" vertical="center"/>
    </xf>
    <xf numFmtId="1" fontId="7" fillId="0" borderId="13" xfId="13" applyNumberFormat="1" applyFont="1" applyBorder="1" applyAlignment="1">
      <alignment horizontal="justify" vertical="center"/>
    </xf>
    <xf numFmtId="14" fontId="7" fillId="0" borderId="13" xfId="0" applyNumberFormat="1" applyFont="1" applyFill="1" applyBorder="1" applyAlignment="1">
      <alignment horizontal="justify" vertical="center" wrapText="1"/>
    </xf>
    <xf numFmtId="0" fontId="7" fillId="7" borderId="13" xfId="0" applyFont="1" applyFill="1" applyBorder="1" applyAlignment="1">
      <alignment horizontal="justify" vertical="center" wrapText="1"/>
    </xf>
    <xf numFmtId="0" fontId="7" fillId="7" borderId="17" xfId="0" applyFont="1" applyFill="1" applyBorder="1" applyAlignment="1">
      <alignment horizontal="left" vertical="center" wrapText="1"/>
    </xf>
    <xf numFmtId="0" fontId="7" fillId="0" borderId="13" xfId="0" applyFont="1" applyBorder="1" applyAlignment="1">
      <alignment vertical="top" wrapText="1"/>
    </xf>
    <xf numFmtId="0" fontId="8" fillId="0" borderId="13" xfId="0" applyFont="1" applyBorder="1" applyAlignment="1">
      <alignment horizontal="justify" vertical="center"/>
    </xf>
    <xf numFmtId="1" fontId="5" fillId="0" borderId="13" xfId="13" applyNumberFormat="1" applyFont="1" applyBorder="1" applyAlignment="1">
      <alignment horizontal="center" vertical="center" wrapText="1"/>
    </xf>
    <xf numFmtId="1" fontId="5" fillId="0" borderId="13" xfId="13" applyNumberFormat="1" applyFont="1" applyBorder="1" applyAlignment="1">
      <alignment horizontal="justify" vertical="center"/>
    </xf>
    <xf numFmtId="1" fontId="5" fillId="0" borderId="13" xfId="13" applyNumberFormat="1" applyFont="1" applyBorder="1" applyAlignment="1">
      <alignment horizontal="justify" vertical="center" wrapText="1"/>
    </xf>
    <xf numFmtId="1" fontId="0" fillId="0" borderId="13" xfId="13" applyNumberFormat="1" applyFont="1" applyBorder="1" applyAlignment="1">
      <alignment horizontal="center" vertical="center"/>
    </xf>
    <xf numFmtId="0" fontId="14" fillId="7" borderId="17" xfId="0" applyFont="1" applyFill="1" applyBorder="1" applyAlignment="1">
      <alignment horizontal="justify" vertical="center" wrapText="1"/>
    </xf>
    <xf numFmtId="1" fontId="0" fillId="0" borderId="13" xfId="13" applyNumberFormat="1" applyFont="1" applyBorder="1" applyAlignment="1">
      <alignment horizontal="justify" vertical="center" wrapText="1"/>
    </xf>
    <xf numFmtId="9" fontId="7" fillId="0" borderId="13" xfId="5" applyFont="1" applyBorder="1" applyAlignment="1">
      <alignment horizontal="center" vertical="center"/>
    </xf>
    <xf numFmtId="180" fontId="14" fillId="0" borderId="13" xfId="0" applyNumberFormat="1" applyFont="1" applyFill="1" applyBorder="1" applyAlignment="1" applyProtection="1">
      <alignment horizontal="justify" vertical="top" wrapText="1"/>
      <protection locked="0"/>
    </xf>
    <xf numFmtId="180" fontId="14" fillId="0" borderId="13" xfId="0" applyNumberFormat="1" applyFont="1" applyBorder="1" applyAlignment="1" applyProtection="1">
      <alignment horizontal="justify" vertical="top" wrapText="1"/>
      <protection locked="0"/>
    </xf>
    <xf numFmtId="0" fontId="0" fillId="0" borderId="0" xfId="0" applyFont="1" applyFill="1" applyBorder="1" applyAlignment="1"/>
    <xf numFmtId="1" fontId="0" fillId="0" borderId="13" xfId="13" applyNumberFormat="1" applyFont="1" applyBorder="1" applyAlignment="1">
      <alignment horizontal="justify" vertical="center"/>
    </xf>
    <xf numFmtId="14" fontId="7" fillId="0" borderId="13" xfId="0" applyNumberFormat="1" applyFont="1" applyFill="1" applyBorder="1" applyAlignment="1">
      <alignment horizontal="justify" vertical="center"/>
    </xf>
    <xf numFmtId="14" fontId="5" fillId="0" borderId="13" xfId="0" applyNumberFormat="1" applyFont="1" applyFill="1" applyBorder="1" applyAlignment="1">
      <alignment horizontal="justify" vertical="center" wrapText="1"/>
    </xf>
    <xf numFmtId="0" fontId="7" fillId="7" borderId="14" xfId="0" applyFont="1" applyFill="1" applyBorder="1" applyAlignment="1">
      <alignment horizontal="justify" vertical="center" wrapText="1"/>
    </xf>
    <xf numFmtId="0" fontId="5" fillId="0" borderId="13" xfId="0" applyFont="1" applyFill="1" applyBorder="1" applyAlignment="1">
      <alignment horizontal="justify" vertical="center" wrapText="1"/>
    </xf>
    <xf numFmtId="0" fontId="14" fillId="0" borderId="14" xfId="0" applyFont="1" applyFill="1" applyBorder="1" applyAlignment="1" applyProtection="1">
      <alignment horizontal="justify" vertical="top" wrapText="1"/>
      <protection locked="0"/>
    </xf>
    <xf numFmtId="0" fontId="14" fillId="0" borderId="13" xfId="0" applyFont="1" applyFill="1" applyBorder="1" applyAlignment="1" applyProtection="1">
      <alignment horizontal="justify" vertical="top" wrapText="1"/>
      <protection locked="0"/>
    </xf>
    <xf numFmtId="0" fontId="14" fillId="0" borderId="13" xfId="0" applyFont="1" applyBorder="1" applyAlignment="1">
      <alignment horizontal="justify" vertical="top" wrapText="1"/>
    </xf>
    <xf numFmtId="0" fontId="14" fillId="0" borderId="13" xfId="0" applyFont="1" applyBorder="1" applyAlignment="1">
      <alignment horizontal="center" vertical="center" wrapText="1"/>
    </xf>
    <xf numFmtId="1" fontId="0" fillId="0" borderId="13" xfId="13" applyNumberFormat="1" applyFont="1" applyBorder="1" applyAlignment="1">
      <alignment horizontal="center" vertical="center" wrapText="1"/>
    </xf>
    <xf numFmtId="0" fontId="24" fillId="7" borderId="0" xfId="6" applyFont="1" applyFill="1" applyBorder="1" applyAlignment="1">
      <alignment horizontal="center" vertical="center"/>
    </xf>
    <xf numFmtId="0" fontId="45" fillId="0" borderId="0" xfId="0" applyFont="1" applyFill="1" applyBorder="1" applyAlignment="1"/>
    <xf numFmtId="0" fontId="45" fillId="0" borderId="0" xfId="0" applyFont="1" applyFill="1" applyAlignment="1"/>
    <xf numFmtId="168" fontId="62" fillId="8" borderId="48" xfId="2" applyFont="1" applyFill="1" applyBorder="1" applyAlignment="1">
      <alignment horizontal="center" vertical="center" wrapText="1"/>
    </xf>
    <xf numFmtId="0" fontId="20" fillId="7" borderId="0" xfId="6" applyFont="1" applyFill="1" applyBorder="1" applyAlignment="1">
      <alignment horizontal="justify" vertical="center"/>
    </xf>
    <xf numFmtId="0" fontId="24" fillId="6" borderId="0" xfId="6" applyFont="1" applyFill="1" applyBorder="1" applyAlignment="1">
      <alignment horizontal="justify" vertical="center" wrapText="1"/>
    </xf>
    <xf numFmtId="0" fontId="20" fillId="0" borderId="0" xfId="6" applyFont="1" applyAlignment="1">
      <alignment horizontal="justify" vertical="center"/>
    </xf>
    <xf numFmtId="0" fontId="30" fillId="0" borderId="0" xfId="0" applyFont="1" applyAlignment="1">
      <alignment horizontal="justify" vertical="center"/>
    </xf>
    <xf numFmtId="172" fontId="32" fillId="9" borderId="14" xfId="1" applyNumberFormat="1" applyFont="1" applyFill="1" applyBorder="1" applyAlignment="1" applyProtection="1">
      <alignment horizontal="left" vertical="center" wrapText="1"/>
      <protection locked="0"/>
    </xf>
    <xf numFmtId="0" fontId="25" fillId="0" borderId="14" xfId="0" applyFont="1" applyFill="1" applyBorder="1" applyAlignment="1">
      <alignment horizontal="center" vertical="center"/>
    </xf>
    <xf numFmtId="0" fontId="25" fillId="0" borderId="15" xfId="0" applyFont="1" applyFill="1" applyBorder="1" applyAlignment="1">
      <alignment horizontal="center" vertical="center"/>
    </xf>
    <xf numFmtId="0" fontId="25" fillId="0" borderId="17" xfId="0" applyFont="1" applyFill="1" applyBorder="1" applyAlignment="1">
      <alignment horizontal="center" vertical="center"/>
    </xf>
    <xf numFmtId="0" fontId="25" fillId="0" borderId="14" xfId="0" applyFont="1" applyBorder="1" applyAlignment="1">
      <alignment horizontal="center" vertical="center"/>
    </xf>
    <xf numFmtId="0" fontId="25" fillId="0" borderId="17" xfId="0" applyFont="1" applyBorder="1" applyAlignment="1">
      <alignment horizontal="center" vertical="center"/>
    </xf>
    <xf numFmtId="0" fontId="25" fillId="0" borderId="15" xfId="0" applyFont="1" applyBorder="1" applyAlignment="1">
      <alignment horizontal="center" vertical="center"/>
    </xf>
    <xf numFmtId="0" fontId="25" fillId="0" borderId="60" xfId="0" applyFont="1" applyBorder="1" applyAlignment="1">
      <alignment horizontal="center" vertical="center"/>
    </xf>
    <xf numFmtId="9" fontId="25" fillId="0" borderId="14" xfId="0" applyNumberFormat="1" applyFont="1" applyFill="1" applyBorder="1" applyAlignment="1">
      <alignment horizontal="center" vertical="center"/>
    </xf>
    <xf numFmtId="0" fontId="37" fillId="0" borderId="14" xfId="0" applyFont="1" applyBorder="1" applyAlignment="1">
      <alignment horizontal="center" vertical="center"/>
    </xf>
    <xf numFmtId="0" fontId="25" fillId="0" borderId="14" xfId="0" applyFont="1" applyFill="1" applyBorder="1" applyAlignment="1" applyProtection="1">
      <alignment horizontal="left" vertical="top" wrapText="1" readingOrder="1"/>
      <protection locked="0"/>
    </xf>
    <xf numFmtId="0" fontId="25" fillId="0" borderId="14" xfId="0" applyFont="1" applyBorder="1" applyAlignment="1">
      <alignment horizontal="center" vertical="center" wrapText="1"/>
    </xf>
    <xf numFmtId="0" fontId="25" fillId="0" borderId="14" xfId="0" applyFont="1" applyFill="1" applyBorder="1" applyAlignment="1" applyProtection="1">
      <alignment vertical="top" wrapText="1"/>
      <protection locked="0"/>
    </xf>
    <xf numFmtId="0" fontId="25" fillId="0" borderId="13" xfId="0" applyFont="1" applyFill="1" applyBorder="1" applyAlignment="1">
      <alignment horizontal="center" vertical="center"/>
    </xf>
    <xf numFmtId="0" fontId="25" fillId="0" borderId="13" xfId="0" applyFont="1" applyFill="1" applyBorder="1" applyAlignment="1">
      <alignment horizontal="left" vertical="center"/>
    </xf>
    <xf numFmtId="0" fontId="25" fillId="0" borderId="13" xfId="0" applyFont="1" applyFill="1" applyBorder="1" applyAlignment="1">
      <alignment horizontal="center" vertical="center" wrapText="1"/>
    </xf>
    <xf numFmtId="0" fontId="25" fillId="0" borderId="13" xfId="0" applyFont="1" applyFill="1" applyBorder="1" applyAlignment="1">
      <alignment horizontal="left" vertical="center" wrapText="1"/>
    </xf>
    <xf numFmtId="0" fontId="25" fillId="0" borderId="13" xfId="0" applyFont="1" applyFill="1" applyBorder="1" applyAlignment="1">
      <alignment horizontal="left" vertical="top" wrapText="1"/>
    </xf>
    <xf numFmtId="0" fontId="28" fillId="0" borderId="13" xfId="0" applyFont="1" applyFill="1" applyBorder="1" applyAlignment="1">
      <alignment horizontal="center" vertical="center" wrapText="1"/>
    </xf>
    <xf numFmtId="0" fontId="28" fillId="0" borderId="13" xfId="0" applyFont="1" applyFill="1" applyBorder="1" applyAlignment="1">
      <alignment horizontal="left" vertical="center" wrapText="1"/>
    </xf>
    <xf numFmtId="9" fontId="48" fillId="0" borderId="13" xfId="5" applyFont="1" applyFill="1" applyBorder="1" applyAlignment="1">
      <alignment horizontal="center" vertical="center"/>
    </xf>
    <xf numFmtId="0" fontId="55" fillId="11" borderId="13" xfId="0" applyFont="1" applyFill="1" applyBorder="1" applyAlignment="1">
      <alignment horizontal="center" vertical="center" wrapText="1"/>
    </xf>
    <xf numFmtId="9" fontId="7" fillId="0" borderId="13" xfId="0" applyNumberFormat="1" applyFont="1" applyFill="1" applyBorder="1" applyAlignment="1">
      <alignment horizontal="center" vertical="center"/>
    </xf>
    <xf numFmtId="9" fontId="7" fillId="0" borderId="13" xfId="5" applyFont="1" applyFill="1" applyBorder="1" applyAlignment="1">
      <alignment horizontal="center" vertical="center"/>
    </xf>
    <xf numFmtId="0" fontId="8" fillId="0" borderId="0" xfId="0" applyFont="1" applyFill="1" applyAlignment="1"/>
    <xf numFmtId="1" fontId="0" fillId="0" borderId="17" xfId="13" applyNumberFormat="1" applyFont="1" applyFill="1" applyBorder="1" applyAlignment="1">
      <alignment horizontal="justify" vertical="center" wrapText="1"/>
    </xf>
    <xf numFmtId="9" fontId="7" fillId="0" borderId="13" xfId="2" applyNumberFormat="1" applyFont="1" applyFill="1" applyBorder="1" applyAlignment="1">
      <alignment horizontal="center" vertical="center" wrapText="1"/>
    </xf>
    <xf numFmtId="0" fontId="8" fillId="0" borderId="13" xfId="0" applyFont="1" applyFill="1" applyBorder="1" applyAlignment="1">
      <alignment vertical="center" wrapText="1"/>
    </xf>
    <xf numFmtId="0" fontId="48" fillId="0" borderId="13" xfId="0" applyFont="1" applyFill="1" applyBorder="1" applyAlignment="1">
      <alignment horizontal="center" vertical="center" wrapText="1"/>
    </xf>
    <xf numFmtId="9" fontId="7" fillId="0" borderId="13" xfId="5" applyFont="1" applyFill="1" applyBorder="1" applyAlignment="1">
      <alignment horizontal="center" vertical="center"/>
    </xf>
    <xf numFmtId="0" fontId="7" fillId="0" borderId="13" xfId="0" applyFont="1" applyFill="1" applyBorder="1" applyAlignment="1">
      <alignment horizontal="justify" vertical="center" wrapText="1"/>
    </xf>
    <xf numFmtId="0" fontId="20" fillId="0" borderId="0" xfId="6" applyFont="1" applyAlignment="1">
      <alignment horizontal="left" vertical="center" wrapText="1"/>
    </xf>
    <xf numFmtId="0" fontId="63" fillId="8" borderId="44" xfId="0" applyFont="1" applyFill="1" applyBorder="1" applyAlignment="1">
      <alignment horizontal="center" vertical="center" wrapText="1"/>
    </xf>
    <xf numFmtId="0" fontId="63" fillId="8" borderId="44" xfId="0" applyFont="1" applyFill="1" applyBorder="1" applyAlignment="1">
      <alignment horizontal="left" vertical="center" wrapText="1"/>
    </xf>
    <xf numFmtId="0" fontId="63" fillId="8" borderId="45" xfId="0" applyFont="1" applyFill="1" applyBorder="1" applyAlignment="1">
      <alignment horizontal="center" vertical="center" wrapText="1"/>
    </xf>
    <xf numFmtId="0" fontId="63" fillId="8" borderId="14" xfId="0" applyFont="1" applyFill="1" applyBorder="1" applyAlignment="1">
      <alignment horizontal="center" vertical="center" wrapText="1"/>
    </xf>
    <xf numFmtId="168" fontId="62" fillId="8" borderId="46" xfId="2" applyFont="1" applyFill="1" applyBorder="1" applyAlignment="1">
      <alignment vertical="center" wrapText="1"/>
    </xf>
    <xf numFmtId="168" fontId="62" fillId="8" borderId="45" xfId="2" applyFont="1" applyFill="1" applyBorder="1" applyAlignment="1">
      <alignment horizontal="center" vertical="center" wrapText="1"/>
    </xf>
    <xf numFmtId="168" fontId="62" fillId="8" borderId="14" xfId="2" applyFont="1" applyFill="1" applyBorder="1" applyAlignment="1">
      <alignment horizontal="center" vertical="center" wrapText="1"/>
    </xf>
    <xf numFmtId="168" fontId="62" fillId="8" borderId="13" xfId="2" applyFont="1" applyFill="1" applyBorder="1" applyAlignment="1">
      <alignment horizontal="center" vertical="center" wrapText="1"/>
    </xf>
    <xf numFmtId="168" fontId="62" fillId="8" borderId="13" xfId="2" applyFont="1" applyFill="1" applyBorder="1" applyAlignment="1">
      <alignment vertical="center" wrapText="1"/>
    </xf>
    <xf numFmtId="168" fontId="62" fillId="8" borderId="47" xfId="2" applyFont="1" applyFill="1" applyBorder="1" applyAlignment="1">
      <alignment horizontal="center" vertical="center" wrapText="1"/>
    </xf>
    <xf numFmtId="0" fontId="19" fillId="0" borderId="13" xfId="0" applyFont="1" applyBorder="1" applyAlignment="1">
      <alignment vertical="top" wrapText="1"/>
    </xf>
    <xf numFmtId="0" fontId="3" fillId="0" borderId="13" xfId="0" applyFont="1" applyBorder="1" applyAlignment="1">
      <alignment wrapText="1"/>
    </xf>
    <xf numFmtId="0" fontId="25" fillId="0" borderId="0" xfId="0" applyFont="1" applyFill="1" applyBorder="1" applyAlignment="1">
      <alignment horizontal="center" vertical="center"/>
    </xf>
    <xf numFmtId="0" fontId="25" fillId="0" borderId="0" xfId="0" applyFont="1" applyFill="1" applyBorder="1" applyAlignment="1">
      <alignment horizontal="left" vertical="center"/>
    </xf>
    <xf numFmtId="0" fontId="25" fillId="0" borderId="0" xfId="0" applyFont="1" applyFill="1" applyBorder="1" applyAlignment="1">
      <alignment horizontal="left" vertical="top" wrapText="1"/>
    </xf>
    <xf numFmtId="0" fontId="25" fillId="0" borderId="0" xfId="0" quotePrefix="1" applyFont="1" applyFill="1" applyBorder="1" applyAlignment="1">
      <alignment horizontal="left" vertical="top" wrapText="1"/>
    </xf>
    <xf numFmtId="0" fontId="25" fillId="0" borderId="0" xfId="0" applyFont="1" applyFill="1" applyBorder="1" applyAlignment="1"/>
    <xf numFmtId="0" fontId="25" fillId="0" borderId="0" xfId="0" applyFont="1" applyFill="1" applyBorder="1"/>
    <xf numFmtId="0" fontId="25" fillId="0" borderId="0" xfId="0" applyFont="1" applyAlignment="1">
      <alignment horizontal="center"/>
    </xf>
    <xf numFmtId="0" fontId="19" fillId="0" borderId="0" xfId="0" applyFont="1" applyAlignment="1">
      <alignment wrapText="1"/>
    </xf>
    <xf numFmtId="0" fontId="30" fillId="0" borderId="0" xfId="0" applyFont="1" applyFill="1" applyBorder="1" applyAlignment="1">
      <alignment horizontal="center" vertical="center"/>
    </xf>
    <xf numFmtId="0" fontId="30" fillId="0" borderId="0" xfId="0" applyFont="1" applyFill="1" applyBorder="1" applyAlignment="1">
      <alignment horizontal="left" vertical="center"/>
    </xf>
    <xf numFmtId="0" fontId="30" fillId="0" borderId="0" xfId="0" applyFont="1" applyFill="1" applyBorder="1" applyAlignment="1">
      <alignment horizontal="left" vertical="top" wrapText="1"/>
    </xf>
    <xf numFmtId="0" fontId="30" fillId="0" borderId="0" xfId="0" quotePrefix="1" applyFont="1" applyFill="1" applyBorder="1" applyAlignment="1">
      <alignment horizontal="left" vertical="top" wrapText="1"/>
    </xf>
    <xf numFmtId="0" fontId="30" fillId="0" borderId="0" xfId="0" applyFont="1" applyFill="1" applyBorder="1" applyAlignment="1"/>
    <xf numFmtId="0" fontId="30" fillId="0" borderId="0" xfId="0" applyFont="1" applyFill="1" applyBorder="1"/>
    <xf numFmtId="0" fontId="20" fillId="8" borderId="17" xfId="0" applyFont="1" applyFill="1" applyBorder="1" applyAlignment="1" applyProtection="1">
      <alignment horizontal="center" vertical="center" wrapText="1" readingOrder="1"/>
      <protection locked="0"/>
    </xf>
    <xf numFmtId="0" fontId="20" fillId="8" borderId="17" xfId="0" applyFont="1" applyFill="1" applyBorder="1" applyAlignment="1" applyProtection="1">
      <alignment horizontal="left" vertical="center" wrapText="1" readingOrder="1"/>
      <protection locked="0"/>
    </xf>
    <xf numFmtId="0" fontId="20" fillId="8" borderId="17" xfId="0" applyFont="1" applyFill="1" applyBorder="1" applyAlignment="1" applyProtection="1">
      <alignment horizontal="center" vertical="center" wrapText="1"/>
      <protection locked="0"/>
    </xf>
    <xf numFmtId="164" fontId="62" fillId="8" borderId="17" xfId="10" applyFont="1" applyFill="1" applyBorder="1" applyAlignment="1">
      <alignment horizontal="center" vertical="center" wrapText="1"/>
    </xf>
    <xf numFmtId="168" fontId="20" fillId="8" borderId="13" xfId="2" applyFont="1" applyFill="1" applyBorder="1" applyAlignment="1">
      <alignment horizontal="center" vertical="center" wrapText="1"/>
    </xf>
    <xf numFmtId="164" fontId="27" fillId="0" borderId="17" xfId="10" applyFont="1" applyFill="1" applyBorder="1" applyAlignment="1">
      <alignment horizontal="center" vertical="center" wrapText="1"/>
    </xf>
    <xf numFmtId="9" fontId="28" fillId="0" borderId="13" xfId="5" applyFont="1" applyFill="1" applyBorder="1" applyAlignment="1">
      <alignment horizontal="center" vertical="center" wrapText="1"/>
    </xf>
    <xf numFmtId="176" fontId="25" fillId="0" borderId="13" xfId="0" applyNumberFormat="1" applyFont="1" applyFill="1" applyBorder="1" applyAlignment="1">
      <alignment horizontal="left" vertical="top" wrapText="1"/>
    </xf>
    <xf numFmtId="9" fontId="25" fillId="0" borderId="13" xfId="0" applyNumberFormat="1" applyFont="1" applyBorder="1" applyAlignment="1">
      <alignment vertical="center"/>
    </xf>
    <xf numFmtId="9" fontId="28" fillId="7" borderId="33" xfId="6" applyNumberFormat="1" applyFont="1" applyFill="1" applyBorder="1" applyAlignment="1">
      <alignment horizontal="center" vertical="center"/>
    </xf>
    <xf numFmtId="0" fontId="28" fillId="9" borderId="13" xfId="6" applyFont="1" applyFill="1" applyBorder="1" applyAlignment="1" applyProtection="1">
      <alignment vertical="top" wrapText="1"/>
      <protection locked="0"/>
    </xf>
    <xf numFmtId="0" fontId="28" fillId="9" borderId="17" xfId="6" applyFont="1" applyFill="1" applyBorder="1" applyAlignment="1" applyProtection="1">
      <alignment vertical="top" wrapText="1"/>
      <protection locked="0"/>
    </xf>
    <xf numFmtId="0" fontId="28" fillId="0" borderId="14" xfId="6" applyFont="1" applyFill="1" applyBorder="1" applyAlignment="1" applyProtection="1">
      <alignment vertical="top" wrapText="1"/>
      <protection locked="0"/>
    </xf>
    <xf numFmtId="0" fontId="28" fillId="9" borderId="14" xfId="6" applyFont="1" applyFill="1" applyBorder="1" applyAlignment="1" applyProtection="1">
      <alignment vertical="top" wrapText="1"/>
      <protection locked="0"/>
    </xf>
    <xf numFmtId="0" fontId="25" fillId="0" borderId="17" xfId="0" applyFont="1" applyBorder="1" applyAlignment="1">
      <alignment wrapText="1"/>
    </xf>
    <xf numFmtId="0" fontId="5" fillId="9" borderId="17" xfId="6" applyFont="1" applyFill="1" applyBorder="1" applyAlignment="1" applyProtection="1">
      <alignment vertical="center" wrapText="1"/>
      <protection locked="0"/>
    </xf>
    <xf numFmtId="0" fontId="5" fillId="0" borderId="15" xfId="6" applyFont="1" applyFill="1" applyBorder="1" applyAlignment="1" applyProtection="1">
      <alignment vertical="top" wrapText="1"/>
      <protection locked="0"/>
    </xf>
    <xf numFmtId="0" fontId="28" fillId="0" borderId="53" xfId="6" applyFont="1" applyBorder="1" applyAlignment="1">
      <alignment vertical="center"/>
    </xf>
    <xf numFmtId="0" fontId="25" fillId="0" borderId="53" xfId="0" applyFont="1" applyBorder="1" applyAlignment="1">
      <alignment horizontal="left" vertical="top" wrapText="1"/>
    </xf>
    <xf numFmtId="0" fontId="25" fillId="0" borderId="13" xfId="0" applyFont="1" applyBorder="1" applyAlignment="1">
      <alignment vertical="top" wrapText="1"/>
    </xf>
    <xf numFmtId="0" fontId="25" fillId="0" borderId="13" xfId="0" applyFont="1" applyBorder="1" applyAlignment="1">
      <alignment vertical="center" wrapText="1"/>
    </xf>
    <xf numFmtId="172" fontId="28" fillId="7" borderId="13" xfId="1" applyNumberFormat="1" applyFont="1" applyFill="1" applyBorder="1" applyAlignment="1">
      <alignment vertical="center" wrapText="1"/>
    </xf>
    <xf numFmtId="9" fontId="25" fillId="0" borderId="13" xfId="5" applyFont="1" applyBorder="1" applyAlignment="1">
      <alignment horizontal="center"/>
    </xf>
    <xf numFmtId="0" fontId="25" fillId="0" borderId="13" xfId="0" applyFont="1" applyBorder="1" applyAlignment="1">
      <alignment horizontal="left" vertical="top" wrapText="1"/>
    </xf>
    <xf numFmtId="172" fontId="28" fillId="0" borderId="13" xfId="1" applyNumberFormat="1" applyFont="1" applyFill="1" applyBorder="1" applyAlignment="1">
      <alignment vertical="center" wrapText="1"/>
    </xf>
    <xf numFmtId="9" fontId="28" fillId="7" borderId="13" xfId="2" applyNumberFormat="1" applyFont="1" applyFill="1" applyBorder="1" applyAlignment="1">
      <alignment vertical="center" wrapText="1"/>
    </xf>
    <xf numFmtId="168" fontId="28" fillId="7" borderId="13" xfId="2" applyFont="1" applyFill="1" applyBorder="1" applyAlignment="1">
      <alignment vertical="center" wrapText="1"/>
    </xf>
    <xf numFmtId="10" fontId="25" fillId="0" borderId="33" xfId="5" applyNumberFormat="1" applyFont="1" applyFill="1" applyBorder="1" applyAlignment="1">
      <alignment horizontal="center" vertical="center"/>
    </xf>
    <xf numFmtId="10" fontId="25" fillId="0" borderId="29" xfId="5" applyNumberFormat="1" applyFont="1" applyFill="1" applyBorder="1" applyAlignment="1">
      <alignment horizontal="center" vertical="center"/>
    </xf>
    <xf numFmtId="9" fontId="25" fillId="0" borderId="28" xfId="5" applyFont="1" applyFill="1" applyBorder="1" applyAlignment="1">
      <alignment horizontal="center" vertical="center"/>
    </xf>
    <xf numFmtId="9" fontId="25" fillId="0" borderId="29" xfId="5" applyFont="1" applyFill="1" applyBorder="1" applyAlignment="1">
      <alignment horizontal="center" vertical="center"/>
    </xf>
    <xf numFmtId="0" fontId="25" fillId="0" borderId="14" xfId="0" applyFont="1" applyBorder="1" applyAlignment="1">
      <alignment horizontal="center"/>
    </xf>
    <xf numFmtId="9" fontId="25" fillId="0" borderId="28" xfId="0" applyNumberFormat="1" applyFont="1" applyFill="1" applyBorder="1" applyAlignment="1">
      <alignment horizontal="center" vertical="center"/>
    </xf>
    <xf numFmtId="0" fontId="25" fillId="0" borderId="42" xfId="0" applyFont="1" applyFill="1" applyBorder="1" applyAlignment="1">
      <alignment horizontal="left" vertical="top" wrapText="1"/>
    </xf>
    <xf numFmtId="0" fontId="25" fillId="0" borderId="33" xfId="0" applyFont="1" applyFill="1" applyBorder="1" applyAlignment="1">
      <alignment horizontal="center" vertical="center"/>
    </xf>
    <xf numFmtId="9" fontId="25" fillId="0" borderId="50" xfId="0" applyNumberFormat="1" applyFont="1" applyBorder="1" applyAlignment="1">
      <alignment vertical="center" wrapText="1"/>
    </xf>
    <xf numFmtId="9" fontId="28" fillId="0" borderId="65" xfId="0" applyNumberFormat="1" applyFont="1" applyFill="1" applyBorder="1" applyAlignment="1">
      <alignment horizontal="center" vertical="center"/>
    </xf>
    <xf numFmtId="0" fontId="28" fillId="0" borderId="51" xfId="0" applyFont="1" applyFill="1" applyBorder="1" applyAlignment="1">
      <alignment horizontal="left" vertical="top" wrapText="1"/>
    </xf>
    <xf numFmtId="0" fontId="28" fillId="0" borderId="58" xfId="0" applyFont="1" applyFill="1" applyBorder="1" applyAlignment="1">
      <alignment horizontal="left" vertical="top" wrapText="1"/>
    </xf>
    <xf numFmtId="1" fontId="28" fillId="0" borderId="13" xfId="6" applyNumberFormat="1" applyFont="1" applyBorder="1" applyAlignment="1">
      <alignment vertical="center" wrapText="1"/>
    </xf>
    <xf numFmtId="9" fontId="28" fillId="0" borderId="53" xfId="6" applyNumberFormat="1" applyFont="1" applyBorder="1" applyAlignment="1">
      <alignment vertical="center" wrapText="1"/>
    </xf>
    <xf numFmtId="0" fontId="28" fillId="0" borderId="54" xfId="0" applyFont="1" applyFill="1" applyBorder="1" applyAlignment="1">
      <alignment horizontal="left" vertical="top" wrapText="1"/>
    </xf>
    <xf numFmtId="0" fontId="40" fillId="13" borderId="50" xfId="0" applyFont="1" applyFill="1" applyBorder="1" applyAlignment="1">
      <alignment horizontal="center" vertical="center" wrapText="1"/>
    </xf>
    <xf numFmtId="9" fontId="25" fillId="0" borderId="65" xfId="0" applyNumberFormat="1" applyFont="1" applyFill="1" applyBorder="1" applyAlignment="1">
      <alignment horizontal="center" vertical="center"/>
    </xf>
    <xf numFmtId="0" fontId="40" fillId="0" borderId="51" xfId="0" applyFont="1" applyFill="1" applyBorder="1" applyAlignment="1">
      <alignment horizontal="left" vertical="top" wrapText="1"/>
    </xf>
    <xf numFmtId="0" fontId="40" fillId="13" borderId="13" xfId="0" applyFont="1" applyFill="1" applyBorder="1" applyAlignment="1">
      <alignment horizontal="center" vertical="center" wrapText="1"/>
    </xf>
    <xf numFmtId="1" fontId="25" fillId="0" borderId="34" xfId="0" applyNumberFormat="1" applyFont="1" applyFill="1" applyBorder="1" applyAlignment="1">
      <alignment horizontal="center" vertical="center"/>
    </xf>
    <xf numFmtId="0" fontId="40" fillId="0" borderId="58" xfId="0" applyFont="1" applyFill="1" applyBorder="1" applyAlignment="1">
      <alignment horizontal="left" vertical="top" wrapText="1"/>
    </xf>
    <xf numFmtId="0" fontId="40" fillId="13" borderId="53" xfId="0" applyFont="1" applyFill="1" applyBorder="1" applyAlignment="1">
      <alignment horizontal="center" vertical="center" wrapText="1"/>
    </xf>
    <xf numFmtId="1" fontId="25" fillId="0" borderId="68" xfId="0" applyNumberFormat="1" applyFont="1" applyFill="1" applyBorder="1" applyAlignment="1">
      <alignment horizontal="center" vertical="center"/>
    </xf>
    <xf numFmtId="0" fontId="40" fillId="0" borderId="54" xfId="0" applyFont="1" applyFill="1" applyBorder="1" applyAlignment="1">
      <alignment horizontal="left" vertical="top" wrapText="1"/>
    </xf>
    <xf numFmtId="0" fontId="55" fillId="2" borderId="0" xfId="0" applyFont="1" applyFill="1" applyBorder="1" applyAlignment="1">
      <alignment horizontal="left" vertical="center" wrapText="1"/>
    </xf>
    <xf numFmtId="9" fontId="53" fillId="0" borderId="13" xfId="5" applyFont="1" applyFill="1" applyBorder="1" applyAlignment="1">
      <alignment horizontal="center" vertical="center"/>
    </xf>
    <xf numFmtId="0" fontId="8" fillId="0" borderId="13" xfId="0" applyFont="1" applyFill="1" applyBorder="1" applyAlignment="1">
      <alignment horizontal="justify" vertical="center" wrapText="1"/>
    </xf>
    <xf numFmtId="180" fontId="14" fillId="0" borderId="17" xfId="0" applyNumberFormat="1" applyFont="1" applyFill="1" applyBorder="1" applyAlignment="1" applyProtection="1">
      <alignment horizontal="left" vertical="top" wrapText="1"/>
      <protection locked="0"/>
    </xf>
    <xf numFmtId="180" fontId="14" fillId="0" borderId="13" xfId="0" applyNumberFormat="1" applyFont="1" applyFill="1" applyBorder="1" applyAlignment="1" applyProtection="1">
      <alignment horizontal="left" vertical="top" wrapText="1"/>
      <protection locked="0"/>
    </xf>
    <xf numFmtId="1" fontId="0" fillId="0" borderId="13" xfId="13" applyNumberFormat="1" applyFont="1" applyBorder="1" applyAlignment="1">
      <alignment horizontal="left" vertical="center" wrapText="1"/>
    </xf>
    <xf numFmtId="1" fontId="7" fillId="0" borderId="13" xfId="13" applyNumberFormat="1" applyFont="1" applyBorder="1" applyAlignment="1">
      <alignment vertical="top" wrapText="1"/>
    </xf>
    <xf numFmtId="1" fontId="7" fillId="0" borderId="17" xfId="13" applyNumberFormat="1" applyFont="1" applyBorder="1" applyAlignment="1">
      <alignment horizontal="left" vertical="top" wrapText="1"/>
    </xf>
    <xf numFmtId="1" fontId="8" fillId="0" borderId="13" xfId="13" applyNumberFormat="1" applyFont="1" applyBorder="1" applyAlignment="1">
      <alignment horizontal="left" vertical="center" wrapText="1"/>
    </xf>
    <xf numFmtId="1" fontId="7" fillId="0" borderId="13" xfId="13" applyNumberFormat="1" applyFont="1" applyBorder="1" applyAlignment="1">
      <alignment vertical="center" wrapText="1"/>
    </xf>
    <xf numFmtId="1" fontId="7" fillId="0" borderId="13" xfId="13" applyNumberFormat="1" applyFont="1" applyBorder="1" applyAlignment="1">
      <alignment horizontal="left" vertical="center" wrapText="1"/>
    </xf>
    <xf numFmtId="1" fontId="7" fillId="0" borderId="13" xfId="13" applyNumberFormat="1" applyFont="1" applyBorder="1" applyAlignment="1">
      <alignment horizontal="left" vertical="top" wrapText="1"/>
    </xf>
    <xf numFmtId="1" fontId="7" fillId="0" borderId="53" xfId="13" applyNumberFormat="1" applyFont="1" applyBorder="1" applyAlignment="1">
      <alignment horizontal="justify" vertical="center" wrapText="1"/>
    </xf>
    <xf numFmtId="1" fontId="61" fillId="0" borderId="13" xfId="13" applyNumberFormat="1" applyFont="1" applyBorder="1" applyAlignment="1">
      <alignment horizontal="justify" vertical="center" wrapText="1"/>
    </xf>
    <xf numFmtId="1" fontId="7" fillId="0" borderId="13" xfId="13" applyNumberFormat="1" applyFont="1" applyFill="1" applyBorder="1" applyAlignment="1">
      <alignment horizontal="center" vertical="center" wrapText="1"/>
    </xf>
    <xf numFmtId="1" fontId="7" fillId="0" borderId="13" xfId="13" applyNumberFormat="1" applyFont="1" applyFill="1" applyBorder="1" applyAlignment="1">
      <alignment horizontal="center" vertical="center"/>
    </xf>
    <xf numFmtId="1" fontId="7" fillId="0" borderId="13" xfId="13" applyNumberFormat="1" applyFont="1" applyFill="1" applyBorder="1" applyAlignment="1">
      <alignment horizontal="justify" vertical="center" wrapText="1"/>
    </xf>
    <xf numFmtId="0" fontId="7" fillId="7" borderId="17" xfId="0" applyFont="1" applyFill="1" applyBorder="1" applyAlignment="1">
      <alignment horizontal="justify" vertical="center" wrapText="1"/>
    </xf>
    <xf numFmtId="0" fontId="55" fillId="11" borderId="17" xfId="0" applyFont="1" applyFill="1" applyBorder="1" applyAlignment="1">
      <alignment horizontal="center" vertical="center" wrapText="1"/>
    </xf>
    <xf numFmtId="0" fontId="47" fillId="11" borderId="17" xfId="0" applyFont="1" applyFill="1" applyBorder="1" applyAlignment="1">
      <alignment horizontal="center" vertical="center" wrapText="1"/>
    </xf>
    <xf numFmtId="1" fontId="5" fillId="0" borderId="13" xfId="13" applyNumberFormat="1" applyFont="1" applyFill="1" applyBorder="1" applyAlignment="1">
      <alignment horizontal="left" vertical="center" wrapText="1"/>
    </xf>
    <xf numFmtId="1" fontId="0" fillId="0" borderId="13" xfId="13" applyNumberFormat="1" applyFont="1" applyFill="1" applyBorder="1" applyAlignment="1">
      <alignment horizontal="left" vertical="center"/>
    </xf>
    <xf numFmtId="49" fontId="5" fillId="0" borderId="13" xfId="13" applyNumberFormat="1" applyFont="1" applyFill="1" applyBorder="1" applyAlignment="1">
      <alignment horizontal="justify" vertical="center" wrapText="1"/>
    </xf>
    <xf numFmtId="49" fontId="7" fillId="0" borderId="13" xfId="0" applyNumberFormat="1" applyFont="1" applyFill="1" applyBorder="1" applyAlignment="1">
      <alignment horizontal="justify" vertical="center" wrapText="1"/>
    </xf>
    <xf numFmtId="49" fontId="5" fillId="0" borderId="13" xfId="0" applyNumberFormat="1" applyFont="1" applyFill="1" applyBorder="1" applyAlignment="1">
      <alignment horizontal="justify" vertical="center" wrapText="1"/>
    </xf>
    <xf numFmtId="1" fontId="0" fillId="0" borderId="13" xfId="13" applyNumberFormat="1" applyFont="1" applyFill="1" applyBorder="1" applyAlignment="1">
      <alignment horizontal="center" vertical="center" wrapText="1"/>
    </xf>
    <xf numFmtId="1" fontId="0" fillId="0" borderId="13" xfId="13" applyNumberFormat="1" applyFont="1" applyFill="1" applyBorder="1" applyAlignment="1">
      <alignment horizontal="left" vertical="center" wrapText="1"/>
    </xf>
    <xf numFmtId="49" fontId="7" fillId="0" borderId="14" xfId="0" applyNumberFormat="1" applyFont="1" applyFill="1" applyBorder="1" applyAlignment="1" applyProtection="1">
      <alignment horizontal="justify" vertical="center" wrapText="1"/>
      <protection locked="0"/>
    </xf>
    <xf numFmtId="49" fontId="7" fillId="0" borderId="13" xfId="0" applyNumberFormat="1" applyFont="1" applyFill="1" applyBorder="1" applyAlignment="1" applyProtection="1">
      <alignment horizontal="justify" vertical="center" wrapText="1"/>
      <protection locked="0"/>
    </xf>
    <xf numFmtId="1" fontId="5" fillId="0" borderId="13" xfId="13" applyNumberFormat="1" applyFont="1" applyFill="1" applyBorder="1" applyAlignment="1">
      <alignment horizontal="justify" vertical="top" wrapText="1"/>
    </xf>
    <xf numFmtId="0" fontId="8" fillId="0" borderId="13" xfId="0" applyFont="1" applyBorder="1" applyAlignment="1">
      <alignment horizontal="justify" vertical="center" wrapText="1"/>
    </xf>
    <xf numFmtId="1" fontId="0" fillId="0" borderId="17" xfId="13" applyNumberFormat="1" applyFont="1" applyBorder="1" applyAlignment="1">
      <alignment horizontal="justify" vertical="center" wrapText="1"/>
    </xf>
    <xf numFmtId="1" fontId="7" fillId="0" borderId="13" xfId="5" applyNumberFormat="1" applyFont="1" applyBorder="1" applyAlignment="1">
      <alignment horizontal="center" vertical="center"/>
    </xf>
    <xf numFmtId="1" fontId="7" fillId="0" borderId="13" xfId="13" applyNumberFormat="1" applyFont="1" applyFill="1" applyBorder="1" applyAlignment="1">
      <alignment horizontal="justify" vertical="center"/>
    </xf>
    <xf numFmtId="180" fontId="7" fillId="0" borderId="13" xfId="0" applyNumberFormat="1" applyFont="1" applyFill="1" applyBorder="1" applyAlignment="1" applyProtection="1">
      <alignment horizontal="left" vertical="top" wrapText="1"/>
      <protection locked="0"/>
    </xf>
    <xf numFmtId="180" fontId="7" fillId="0" borderId="71" xfId="0" applyNumberFormat="1" applyFont="1" applyFill="1" applyBorder="1" applyAlignment="1" applyProtection="1">
      <alignment horizontal="left" vertical="top" wrapText="1"/>
      <protection locked="0"/>
    </xf>
    <xf numFmtId="9" fontId="7" fillId="0" borderId="17" xfId="5" applyFont="1" applyFill="1" applyBorder="1" applyAlignment="1" applyProtection="1">
      <alignment horizontal="center" vertical="center" wrapText="1"/>
      <protection locked="0"/>
    </xf>
    <xf numFmtId="9" fontId="7" fillId="0" borderId="70" xfId="5" applyFont="1" applyFill="1" applyBorder="1" applyAlignment="1" applyProtection="1">
      <alignment horizontal="center" vertical="center" wrapText="1"/>
      <protection locked="0"/>
    </xf>
    <xf numFmtId="1" fontId="14" fillId="0" borderId="13" xfId="13" applyNumberFormat="1" applyFont="1" applyFill="1" applyBorder="1" applyAlignment="1">
      <alignment horizontal="justify" vertical="center"/>
    </xf>
    <xf numFmtId="1" fontId="14" fillId="0" borderId="13" xfId="13" applyNumberFormat="1" applyFont="1" applyFill="1" applyBorder="1" applyAlignment="1">
      <alignment horizontal="justify" vertical="center" wrapText="1"/>
    </xf>
    <xf numFmtId="0" fontId="14" fillId="0" borderId="17" xfId="0" applyFont="1" applyFill="1" applyBorder="1" applyAlignment="1">
      <alignment horizontal="justify" vertical="center" wrapText="1"/>
    </xf>
    <xf numFmtId="1" fontId="5" fillId="0" borderId="13" xfId="13" applyNumberFormat="1" applyFont="1" applyFill="1" applyBorder="1" applyAlignment="1">
      <alignment horizontal="justify" vertical="center" wrapText="1"/>
    </xf>
    <xf numFmtId="1" fontId="5" fillId="0" borderId="13" xfId="13" applyNumberFormat="1" applyFont="1" applyFill="1" applyBorder="1" applyAlignment="1">
      <alignment horizontal="left" vertical="top" wrapText="1"/>
    </xf>
    <xf numFmtId="1" fontId="5" fillId="0" borderId="13" xfId="13" applyNumberFormat="1" applyFont="1" applyBorder="1" applyAlignment="1">
      <alignment horizontal="left" vertical="top" wrapText="1"/>
    </xf>
    <xf numFmtId="1" fontId="0" fillId="0" borderId="13" xfId="13" applyNumberFormat="1" applyFont="1" applyBorder="1" applyAlignment="1">
      <alignment horizontal="left" vertical="top" wrapText="1"/>
    </xf>
    <xf numFmtId="1" fontId="8" fillId="0" borderId="13" xfId="13" applyNumberFormat="1" applyFont="1" applyFill="1" applyBorder="1" applyAlignment="1">
      <alignment horizontal="left" vertical="center"/>
    </xf>
    <xf numFmtId="0" fontId="7" fillId="0" borderId="13" xfId="0" applyFont="1" applyFill="1" applyBorder="1" applyAlignment="1">
      <alignment horizontal="center" vertical="center" wrapText="1"/>
    </xf>
    <xf numFmtId="9" fontId="7" fillId="0" borderId="13" xfId="0" applyNumberFormat="1" applyFont="1" applyFill="1" applyBorder="1" applyAlignment="1">
      <alignment horizontal="center" vertical="center" wrapText="1"/>
    </xf>
    <xf numFmtId="0" fontId="7" fillId="0" borderId="13" xfId="0" applyFont="1" applyFill="1" applyBorder="1"/>
    <xf numFmtId="0" fontId="5" fillId="7" borderId="13" xfId="0" applyFont="1" applyFill="1" applyBorder="1" applyAlignment="1">
      <alignment horizontal="left" vertical="center" wrapText="1"/>
    </xf>
    <xf numFmtId="49" fontId="5" fillId="7" borderId="14" xfId="0" applyNumberFormat="1" applyFont="1" applyFill="1" applyBorder="1" applyAlignment="1">
      <alignment horizontal="justify" vertical="center" wrapText="1"/>
    </xf>
    <xf numFmtId="181" fontId="7" fillId="0" borderId="13" xfId="0" applyNumberFormat="1" applyFont="1" applyFill="1" applyBorder="1" applyAlignment="1">
      <alignment horizontal="center" vertical="center"/>
    </xf>
    <xf numFmtId="0" fontId="7" fillId="0" borderId="13" xfId="0" applyFont="1" applyFill="1" applyBorder="1"/>
    <xf numFmtId="0" fontId="8" fillId="0" borderId="13" xfId="0" applyFont="1" applyFill="1" applyBorder="1" applyAlignment="1">
      <alignment vertical="top" wrapText="1"/>
    </xf>
    <xf numFmtId="0" fontId="10" fillId="12" borderId="62" xfId="0" applyFont="1" applyFill="1" applyBorder="1" applyAlignment="1">
      <alignment horizontal="center" vertical="center"/>
    </xf>
    <xf numFmtId="0" fontId="10" fillId="12" borderId="63" xfId="0" applyFont="1" applyFill="1" applyBorder="1" applyAlignment="1">
      <alignment horizontal="center" vertical="center"/>
    </xf>
    <xf numFmtId="0" fontId="10" fillId="12" borderId="64" xfId="0" applyFont="1" applyFill="1" applyBorder="1" applyAlignment="1">
      <alignment horizontal="center" vertical="center"/>
    </xf>
    <xf numFmtId="0" fontId="25" fillId="0" borderId="66" xfId="9" applyFont="1" applyFill="1" applyBorder="1" applyAlignment="1">
      <alignment horizontal="center" vertical="center" wrapText="1"/>
    </xf>
    <xf numFmtId="0" fontId="25" fillId="0" borderId="67" xfId="9" applyFont="1" applyFill="1" applyBorder="1" applyAlignment="1">
      <alignment horizontal="center" vertical="center" wrapText="1"/>
    </xf>
    <xf numFmtId="0" fontId="25" fillId="0" borderId="52" xfId="9" applyFont="1" applyFill="1" applyBorder="1" applyAlignment="1">
      <alignment horizontal="center" vertical="center" wrapText="1"/>
    </xf>
    <xf numFmtId="0" fontId="25" fillId="0" borderId="50" xfId="9" applyFont="1" applyFill="1" applyBorder="1" applyAlignment="1">
      <alignment horizontal="center" vertical="center" wrapText="1"/>
    </xf>
    <xf numFmtId="0" fontId="25" fillId="0" borderId="13" xfId="9" applyFont="1" applyFill="1" applyBorder="1" applyAlignment="1">
      <alignment horizontal="center" vertical="center" wrapText="1"/>
    </xf>
    <xf numFmtId="0" fontId="25" fillId="0" borderId="53" xfId="9" applyFont="1" applyFill="1" applyBorder="1" applyAlignment="1">
      <alignment horizontal="center" vertical="center" wrapText="1"/>
    </xf>
    <xf numFmtId="9" fontId="25" fillId="0" borderId="14" xfId="0" applyNumberFormat="1" applyFont="1" applyFill="1" applyBorder="1" applyAlignment="1">
      <alignment horizontal="center" vertical="center"/>
    </xf>
    <xf numFmtId="0" fontId="25" fillId="0" borderId="15" xfId="0" applyFont="1" applyFill="1" applyBorder="1" applyAlignment="1">
      <alignment horizontal="center" vertical="center"/>
    </xf>
    <xf numFmtId="0" fontId="25" fillId="0" borderId="42" xfId="0" applyFont="1" applyFill="1" applyBorder="1" applyAlignment="1">
      <alignment horizontal="left" vertical="top" wrapText="1"/>
    </xf>
    <xf numFmtId="0" fontId="25" fillId="0" borderId="43" xfId="0" applyFont="1" applyFill="1" applyBorder="1" applyAlignment="1">
      <alignment horizontal="left" vertical="top" wrapText="1"/>
    </xf>
    <xf numFmtId="0" fontId="22" fillId="15" borderId="28" xfId="0" applyFont="1" applyFill="1" applyBorder="1" applyAlignment="1">
      <alignment horizontal="left" vertical="center"/>
    </xf>
    <xf numFmtId="0" fontId="22" fillId="15" borderId="38" xfId="0" applyFont="1" applyFill="1" applyBorder="1" applyAlignment="1">
      <alignment horizontal="left" vertical="center"/>
    </xf>
    <xf numFmtId="0" fontId="22" fillId="15" borderId="49" xfId="0" applyFont="1" applyFill="1" applyBorder="1" applyAlignment="1">
      <alignment horizontal="left" vertical="center"/>
    </xf>
    <xf numFmtId="0" fontId="2" fillId="0" borderId="66" xfId="9" applyFont="1" applyFill="1" applyBorder="1" applyAlignment="1">
      <alignment horizontal="center" vertical="center" wrapText="1"/>
    </xf>
    <xf numFmtId="0" fontId="2" fillId="0" borderId="67" xfId="9" applyFont="1" applyFill="1" applyBorder="1" applyAlignment="1">
      <alignment horizontal="center" vertical="center" wrapText="1"/>
    </xf>
    <xf numFmtId="0" fontId="2" fillId="0" borderId="50" xfId="9" applyFont="1" applyFill="1" applyBorder="1" applyAlignment="1">
      <alignment horizontal="center" vertical="center" wrapText="1"/>
    </xf>
    <xf numFmtId="0" fontId="2" fillId="0" borderId="13" xfId="9" applyFont="1" applyFill="1" applyBorder="1" applyAlignment="1">
      <alignment horizontal="center" vertical="center" wrapText="1"/>
    </xf>
    <xf numFmtId="0" fontId="20" fillId="0" borderId="50" xfId="0" applyFont="1" applyFill="1" applyBorder="1" applyAlignment="1" applyProtection="1">
      <alignment horizontal="center" vertical="center" wrapText="1"/>
      <protection locked="0"/>
    </xf>
    <xf numFmtId="0" fontId="20" fillId="0" borderId="13" xfId="0" applyFont="1" applyFill="1" applyBorder="1" applyAlignment="1" applyProtection="1">
      <alignment horizontal="center" vertical="center" wrapText="1"/>
      <protection locked="0"/>
    </xf>
    <xf numFmtId="0" fontId="20" fillId="0" borderId="53" xfId="0" applyFont="1" applyFill="1" applyBorder="1" applyAlignment="1" applyProtection="1">
      <alignment horizontal="center" vertical="center" wrapText="1"/>
      <protection locked="0"/>
    </xf>
    <xf numFmtId="0" fontId="28" fillId="0" borderId="50" xfId="0" applyFont="1" applyFill="1" applyBorder="1" applyAlignment="1" applyProtection="1">
      <alignment horizontal="left" vertical="center" wrapText="1"/>
      <protection locked="0"/>
    </xf>
    <xf numFmtId="0" fontId="28" fillId="0" borderId="13" xfId="0" applyFont="1" applyFill="1" applyBorder="1" applyAlignment="1" applyProtection="1">
      <alignment horizontal="left" vertical="center" wrapText="1"/>
      <protection locked="0"/>
    </xf>
    <xf numFmtId="0" fontId="28" fillId="0" borderId="53" xfId="0" applyFont="1" applyFill="1" applyBorder="1" applyAlignment="1" applyProtection="1">
      <alignment horizontal="left" vertical="center" wrapText="1"/>
      <protection locked="0"/>
    </xf>
    <xf numFmtId="0" fontId="20" fillId="0" borderId="67" xfId="6" applyFont="1" applyBorder="1" applyAlignment="1">
      <alignment horizontal="center" vertical="center" wrapText="1"/>
    </xf>
    <xf numFmtId="0" fontId="22" fillId="16" borderId="33" xfId="0" applyFont="1" applyFill="1" applyBorder="1" applyAlignment="1">
      <alignment horizontal="center" vertical="center"/>
    </xf>
    <xf numFmtId="0" fontId="22" fillId="16" borderId="0" xfId="0" applyFont="1" applyFill="1" applyBorder="1" applyAlignment="1">
      <alignment horizontal="center" vertical="center"/>
    </xf>
    <xf numFmtId="0" fontId="22" fillId="16" borderId="30" xfId="0" applyFont="1" applyFill="1" applyBorder="1" applyAlignment="1">
      <alignment horizontal="center" vertical="center"/>
    </xf>
    <xf numFmtId="0" fontId="37" fillId="0" borderId="14" xfId="0" applyFont="1" applyBorder="1" applyAlignment="1">
      <alignment horizontal="center" vertical="center"/>
    </xf>
    <xf numFmtId="0" fontId="37" fillId="0" borderId="17" xfId="0" applyFont="1" applyBorder="1" applyAlignment="1">
      <alignment horizontal="center" vertical="center"/>
    </xf>
    <xf numFmtId="0" fontId="25" fillId="0" borderId="13" xfId="0" applyFont="1" applyBorder="1" applyAlignment="1">
      <alignment horizontal="left" vertical="center" wrapText="1"/>
    </xf>
    <xf numFmtId="0" fontId="25" fillId="0" borderId="13" xfId="0" applyFont="1" applyFill="1" applyBorder="1" applyAlignment="1" applyProtection="1">
      <alignment horizontal="left" vertical="top" wrapText="1" readingOrder="1"/>
      <protection locked="0"/>
    </xf>
    <xf numFmtId="0" fontId="25" fillId="0" borderId="13" xfId="0" applyFont="1" applyBorder="1" applyAlignment="1">
      <alignment horizontal="center" vertical="top" wrapText="1"/>
    </xf>
    <xf numFmtId="0" fontId="25" fillId="0" borderId="13" xfId="0" applyFont="1" applyFill="1" applyBorder="1" applyAlignment="1" applyProtection="1">
      <alignment vertical="top" wrapText="1"/>
      <protection locked="0"/>
    </xf>
    <xf numFmtId="0" fontId="25" fillId="0" borderId="13" xfId="0" applyFont="1" applyBorder="1" applyAlignment="1">
      <alignment horizontal="center"/>
    </xf>
    <xf numFmtId="0" fontId="25" fillId="0" borderId="14" xfId="0" applyFont="1" applyBorder="1" applyAlignment="1">
      <alignment horizontal="center"/>
    </xf>
    <xf numFmtId="0" fontId="25" fillId="0" borderId="17" xfId="0" applyFont="1" applyBorder="1" applyAlignment="1">
      <alignment horizontal="center"/>
    </xf>
    <xf numFmtId="9" fontId="25" fillId="0" borderId="14" xfId="5" applyFont="1" applyFill="1" applyBorder="1" applyAlignment="1">
      <alignment horizontal="center" vertical="center"/>
    </xf>
    <xf numFmtId="9" fontId="25" fillId="0" borderId="17" xfId="5" applyFont="1" applyFill="1" applyBorder="1" applyAlignment="1">
      <alignment horizontal="center" vertical="center"/>
    </xf>
    <xf numFmtId="0" fontId="25" fillId="0" borderId="61" xfId="0" applyFont="1" applyFill="1" applyBorder="1" applyAlignment="1">
      <alignment horizontal="left" vertical="top" wrapText="1"/>
    </xf>
    <xf numFmtId="0" fontId="25" fillId="0" borderId="27" xfId="0" applyFont="1" applyBorder="1" applyAlignment="1">
      <alignment horizontal="left" vertical="center" wrapText="1"/>
    </xf>
    <xf numFmtId="0" fontId="25" fillId="0" borderId="31" xfId="0" applyFont="1" applyBorder="1" applyAlignment="1">
      <alignment horizontal="left" vertical="center" wrapText="1"/>
    </xf>
    <xf numFmtId="0" fontId="25" fillId="0" borderId="14" xfId="0" applyFont="1" applyFill="1" applyBorder="1" applyAlignment="1" applyProtection="1">
      <alignment horizontal="left" vertical="top" wrapText="1" readingOrder="1"/>
      <protection locked="0"/>
    </xf>
    <xf numFmtId="0" fontId="25" fillId="0" borderId="17" xfId="0" applyFont="1" applyFill="1" applyBorder="1" applyAlignment="1" applyProtection="1">
      <alignment horizontal="left" vertical="top" wrapText="1" readingOrder="1"/>
      <protection locked="0"/>
    </xf>
    <xf numFmtId="0" fontId="25" fillId="0" borderId="14"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14" xfId="0" applyFont="1" applyFill="1" applyBorder="1" applyAlignment="1" applyProtection="1">
      <alignment vertical="top" wrapText="1"/>
      <protection locked="0"/>
    </xf>
    <xf numFmtId="0" fontId="25" fillId="0" borderId="17" xfId="0" applyFont="1" applyFill="1" applyBorder="1" applyAlignment="1" applyProtection="1">
      <alignment vertical="top" wrapText="1"/>
      <protection locked="0"/>
    </xf>
    <xf numFmtId="178" fontId="36" fillId="0" borderId="14" xfId="4" applyNumberFormat="1" applyFont="1" applyFill="1" applyBorder="1" applyAlignment="1">
      <alignment horizontal="center" vertical="center" wrapText="1"/>
    </xf>
    <xf numFmtId="178" fontId="36" fillId="0" borderId="17" xfId="4" applyNumberFormat="1" applyFont="1" applyFill="1" applyBorder="1" applyAlignment="1">
      <alignment horizontal="center" vertical="center" wrapText="1"/>
    </xf>
    <xf numFmtId="0" fontId="22" fillId="16" borderId="34" xfId="0" applyFont="1" applyFill="1" applyBorder="1" applyAlignment="1">
      <alignment horizontal="center" vertical="center" wrapText="1"/>
    </xf>
    <xf numFmtId="0" fontId="22" fillId="16" borderId="49"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30" fillId="0" borderId="13" xfId="0" applyFont="1" applyBorder="1" applyAlignment="1">
      <alignment horizontal="center" vertical="center"/>
    </xf>
    <xf numFmtId="0" fontId="22" fillId="16" borderId="34" xfId="0" applyFont="1" applyFill="1" applyBorder="1" applyAlignment="1">
      <alignment horizontal="center" vertical="center"/>
    </xf>
    <xf numFmtId="0" fontId="22" fillId="16" borderId="49" xfId="0" applyFont="1" applyFill="1" applyBorder="1" applyAlignment="1">
      <alignment horizontal="center" vertical="center"/>
    </xf>
    <xf numFmtId="0" fontId="38" fillId="0" borderId="14" xfId="0" applyFont="1" applyFill="1" applyBorder="1" applyAlignment="1" applyProtection="1">
      <alignment horizontal="center" vertical="center" wrapText="1"/>
      <protection locked="0"/>
    </xf>
    <xf numFmtId="0" fontId="38" fillId="0" borderId="15" xfId="0" applyFont="1" applyFill="1" applyBorder="1" applyAlignment="1" applyProtection="1">
      <alignment horizontal="center" vertical="center" wrapText="1"/>
      <protection locked="0"/>
    </xf>
    <xf numFmtId="0" fontId="38" fillId="0" borderId="17" xfId="0" applyFont="1" applyFill="1" applyBorder="1" applyAlignment="1" applyProtection="1">
      <alignment horizontal="center" vertical="center" wrapText="1"/>
      <protection locked="0"/>
    </xf>
    <xf numFmtId="10" fontId="25" fillId="0" borderId="15" xfId="5" applyNumberFormat="1" applyFont="1" applyFill="1" applyBorder="1" applyAlignment="1">
      <alignment horizontal="center" vertical="center"/>
    </xf>
    <xf numFmtId="10" fontId="25" fillId="0" borderId="17" xfId="5" applyNumberFormat="1" applyFont="1" applyFill="1" applyBorder="1" applyAlignment="1">
      <alignment horizontal="center" vertical="center"/>
    </xf>
    <xf numFmtId="0" fontId="35" fillId="0" borderId="13" xfId="0" applyFont="1" applyFill="1" applyBorder="1" applyAlignment="1" applyProtection="1">
      <alignment horizontal="left" vertical="center" wrapText="1"/>
      <protection locked="0"/>
    </xf>
    <xf numFmtId="0" fontId="35" fillId="0" borderId="53" xfId="0" applyFont="1" applyFill="1" applyBorder="1" applyAlignment="1" applyProtection="1">
      <alignment horizontal="left" vertical="center" wrapText="1"/>
      <protection locked="0"/>
    </xf>
    <xf numFmtId="9" fontId="25" fillId="0" borderId="13" xfId="0" applyNumberFormat="1" applyFont="1" applyBorder="1" applyAlignment="1">
      <alignment vertical="center" wrapText="1"/>
    </xf>
    <xf numFmtId="9" fontId="25" fillId="0" borderId="53" xfId="0" applyNumberFormat="1" applyFont="1" applyBorder="1" applyAlignment="1">
      <alignment vertical="center" wrapText="1"/>
    </xf>
    <xf numFmtId="0" fontId="25" fillId="0" borderId="14" xfId="0" applyFont="1" applyBorder="1" applyAlignment="1">
      <alignment horizontal="center" vertical="center"/>
    </xf>
    <xf numFmtId="0" fontId="25" fillId="0" borderId="15" xfId="0" applyFont="1" applyBorder="1" applyAlignment="1">
      <alignment horizontal="center" vertical="center"/>
    </xf>
    <xf numFmtId="0" fontId="25" fillId="0" borderId="60" xfId="0" applyFont="1" applyBorder="1" applyAlignment="1">
      <alignment horizontal="center" vertical="center"/>
    </xf>
    <xf numFmtId="0" fontId="25" fillId="0" borderId="14" xfId="0" applyFont="1" applyBorder="1" applyAlignment="1">
      <alignment vertical="top" wrapText="1"/>
    </xf>
    <xf numFmtId="0" fontId="25" fillId="0" borderId="15" xfId="0" applyFont="1" applyBorder="1" applyAlignment="1">
      <alignment vertical="top" wrapText="1"/>
    </xf>
    <xf numFmtId="0" fontId="25" fillId="0" borderId="60" xfId="0" applyFont="1" applyBorder="1" applyAlignment="1">
      <alignment vertical="top" wrapText="1"/>
    </xf>
    <xf numFmtId="0" fontId="22" fillId="16" borderId="29" xfId="0" applyFont="1" applyFill="1" applyBorder="1" applyAlignment="1">
      <alignment horizontal="center" vertical="center" wrapText="1"/>
    </xf>
    <xf numFmtId="0" fontId="22" fillId="16" borderId="30" xfId="0" applyFont="1" applyFill="1" applyBorder="1" applyAlignment="1">
      <alignment horizontal="center" vertical="center" wrapText="1"/>
    </xf>
    <xf numFmtId="0" fontId="36" fillId="0" borderId="15" xfId="6" applyFont="1" applyFill="1" applyBorder="1" applyAlignment="1">
      <alignment horizontal="left" vertical="center" wrapText="1"/>
    </xf>
    <xf numFmtId="179" fontId="36" fillId="0" borderId="15" xfId="4" applyNumberFormat="1" applyFont="1" applyFill="1" applyBorder="1" applyAlignment="1">
      <alignment horizontal="center" vertical="center" wrapText="1"/>
    </xf>
    <xf numFmtId="0" fontId="36" fillId="0" borderId="13" xfId="0" applyFont="1" applyFill="1" applyBorder="1" applyAlignment="1">
      <alignment horizontal="center" vertical="center" wrapText="1"/>
    </xf>
    <xf numFmtId="0" fontId="28" fillId="0" borderId="13" xfId="0" applyFont="1" applyFill="1" applyBorder="1" applyAlignment="1">
      <alignment horizontal="left" vertical="center" wrapText="1"/>
    </xf>
    <xf numFmtId="0" fontId="28" fillId="0" borderId="13" xfId="0" applyFont="1" applyFill="1" applyBorder="1" applyAlignment="1">
      <alignment horizontal="center" vertical="center" wrapText="1"/>
    </xf>
    <xf numFmtId="0" fontId="36" fillId="0" borderId="13" xfId="6" applyFont="1" applyFill="1" applyBorder="1" applyAlignment="1">
      <alignment horizontal="left" vertical="center" wrapText="1"/>
    </xf>
    <xf numFmtId="179" fontId="36" fillId="0" borderId="34" xfId="4" applyNumberFormat="1" applyFont="1" applyFill="1" applyBorder="1" applyAlignment="1">
      <alignment horizontal="center" vertical="center"/>
    </xf>
    <xf numFmtId="179" fontId="36" fillId="0" borderId="34" xfId="4" applyNumberFormat="1" applyFont="1" applyBorder="1" applyAlignment="1">
      <alignment horizontal="center" vertical="center"/>
    </xf>
    <xf numFmtId="172" fontId="28" fillId="7" borderId="14" xfId="1" applyNumberFormat="1" applyFont="1" applyFill="1" applyBorder="1" applyAlignment="1">
      <alignment vertical="center" wrapText="1"/>
    </xf>
    <xf numFmtId="172" fontId="28" fillId="7" borderId="17" xfId="1" applyNumberFormat="1" applyFont="1" applyFill="1" applyBorder="1" applyAlignment="1">
      <alignment vertical="center" wrapText="1"/>
    </xf>
    <xf numFmtId="0" fontId="36" fillId="0" borderId="14" xfId="6" applyFont="1" applyFill="1" applyBorder="1" applyAlignment="1">
      <alignment horizontal="left" vertical="center" wrapText="1"/>
    </xf>
    <xf numFmtId="0" fontId="36" fillId="0" borderId="17" xfId="6" applyFont="1" applyFill="1" applyBorder="1" applyAlignment="1">
      <alignment horizontal="left" vertical="center" wrapText="1"/>
    </xf>
    <xf numFmtId="0" fontId="21" fillId="14" borderId="13" xfId="6" applyFont="1" applyFill="1" applyBorder="1" applyAlignment="1">
      <alignment horizontal="center" vertical="center"/>
    </xf>
    <xf numFmtId="0" fontId="22" fillId="15" borderId="34" xfId="0" applyFont="1" applyFill="1" applyBorder="1" applyAlignment="1">
      <alignment horizontal="center" wrapText="1"/>
    </xf>
    <xf numFmtId="0" fontId="22" fillId="15" borderId="49" xfId="0" applyFont="1" applyFill="1" applyBorder="1" applyAlignment="1">
      <alignment horizontal="center" wrapText="1"/>
    </xf>
    <xf numFmtId="0" fontId="22" fillId="15" borderId="34" xfId="0" applyFont="1" applyFill="1" applyBorder="1" applyAlignment="1">
      <alignment horizontal="center" vertical="center"/>
    </xf>
    <xf numFmtId="0" fontId="22" fillId="15" borderId="49" xfId="0" applyFont="1" applyFill="1" applyBorder="1" applyAlignment="1">
      <alignment horizontal="center" vertical="center"/>
    </xf>
    <xf numFmtId="0" fontId="32" fillId="9" borderId="13" xfId="6" applyFont="1" applyFill="1" applyBorder="1" applyAlignment="1" applyProtection="1">
      <alignment horizontal="center" vertical="center" wrapText="1"/>
      <protection locked="0"/>
    </xf>
    <xf numFmtId="0" fontId="30" fillId="0" borderId="13" xfId="0" applyFont="1" applyBorder="1" applyAlignment="1">
      <alignment horizontal="center" vertical="center" wrapText="1"/>
    </xf>
    <xf numFmtId="0" fontId="30" fillId="0" borderId="14" xfId="0" applyFont="1" applyBorder="1" applyAlignment="1">
      <alignment horizontal="center" vertical="center" wrapText="1"/>
    </xf>
    <xf numFmtId="0" fontId="28" fillId="7" borderId="13" xfId="0" applyFont="1" applyFill="1" applyBorder="1" applyAlignment="1">
      <alignment horizontal="left" vertical="center" wrapText="1"/>
    </xf>
    <xf numFmtId="172" fontId="32" fillId="9" borderId="13" xfId="1" applyNumberFormat="1" applyFont="1" applyFill="1" applyBorder="1" applyAlignment="1" applyProtection="1">
      <alignment horizontal="left" vertical="center" wrapText="1"/>
      <protection locked="0"/>
    </xf>
    <xf numFmtId="0" fontId="28" fillId="9" borderId="13" xfId="6" applyFont="1" applyFill="1" applyBorder="1" applyAlignment="1" applyProtection="1">
      <alignment horizontal="left" vertical="center" wrapText="1"/>
      <protection locked="0"/>
    </xf>
    <xf numFmtId="0" fontId="28" fillId="9" borderId="13" xfId="6" applyFont="1" applyFill="1" applyBorder="1" applyAlignment="1" applyProtection="1">
      <alignment vertical="center" wrapText="1"/>
      <protection locked="0"/>
    </xf>
    <xf numFmtId="0" fontId="32" fillId="9" borderId="14" xfId="6" applyFont="1" applyFill="1" applyBorder="1" applyAlignment="1" applyProtection="1">
      <alignment horizontal="center" vertical="center" wrapText="1"/>
      <protection locked="0"/>
    </xf>
    <xf numFmtId="0" fontId="28" fillId="7" borderId="14" xfId="0" applyFont="1" applyFill="1" applyBorder="1" applyAlignment="1">
      <alignment vertical="center" wrapText="1"/>
    </xf>
    <xf numFmtId="0" fontId="28" fillId="7" borderId="17" xfId="0" applyFont="1" applyFill="1" applyBorder="1" applyAlignment="1">
      <alignment vertical="center" wrapText="1"/>
    </xf>
    <xf numFmtId="0" fontId="25" fillId="0" borderId="13" xfId="0" applyFont="1" applyFill="1" applyBorder="1" applyAlignment="1">
      <alignment horizontal="center" vertical="center"/>
    </xf>
    <xf numFmtId="0" fontId="25" fillId="0" borderId="13" xfId="0" applyFont="1" applyFill="1" applyBorder="1" applyAlignment="1">
      <alignment horizontal="left" vertical="center"/>
    </xf>
    <xf numFmtId="0" fontId="25" fillId="0" borderId="13" xfId="0" applyFont="1" applyFill="1" applyBorder="1" applyAlignment="1">
      <alignment horizontal="center" vertical="center" wrapText="1"/>
    </xf>
    <xf numFmtId="0" fontId="25" fillId="0" borderId="14" xfId="0" applyFont="1" applyFill="1" applyBorder="1" applyAlignment="1">
      <alignment horizontal="center" vertical="center"/>
    </xf>
    <xf numFmtId="0" fontId="25" fillId="0" borderId="17" xfId="0" applyFont="1" applyFill="1" applyBorder="1" applyAlignment="1">
      <alignment horizontal="center" vertical="center"/>
    </xf>
    <xf numFmtId="0" fontId="25" fillId="0" borderId="14" xfId="0" applyFont="1" applyFill="1" applyBorder="1" applyAlignment="1">
      <alignment horizontal="left" vertical="center"/>
    </xf>
    <xf numFmtId="0" fontId="25" fillId="0" borderId="17" xfId="0" applyFont="1" applyFill="1" applyBorder="1" applyAlignment="1">
      <alignment horizontal="left" vertical="center"/>
    </xf>
    <xf numFmtId="0" fontId="25" fillId="0" borderId="13" xfId="0" applyFont="1" applyFill="1" applyBorder="1" applyAlignment="1">
      <alignment horizontal="left" vertical="top" wrapText="1"/>
    </xf>
    <xf numFmtId="0" fontId="21" fillId="0" borderId="13" xfId="0" applyFont="1" applyFill="1" applyBorder="1" applyAlignment="1" applyProtection="1">
      <alignment horizontal="center" vertical="center" wrapText="1"/>
      <protection locked="0"/>
    </xf>
    <xf numFmtId="0" fontId="21" fillId="0" borderId="53" xfId="0" applyFont="1" applyFill="1" applyBorder="1" applyAlignment="1" applyProtection="1">
      <alignment horizontal="center" vertical="center" wrapText="1"/>
      <protection locked="0"/>
    </xf>
    <xf numFmtId="0" fontId="21" fillId="0" borderId="13" xfId="6" applyFont="1" applyBorder="1" applyAlignment="1">
      <alignment horizontal="center" vertical="center"/>
    </xf>
    <xf numFmtId="0" fontId="28" fillId="0" borderId="14" xfId="6" applyFont="1" applyBorder="1" applyAlignment="1">
      <alignment horizontal="left" vertical="center" wrapText="1"/>
    </xf>
    <xf numFmtId="0" fontId="28" fillId="0" borderId="17" xfId="6" applyFont="1" applyBorder="1" applyAlignment="1">
      <alignment horizontal="left" vertical="center" wrapText="1"/>
    </xf>
    <xf numFmtId="0" fontId="28" fillId="7" borderId="14" xfId="6" applyFont="1" applyFill="1" applyBorder="1" applyAlignment="1">
      <alignment horizontal="center" vertical="center" wrapText="1"/>
    </xf>
    <xf numFmtId="0" fontId="28" fillId="7" borderId="17" xfId="6" applyFont="1" applyFill="1" applyBorder="1" applyAlignment="1">
      <alignment horizontal="center" vertical="center" wrapText="1"/>
    </xf>
    <xf numFmtId="0" fontId="22" fillId="15" borderId="66" xfId="0" applyFont="1" applyFill="1" applyBorder="1" applyAlignment="1">
      <alignment horizontal="center" vertical="center"/>
    </xf>
    <xf numFmtId="0" fontId="22" fillId="15" borderId="50" xfId="0" applyFont="1" applyFill="1" applyBorder="1" applyAlignment="1">
      <alignment horizontal="center" vertical="center"/>
    </xf>
    <xf numFmtId="0" fontId="22" fillId="15" borderId="51" xfId="0" applyFont="1" applyFill="1" applyBorder="1" applyAlignment="1">
      <alignment horizontal="center" vertical="center"/>
    </xf>
    <xf numFmtId="0" fontId="22" fillId="15" borderId="55" xfId="0" applyFont="1" applyFill="1" applyBorder="1" applyAlignment="1">
      <alignment horizontal="center" vertical="center"/>
    </xf>
    <xf numFmtId="0" fontId="22" fillId="15" borderId="56" xfId="0" applyFont="1" applyFill="1" applyBorder="1" applyAlignment="1">
      <alignment horizontal="center" vertical="center"/>
    </xf>
    <xf numFmtId="0" fontId="22" fillId="15" borderId="57" xfId="0" applyFont="1" applyFill="1" applyBorder="1" applyAlignment="1">
      <alignment horizontal="center" vertical="center"/>
    </xf>
    <xf numFmtId="0" fontId="25" fillId="0" borderId="17" xfId="0" applyFont="1" applyBorder="1" applyAlignment="1">
      <alignment vertical="top" wrapText="1"/>
    </xf>
    <xf numFmtId="0" fontId="25" fillId="0" borderId="17" xfId="0" applyFont="1" applyBorder="1" applyAlignment="1">
      <alignment horizontal="center" vertical="center"/>
    </xf>
    <xf numFmtId="178" fontId="31" fillId="0" borderId="13" xfId="11" applyNumberFormat="1" applyFont="1" applyFill="1" applyBorder="1" applyAlignment="1" applyProtection="1">
      <alignment horizontal="center" vertical="center" wrapText="1" readingOrder="1"/>
      <protection locked="0"/>
    </xf>
    <xf numFmtId="0" fontId="2" fillId="0" borderId="59" xfId="9" applyFont="1" applyFill="1" applyBorder="1" applyAlignment="1">
      <alignment horizontal="left" vertical="center" wrapText="1"/>
    </xf>
    <xf numFmtId="0" fontId="2" fillId="0" borderId="67" xfId="9" applyFont="1" applyFill="1" applyBorder="1" applyAlignment="1">
      <alignment horizontal="left" vertical="center" wrapText="1"/>
    </xf>
    <xf numFmtId="0" fontId="2" fillId="0" borderId="52" xfId="9" applyFont="1" applyFill="1" applyBorder="1" applyAlignment="1">
      <alignment horizontal="left" vertical="center" wrapText="1"/>
    </xf>
    <xf numFmtId="0" fontId="23" fillId="6" borderId="62" xfId="6" applyFont="1" applyFill="1" applyBorder="1" applyAlignment="1">
      <alignment horizontal="center" vertical="center" wrapText="1"/>
    </xf>
    <xf numFmtId="0" fontId="23" fillId="6" borderId="63" xfId="6" applyFont="1" applyFill="1" applyBorder="1" applyAlignment="1">
      <alignment horizontal="center" vertical="center" wrapText="1"/>
    </xf>
    <xf numFmtId="0" fontId="23" fillId="6" borderId="64" xfId="6" applyFont="1" applyFill="1" applyBorder="1" applyAlignment="1">
      <alignment horizontal="center" vertical="center" wrapText="1"/>
    </xf>
    <xf numFmtId="0" fontId="24" fillId="6" borderId="63" xfId="6" applyFont="1" applyFill="1" applyBorder="1" applyAlignment="1">
      <alignment horizontal="left" vertical="center" wrapText="1"/>
    </xf>
    <xf numFmtId="0" fontId="24" fillId="6" borderId="64" xfId="6" applyFont="1" applyFill="1" applyBorder="1" applyAlignment="1">
      <alignment horizontal="left" vertical="center" wrapText="1"/>
    </xf>
    <xf numFmtId="0" fontId="25" fillId="0" borderId="13" xfId="0" applyFont="1" applyFill="1" applyBorder="1" applyAlignment="1">
      <alignment horizontal="left" vertical="center" wrapText="1"/>
    </xf>
    <xf numFmtId="0" fontId="58" fillId="6" borderId="13" xfId="6" applyFont="1" applyFill="1" applyBorder="1" applyAlignment="1">
      <alignment horizontal="left" vertical="center" wrapText="1"/>
    </xf>
    <xf numFmtId="0" fontId="49" fillId="5" borderId="13" xfId="6" applyFont="1" applyFill="1" applyBorder="1" applyAlignment="1">
      <alignment horizontal="left" vertical="center" wrapText="1"/>
    </xf>
    <xf numFmtId="0" fontId="55" fillId="11" borderId="13" xfId="0" applyFont="1" applyFill="1" applyBorder="1" applyAlignment="1">
      <alignment horizontal="center" vertical="center" wrapText="1"/>
    </xf>
    <xf numFmtId="0" fontId="47" fillId="5" borderId="13" xfId="6" applyFont="1" applyFill="1" applyBorder="1" applyAlignment="1">
      <alignment horizontal="left" vertical="center" wrapText="1"/>
    </xf>
    <xf numFmtId="0" fontId="55" fillId="11" borderId="34" xfId="0" applyFont="1" applyFill="1" applyBorder="1" applyAlignment="1">
      <alignment horizontal="center" vertical="center" wrapText="1"/>
    </xf>
    <xf numFmtId="0" fontId="55" fillId="11" borderId="49" xfId="0" applyFont="1" applyFill="1" applyBorder="1" applyAlignment="1">
      <alignment horizontal="center" vertical="center" wrapText="1"/>
    </xf>
    <xf numFmtId="0" fontId="55" fillId="11" borderId="16" xfId="0" applyFont="1" applyFill="1" applyBorder="1" applyAlignment="1">
      <alignment horizontal="center" vertical="center" wrapText="1"/>
    </xf>
    <xf numFmtId="9" fontId="7" fillId="0" borderId="14" xfId="5" applyFont="1" applyFill="1" applyBorder="1" applyAlignment="1">
      <alignment horizontal="center" vertical="center"/>
    </xf>
    <xf numFmtId="9" fontId="7" fillId="0" borderId="17" xfId="5" applyFont="1" applyFill="1" applyBorder="1" applyAlignment="1">
      <alignment horizontal="center" vertical="center"/>
    </xf>
    <xf numFmtId="0" fontId="47" fillId="3" borderId="2" xfId="0" applyFont="1" applyFill="1" applyBorder="1" applyAlignment="1">
      <alignment horizontal="center" vertical="center"/>
    </xf>
    <xf numFmtId="0" fontId="48" fillId="0" borderId="3" xfId="0" applyFont="1" applyBorder="1"/>
    <xf numFmtId="0" fontId="7" fillId="0" borderId="34"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48" fillId="0" borderId="14" xfId="0" applyFont="1" applyFill="1" applyBorder="1" applyAlignment="1">
      <alignment horizontal="center" vertical="center" wrapText="1"/>
    </xf>
    <xf numFmtId="0" fontId="48" fillId="0" borderId="17" xfId="0" applyFont="1" applyFill="1" applyBorder="1" applyAlignment="1">
      <alignment horizontal="center" vertical="center" wrapText="1"/>
    </xf>
    <xf numFmtId="14" fontId="48" fillId="0" borderId="14" xfId="0" applyNumberFormat="1" applyFont="1" applyFill="1" applyBorder="1" applyAlignment="1">
      <alignment horizontal="center" vertical="center"/>
    </xf>
    <xf numFmtId="14" fontId="48" fillId="0" borderId="17" xfId="0" applyNumberFormat="1" applyFont="1" applyFill="1" applyBorder="1" applyAlignment="1">
      <alignment horizontal="center" vertical="center"/>
    </xf>
    <xf numFmtId="0" fontId="48" fillId="0" borderId="13" xfId="0" applyFont="1" applyFill="1" applyBorder="1" applyAlignment="1">
      <alignment horizontal="left" vertical="center" wrapText="1"/>
    </xf>
    <xf numFmtId="9" fontId="48" fillId="0" borderId="13" xfId="5" applyFont="1" applyFill="1" applyBorder="1" applyAlignment="1">
      <alignment horizontal="center" vertical="center"/>
    </xf>
    <xf numFmtId="9" fontId="48" fillId="0" borderId="14" xfId="5" applyFont="1" applyFill="1" applyBorder="1" applyAlignment="1">
      <alignment horizontal="center" vertical="center"/>
    </xf>
    <xf numFmtId="9" fontId="48" fillId="0" borderId="17" xfId="5" applyFont="1" applyFill="1" applyBorder="1" applyAlignment="1">
      <alignment horizontal="center" vertical="center"/>
    </xf>
    <xf numFmtId="0" fontId="47" fillId="2" borderId="34" xfId="0" applyFont="1" applyFill="1" applyBorder="1" applyAlignment="1">
      <alignment horizontal="center" vertical="center" wrapText="1"/>
    </xf>
    <xf numFmtId="0" fontId="47" fillId="2" borderId="49" xfId="0" applyFont="1" applyFill="1" applyBorder="1" applyAlignment="1">
      <alignment horizontal="center" vertical="center" wrapText="1"/>
    </xf>
    <xf numFmtId="0" fontId="47" fillId="2" borderId="16" xfId="0" applyFont="1" applyFill="1" applyBorder="1" applyAlignment="1">
      <alignment horizontal="center" vertical="center" wrapText="1"/>
    </xf>
    <xf numFmtId="0" fontId="45" fillId="7" borderId="34" xfId="0" applyFont="1" applyFill="1" applyBorder="1" applyAlignment="1">
      <alignment horizontal="center"/>
    </xf>
    <xf numFmtId="0" fontId="45" fillId="7" borderId="16" xfId="0" applyFont="1" applyFill="1" applyBorder="1" applyAlignment="1">
      <alignment horizontal="center"/>
    </xf>
    <xf numFmtId="0" fontId="49" fillId="2" borderId="0" xfId="0" applyFont="1" applyFill="1" applyBorder="1" applyAlignment="1">
      <alignment horizontal="right" vertical="top" wrapText="1"/>
    </xf>
    <xf numFmtId="165" fontId="48" fillId="0" borderId="0" xfId="4" applyFont="1" applyFill="1" applyBorder="1" applyAlignment="1">
      <alignment horizontal="center" vertical="center" wrapText="1"/>
    </xf>
    <xf numFmtId="0" fontId="48" fillId="0" borderId="13" xfId="0" applyFont="1" applyFill="1" applyBorder="1" applyAlignment="1">
      <alignment horizontal="center" vertical="center" wrapText="1"/>
    </xf>
    <xf numFmtId="37" fontId="48" fillId="0" borderId="5" xfId="1" applyNumberFormat="1" applyFont="1" applyFill="1" applyBorder="1" applyAlignment="1">
      <alignment horizontal="center" vertical="center" wrapText="1"/>
    </xf>
    <xf numFmtId="37" fontId="48" fillId="0" borderId="12" xfId="1" applyNumberFormat="1" applyFont="1" applyFill="1" applyBorder="1" applyAlignment="1">
      <alignment horizontal="center" vertical="center" wrapText="1"/>
    </xf>
    <xf numFmtId="9" fontId="48" fillId="0" borderId="5" xfId="2" applyNumberFormat="1" applyFont="1" applyFill="1" applyBorder="1" applyAlignment="1">
      <alignment horizontal="center" vertical="center" wrapText="1"/>
    </xf>
    <xf numFmtId="9" fontId="48" fillId="0" borderId="12" xfId="2" applyNumberFormat="1" applyFont="1" applyFill="1" applyBorder="1" applyAlignment="1">
      <alignment horizontal="center" vertical="center" wrapText="1"/>
    </xf>
    <xf numFmtId="9" fontId="48" fillId="0" borderId="6" xfId="2" applyNumberFormat="1" applyFont="1" applyFill="1" applyBorder="1" applyAlignment="1">
      <alignment horizontal="center" vertical="center" wrapText="1"/>
    </xf>
    <xf numFmtId="9" fontId="48" fillId="0" borderId="25" xfId="2" applyNumberFormat="1" applyFont="1" applyFill="1" applyBorder="1" applyAlignment="1">
      <alignment horizontal="center" vertical="center" wrapText="1"/>
    </xf>
    <xf numFmtId="165" fontId="48" fillId="0" borderId="13" xfId="4" applyFont="1" applyFill="1" applyBorder="1" applyAlignment="1">
      <alignment horizontal="center" vertical="center" wrapText="1"/>
    </xf>
    <xf numFmtId="1" fontId="48" fillId="0" borderId="14" xfId="0" applyNumberFormat="1" applyFont="1" applyFill="1" applyBorder="1" applyAlignment="1">
      <alignment horizontal="center" vertical="center" wrapText="1"/>
    </xf>
    <xf numFmtId="1" fontId="48" fillId="0" borderId="17" xfId="0" applyNumberFormat="1" applyFont="1" applyFill="1" applyBorder="1" applyAlignment="1">
      <alignment horizontal="center" vertical="center" wrapText="1"/>
    </xf>
    <xf numFmtId="0" fontId="48" fillId="0" borderId="34" xfId="0" applyFont="1" applyFill="1" applyBorder="1" applyAlignment="1">
      <alignment horizontal="center" vertical="center" wrapText="1"/>
    </xf>
    <xf numFmtId="0" fontId="48" fillId="0" borderId="16" xfId="0" applyFont="1" applyFill="1" applyBorder="1" applyAlignment="1">
      <alignment horizontal="center" vertical="center" wrapText="1"/>
    </xf>
    <xf numFmtId="9" fontId="48" fillId="0" borderId="14" xfId="5" applyFont="1" applyFill="1" applyBorder="1" applyAlignment="1">
      <alignment horizontal="center" vertical="center" wrapText="1"/>
    </xf>
    <xf numFmtId="9" fontId="48" fillId="0" borderId="17" xfId="5" applyFont="1" applyFill="1" applyBorder="1" applyAlignment="1">
      <alignment horizontal="center" vertical="center" wrapText="1"/>
    </xf>
    <xf numFmtId="169" fontId="48" fillId="0" borderId="14" xfId="0" applyNumberFormat="1" applyFont="1" applyFill="1" applyBorder="1" applyAlignment="1">
      <alignment horizontal="center" vertical="center" wrapText="1"/>
    </xf>
    <xf numFmtId="169" fontId="48" fillId="0" borderId="17" xfId="0" applyNumberFormat="1" applyFont="1" applyFill="1" applyBorder="1" applyAlignment="1">
      <alignment horizontal="center" vertical="center" wrapText="1"/>
    </xf>
    <xf numFmtId="0" fontId="48" fillId="0" borderId="24" xfId="0" applyFont="1" applyFill="1" applyBorder="1" applyAlignment="1">
      <alignment horizontal="center" vertical="center" wrapText="1"/>
    </xf>
    <xf numFmtId="0" fontId="48" fillId="0" borderId="15"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48" fillId="0" borderId="5" xfId="0" applyFont="1" applyFill="1" applyBorder="1" applyAlignment="1">
      <alignment horizontal="center" vertical="center" wrapText="1"/>
    </xf>
    <xf numFmtId="0" fontId="48" fillId="0" borderId="12" xfId="0" applyFont="1" applyFill="1" applyBorder="1" applyAlignment="1">
      <alignment horizontal="center" vertical="center" wrapText="1"/>
    </xf>
    <xf numFmtId="0" fontId="48" fillId="0" borderId="8" xfId="0" applyFont="1" applyFill="1" applyBorder="1" applyAlignment="1">
      <alignment horizontal="center" vertical="center" wrapText="1"/>
    </xf>
    <xf numFmtId="9" fontId="48" fillId="0" borderId="8" xfId="2" applyNumberFormat="1" applyFont="1" applyFill="1" applyBorder="1" applyAlignment="1">
      <alignment horizontal="center" vertical="center" wrapText="1"/>
    </xf>
    <xf numFmtId="9" fontId="48" fillId="0" borderId="5" xfId="3" applyNumberFormat="1" applyFont="1" applyFill="1" applyBorder="1" applyAlignment="1">
      <alignment horizontal="center" vertical="center" wrapText="1"/>
    </xf>
    <xf numFmtId="9" fontId="48" fillId="0" borderId="12" xfId="3" applyNumberFormat="1" applyFont="1" applyFill="1" applyBorder="1" applyAlignment="1">
      <alignment horizontal="center" vertical="center" wrapText="1"/>
    </xf>
    <xf numFmtId="9" fontId="48" fillId="0" borderId="8" xfId="3" applyNumberFormat="1" applyFont="1" applyFill="1" applyBorder="1" applyAlignment="1">
      <alignment horizontal="center" vertical="center" wrapText="1"/>
    </xf>
    <xf numFmtId="0" fontId="7" fillId="0" borderId="39" xfId="0" applyFont="1" applyFill="1" applyBorder="1" applyAlignment="1">
      <alignment horizontal="center" vertical="center" wrapText="1"/>
    </xf>
    <xf numFmtId="0" fontId="48" fillId="0" borderId="40" xfId="0" applyFont="1" applyFill="1" applyBorder="1" applyAlignment="1">
      <alignment horizontal="center" vertical="center" wrapText="1"/>
    </xf>
    <xf numFmtId="0" fontId="48" fillId="0" borderId="41" xfId="0" applyFont="1" applyFill="1" applyBorder="1" applyAlignment="1">
      <alignment horizontal="center" vertical="center" wrapText="1"/>
    </xf>
    <xf numFmtId="0" fontId="54" fillId="0" borderId="13" xfId="0" applyFont="1" applyFill="1" applyBorder="1" applyAlignment="1">
      <alignment horizontal="left" vertical="center" wrapText="1"/>
    </xf>
    <xf numFmtId="0" fontId="47" fillId="3" borderId="5" xfId="0" applyFont="1" applyFill="1" applyBorder="1" applyAlignment="1">
      <alignment horizontal="center" vertical="center" wrapText="1"/>
    </xf>
    <xf numFmtId="0" fontId="48" fillId="0" borderId="8" xfId="0" applyFont="1" applyBorder="1"/>
    <xf numFmtId="0" fontId="47" fillId="3" borderId="5" xfId="0" applyFont="1" applyFill="1" applyBorder="1" applyAlignment="1">
      <alignment horizontal="center" vertical="center"/>
    </xf>
    <xf numFmtId="0" fontId="47" fillId="3" borderId="2" xfId="0" applyFont="1" applyFill="1" applyBorder="1" applyAlignment="1">
      <alignment horizontal="center" vertical="center" wrapText="1"/>
    </xf>
    <xf numFmtId="0" fontId="48" fillId="0" borderId="4" xfId="0" applyFont="1" applyBorder="1"/>
    <xf numFmtId="0" fontId="47" fillId="3" borderId="6" xfId="0" applyFont="1" applyFill="1" applyBorder="1" applyAlignment="1">
      <alignment horizontal="center" vertical="center" wrapText="1"/>
    </xf>
    <xf numFmtId="0" fontId="48" fillId="0" borderId="7" xfId="0" applyFont="1" applyBorder="1"/>
    <xf numFmtId="0" fontId="48" fillId="0" borderId="10" xfId="0" applyFont="1" applyBorder="1"/>
    <xf numFmtId="0" fontId="48" fillId="0" borderId="11" xfId="0" applyFont="1" applyBorder="1"/>
    <xf numFmtId="9" fontId="48" fillId="0" borderId="15" xfId="5" applyFont="1" applyFill="1" applyBorder="1" applyAlignment="1">
      <alignment horizontal="center" vertical="center"/>
    </xf>
    <xf numFmtId="39" fontId="48" fillId="0" borderId="14" xfId="1" applyNumberFormat="1" applyFont="1" applyFill="1" applyBorder="1" applyAlignment="1">
      <alignment horizontal="center" vertical="center"/>
    </xf>
    <xf numFmtId="39" fontId="48" fillId="0" borderId="17" xfId="1" applyNumberFormat="1" applyFont="1" applyFill="1" applyBorder="1" applyAlignment="1">
      <alignment horizontal="center" vertical="center"/>
    </xf>
    <xf numFmtId="0" fontId="48" fillId="0" borderId="13" xfId="0" applyNumberFormat="1" applyFont="1" applyFill="1" applyBorder="1" applyAlignment="1">
      <alignment horizontal="center" vertical="center" wrapText="1"/>
    </xf>
    <xf numFmtId="170" fontId="48" fillId="0" borderId="14" xfId="0" applyNumberFormat="1" applyFont="1" applyFill="1" applyBorder="1" applyAlignment="1">
      <alignment horizontal="center" vertical="center" wrapText="1"/>
    </xf>
    <xf numFmtId="170" fontId="48" fillId="0" borderId="15" xfId="0" applyNumberFormat="1" applyFont="1" applyFill="1" applyBorder="1" applyAlignment="1">
      <alignment horizontal="center" vertical="center" wrapText="1"/>
    </xf>
    <xf numFmtId="170" fontId="48" fillId="0" borderId="17" xfId="0" applyNumberFormat="1" applyFont="1" applyFill="1" applyBorder="1" applyAlignment="1">
      <alignment horizontal="center" vertical="center" wrapText="1"/>
    </xf>
    <xf numFmtId="9" fontId="48" fillId="0" borderId="15" xfId="5" applyFont="1" applyFill="1" applyBorder="1" applyAlignment="1">
      <alignment horizontal="center" vertical="center" wrapText="1"/>
    </xf>
    <xf numFmtId="9" fontId="48" fillId="0" borderId="14" xfId="0" applyNumberFormat="1" applyFont="1" applyFill="1" applyBorder="1" applyAlignment="1">
      <alignment horizontal="center" vertical="center" wrapText="1"/>
    </xf>
    <xf numFmtId="9" fontId="48" fillId="0" borderId="15" xfId="0" applyNumberFormat="1" applyFont="1" applyFill="1" applyBorder="1" applyAlignment="1">
      <alignment horizontal="center" vertical="center" wrapText="1"/>
    </xf>
    <xf numFmtId="9" fontId="48" fillId="0" borderId="17" xfId="0" applyNumberFormat="1" applyFont="1" applyFill="1" applyBorder="1" applyAlignment="1">
      <alignment horizontal="center" vertical="center" wrapText="1"/>
    </xf>
    <xf numFmtId="169" fontId="48" fillId="0" borderId="15" xfId="0" applyNumberFormat="1" applyFont="1" applyFill="1" applyBorder="1" applyAlignment="1">
      <alignment horizontal="center" vertical="center" wrapText="1"/>
    </xf>
    <xf numFmtId="0" fontId="54" fillId="0" borderId="14" xfId="0" applyFont="1" applyFill="1" applyBorder="1" applyAlignment="1">
      <alignment horizontal="center" vertical="center" wrapText="1" readingOrder="1"/>
    </xf>
    <xf numFmtId="0" fontId="54" fillId="0" borderId="17" xfId="0" applyFont="1" applyFill="1" applyBorder="1" applyAlignment="1">
      <alignment horizontal="center" vertical="center" wrapText="1" readingOrder="1"/>
    </xf>
    <xf numFmtId="0" fontId="54" fillId="0" borderId="15" xfId="0" applyFont="1" applyFill="1" applyBorder="1" applyAlignment="1">
      <alignment horizontal="center" vertical="center" wrapText="1" readingOrder="1"/>
    </xf>
    <xf numFmtId="0" fontId="48" fillId="0" borderId="35" xfId="0" applyFont="1" applyFill="1" applyBorder="1" applyAlignment="1">
      <alignment horizontal="center" vertical="center" wrapText="1"/>
    </xf>
    <xf numFmtId="0" fontId="48" fillId="0" borderId="36" xfId="0" applyFont="1" applyFill="1" applyBorder="1" applyAlignment="1">
      <alignment horizontal="center" vertical="center" wrapText="1"/>
    </xf>
    <xf numFmtId="0" fontId="48" fillId="0" borderId="14" xfId="0" applyNumberFormat="1" applyFont="1" applyFill="1" applyBorder="1" applyAlignment="1">
      <alignment horizontal="center" vertical="center" wrapText="1"/>
    </xf>
    <xf numFmtId="0" fontId="48" fillId="0" borderId="15" xfId="0" applyNumberFormat="1" applyFont="1" applyFill="1" applyBorder="1" applyAlignment="1">
      <alignment horizontal="center" vertical="center" wrapText="1"/>
    </xf>
    <xf numFmtId="0" fontId="48" fillId="0" borderId="17" xfId="0" applyNumberFormat="1" applyFont="1" applyFill="1" applyBorder="1" applyAlignment="1">
      <alignment horizontal="center" vertical="center" wrapText="1"/>
    </xf>
    <xf numFmtId="0" fontId="7" fillId="0" borderId="14" xfId="0" applyFont="1" applyFill="1" applyBorder="1" applyAlignment="1">
      <alignment horizontal="justify" vertical="center" wrapText="1"/>
    </xf>
    <xf numFmtId="0" fontId="48" fillId="0" borderId="15" xfId="0" applyFont="1" applyFill="1" applyBorder="1" applyAlignment="1">
      <alignment horizontal="justify" vertical="center" wrapText="1"/>
    </xf>
    <xf numFmtId="0" fontId="48" fillId="0" borderId="17" xfId="0" applyFont="1" applyFill="1" applyBorder="1" applyAlignment="1">
      <alignment horizontal="justify" vertical="center" wrapText="1"/>
    </xf>
    <xf numFmtId="0" fontId="48" fillId="0" borderId="14" xfId="0" applyFont="1" applyFill="1" applyBorder="1" applyAlignment="1">
      <alignment horizontal="center" vertical="center"/>
    </xf>
    <xf numFmtId="0" fontId="48" fillId="0" borderId="17" xfId="0" applyFont="1" applyFill="1" applyBorder="1" applyAlignment="1">
      <alignment horizontal="center" vertical="center"/>
    </xf>
    <xf numFmtId="9" fontId="48" fillId="0" borderId="14" xfId="0" applyNumberFormat="1" applyFont="1" applyFill="1" applyBorder="1" applyAlignment="1">
      <alignment horizontal="center" vertical="center"/>
    </xf>
    <xf numFmtId="10" fontId="48" fillId="0" borderId="14" xfId="0" applyNumberFormat="1" applyFont="1" applyFill="1" applyBorder="1" applyAlignment="1">
      <alignment horizontal="center" vertical="center"/>
    </xf>
    <xf numFmtId="10" fontId="48" fillId="0" borderId="15" xfId="0" applyNumberFormat="1" applyFont="1" applyFill="1" applyBorder="1" applyAlignment="1">
      <alignment horizontal="center" vertical="center"/>
    </xf>
    <xf numFmtId="10" fontId="48" fillId="0" borderId="17" xfId="0" applyNumberFormat="1" applyFont="1" applyFill="1" applyBorder="1" applyAlignment="1">
      <alignment horizontal="center" vertical="center"/>
    </xf>
    <xf numFmtId="9" fontId="48" fillId="0" borderId="13" xfId="0" applyNumberFormat="1" applyFont="1" applyFill="1" applyBorder="1" applyAlignment="1">
      <alignment horizontal="center" vertical="center"/>
    </xf>
    <xf numFmtId="0" fontId="48" fillId="0" borderId="13" xfId="0" applyFont="1" applyFill="1" applyBorder="1" applyAlignment="1">
      <alignment horizontal="center" vertical="center"/>
    </xf>
    <xf numFmtId="0" fontId="7" fillId="0" borderId="13" xfId="0" applyFont="1" applyFill="1" applyBorder="1" applyAlignment="1">
      <alignment horizontal="center" vertical="center" wrapText="1"/>
    </xf>
    <xf numFmtId="0" fontId="48" fillId="0" borderId="14" xfId="0" applyFont="1" applyFill="1" applyBorder="1" applyAlignment="1">
      <alignment horizontal="left" vertical="center" wrapText="1"/>
    </xf>
    <xf numFmtId="0" fontId="48" fillId="0" borderId="15" xfId="0" applyFont="1" applyFill="1" applyBorder="1" applyAlignment="1">
      <alignment horizontal="left" vertical="center" wrapText="1"/>
    </xf>
    <xf numFmtId="0" fontId="48" fillId="0" borderId="17" xfId="0" applyFont="1" applyFill="1" applyBorder="1" applyAlignment="1">
      <alignment horizontal="left" vertical="center" wrapText="1"/>
    </xf>
    <xf numFmtId="0" fontId="7" fillId="0" borderId="14" xfId="0" applyFont="1" applyFill="1" applyBorder="1" applyAlignment="1">
      <alignment horizontal="center" vertical="center" wrapText="1"/>
    </xf>
    <xf numFmtId="170" fontId="48" fillId="0" borderId="14" xfId="0" applyNumberFormat="1" applyFont="1" applyFill="1" applyBorder="1" applyAlignment="1">
      <alignment horizontal="center" vertical="center"/>
    </xf>
    <xf numFmtId="170" fontId="48" fillId="0" borderId="17" xfId="0" applyNumberFormat="1" applyFont="1" applyFill="1" applyBorder="1" applyAlignment="1">
      <alignment horizontal="center" vertical="center"/>
    </xf>
    <xf numFmtId="0" fontId="7" fillId="0" borderId="17" xfId="0" applyFont="1" applyFill="1" applyBorder="1" applyAlignment="1">
      <alignment horizontal="center" vertical="center" wrapText="1"/>
    </xf>
    <xf numFmtId="0" fontId="53" fillId="0" borderId="14" xfId="0" applyFont="1" applyFill="1" applyBorder="1" applyAlignment="1">
      <alignment horizontal="center" vertical="center"/>
    </xf>
    <xf numFmtId="0" fontId="53" fillId="0" borderId="17" xfId="0" applyFont="1" applyFill="1" applyBorder="1" applyAlignment="1">
      <alignment horizontal="center" vertical="center"/>
    </xf>
    <xf numFmtId="0" fontId="53" fillId="0" borderId="13" xfId="0" applyFont="1" applyFill="1" applyBorder="1" applyAlignment="1">
      <alignment horizontal="justify" vertical="center" wrapText="1"/>
    </xf>
    <xf numFmtId="10" fontId="48" fillId="0" borderId="5" xfId="0" applyNumberFormat="1" applyFont="1" applyFill="1" applyBorder="1" applyAlignment="1">
      <alignment horizontal="center" vertical="center"/>
    </xf>
    <xf numFmtId="10" fontId="48" fillId="0" borderId="12" xfId="0" applyNumberFormat="1" applyFont="1" applyFill="1" applyBorder="1" applyAlignment="1">
      <alignment horizontal="center" vertical="center"/>
    </xf>
    <xf numFmtId="10" fontId="48" fillId="0" borderId="8" xfId="0" applyNumberFormat="1" applyFont="1" applyFill="1" applyBorder="1" applyAlignment="1">
      <alignment horizontal="center" vertical="center"/>
    </xf>
    <xf numFmtId="0" fontId="48" fillId="0" borderId="2" xfId="0" applyFont="1" applyFill="1" applyBorder="1" applyAlignment="1">
      <alignment horizontal="center" vertical="center" wrapText="1"/>
    </xf>
    <xf numFmtId="0" fontId="48" fillId="0" borderId="3" xfId="0" applyFont="1" applyFill="1" applyBorder="1"/>
    <xf numFmtId="0" fontId="48" fillId="0" borderId="3" xfId="0" applyFont="1" applyFill="1" applyBorder="1" applyAlignment="1">
      <alignment horizontal="center" vertical="center" wrapText="1"/>
    </xf>
    <xf numFmtId="9" fontId="7" fillId="0" borderId="5" xfId="2" applyNumberFormat="1" applyFont="1" applyFill="1" applyBorder="1" applyAlignment="1">
      <alignment horizontal="center" vertical="center" wrapText="1"/>
    </xf>
    <xf numFmtId="0" fontId="48" fillId="0" borderId="14" xfId="0" applyFont="1" applyFill="1" applyBorder="1" applyAlignment="1">
      <alignment horizontal="justify" vertical="center" wrapText="1"/>
    </xf>
    <xf numFmtId="0" fontId="46" fillId="7" borderId="0" xfId="0" applyFont="1" applyFill="1" applyBorder="1" applyAlignment="1">
      <alignment horizontal="center" vertical="center" wrapText="1"/>
    </xf>
    <xf numFmtId="0" fontId="48" fillId="2" borderId="0" xfId="0" applyFont="1" applyFill="1" applyBorder="1" applyAlignment="1">
      <alignment horizontal="left" vertical="center" wrapText="1"/>
    </xf>
    <xf numFmtId="0" fontId="44" fillId="0" borderId="0" xfId="0" applyFont="1" applyBorder="1"/>
    <xf numFmtId="0" fontId="47" fillId="2" borderId="0" xfId="0" applyFont="1" applyFill="1" applyBorder="1" applyAlignment="1">
      <alignment horizontal="left" vertical="center" wrapText="1"/>
    </xf>
    <xf numFmtId="0" fontId="49" fillId="2" borderId="0" xfId="0" applyFont="1" applyFill="1" applyBorder="1" applyAlignment="1">
      <alignment horizontal="right" vertical="center" wrapText="1"/>
    </xf>
    <xf numFmtId="0" fontId="44" fillId="0" borderId="0" xfId="0" applyFont="1" applyBorder="1" applyAlignment="1">
      <alignment horizontal="right"/>
    </xf>
    <xf numFmtId="9" fontId="48" fillId="0" borderId="15" xfId="0" applyNumberFormat="1" applyFont="1" applyFill="1" applyBorder="1" applyAlignment="1">
      <alignment horizontal="center" vertical="center"/>
    </xf>
    <xf numFmtId="9" fontId="48" fillId="0" borderId="17" xfId="0" applyNumberFormat="1" applyFont="1" applyFill="1" applyBorder="1" applyAlignment="1">
      <alignment horizontal="center" vertical="center"/>
    </xf>
    <xf numFmtId="169" fontId="48" fillId="0" borderId="5" xfId="0" applyNumberFormat="1" applyFont="1" applyFill="1" applyBorder="1" applyAlignment="1">
      <alignment horizontal="center" vertical="center" wrapText="1"/>
    </xf>
    <xf numFmtId="169" fontId="48" fillId="0" borderId="12" xfId="0" applyNumberFormat="1" applyFont="1" applyFill="1" applyBorder="1" applyAlignment="1">
      <alignment horizontal="center" vertical="center" wrapText="1"/>
    </xf>
    <xf numFmtId="169" fontId="48" fillId="0" borderId="8" xfId="0" applyNumberFormat="1" applyFont="1" applyFill="1" applyBorder="1" applyAlignment="1">
      <alignment horizontal="center" vertical="center" wrapText="1"/>
    </xf>
    <xf numFmtId="9" fontId="7" fillId="0" borderId="15" xfId="5" applyFont="1" applyFill="1" applyBorder="1" applyAlignment="1">
      <alignment horizontal="center" vertical="center"/>
    </xf>
    <xf numFmtId="0" fontId="7" fillId="0" borderId="14" xfId="0" applyFont="1" applyBorder="1" applyAlignment="1">
      <alignment horizontal="justify" vertical="center" wrapText="1"/>
    </xf>
    <xf numFmtId="0" fontId="7" fillId="0" borderId="15" xfId="0" applyFont="1" applyBorder="1" applyAlignment="1">
      <alignment horizontal="justify" vertical="center" wrapText="1"/>
    </xf>
    <xf numFmtId="0" fontId="7" fillId="0" borderId="17" xfId="0" applyFont="1" applyBorder="1" applyAlignment="1">
      <alignment horizontal="justify" vertical="center" wrapText="1"/>
    </xf>
    <xf numFmtId="0" fontId="7" fillId="0" borderId="14" xfId="0" applyFont="1" applyBorder="1" applyAlignment="1">
      <alignment horizontal="center" vertical="center"/>
    </xf>
    <xf numFmtId="0" fontId="7" fillId="0" borderId="17" xfId="0" applyFont="1" applyBorder="1" applyAlignment="1">
      <alignment horizontal="center" vertical="center"/>
    </xf>
    <xf numFmtId="39" fontId="7" fillId="0" borderId="14" xfId="1" applyNumberFormat="1" applyFont="1" applyBorder="1" applyAlignment="1">
      <alignment horizontal="center" vertical="center"/>
    </xf>
    <xf numFmtId="39" fontId="7" fillId="0" borderId="15" xfId="1" applyNumberFormat="1" applyFont="1" applyBorder="1" applyAlignment="1">
      <alignment horizontal="center" vertical="center"/>
    </xf>
    <xf numFmtId="39" fontId="7" fillId="0" borderId="17" xfId="1" applyNumberFormat="1" applyFont="1" applyBorder="1" applyAlignment="1">
      <alignment horizontal="center" vertical="center"/>
    </xf>
    <xf numFmtId="1" fontId="7" fillId="0" borderId="14" xfId="0" applyNumberFormat="1" applyFont="1" applyFill="1" applyBorder="1" applyAlignment="1">
      <alignment horizontal="center" vertical="center"/>
    </xf>
    <xf numFmtId="1" fontId="7" fillId="0" borderId="15" xfId="0" applyNumberFormat="1" applyFont="1" applyFill="1" applyBorder="1" applyAlignment="1">
      <alignment horizontal="center" vertical="center"/>
    </xf>
    <xf numFmtId="1" fontId="7" fillId="0" borderId="17" xfId="0" applyNumberFormat="1" applyFont="1" applyFill="1" applyBorder="1" applyAlignment="1">
      <alignment horizontal="center" vertical="center"/>
    </xf>
    <xf numFmtId="0" fontId="7" fillId="0" borderId="15" xfId="0" applyFont="1" applyBorder="1" applyAlignment="1">
      <alignment horizontal="center" vertical="center"/>
    </xf>
    <xf numFmtId="0" fontId="13" fillId="5" borderId="13" xfId="6" applyFont="1" applyFill="1" applyBorder="1" applyAlignment="1">
      <alignment horizontal="center" vertical="center" wrapText="1"/>
    </xf>
    <xf numFmtId="169" fontId="14" fillId="0" borderId="32" xfId="0" applyNumberFormat="1" applyFont="1" applyFill="1" applyBorder="1" applyAlignment="1">
      <alignment horizontal="center" vertical="center" wrapText="1"/>
    </xf>
    <xf numFmtId="169" fontId="14" fillId="0" borderId="15" xfId="0" applyNumberFormat="1" applyFont="1" applyFill="1" applyBorder="1" applyAlignment="1">
      <alignment horizontal="center" vertical="center" wrapText="1"/>
    </xf>
    <xf numFmtId="169" fontId="14" fillId="0" borderId="17" xfId="0" applyNumberFormat="1" applyFont="1" applyFill="1" applyBorder="1" applyAlignment="1">
      <alignment horizontal="center" vertical="center" wrapText="1"/>
    </xf>
    <xf numFmtId="169" fontId="14" fillId="0" borderId="13" xfId="0" applyNumberFormat="1" applyFont="1" applyFill="1" applyBorder="1" applyAlignment="1">
      <alignment horizontal="center" vertical="center" wrapText="1"/>
    </xf>
    <xf numFmtId="165" fontId="14" fillId="0" borderId="13" xfId="4" applyFont="1" applyFill="1" applyBorder="1" applyAlignment="1">
      <alignment horizontal="center" vertical="center" wrapText="1"/>
    </xf>
    <xf numFmtId="169" fontId="14" fillId="7" borderId="13" xfId="0" applyNumberFormat="1" applyFont="1" applyFill="1" applyBorder="1" applyAlignment="1">
      <alignment horizontal="center" vertical="center" wrapText="1"/>
    </xf>
    <xf numFmtId="0" fontId="14" fillId="0" borderId="19" xfId="0" applyFont="1" applyFill="1" applyBorder="1" applyAlignment="1">
      <alignment horizontal="justify" vertical="center" wrapText="1"/>
    </xf>
    <xf numFmtId="0" fontId="14" fillId="0" borderId="20" xfId="0" applyFont="1" applyFill="1" applyBorder="1" applyAlignment="1">
      <alignment horizontal="justify" vertical="center" wrapText="1"/>
    </xf>
    <xf numFmtId="0" fontId="14" fillId="0" borderId="34" xfId="0" applyFont="1" applyFill="1" applyBorder="1" applyAlignment="1">
      <alignment horizontal="center" vertical="center" wrapText="1"/>
    </xf>
    <xf numFmtId="0" fontId="14" fillId="0" borderId="16" xfId="0" applyFont="1" applyFill="1" applyBorder="1" applyAlignment="1">
      <alignment horizontal="center" vertical="center" wrapText="1"/>
    </xf>
    <xf numFmtId="1" fontId="14" fillId="0" borderId="14" xfId="5" applyNumberFormat="1" applyFont="1" applyFill="1" applyBorder="1" applyAlignment="1">
      <alignment horizontal="center" vertical="center" wrapText="1"/>
    </xf>
    <xf numFmtId="1" fontId="14" fillId="0" borderId="15" xfId="5" applyNumberFormat="1" applyFont="1" applyFill="1" applyBorder="1" applyAlignment="1">
      <alignment horizontal="center" vertical="center" wrapText="1"/>
    </xf>
    <xf numFmtId="1" fontId="14" fillId="0" borderId="17" xfId="5" applyNumberFormat="1" applyFont="1" applyFill="1" applyBorder="1" applyAlignment="1">
      <alignment horizontal="center" vertical="center" wrapText="1"/>
    </xf>
    <xf numFmtId="165" fontId="14" fillId="0" borderId="32" xfId="4" applyFont="1" applyFill="1" applyBorder="1" applyAlignment="1">
      <alignment horizontal="center" vertical="center" wrapText="1"/>
    </xf>
    <xf numFmtId="165" fontId="14" fillId="0" borderId="15" xfId="4" applyFont="1" applyFill="1" applyBorder="1" applyAlignment="1">
      <alignment horizontal="center" vertical="center" wrapText="1"/>
    </xf>
    <xf numFmtId="165" fontId="14" fillId="0" borderId="17" xfId="4" applyFont="1" applyFill="1" applyBorder="1" applyAlignment="1">
      <alignment horizontal="center" vertical="center" wrapText="1"/>
    </xf>
    <xf numFmtId="9" fontId="7" fillId="0" borderId="14" xfId="5" applyFont="1" applyBorder="1" applyAlignment="1">
      <alignment horizontal="center" vertical="center"/>
    </xf>
    <xf numFmtId="9" fontId="7" fillId="0" borderId="15" xfId="5" applyFont="1" applyBorder="1" applyAlignment="1">
      <alignment horizontal="center" vertical="center"/>
    </xf>
    <xf numFmtId="9" fontId="7" fillId="0" borderId="17" xfId="5" applyFont="1" applyBorder="1" applyAlignment="1">
      <alignment horizontal="center" vertical="center"/>
    </xf>
    <xf numFmtId="9" fontId="14" fillId="0" borderId="14" xfId="5" applyFont="1" applyBorder="1" applyAlignment="1">
      <alignment horizontal="center" vertical="center"/>
    </xf>
    <xf numFmtId="9" fontId="14" fillId="0" borderId="15" xfId="5" applyFont="1" applyBorder="1" applyAlignment="1">
      <alignment horizontal="center" vertical="center"/>
    </xf>
    <xf numFmtId="9" fontId="14" fillId="0" borderId="17" xfId="5" applyFont="1" applyBorder="1" applyAlignment="1">
      <alignment horizontal="center" vertical="center"/>
    </xf>
    <xf numFmtId="14" fontId="7" fillId="0" borderId="14" xfId="0" applyNumberFormat="1" applyFont="1" applyFill="1" applyBorder="1" applyAlignment="1">
      <alignment horizontal="center" vertical="center" wrapText="1"/>
    </xf>
    <xf numFmtId="14" fontId="7" fillId="0" borderId="15" xfId="0" applyNumberFormat="1" applyFont="1" applyFill="1" applyBorder="1" applyAlignment="1">
      <alignment horizontal="center" vertical="center" wrapText="1"/>
    </xf>
    <xf numFmtId="14" fontId="7" fillId="0" borderId="17" xfId="0" applyNumberFormat="1" applyFont="1" applyFill="1" applyBorder="1" applyAlignment="1">
      <alignment horizontal="center" vertical="center" wrapText="1"/>
    </xf>
    <xf numFmtId="165" fontId="14" fillId="7" borderId="13" xfId="4" applyFont="1" applyFill="1" applyBorder="1" applyAlignment="1">
      <alignment horizontal="center" vertical="center" wrapText="1"/>
    </xf>
    <xf numFmtId="1" fontId="14" fillId="0" borderId="13" xfId="5" applyNumberFormat="1" applyFont="1" applyFill="1" applyBorder="1" applyAlignment="1">
      <alignment horizontal="center" vertical="center" wrapText="1"/>
    </xf>
    <xf numFmtId="0" fontId="14" fillId="0" borderId="13" xfId="0" applyFont="1" applyFill="1" applyBorder="1" applyAlignment="1">
      <alignment horizontal="center" vertical="center" wrapText="1"/>
    </xf>
    <xf numFmtId="9" fontId="14" fillId="0" borderId="13" xfId="0" applyNumberFormat="1" applyFont="1" applyFill="1" applyBorder="1" applyAlignment="1">
      <alignment horizontal="center" vertical="center"/>
    </xf>
    <xf numFmtId="0" fontId="13" fillId="5" borderId="13" xfId="6" applyFont="1" applyFill="1" applyBorder="1" applyAlignment="1">
      <alignment horizontal="left" vertical="center" wrapText="1"/>
    </xf>
    <xf numFmtId="0" fontId="14" fillId="0" borderId="13" xfId="0" applyFont="1" applyFill="1" applyBorder="1" applyAlignment="1">
      <alignment horizontal="justify" vertical="center" wrapText="1"/>
    </xf>
    <xf numFmtId="1" fontId="14" fillId="7" borderId="13" xfId="5" applyNumberFormat="1" applyFont="1" applyFill="1" applyBorder="1" applyAlignment="1">
      <alignment horizontal="center" vertical="center" wrapText="1"/>
    </xf>
    <xf numFmtId="9" fontId="14" fillId="7" borderId="13" xfId="5" applyFont="1" applyFill="1" applyBorder="1" applyAlignment="1">
      <alignment horizontal="center" vertical="center" wrapText="1"/>
    </xf>
    <xf numFmtId="0" fontId="14" fillId="7" borderId="13" xfId="0" applyFont="1" applyFill="1" applyBorder="1" applyAlignment="1">
      <alignment horizontal="center" vertical="center" wrapText="1"/>
    </xf>
    <xf numFmtId="9" fontId="14" fillId="7" borderId="13" xfId="0" applyNumberFormat="1" applyFont="1" applyFill="1" applyBorder="1" applyAlignment="1">
      <alignment horizontal="center" vertical="center" wrapText="1"/>
    </xf>
    <xf numFmtId="0" fontId="7" fillId="0" borderId="15" xfId="0" applyFont="1" applyFill="1" applyBorder="1" applyAlignment="1">
      <alignment horizontal="center" vertical="center" wrapText="1"/>
    </xf>
    <xf numFmtId="9" fontId="14" fillId="7" borderId="13" xfId="0" applyNumberFormat="1" applyFont="1" applyFill="1" applyBorder="1" applyAlignment="1">
      <alignment horizontal="center" vertical="center"/>
    </xf>
    <xf numFmtId="0" fontId="6" fillId="3" borderId="5" xfId="0" applyFont="1" applyFill="1" applyBorder="1" applyAlignment="1">
      <alignment horizontal="center" vertical="center" wrapText="1"/>
    </xf>
    <xf numFmtId="0" fontId="5" fillId="0" borderId="12" xfId="0" applyFont="1" applyBorder="1"/>
    <xf numFmtId="0" fontId="6" fillId="3" borderId="5" xfId="0" applyFont="1" applyFill="1" applyBorder="1" applyAlignment="1">
      <alignment horizontal="center" vertical="center"/>
    </xf>
    <xf numFmtId="0" fontId="5" fillId="0" borderId="8" xfId="0" applyFont="1" applyBorder="1"/>
    <xf numFmtId="0" fontId="6" fillId="3" borderId="2" xfId="0" applyFont="1" applyFill="1" applyBorder="1" applyAlignment="1">
      <alignment horizontal="center" vertical="center" wrapText="1"/>
    </xf>
    <xf numFmtId="0" fontId="5" fillId="0" borderId="4" xfId="0" applyFont="1" applyBorder="1"/>
    <xf numFmtId="0" fontId="5" fillId="0" borderId="3" xfId="0" applyFont="1" applyBorder="1"/>
    <xf numFmtId="0" fontId="6" fillId="3" borderId="6" xfId="0" applyFont="1" applyFill="1" applyBorder="1" applyAlignment="1">
      <alignment horizontal="center" vertical="center" wrapText="1"/>
    </xf>
    <xf numFmtId="0" fontId="5" fillId="0" borderId="7" xfId="0" applyFont="1" applyBorder="1"/>
    <xf numFmtId="0" fontId="5" fillId="0" borderId="25" xfId="0" applyFont="1" applyBorder="1"/>
    <xf numFmtId="0" fontId="5" fillId="0" borderId="26" xfId="0" applyFont="1" applyBorder="1"/>
    <xf numFmtId="0" fontId="6" fillId="3" borderId="2" xfId="0" applyFont="1" applyFill="1" applyBorder="1" applyAlignment="1">
      <alignment horizontal="center" vertical="center"/>
    </xf>
    <xf numFmtId="0" fontId="14" fillId="7" borderId="14" xfId="0" applyFont="1" applyFill="1" applyBorder="1" applyAlignment="1">
      <alignment horizontal="center" vertical="center" wrapText="1"/>
    </xf>
    <xf numFmtId="0" fontId="14" fillId="7" borderId="15" xfId="0" applyFont="1" applyFill="1" applyBorder="1" applyAlignment="1">
      <alignment horizontal="center" vertical="center" wrapText="1"/>
    </xf>
    <xf numFmtId="1" fontId="14" fillId="7" borderId="14" xfId="5" applyNumberFormat="1"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17" xfId="0" applyFont="1" applyFill="1" applyBorder="1" applyAlignment="1">
      <alignment horizontal="center" vertical="center" wrapText="1"/>
    </xf>
    <xf numFmtId="1" fontId="7" fillId="0" borderId="13" xfId="13" applyNumberFormat="1" applyFont="1" applyFill="1" applyBorder="1" applyAlignment="1">
      <alignment horizontal="center" vertical="center" wrapText="1"/>
    </xf>
    <xf numFmtId="1" fontId="14" fillId="7" borderId="14" xfId="0" applyNumberFormat="1" applyFont="1" applyFill="1" applyBorder="1" applyAlignment="1">
      <alignment horizontal="center" vertical="center" wrapText="1"/>
    </xf>
    <xf numFmtId="1" fontId="14" fillId="7" borderId="17" xfId="0" applyNumberFormat="1" applyFont="1" applyFill="1" applyBorder="1" applyAlignment="1">
      <alignment horizontal="center" vertical="center" wrapText="1"/>
    </xf>
    <xf numFmtId="0" fontId="14" fillId="7" borderId="17" xfId="0" applyFont="1" applyFill="1" applyBorder="1" applyAlignment="1">
      <alignment horizontal="center" vertical="center" wrapText="1"/>
    </xf>
    <xf numFmtId="170" fontId="7" fillId="0" borderId="13" xfId="5" applyNumberFormat="1" applyFont="1" applyFill="1" applyBorder="1" applyAlignment="1">
      <alignment horizontal="center" vertical="center"/>
    </xf>
    <xf numFmtId="1" fontId="7" fillId="0" borderId="13" xfId="5" applyNumberFormat="1" applyFont="1" applyFill="1" applyBorder="1" applyAlignment="1">
      <alignment horizontal="center" vertical="center" wrapText="1"/>
    </xf>
    <xf numFmtId="9" fontId="14" fillId="0" borderId="14" xfId="0" applyNumberFormat="1" applyFont="1" applyFill="1" applyBorder="1" applyAlignment="1">
      <alignment horizontal="center" vertical="center" wrapText="1"/>
    </xf>
    <xf numFmtId="9" fontId="14" fillId="0" borderId="15" xfId="0" applyNumberFormat="1" applyFont="1" applyFill="1" applyBorder="1" applyAlignment="1">
      <alignment horizontal="center" vertical="center" wrapText="1"/>
    </xf>
    <xf numFmtId="9" fontId="14" fillId="0" borderId="17" xfId="0" applyNumberFormat="1" applyFont="1" applyFill="1" applyBorder="1" applyAlignment="1">
      <alignment horizontal="center" vertical="center" wrapText="1"/>
    </xf>
    <xf numFmtId="165" fontId="14" fillId="7" borderId="14" xfId="4" applyFont="1" applyFill="1" applyBorder="1" applyAlignment="1">
      <alignment horizontal="center" vertical="center" wrapText="1"/>
    </xf>
    <xf numFmtId="165" fontId="14" fillId="7" borderId="15" xfId="4" applyFont="1" applyFill="1" applyBorder="1" applyAlignment="1">
      <alignment horizontal="center" vertical="center" wrapText="1"/>
    </xf>
    <xf numFmtId="165" fontId="14" fillId="7" borderId="17" xfId="4" applyFont="1" applyFill="1" applyBorder="1" applyAlignment="1">
      <alignment horizontal="center" vertical="center" wrapText="1"/>
    </xf>
    <xf numFmtId="170" fontId="14" fillId="0" borderId="13" xfId="0" applyNumberFormat="1" applyFont="1" applyBorder="1" applyAlignment="1">
      <alignment horizontal="center" vertical="center"/>
    </xf>
    <xf numFmtId="9" fontId="14" fillId="0" borderId="13" xfId="0" applyNumberFormat="1" applyFont="1" applyBorder="1" applyAlignment="1">
      <alignment horizontal="center" vertical="center"/>
    </xf>
    <xf numFmtId="0" fontId="7" fillId="0" borderId="12" xfId="0" applyFont="1" applyFill="1" applyBorder="1" applyAlignment="1">
      <alignment horizontal="center" vertical="center" wrapText="1"/>
    </xf>
    <xf numFmtId="0" fontId="5" fillId="0" borderId="12" xfId="0" applyFont="1" applyFill="1" applyBorder="1"/>
    <xf numFmtId="0" fontId="5" fillId="0" borderId="8" xfId="0" applyFont="1" applyFill="1" applyBorder="1"/>
    <xf numFmtId="0" fontId="7" fillId="0" borderId="2" xfId="0" applyFont="1" applyFill="1" applyBorder="1" applyAlignment="1">
      <alignment horizontal="center" vertical="center" wrapText="1"/>
    </xf>
    <xf numFmtId="0" fontId="5" fillId="0" borderId="3" xfId="0" applyFont="1" applyFill="1" applyBorder="1"/>
    <xf numFmtId="10" fontId="7" fillId="0" borderId="5" xfId="0" applyNumberFormat="1" applyFont="1" applyFill="1" applyBorder="1" applyAlignment="1">
      <alignment horizontal="center" vertical="center"/>
    </xf>
    <xf numFmtId="166" fontId="7" fillId="0" borderId="5" xfId="1" applyFont="1" applyFill="1" applyBorder="1" applyAlignment="1">
      <alignment horizontal="center" vertical="center" wrapText="1"/>
    </xf>
    <xf numFmtId="166" fontId="5" fillId="0" borderId="12" xfId="1" applyFont="1" applyFill="1" applyBorder="1"/>
    <xf numFmtId="166" fontId="5" fillId="0" borderId="8" xfId="1" applyFont="1" applyFill="1" applyBorder="1"/>
    <xf numFmtId="0" fontId="7" fillId="0" borderId="5" xfId="0" applyFont="1" applyFill="1" applyBorder="1" applyAlignment="1">
      <alignment horizontal="center" vertical="center" wrapText="1"/>
    </xf>
    <xf numFmtId="0" fontId="8" fillId="0" borderId="0" xfId="0" applyFont="1" applyFill="1" applyAlignment="1">
      <alignment horizontal="center" vertical="center" wrapText="1"/>
    </xf>
    <xf numFmtId="0" fontId="0" fillId="0" borderId="0" xfId="0" applyFont="1" applyFill="1" applyAlignment="1"/>
    <xf numFmtId="9" fontId="7" fillId="0" borderId="5" xfId="0" applyNumberFormat="1" applyFont="1" applyFill="1" applyBorder="1" applyAlignment="1">
      <alignment horizontal="center" vertical="center" wrapText="1"/>
    </xf>
    <xf numFmtId="0" fontId="14" fillId="7" borderId="18"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23" xfId="0" applyFont="1" applyFill="1" applyBorder="1" applyAlignment="1">
      <alignment horizontal="center" vertical="center" wrapText="1"/>
    </xf>
    <xf numFmtId="9" fontId="14" fillId="7" borderId="14" xfId="5" applyFont="1" applyFill="1" applyBorder="1" applyAlignment="1">
      <alignment horizontal="center" vertical="center" wrapText="1"/>
    </xf>
    <xf numFmtId="9" fontId="14" fillId="7" borderId="15" xfId="5" applyFont="1" applyFill="1" applyBorder="1" applyAlignment="1">
      <alignment horizontal="center" vertical="center" wrapText="1"/>
    </xf>
    <xf numFmtId="9" fontId="14" fillId="7" borderId="18" xfId="5" applyFont="1" applyFill="1" applyBorder="1" applyAlignment="1">
      <alignment horizontal="center" vertical="center" wrapText="1"/>
    </xf>
    <xf numFmtId="1" fontId="14" fillId="0" borderId="13" xfId="0" applyNumberFormat="1" applyFont="1" applyFill="1" applyBorder="1" applyAlignment="1">
      <alignment horizontal="center" vertical="center" wrapText="1"/>
    </xf>
    <xf numFmtId="170" fontId="14" fillId="7" borderId="13" xfId="0" applyNumberFormat="1" applyFont="1" applyFill="1" applyBorder="1" applyAlignment="1">
      <alignment horizontal="center" vertical="center"/>
    </xf>
    <xf numFmtId="170" fontId="14" fillId="0" borderId="13" xfId="0" applyNumberFormat="1" applyFont="1" applyFill="1" applyBorder="1" applyAlignment="1">
      <alignment horizontal="center" vertical="center" wrapText="1"/>
    </xf>
    <xf numFmtId="14" fontId="14" fillId="0" borderId="14" xfId="0" applyNumberFormat="1" applyFont="1" applyFill="1" applyBorder="1" applyAlignment="1">
      <alignment horizontal="center" vertical="center"/>
    </xf>
    <xf numFmtId="14" fontId="14" fillId="0" borderId="15" xfId="0" applyNumberFormat="1" applyFont="1" applyFill="1" applyBorder="1" applyAlignment="1">
      <alignment horizontal="center" vertical="center"/>
    </xf>
    <xf numFmtId="14" fontId="14" fillId="0" borderId="17" xfId="0" applyNumberFormat="1" applyFont="1" applyFill="1" applyBorder="1" applyAlignment="1">
      <alignment horizontal="center" vertical="center"/>
    </xf>
    <xf numFmtId="14" fontId="14" fillId="7" borderId="14" xfId="0" applyNumberFormat="1" applyFont="1" applyFill="1" applyBorder="1" applyAlignment="1">
      <alignment horizontal="center" vertical="center"/>
    </xf>
    <xf numFmtId="14" fontId="14" fillId="7" borderId="15" xfId="0" applyNumberFormat="1" applyFont="1" applyFill="1" applyBorder="1" applyAlignment="1">
      <alignment horizontal="center" vertical="center"/>
    </xf>
    <xf numFmtId="14" fontId="14" fillId="7" borderId="17" xfId="0" applyNumberFormat="1" applyFont="1" applyFill="1" applyBorder="1" applyAlignment="1">
      <alignment horizontal="center" vertical="center"/>
    </xf>
    <xf numFmtId="9" fontId="14" fillId="7" borderId="14" xfId="0" applyNumberFormat="1" applyFont="1" applyFill="1" applyBorder="1" applyAlignment="1">
      <alignment horizontal="center" vertical="center"/>
    </xf>
    <xf numFmtId="1" fontId="14" fillId="0" borderId="14" xfId="0" applyNumberFormat="1" applyFont="1" applyFill="1" applyBorder="1" applyAlignment="1">
      <alignment horizontal="center" vertical="center" wrapText="1"/>
    </xf>
    <xf numFmtId="1" fontId="14" fillId="0" borderId="15" xfId="0" applyNumberFormat="1" applyFont="1" applyFill="1" applyBorder="1" applyAlignment="1">
      <alignment horizontal="center" vertical="center" wrapText="1"/>
    </xf>
    <xf numFmtId="0" fontId="7" fillId="2" borderId="0" xfId="0" applyFont="1" applyFill="1" applyBorder="1" applyAlignment="1">
      <alignment horizontal="left" vertical="center" wrapText="1"/>
    </xf>
    <xf numFmtId="0" fontId="5" fillId="0" borderId="0" xfId="0" applyFont="1" applyBorder="1"/>
    <xf numFmtId="0" fontId="6" fillId="2" borderId="0" xfId="0" applyFont="1" applyFill="1" applyBorder="1" applyAlignment="1">
      <alignment horizontal="left" vertical="center" wrapText="1"/>
    </xf>
    <xf numFmtId="0" fontId="13" fillId="2" borderId="0" xfId="0" applyFont="1" applyFill="1" applyBorder="1" applyAlignment="1">
      <alignment horizontal="right" vertical="top" wrapText="1"/>
    </xf>
    <xf numFmtId="0" fontId="6" fillId="2" borderId="34" xfId="0" applyFont="1" applyFill="1" applyBorder="1" applyAlignment="1">
      <alignment horizontal="center" vertical="center" wrapText="1"/>
    </xf>
    <xf numFmtId="0" fontId="6" fillId="2" borderId="49"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13" fillId="2" borderId="0" xfId="0" applyFont="1" applyFill="1" applyBorder="1" applyAlignment="1">
      <alignment horizontal="right" vertical="center" wrapText="1"/>
    </xf>
    <xf numFmtId="0" fontId="5" fillId="0" borderId="0" xfId="0" applyFont="1" applyBorder="1" applyAlignment="1">
      <alignment horizontal="right"/>
    </xf>
    <xf numFmtId="0" fontId="0" fillId="7" borderId="34" xfId="0" applyFont="1" applyFill="1" applyBorder="1" applyAlignment="1">
      <alignment horizontal="center"/>
    </xf>
    <xf numFmtId="0" fontId="0" fillId="7" borderId="16" xfId="0" applyFont="1" applyFill="1" applyBorder="1" applyAlignment="1">
      <alignment horizontal="center"/>
    </xf>
    <xf numFmtId="0" fontId="41" fillId="7" borderId="0" xfId="0" applyFont="1" applyFill="1" applyBorder="1" applyAlignment="1">
      <alignment horizontal="center" vertical="center" wrapText="1"/>
    </xf>
    <xf numFmtId="49" fontId="12" fillId="6" borderId="33" xfId="6" applyNumberFormat="1" applyFont="1" applyFill="1" applyBorder="1" applyAlignment="1">
      <alignment horizontal="justify" vertical="center" wrapText="1"/>
    </xf>
    <xf numFmtId="49" fontId="12" fillId="6" borderId="0" xfId="6" applyNumberFormat="1" applyFont="1" applyFill="1" applyBorder="1" applyAlignment="1">
      <alignment horizontal="justify" vertical="center" wrapText="1"/>
    </xf>
    <xf numFmtId="0" fontId="13" fillId="5" borderId="13" xfId="6" applyFont="1" applyFill="1" applyBorder="1" applyAlignment="1">
      <alignment horizontal="justify" vertical="center" wrapText="1"/>
    </xf>
    <xf numFmtId="2" fontId="7" fillId="0" borderId="14" xfId="0" applyNumberFormat="1" applyFont="1" applyFill="1" applyBorder="1" applyAlignment="1">
      <alignment horizontal="center" vertical="center"/>
    </xf>
    <xf numFmtId="2" fontId="7" fillId="0" borderId="15" xfId="0" applyNumberFormat="1" applyFont="1" applyFill="1" applyBorder="1" applyAlignment="1">
      <alignment horizontal="center" vertical="center"/>
    </xf>
    <xf numFmtId="2" fontId="7" fillId="0" borderId="17" xfId="0" applyNumberFormat="1" applyFont="1" applyFill="1" applyBorder="1" applyAlignment="1">
      <alignment horizontal="center" vertical="center"/>
    </xf>
    <xf numFmtId="0" fontId="5" fillId="0" borderId="10" xfId="0" applyFont="1" applyBorder="1"/>
    <xf numFmtId="0" fontId="5" fillId="0" borderId="11" xfId="0" applyFont="1" applyBorder="1"/>
    <xf numFmtId="1" fontId="7" fillId="0" borderId="14" xfId="5" applyNumberFormat="1" applyFont="1" applyFill="1" applyBorder="1" applyAlignment="1">
      <alignment horizontal="center" vertical="center"/>
    </xf>
    <xf numFmtId="1" fontId="7" fillId="0" borderId="17" xfId="5" applyNumberFormat="1" applyFont="1" applyFill="1" applyBorder="1" applyAlignment="1">
      <alignment horizontal="center" vertical="center"/>
    </xf>
    <xf numFmtId="0" fontId="8" fillId="0" borderId="14" xfId="0" applyFont="1" applyBorder="1" applyAlignment="1">
      <alignment horizontal="center"/>
    </xf>
    <xf numFmtId="0" fontId="8" fillId="0" borderId="17" xfId="0" applyFont="1" applyBorder="1" applyAlignment="1">
      <alignment horizontal="center"/>
    </xf>
    <xf numFmtId="37" fontId="7" fillId="0" borderId="14" xfId="1" applyNumberFormat="1" applyFont="1" applyBorder="1" applyAlignment="1">
      <alignment horizontal="center" vertical="center"/>
    </xf>
    <xf numFmtId="37" fontId="7" fillId="0" borderId="17" xfId="1" applyNumberFormat="1" applyFont="1" applyBorder="1" applyAlignment="1">
      <alignment horizontal="center" vertical="center"/>
    </xf>
    <xf numFmtId="37" fontId="7" fillId="0" borderId="14" xfId="1" applyNumberFormat="1" applyFont="1" applyFill="1" applyBorder="1" applyAlignment="1">
      <alignment horizontal="center" vertical="center" wrapText="1"/>
    </xf>
    <xf numFmtId="37" fontId="7" fillId="0" borderId="15" xfId="1" applyNumberFormat="1" applyFont="1" applyFill="1" applyBorder="1" applyAlignment="1">
      <alignment horizontal="center" vertical="center" wrapText="1"/>
    </xf>
    <xf numFmtId="37" fontId="7" fillId="0" borderId="17" xfId="1" applyNumberFormat="1" applyFont="1" applyFill="1" applyBorder="1" applyAlignment="1">
      <alignment horizontal="center" vertical="center" wrapText="1"/>
    </xf>
    <xf numFmtId="1" fontId="7" fillId="0" borderId="14" xfId="1" applyNumberFormat="1" applyFont="1" applyFill="1" applyBorder="1" applyAlignment="1">
      <alignment horizontal="center" vertical="center"/>
    </xf>
    <xf numFmtId="1" fontId="7" fillId="0" borderId="15" xfId="1" applyNumberFormat="1" applyFont="1" applyFill="1" applyBorder="1" applyAlignment="1">
      <alignment horizontal="center" vertical="center"/>
    </xf>
    <xf numFmtId="1" fontId="7" fillId="0" borderId="17" xfId="1" applyNumberFormat="1" applyFont="1" applyFill="1" applyBorder="1" applyAlignment="1">
      <alignment horizontal="center" vertical="center"/>
    </xf>
    <xf numFmtId="1" fontId="7" fillId="0" borderId="15" xfId="5" applyNumberFormat="1" applyFont="1" applyFill="1" applyBorder="1" applyAlignment="1">
      <alignment horizontal="center" vertical="center"/>
    </xf>
    <xf numFmtId="0" fontId="7" fillId="0" borderId="4" xfId="0" applyFont="1" applyBorder="1"/>
    <xf numFmtId="169" fontId="7" fillId="0" borderId="14" xfId="0" applyNumberFormat="1" applyFont="1" applyFill="1" applyBorder="1" applyAlignment="1">
      <alignment horizontal="center" vertical="center" wrapText="1"/>
    </xf>
    <xf numFmtId="169" fontId="7" fillId="0" borderId="15" xfId="0" applyNumberFormat="1" applyFont="1" applyFill="1" applyBorder="1" applyAlignment="1">
      <alignment horizontal="center" vertical="center" wrapText="1"/>
    </xf>
    <xf numFmtId="169" fontId="7" fillId="0" borderId="17" xfId="0" applyNumberFormat="1" applyFont="1" applyFill="1" applyBorder="1" applyAlignment="1">
      <alignment horizontal="center" vertical="center" wrapText="1"/>
    </xf>
    <xf numFmtId="0" fontId="12" fillId="6" borderId="33" xfId="6" applyFont="1" applyFill="1" applyBorder="1" applyAlignment="1">
      <alignment horizontal="left" vertical="center" wrapText="1"/>
    </xf>
    <xf numFmtId="0" fontId="12" fillId="6" borderId="0" xfId="6" applyFont="1" applyFill="1" applyBorder="1" applyAlignment="1">
      <alignment horizontal="left" vertical="center" wrapText="1"/>
    </xf>
    <xf numFmtId="0" fontId="6" fillId="5" borderId="13" xfId="6" applyFont="1" applyFill="1" applyBorder="1" applyAlignment="1">
      <alignment horizontal="left" vertical="center" wrapText="1"/>
    </xf>
    <xf numFmtId="49" fontId="0" fillId="0" borderId="14" xfId="0" applyNumberFormat="1" applyFont="1" applyFill="1" applyBorder="1" applyAlignment="1">
      <alignment horizontal="justify" vertical="center" wrapText="1"/>
    </xf>
    <xf numFmtId="49" fontId="0" fillId="0" borderId="15" xfId="0" applyNumberFormat="1" applyFont="1" applyFill="1" applyBorder="1" applyAlignment="1">
      <alignment horizontal="justify" vertical="center"/>
    </xf>
    <xf numFmtId="49" fontId="0" fillId="0" borderId="17" xfId="0" applyNumberFormat="1" applyFont="1" applyFill="1" applyBorder="1" applyAlignment="1">
      <alignment horizontal="justify" vertical="center"/>
    </xf>
    <xf numFmtId="1" fontId="7" fillId="0" borderId="14" xfId="0" applyNumberFormat="1" applyFont="1" applyFill="1" applyBorder="1" applyAlignment="1">
      <alignment horizontal="center" vertical="center" wrapText="1"/>
    </xf>
    <xf numFmtId="1" fontId="7" fillId="0" borderId="15" xfId="0" applyNumberFormat="1" applyFont="1" applyFill="1" applyBorder="1" applyAlignment="1">
      <alignment horizontal="center" vertical="center" wrapText="1"/>
    </xf>
    <xf numFmtId="1" fontId="7" fillId="0" borderId="17" xfId="0" applyNumberFormat="1" applyFont="1" applyFill="1" applyBorder="1" applyAlignment="1">
      <alignment horizontal="center" vertical="center" wrapText="1"/>
    </xf>
    <xf numFmtId="9" fontId="7" fillId="0" borderId="13" xfId="5" applyFont="1" applyBorder="1" applyAlignment="1">
      <alignment horizontal="center" vertical="center"/>
    </xf>
    <xf numFmtId="175" fontId="7" fillId="0" borderId="13" xfId="0" applyNumberFormat="1" applyFont="1" applyFill="1" applyBorder="1" applyAlignment="1">
      <alignment horizontal="center" vertical="center" wrapText="1"/>
    </xf>
    <xf numFmtId="169" fontId="7" fillId="0" borderId="13" xfId="0" applyNumberFormat="1" applyFont="1" applyFill="1" applyBorder="1" applyAlignment="1">
      <alignment horizontal="center" vertical="center" wrapText="1"/>
    </xf>
    <xf numFmtId="1" fontId="7" fillId="0" borderId="13" xfId="0" applyNumberFormat="1" applyFont="1" applyFill="1" applyBorder="1" applyAlignment="1">
      <alignment horizontal="center" vertical="center" wrapText="1"/>
    </xf>
    <xf numFmtId="0" fontId="18" fillId="0" borderId="27" xfId="0" applyFont="1" applyFill="1" applyBorder="1" applyAlignment="1">
      <alignment horizontal="center" vertical="center" wrapText="1" readingOrder="1"/>
    </xf>
    <xf numFmtId="0" fontId="18" fillId="0" borderId="37" xfId="0" applyFont="1" applyFill="1" applyBorder="1" applyAlignment="1">
      <alignment horizontal="center" vertical="center" wrapText="1" readingOrder="1"/>
    </xf>
    <xf numFmtId="0" fontId="18" fillId="0" borderId="31" xfId="0" applyFont="1" applyFill="1" applyBorder="1" applyAlignment="1">
      <alignment horizontal="center" vertical="center" wrapText="1" readingOrder="1"/>
    </xf>
    <xf numFmtId="9" fontId="7" fillId="0" borderId="14" xfId="5" applyFont="1" applyFill="1" applyBorder="1" applyAlignment="1">
      <alignment horizontal="center" vertical="center" wrapText="1"/>
    </xf>
    <xf numFmtId="9" fontId="7" fillId="0" borderId="15" xfId="5" applyFont="1" applyFill="1" applyBorder="1" applyAlignment="1">
      <alignment horizontal="center" vertical="center" wrapText="1"/>
    </xf>
    <xf numFmtId="9" fontId="7" fillId="0" borderId="17" xfId="5" applyFont="1" applyFill="1" applyBorder="1" applyAlignment="1">
      <alignment horizontal="center" vertical="center" wrapText="1"/>
    </xf>
    <xf numFmtId="10" fontId="7" fillId="0" borderId="13" xfId="0" applyNumberFormat="1" applyFont="1" applyFill="1" applyBorder="1" applyAlignment="1">
      <alignment horizontal="center" vertical="center"/>
    </xf>
    <xf numFmtId="0" fontId="18" fillId="0" borderId="13" xfId="0" applyFont="1" applyFill="1" applyBorder="1" applyAlignment="1">
      <alignment horizontal="center" vertical="center" wrapText="1" readingOrder="1"/>
    </xf>
    <xf numFmtId="9" fontId="7" fillId="0" borderId="13" xfId="5" applyFont="1" applyFill="1" applyBorder="1" applyAlignment="1">
      <alignment horizontal="center" vertical="center" wrapText="1"/>
    </xf>
    <xf numFmtId="0" fontId="7" fillId="0" borderId="12" xfId="0" applyFont="1" applyBorder="1"/>
    <xf numFmtId="0" fontId="7" fillId="0" borderId="8" xfId="0" applyFont="1" applyBorder="1"/>
    <xf numFmtId="0" fontId="8" fillId="0" borderId="16" xfId="9" quotePrefix="1" applyFont="1" applyFill="1" applyBorder="1" applyAlignment="1">
      <alignment horizontal="center" vertical="center" wrapText="1"/>
    </xf>
    <xf numFmtId="170" fontId="7" fillId="0" borderId="13" xfId="0" applyNumberFormat="1" applyFont="1" applyFill="1" applyBorder="1" applyAlignment="1">
      <alignment horizontal="center" vertical="center"/>
    </xf>
    <xf numFmtId="0" fontId="7" fillId="0" borderId="3" xfId="0" applyFont="1" applyBorder="1"/>
    <xf numFmtId="0" fontId="7" fillId="0" borderId="7" xfId="0" applyFont="1" applyBorder="1"/>
    <xf numFmtId="0" fontId="7" fillId="0" borderId="10" xfId="0" applyFont="1" applyBorder="1"/>
    <xf numFmtId="0" fontId="7" fillId="0" borderId="11" xfId="0" applyFont="1" applyBorder="1"/>
    <xf numFmtId="171" fontId="7" fillId="0" borderId="14" xfId="0" applyNumberFormat="1" applyFont="1" applyFill="1" applyBorder="1" applyAlignment="1">
      <alignment horizontal="center" vertical="center" wrapText="1"/>
    </xf>
    <xf numFmtId="171" fontId="7" fillId="0" borderId="15" xfId="0" applyNumberFormat="1" applyFont="1" applyFill="1" applyBorder="1" applyAlignment="1">
      <alignment horizontal="center" vertical="center" wrapText="1"/>
    </xf>
    <xf numFmtId="171" fontId="7" fillId="0" borderId="17" xfId="0" applyNumberFormat="1" applyFont="1" applyFill="1" applyBorder="1" applyAlignment="1">
      <alignment horizontal="center" vertical="center" wrapText="1"/>
    </xf>
    <xf numFmtId="0" fontId="7" fillId="0" borderId="34" xfId="0" applyFont="1" applyFill="1" applyBorder="1" applyAlignment="1">
      <alignment horizontal="justify" vertical="center" wrapText="1"/>
    </xf>
    <xf numFmtId="0" fontId="7" fillId="0" borderId="16" xfId="0" applyFont="1" applyFill="1" applyBorder="1" applyAlignment="1">
      <alignment horizontal="justify" vertical="center" wrapText="1"/>
    </xf>
    <xf numFmtId="0" fontId="14" fillId="0" borderId="19" xfId="0" applyFont="1" applyFill="1" applyBorder="1" applyAlignment="1">
      <alignment horizontal="center" vertical="center" wrapText="1"/>
    </xf>
    <xf numFmtId="0" fontId="14" fillId="0" borderId="69" xfId="0" applyFont="1" applyFill="1" applyBorder="1" applyAlignment="1">
      <alignment horizontal="center" vertical="center" wrapText="1"/>
    </xf>
    <xf numFmtId="0" fontId="7" fillId="0" borderId="31" xfId="0" applyFont="1" applyFill="1" applyBorder="1" applyAlignment="1">
      <alignment horizontal="center" vertical="center" wrapText="1"/>
    </xf>
    <xf numFmtId="10" fontId="7" fillId="0" borderId="17" xfId="0" applyNumberFormat="1" applyFont="1" applyFill="1" applyBorder="1" applyAlignment="1">
      <alignment horizontal="center" vertical="center"/>
    </xf>
    <xf numFmtId="9" fontId="7" fillId="0" borderId="13" xfId="0" applyNumberFormat="1" applyFont="1" applyFill="1" applyBorder="1" applyAlignment="1">
      <alignment horizontal="center" vertical="center"/>
    </xf>
    <xf numFmtId="0" fontId="7" fillId="0" borderId="14" xfId="0" applyNumberFormat="1" applyFont="1" applyFill="1" applyBorder="1" applyAlignment="1">
      <alignment horizontal="center" vertical="center" wrapText="1"/>
    </xf>
    <xf numFmtId="0" fontId="7" fillId="0" borderId="15" xfId="0" applyNumberFormat="1" applyFont="1" applyFill="1" applyBorder="1" applyAlignment="1">
      <alignment horizontal="center" vertical="center" wrapText="1"/>
    </xf>
    <xf numFmtId="0" fontId="7" fillId="7" borderId="28" xfId="0" applyFont="1" applyFill="1" applyBorder="1" applyAlignment="1">
      <alignment horizontal="center" vertical="center" wrapText="1"/>
    </xf>
    <xf numFmtId="0" fontId="7" fillId="7" borderId="27" xfId="0" applyFont="1" applyFill="1" applyBorder="1" applyAlignment="1">
      <alignment horizontal="center" vertical="center" wrapText="1"/>
    </xf>
    <xf numFmtId="0" fontId="7" fillId="7" borderId="34" xfId="0" applyFont="1" applyFill="1" applyBorder="1" applyAlignment="1">
      <alignment horizontal="center" vertical="center" wrapText="1"/>
    </xf>
    <xf numFmtId="0" fontId="7" fillId="7" borderId="16" xfId="0" applyFont="1" applyFill="1" applyBorder="1" applyAlignment="1">
      <alignment horizontal="center" vertical="center" wrapText="1"/>
    </xf>
    <xf numFmtId="9" fontId="7" fillId="7" borderId="14" xfId="5" applyFont="1" applyFill="1" applyBorder="1" applyAlignment="1">
      <alignment horizontal="center" vertical="center"/>
    </xf>
    <xf numFmtId="9" fontId="7" fillId="7" borderId="15" xfId="5" applyFont="1" applyFill="1" applyBorder="1" applyAlignment="1">
      <alignment horizontal="center" vertical="center"/>
    </xf>
    <xf numFmtId="0" fontId="7" fillId="0" borderId="13" xfId="0" applyNumberFormat="1" applyFont="1" applyFill="1" applyBorder="1" applyAlignment="1">
      <alignment horizontal="center" vertical="center" wrapText="1"/>
    </xf>
    <xf numFmtId="169" fontId="7" fillId="7" borderId="14" xfId="0" applyNumberFormat="1" applyFont="1" applyFill="1" applyBorder="1" applyAlignment="1">
      <alignment horizontal="center" vertical="center" wrapText="1"/>
    </xf>
    <xf numFmtId="169" fontId="7" fillId="7" borderId="15" xfId="0" applyNumberFormat="1" applyFont="1" applyFill="1" applyBorder="1" applyAlignment="1">
      <alignment horizontal="center" vertical="center" wrapText="1"/>
    </xf>
    <xf numFmtId="169" fontId="7" fillId="7" borderId="17" xfId="0" applyNumberFormat="1" applyFont="1" applyFill="1" applyBorder="1" applyAlignment="1">
      <alignment horizontal="center" vertical="center" wrapText="1"/>
    </xf>
    <xf numFmtId="0" fontId="7" fillId="0" borderId="34" xfId="9" applyFont="1" applyFill="1" applyBorder="1" applyAlignment="1">
      <alignment horizontal="center" vertical="center" wrapText="1"/>
    </xf>
    <xf numFmtId="0" fontId="7" fillId="0" borderId="16" xfId="9" applyFont="1" applyFill="1" applyBorder="1" applyAlignment="1">
      <alignment horizontal="center" vertical="center" wrapText="1"/>
    </xf>
    <xf numFmtId="9" fontId="7" fillId="0" borderId="13" xfId="0" applyNumberFormat="1" applyFont="1" applyFill="1" applyBorder="1" applyAlignment="1">
      <alignment horizontal="center" vertical="center" wrapText="1"/>
    </xf>
    <xf numFmtId="170" fontId="7" fillId="0" borderId="13" xfId="0" applyNumberFormat="1" applyFont="1" applyFill="1" applyBorder="1" applyAlignment="1">
      <alignment horizontal="center" vertical="center" wrapText="1"/>
    </xf>
    <xf numFmtId="9" fontId="7" fillId="0" borderId="14" xfId="0" applyNumberFormat="1" applyFont="1" applyFill="1" applyBorder="1" applyAlignment="1">
      <alignment horizontal="center" vertical="center"/>
    </xf>
    <xf numFmtId="9" fontId="7" fillId="0" borderId="15" xfId="0" applyNumberFormat="1" applyFont="1" applyFill="1" applyBorder="1" applyAlignment="1">
      <alignment horizontal="center" vertical="center"/>
    </xf>
    <xf numFmtId="0" fontId="7" fillId="0" borderId="28" xfId="0" applyFont="1" applyFill="1" applyBorder="1" applyAlignment="1">
      <alignment horizontal="center" vertical="center" wrapText="1"/>
    </xf>
    <xf numFmtId="0" fontId="7" fillId="0" borderId="27" xfId="0" applyFont="1" applyFill="1" applyBorder="1" applyAlignment="1">
      <alignment horizontal="center" vertical="center" wrapText="1"/>
    </xf>
    <xf numFmtId="9" fontId="7" fillId="0" borderId="14" xfId="0" applyNumberFormat="1" applyFont="1" applyFill="1" applyBorder="1" applyAlignment="1">
      <alignment horizontal="center" vertical="center" wrapText="1"/>
    </xf>
    <xf numFmtId="9" fontId="7" fillId="0" borderId="15" xfId="0" applyNumberFormat="1" applyFont="1" applyFill="1" applyBorder="1" applyAlignment="1">
      <alignment horizontal="center" vertical="center" wrapText="1"/>
    </xf>
    <xf numFmtId="9" fontId="7" fillId="0" borderId="17" xfId="0" applyNumberFormat="1" applyFont="1" applyFill="1" applyBorder="1" applyAlignment="1">
      <alignment horizontal="center" vertical="center" wrapText="1"/>
    </xf>
    <xf numFmtId="9" fontId="7" fillId="2" borderId="14" xfId="0" applyNumberFormat="1" applyFont="1" applyFill="1" applyBorder="1" applyAlignment="1">
      <alignment horizontal="center" vertical="center"/>
    </xf>
    <xf numFmtId="0" fontId="7" fillId="2" borderId="15"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4" xfId="0" applyFont="1" applyFill="1" applyBorder="1" applyAlignment="1">
      <alignment horizontal="center" vertical="center"/>
    </xf>
    <xf numFmtId="9" fontId="7" fillId="0" borderId="14" xfId="5" applyNumberFormat="1" applyFont="1" applyFill="1" applyBorder="1" applyAlignment="1">
      <alignment horizontal="center" vertical="center"/>
    </xf>
    <xf numFmtId="9" fontId="7" fillId="0" borderId="15" xfId="5" applyNumberFormat="1" applyFont="1" applyFill="1" applyBorder="1" applyAlignment="1">
      <alignment horizontal="center" vertical="center"/>
    </xf>
    <xf numFmtId="9" fontId="7" fillId="0" borderId="16" xfId="0" applyNumberFormat="1" applyFont="1" applyFill="1" applyBorder="1" applyAlignment="1">
      <alignment horizontal="center" vertical="center" wrapText="1"/>
    </xf>
    <xf numFmtId="9" fontId="7" fillId="0" borderId="13" xfId="0" applyNumberFormat="1" applyFont="1" applyBorder="1" applyAlignment="1">
      <alignment horizontal="center" vertical="center"/>
    </xf>
    <xf numFmtId="170" fontId="7" fillId="0" borderId="14" xfId="0" applyNumberFormat="1" applyFont="1" applyFill="1" applyBorder="1" applyAlignment="1">
      <alignment horizontal="center" vertical="center" wrapText="1"/>
    </xf>
    <xf numFmtId="170" fontId="7" fillId="0" borderId="15" xfId="0" applyNumberFormat="1" applyFont="1" applyFill="1" applyBorder="1" applyAlignment="1">
      <alignment horizontal="center" vertical="center" wrapText="1"/>
    </xf>
    <xf numFmtId="170" fontId="7" fillId="0" borderId="17" xfId="0" applyNumberFormat="1" applyFont="1" applyFill="1" applyBorder="1" applyAlignment="1">
      <alignment horizontal="center" vertical="center" wrapText="1"/>
    </xf>
    <xf numFmtId="0" fontId="7" fillId="0" borderId="25" xfId="0" applyFont="1" applyBorder="1"/>
    <xf numFmtId="0" fontId="7" fillId="0" borderId="26" xfId="0" applyFont="1" applyBorder="1"/>
    <xf numFmtId="9" fontId="7" fillId="0" borderId="13" xfId="5" applyFont="1" applyFill="1" applyBorder="1" applyAlignment="1">
      <alignment horizontal="center" vertical="center"/>
    </xf>
    <xf numFmtId="0" fontId="6" fillId="0" borderId="13" xfId="0" applyFont="1" applyFill="1" applyBorder="1" applyAlignment="1">
      <alignment horizontal="center" vertical="center" wrapText="1"/>
    </xf>
    <xf numFmtId="0" fontId="7" fillId="0" borderId="12" xfId="0" applyFont="1" applyFill="1" applyBorder="1"/>
    <xf numFmtId="0" fontId="7" fillId="0" borderId="8" xfId="0" applyFont="1" applyFill="1" applyBorder="1"/>
    <xf numFmtId="166" fontId="7" fillId="0" borderId="12" xfId="1" applyFont="1" applyFill="1" applyBorder="1"/>
    <xf numFmtId="166" fontId="7" fillId="0" borderId="8" xfId="1" applyFont="1" applyFill="1" applyBorder="1"/>
    <xf numFmtId="0" fontId="7" fillId="0" borderId="10" xfId="0" applyFont="1" applyFill="1" applyBorder="1" applyAlignment="1">
      <alignment horizontal="center" vertical="center" wrapText="1"/>
    </xf>
    <xf numFmtId="0" fontId="7" fillId="0" borderId="11" xfId="0" applyFont="1" applyFill="1" applyBorder="1"/>
    <xf numFmtId="0" fontId="7" fillId="0" borderId="3" xfId="0" applyFont="1" applyFill="1" applyBorder="1"/>
    <xf numFmtId="0" fontId="8" fillId="0" borderId="0" xfId="0" applyFont="1" applyFill="1" applyAlignment="1"/>
    <xf numFmtId="0" fontId="7" fillId="0" borderId="18" xfId="0" applyFont="1" applyFill="1" applyBorder="1" applyAlignment="1">
      <alignment horizontal="center" vertical="center" wrapText="1"/>
    </xf>
    <xf numFmtId="1" fontId="7" fillId="0" borderId="14" xfId="5" applyNumberFormat="1" applyFont="1" applyBorder="1" applyAlignment="1">
      <alignment horizontal="center" vertical="center"/>
    </xf>
    <xf numFmtId="1" fontId="7" fillId="0" borderId="15" xfId="5" applyNumberFormat="1" applyFont="1" applyBorder="1" applyAlignment="1">
      <alignment horizontal="center" vertical="center"/>
    </xf>
    <xf numFmtId="1" fontId="7" fillId="0" borderId="17" xfId="5" applyNumberFormat="1" applyFont="1" applyBorder="1" applyAlignment="1">
      <alignment horizontal="center" vertical="center"/>
    </xf>
    <xf numFmtId="1" fontId="0" fillId="0" borderId="14" xfId="13" applyNumberFormat="1" applyFont="1" applyFill="1" applyBorder="1" applyAlignment="1">
      <alignment horizontal="justify" vertical="center" wrapText="1"/>
    </xf>
    <xf numFmtId="1" fontId="0" fillId="0" borderId="17" xfId="13" applyNumberFormat="1" applyFont="1" applyFill="1" applyBorder="1" applyAlignment="1">
      <alignment horizontal="justify" vertical="center" wrapText="1"/>
    </xf>
    <xf numFmtId="0" fontId="7" fillId="0" borderId="29" xfId="0" applyNumberFormat="1" applyFont="1" applyFill="1" applyBorder="1" applyAlignment="1">
      <alignment horizontal="center" vertical="center" wrapText="1"/>
    </xf>
    <xf numFmtId="0" fontId="7" fillId="0" borderId="34" xfId="0" applyNumberFormat="1" applyFont="1" applyFill="1" applyBorder="1" applyAlignment="1">
      <alignment horizontal="center" vertical="center" wrapText="1"/>
    </xf>
    <xf numFmtId="0" fontId="7" fillId="0" borderId="28" xfId="0" applyNumberFormat="1" applyFont="1" applyFill="1" applyBorder="1" applyAlignment="1">
      <alignment horizontal="center" vertical="center" wrapText="1"/>
    </xf>
    <xf numFmtId="0" fontId="7" fillId="0" borderId="33" xfId="0" applyNumberFormat="1" applyFont="1" applyFill="1" applyBorder="1" applyAlignment="1">
      <alignment horizontal="center" vertical="center" wrapText="1"/>
    </xf>
    <xf numFmtId="0" fontId="5" fillId="0" borderId="14" xfId="0" applyFont="1" applyFill="1" applyBorder="1" applyAlignment="1">
      <alignment horizontal="justify" vertical="center" wrapText="1"/>
    </xf>
    <xf numFmtId="0" fontId="5" fillId="0" borderId="15" xfId="0" applyFont="1" applyFill="1" applyBorder="1" applyAlignment="1">
      <alignment horizontal="justify" vertical="center" wrapText="1"/>
    </xf>
    <xf numFmtId="0" fontId="5" fillId="0" borderId="17" xfId="0" applyFont="1" applyFill="1" applyBorder="1" applyAlignment="1">
      <alignment horizontal="justify" vertical="center" wrapText="1"/>
    </xf>
    <xf numFmtId="170" fontId="7" fillId="0" borderId="14" xfId="5" applyNumberFormat="1" applyFont="1" applyBorder="1" applyAlignment="1">
      <alignment horizontal="center" vertical="center"/>
    </xf>
    <xf numFmtId="170" fontId="7" fillId="0" borderId="15" xfId="5" applyNumberFormat="1" applyFont="1" applyBorder="1" applyAlignment="1">
      <alignment horizontal="center" vertical="center"/>
    </xf>
    <xf numFmtId="170" fontId="7" fillId="0" borderId="17" xfId="5" applyNumberFormat="1" applyFont="1" applyBorder="1" applyAlignment="1">
      <alignment horizontal="center" vertical="center"/>
    </xf>
    <xf numFmtId="10" fontId="7" fillId="0" borderId="14" xfId="5" applyNumberFormat="1" applyFont="1" applyBorder="1" applyAlignment="1">
      <alignment horizontal="center" vertical="center"/>
    </xf>
    <xf numFmtId="10" fontId="7" fillId="0" borderId="15" xfId="5" applyNumberFormat="1" applyFont="1" applyBorder="1" applyAlignment="1">
      <alignment horizontal="center" vertical="center"/>
    </xf>
    <xf numFmtId="10" fontId="7" fillId="0" borderId="17" xfId="5" applyNumberFormat="1" applyFont="1" applyBorder="1" applyAlignment="1">
      <alignment horizontal="center" vertical="center"/>
    </xf>
    <xf numFmtId="0" fontId="7" fillId="0" borderId="13" xfId="0" applyFont="1" applyFill="1" applyBorder="1" applyAlignment="1">
      <alignment horizontal="justify" vertical="center" wrapText="1"/>
    </xf>
    <xf numFmtId="0" fontId="7" fillId="0" borderId="13" xfId="0" applyFont="1" applyBorder="1" applyAlignment="1">
      <alignment horizontal="center" vertical="center" wrapText="1"/>
    </xf>
    <xf numFmtId="9" fontId="7" fillId="0" borderId="13" xfId="0" applyNumberFormat="1" applyFont="1" applyBorder="1" applyAlignment="1">
      <alignment horizontal="center" vertical="center" wrapText="1"/>
    </xf>
    <xf numFmtId="0" fontId="8" fillId="0" borderId="13" xfId="0" applyFont="1" applyBorder="1" applyAlignment="1">
      <alignment horizontal="center" vertical="center" wrapText="1"/>
    </xf>
    <xf numFmtId="10" fontId="7" fillId="0" borderId="14" xfId="5" applyNumberFormat="1" applyFont="1" applyFill="1" applyBorder="1" applyAlignment="1">
      <alignment horizontal="center" vertical="center"/>
    </xf>
    <xf numFmtId="10" fontId="7" fillId="0" borderId="15" xfId="5" applyNumberFormat="1" applyFont="1" applyFill="1" applyBorder="1" applyAlignment="1">
      <alignment horizontal="center" vertical="center"/>
    </xf>
    <xf numFmtId="10" fontId="7" fillId="0" borderId="17" xfId="5" applyNumberFormat="1" applyFont="1" applyFill="1" applyBorder="1" applyAlignment="1">
      <alignment horizontal="center" vertical="center"/>
    </xf>
    <xf numFmtId="9" fontId="7" fillId="0" borderId="14" xfId="0" applyNumberFormat="1" applyFont="1" applyFill="1" applyBorder="1" applyAlignment="1">
      <alignment horizontal="left" vertical="center" wrapText="1"/>
    </xf>
    <xf numFmtId="9" fontId="7" fillId="0" borderId="15" xfId="0" applyNumberFormat="1" applyFont="1" applyFill="1" applyBorder="1" applyAlignment="1">
      <alignment horizontal="left" vertical="center" wrapText="1"/>
    </xf>
    <xf numFmtId="9" fontId="7" fillId="0" borderId="17" xfId="0" applyNumberFormat="1" applyFont="1" applyFill="1" applyBorder="1" applyAlignment="1">
      <alignment horizontal="left" vertical="center" wrapText="1"/>
    </xf>
    <xf numFmtId="10" fontId="7" fillId="0" borderId="14" xfId="0" applyNumberFormat="1" applyFont="1" applyFill="1" applyBorder="1" applyAlignment="1">
      <alignment horizontal="center" vertical="center"/>
    </xf>
    <xf numFmtId="10" fontId="7" fillId="0" borderId="15" xfId="0" applyNumberFormat="1" applyFont="1" applyFill="1" applyBorder="1" applyAlignment="1">
      <alignment horizontal="center" vertical="center"/>
    </xf>
    <xf numFmtId="0" fontId="7" fillId="0" borderId="13" xfId="0" applyFont="1" applyFill="1" applyBorder="1" applyAlignment="1">
      <alignment horizontal="left" vertical="center" wrapText="1"/>
    </xf>
    <xf numFmtId="0" fontId="7" fillId="0" borderId="13" xfId="0" applyFont="1" applyFill="1" applyBorder="1" applyAlignment="1">
      <alignment horizontal="center" vertical="center"/>
    </xf>
    <xf numFmtId="0" fontId="6" fillId="5" borderId="33" xfId="6" applyFont="1" applyFill="1" applyBorder="1" applyAlignment="1">
      <alignment horizontal="left" vertical="center" wrapText="1"/>
    </xf>
    <xf numFmtId="0" fontId="6" fillId="5" borderId="0" xfId="6" applyFont="1" applyFill="1" applyBorder="1" applyAlignment="1">
      <alignment horizontal="left" vertical="center" wrapText="1"/>
    </xf>
    <xf numFmtId="173" fontId="7" fillId="0" borderId="13" xfId="1" applyNumberFormat="1" applyFont="1" applyFill="1" applyBorder="1" applyAlignment="1">
      <alignment horizontal="center" vertical="center" wrapText="1"/>
    </xf>
    <xf numFmtId="0" fontId="7" fillId="0" borderId="14"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17" xfId="0" applyFont="1" applyFill="1" applyBorder="1" applyAlignment="1">
      <alignment horizontal="center" vertical="center"/>
    </xf>
    <xf numFmtId="0" fontId="7" fillId="0" borderId="14"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17" xfId="0" applyFont="1" applyFill="1" applyBorder="1" applyAlignment="1">
      <alignment horizontal="left" vertical="center" wrapText="1"/>
    </xf>
    <xf numFmtId="0" fontId="6" fillId="3" borderId="13" xfId="0" applyFont="1" applyFill="1" applyBorder="1" applyAlignment="1">
      <alignment horizontal="center" vertical="center"/>
    </xf>
    <xf numFmtId="0" fontId="7" fillId="0" borderId="13" xfId="0" applyFont="1" applyBorder="1"/>
    <xf numFmtId="0" fontId="6" fillId="3" borderId="7" xfId="0" applyFont="1" applyFill="1" applyBorder="1" applyAlignment="1">
      <alignment horizontal="center" vertical="center"/>
    </xf>
    <xf numFmtId="0" fontId="7" fillId="0" borderId="13" xfId="0" applyFont="1" applyFill="1" applyBorder="1" applyAlignment="1">
      <alignment horizontal="justify" vertical="center"/>
    </xf>
    <xf numFmtId="0" fontId="7" fillId="0" borderId="13" xfId="0" applyFont="1" applyFill="1" applyBorder="1"/>
    <xf numFmtId="9" fontId="7" fillId="0" borderId="13" xfId="2" applyNumberFormat="1" applyFont="1" applyFill="1" applyBorder="1" applyAlignment="1">
      <alignment horizontal="center" vertical="center" wrapText="1"/>
    </xf>
    <xf numFmtId="168" fontId="7" fillId="0" borderId="13" xfId="2" applyFont="1" applyFill="1" applyBorder="1"/>
    <xf numFmtId="0" fontId="7" fillId="0" borderId="13" xfId="2" applyNumberFormat="1" applyFont="1" applyFill="1" applyBorder="1"/>
    <xf numFmtId="9" fontId="7" fillId="0" borderId="13" xfId="0" applyNumberFormat="1" applyFont="1" applyFill="1" applyBorder="1"/>
    <xf numFmtId="0" fontId="7" fillId="0" borderId="13" xfId="3" applyNumberFormat="1" applyFont="1" applyFill="1" applyBorder="1" applyAlignment="1">
      <alignment horizontal="center" vertical="center" wrapText="1"/>
    </xf>
    <xf numFmtId="0" fontId="7" fillId="0" borderId="13" xfId="3" applyNumberFormat="1" applyFont="1" applyFill="1" applyBorder="1" applyAlignment="1">
      <alignment horizontal="center" vertical="center"/>
    </xf>
    <xf numFmtId="168" fontId="7" fillId="0" borderId="13" xfId="2" applyFont="1" applyFill="1" applyBorder="1" applyAlignment="1">
      <alignment horizontal="center" vertical="center" wrapText="1"/>
    </xf>
    <xf numFmtId="0" fontId="7" fillId="0" borderId="13" xfId="2" applyNumberFormat="1" applyFont="1" applyFill="1" applyBorder="1" applyAlignment="1">
      <alignment horizontal="center" vertical="center" wrapText="1"/>
    </xf>
    <xf numFmtId="0" fontId="5" fillId="0" borderId="11" xfId="0" applyFont="1" applyFill="1" applyBorder="1"/>
    <xf numFmtId="166" fontId="7" fillId="0" borderId="12" xfId="1" applyFont="1" applyFill="1" applyBorder="1" applyAlignment="1">
      <alignment horizontal="center" vertical="center" wrapText="1"/>
    </xf>
    <xf numFmtId="0" fontId="7" fillId="0" borderId="38" xfId="0" applyFont="1" applyFill="1" applyBorder="1" applyAlignment="1">
      <alignment horizontal="center" vertical="center" wrapText="1"/>
    </xf>
    <xf numFmtId="0" fontId="7" fillId="0" borderId="28" xfId="0" applyFont="1" applyFill="1" applyBorder="1" applyAlignment="1">
      <alignment horizontal="justify" vertical="center" wrapText="1"/>
    </xf>
    <xf numFmtId="0" fontId="7" fillId="0" borderId="27" xfId="0" applyFont="1" applyFill="1" applyBorder="1" applyAlignment="1">
      <alignment horizontal="justify" vertical="center" wrapText="1"/>
    </xf>
    <xf numFmtId="0" fontId="7" fillId="0" borderId="29" xfId="0" applyFont="1" applyFill="1" applyBorder="1" applyAlignment="1">
      <alignment horizontal="justify" vertical="center" wrapText="1"/>
    </xf>
    <xf numFmtId="0" fontId="7" fillId="0" borderId="31" xfId="0" applyFont="1" applyFill="1" applyBorder="1" applyAlignment="1">
      <alignment horizontal="justify" vertical="center" wrapText="1"/>
    </xf>
    <xf numFmtId="10" fontId="7" fillId="0" borderId="12" xfId="0" applyNumberFormat="1" applyFont="1" applyFill="1" applyBorder="1" applyAlignment="1">
      <alignment horizontal="center" vertical="center"/>
    </xf>
    <xf numFmtId="9" fontId="7" fillId="0" borderId="12" xfId="0" applyNumberFormat="1" applyFont="1" applyFill="1" applyBorder="1" applyAlignment="1">
      <alignment horizontal="center" vertical="center" wrapText="1"/>
    </xf>
    <xf numFmtId="0" fontId="12" fillId="6" borderId="17" xfId="6" applyFont="1" applyFill="1" applyBorder="1" applyAlignment="1">
      <alignment horizontal="left" vertical="center" wrapText="1"/>
    </xf>
    <xf numFmtId="0" fontId="8" fillId="0" borderId="14" xfId="0" applyFont="1" applyBorder="1" applyAlignment="1">
      <alignment horizontal="justify" vertical="center" wrapText="1"/>
    </xf>
    <xf numFmtId="0" fontId="8" fillId="0" borderId="17" xfId="0" applyFont="1" applyBorder="1" applyAlignment="1">
      <alignment horizontal="justify" vertical="center" wrapText="1"/>
    </xf>
    <xf numFmtId="9" fontId="48" fillId="7" borderId="12" xfId="2" applyNumberFormat="1" applyFont="1" applyFill="1" applyBorder="1" applyAlignment="1">
      <alignment horizontal="center" vertical="center" wrapText="1"/>
    </xf>
    <xf numFmtId="9" fontId="48" fillId="7" borderId="25" xfId="2" applyNumberFormat="1" applyFont="1" applyFill="1" applyBorder="1" applyAlignment="1">
      <alignment horizontal="center" vertical="center" wrapText="1"/>
    </xf>
    <xf numFmtId="49" fontId="8" fillId="7" borderId="14" xfId="0" applyNumberFormat="1" applyFont="1" applyFill="1" applyBorder="1" applyAlignment="1">
      <alignment horizontal="justify" vertical="center"/>
    </xf>
    <xf numFmtId="49" fontId="53" fillId="7" borderId="15" xfId="0" applyNumberFormat="1" applyFont="1" applyFill="1" applyBorder="1" applyAlignment="1">
      <alignment horizontal="justify" vertical="center"/>
    </xf>
    <xf numFmtId="9" fontId="48" fillId="7" borderId="8" xfId="2" applyNumberFormat="1" applyFont="1" applyFill="1" applyBorder="1" applyAlignment="1">
      <alignment horizontal="center" vertical="center" wrapText="1"/>
    </xf>
    <xf numFmtId="9" fontId="48" fillId="7" borderId="10" xfId="2" applyNumberFormat="1" applyFont="1" applyFill="1" applyBorder="1" applyAlignment="1">
      <alignment horizontal="center" vertical="center" wrapText="1"/>
    </xf>
    <xf numFmtId="49" fontId="53" fillId="7" borderId="17" xfId="0" applyNumberFormat="1" applyFont="1" applyFill="1" applyBorder="1" applyAlignment="1">
      <alignment horizontal="justify" vertical="center"/>
    </xf>
  </cellXfs>
  <cellStyles count="14">
    <cellStyle name="Millares" xfId="1" builtinId="3"/>
    <cellStyle name="Millares [0]" xfId="2" builtinId="6"/>
    <cellStyle name="Millares [0] 2 2" xfId="10"/>
    <cellStyle name="Moneda" xfId="4" builtinId="4"/>
    <cellStyle name="Moneda [0]" xfId="3" builtinId="7"/>
    <cellStyle name="Moneda 5" xfId="11"/>
    <cellStyle name="Moneda 6" xfId="12"/>
    <cellStyle name="Normal" xfId="0" builtinId="0"/>
    <cellStyle name="Normal 2" xfId="6"/>
    <cellStyle name="Normal 2 10" xfId="7"/>
    <cellStyle name="Normal 3" xfId="9"/>
    <cellStyle name="Normal 5" xfId="8"/>
    <cellStyle name="Porcentaje" xfId="5" builtinId="5"/>
    <cellStyle name="Porcentaje 2" xfId="13"/>
  </cellStyles>
  <dxfs count="2">
    <dxf>
      <font>
        <color rgb="FF00B050"/>
      </font>
      <fill>
        <patternFill patternType="solid">
          <bgColor theme="0"/>
        </patternFill>
      </fill>
    </dxf>
    <dxf>
      <font>
        <color rgb="FFFF0000"/>
      </font>
      <fill>
        <patternFill>
          <bgColor theme="0"/>
        </patternFill>
      </fill>
    </dxf>
  </dxfs>
  <tableStyles count="0" defaultTableStyle="TableStyleMedium2" defaultPivotStyle="PivotStyleLight16"/>
  <colors>
    <mruColors>
      <color rgb="FFFFC5C6"/>
      <color rgb="FFFF7C80"/>
      <color rgb="FF003300"/>
      <color rgb="FFCCFFCC"/>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hyperlink" Target="#'Gesti&#243;n del Talento Humano'!A1"/><Relationship Id="rId7" Type="http://schemas.openxmlformats.org/officeDocument/2006/relationships/image" Target="../media/image3.jpeg"/><Relationship Id="rId2" Type="http://schemas.openxmlformats.org/officeDocument/2006/relationships/hyperlink" Target="#'Transparencia,Participaci&#243;n, SC'!A1"/><Relationship Id="rId1" Type="http://schemas.openxmlformats.org/officeDocument/2006/relationships/hyperlink" Target="#'Gesti&#243;n Misional'!A1"/><Relationship Id="rId6" Type="http://schemas.openxmlformats.org/officeDocument/2006/relationships/image" Target="../media/image2.jpeg"/><Relationship Id="rId5" Type="http://schemas.openxmlformats.org/officeDocument/2006/relationships/hyperlink" Target="#'Gesti&#243;n Financiera'!A1"/><Relationship Id="rId4" Type="http://schemas.openxmlformats.org/officeDocument/2006/relationships/hyperlink" Target="#'Eficiencia Administativa'!A1"/></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493059</xdr:colOff>
      <xdr:row>43</xdr:row>
      <xdr:rowOff>9525</xdr:rowOff>
    </xdr:to>
    <xdr:pic>
      <xdr:nvPicPr>
        <xdr:cNvPr id="8" name="Imagen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875059" cy="6972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142875</xdr:colOff>
      <xdr:row>4</xdr:row>
      <xdr:rowOff>95250</xdr:rowOff>
    </xdr:from>
    <xdr:to>
      <xdr:col>11</xdr:col>
      <xdr:colOff>9525</xdr:colOff>
      <xdr:row>48</xdr:row>
      <xdr:rowOff>28575</xdr:rowOff>
    </xdr:to>
    <xdr:grpSp>
      <xdr:nvGrpSpPr>
        <xdr:cNvPr id="13" name="24 Grupo">
          <a:extLst>
            <a:ext uri="{FF2B5EF4-FFF2-40B4-BE49-F238E27FC236}">
              <a16:creationId xmlns:a16="http://schemas.microsoft.com/office/drawing/2014/main" id="{00000000-0008-0000-0100-00000D000000}"/>
            </a:ext>
          </a:extLst>
        </xdr:cNvPr>
        <xdr:cNvGrpSpPr>
          <a:grpSpLocks/>
        </xdr:cNvGrpSpPr>
      </xdr:nvGrpSpPr>
      <xdr:grpSpPr bwMode="auto">
        <a:xfrm>
          <a:off x="142875" y="1876425"/>
          <a:ext cx="7991475" cy="7058025"/>
          <a:chOff x="314874" y="970537"/>
          <a:chExt cx="7634056" cy="8295057"/>
        </a:xfrm>
      </xdr:grpSpPr>
      <xdr:sp macro="" textlink="">
        <xdr:nvSpPr>
          <xdr:cNvPr id="14" name="11 Rectángulo">
            <a:extLst>
              <a:ext uri="{FF2B5EF4-FFF2-40B4-BE49-F238E27FC236}">
                <a16:creationId xmlns:a16="http://schemas.microsoft.com/office/drawing/2014/main" id="{00000000-0008-0000-0100-00000E000000}"/>
              </a:ext>
            </a:extLst>
          </xdr:cNvPr>
          <xdr:cNvSpPr/>
        </xdr:nvSpPr>
        <xdr:spPr>
          <a:xfrm>
            <a:off x="1333266" y="1853340"/>
            <a:ext cx="6615664" cy="6532793"/>
          </a:xfrm>
          <a:prstGeom prst="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sp macro="" textlink="">
        <xdr:nvSpPr>
          <xdr:cNvPr id="15" name="16 Rectángulo redondeado">
            <a:extLst>
              <a:ext uri="{FF2B5EF4-FFF2-40B4-BE49-F238E27FC236}">
                <a16:creationId xmlns:a16="http://schemas.microsoft.com/office/drawing/2014/main" id="{00000000-0008-0000-0100-00000F000000}"/>
              </a:ext>
            </a:extLst>
          </xdr:cNvPr>
          <xdr:cNvSpPr/>
        </xdr:nvSpPr>
        <xdr:spPr>
          <a:xfrm>
            <a:off x="314874" y="1741902"/>
            <a:ext cx="686351" cy="6475655"/>
          </a:xfrm>
          <a:prstGeom prst="roundRect">
            <a:avLst/>
          </a:prstGeom>
          <a:solidFill>
            <a:srgbClr val="003300"/>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ctr" anchorCtr="1"/>
          <a:lstStyle/>
          <a:p>
            <a:pPr algn="ctr"/>
            <a:r>
              <a:rPr lang="es-ES" sz="1400" b="1">
                <a:latin typeface="Arial Narrow" pitchFamily="34" charset="0"/>
              </a:rPr>
              <a:t>MODELO INTEGRADO DE </a:t>
            </a:r>
            <a:r>
              <a:rPr lang="es-ES" sz="1400" b="1" baseline="0">
                <a:latin typeface="Arial Narrow" pitchFamily="34" charset="0"/>
              </a:rPr>
              <a:t> PLANEACIÓN Y GESTIÓN</a:t>
            </a:r>
          </a:p>
          <a:p>
            <a:pPr algn="ctr"/>
            <a:r>
              <a:rPr lang="es-ES" sz="1400" b="1" baseline="0">
                <a:latin typeface="Arial Narrow" pitchFamily="34" charset="0"/>
              </a:rPr>
              <a:t>DECRETO 2482 DE 2012</a:t>
            </a:r>
            <a:endParaRPr lang="es-ES" sz="1400" b="1">
              <a:latin typeface="Arial Narrow" pitchFamily="34" charset="0"/>
            </a:endParaRPr>
          </a:p>
        </xdr:txBody>
      </xdr:sp>
      <xdr:sp macro="" textlink="">
        <xdr:nvSpPr>
          <xdr:cNvPr id="16" name="10 Rectángulo redondeado">
            <a:extLst>
              <a:ext uri="{FF2B5EF4-FFF2-40B4-BE49-F238E27FC236}">
                <a16:creationId xmlns:a16="http://schemas.microsoft.com/office/drawing/2014/main" id="{00000000-0008-0000-0100-000010000000}"/>
              </a:ext>
            </a:extLst>
          </xdr:cNvPr>
          <xdr:cNvSpPr/>
        </xdr:nvSpPr>
        <xdr:spPr>
          <a:xfrm>
            <a:off x="1220476" y="970537"/>
            <a:ext cx="2802601" cy="685658"/>
          </a:xfrm>
          <a:prstGeom prst="roundRect">
            <a:avLst/>
          </a:prstGeom>
          <a:solidFill>
            <a:srgbClr val="003300"/>
          </a:solidFill>
        </xdr:spPr>
        <xdr:style>
          <a:lnRef idx="2">
            <a:schemeClr val="accent3">
              <a:shade val="50000"/>
            </a:schemeClr>
          </a:lnRef>
          <a:fillRef idx="1">
            <a:schemeClr val="accent3"/>
          </a:fillRef>
          <a:effectRef idx="0">
            <a:schemeClr val="accent3"/>
          </a:effectRef>
          <a:fontRef idx="minor">
            <a:schemeClr val="lt1"/>
          </a:fontRef>
        </xdr:style>
        <xdr:txBody>
          <a:bodyPr rtlCol="0" anchor="ctr"/>
          <a:lstStyle/>
          <a:p>
            <a:pPr algn="ctr"/>
            <a:r>
              <a:rPr lang="es-ES" sz="1400" b="1"/>
              <a:t>POLÍTICAS</a:t>
            </a:r>
            <a:r>
              <a:rPr lang="es-ES" sz="1400" b="1" baseline="0"/>
              <a:t> DE DESARROLLO ADMINISTRATIVO</a:t>
            </a:r>
            <a:endParaRPr lang="es-ES" sz="1400" b="1"/>
          </a:p>
        </xdr:txBody>
      </xdr:sp>
      <xdr:sp macro="" textlink="">
        <xdr:nvSpPr>
          <xdr:cNvPr id="17" name="17 Rectángulo redondeado">
            <a:extLst>
              <a:ext uri="{FF2B5EF4-FFF2-40B4-BE49-F238E27FC236}">
                <a16:creationId xmlns:a16="http://schemas.microsoft.com/office/drawing/2014/main" id="{00000000-0008-0000-0100-000011000000}"/>
              </a:ext>
            </a:extLst>
          </xdr:cNvPr>
          <xdr:cNvSpPr/>
        </xdr:nvSpPr>
        <xdr:spPr>
          <a:xfrm>
            <a:off x="4423449" y="989583"/>
            <a:ext cx="3317365" cy="685658"/>
          </a:xfrm>
          <a:prstGeom prst="roundRect">
            <a:avLst/>
          </a:prstGeom>
          <a:solidFill>
            <a:srgbClr val="003300"/>
          </a:solidFill>
        </xdr:spPr>
        <xdr:style>
          <a:lnRef idx="2">
            <a:schemeClr val="accent3">
              <a:shade val="50000"/>
            </a:schemeClr>
          </a:lnRef>
          <a:fillRef idx="1">
            <a:schemeClr val="accent3"/>
          </a:fillRef>
          <a:effectRef idx="0">
            <a:schemeClr val="accent3"/>
          </a:effectRef>
          <a:fontRef idx="minor">
            <a:schemeClr val="lt1"/>
          </a:fontRef>
        </xdr:style>
        <xdr:txBody>
          <a:bodyPr rtlCol="0" anchor="ctr"/>
          <a:lstStyle/>
          <a:p>
            <a:pPr algn="ctr"/>
            <a:r>
              <a:rPr lang="es-ES" sz="1400" b="1"/>
              <a:t>COMPONENTES</a:t>
            </a:r>
          </a:p>
        </xdr:txBody>
      </xdr:sp>
      <xdr:sp macro="" textlink="">
        <xdr:nvSpPr>
          <xdr:cNvPr id="18" name="18 Rectángulo redondeado">
            <a:extLst>
              <a:ext uri="{FF2B5EF4-FFF2-40B4-BE49-F238E27FC236}">
                <a16:creationId xmlns:a16="http://schemas.microsoft.com/office/drawing/2014/main" id="{00000000-0008-0000-0100-000012000000}"/>
              </a:ext>
            </a:extLst>
          </xdr:cNvPr>
          <xdr:cNvSpPr/>
        </xdr:nvSpPr>
        <xdr:spPr>
          <a:xfrm>
            <a:off x="4461580" y="1960931"/>
            <a:ext cx="3145777" cy="657089"/>
          </a:xfrm>
          <a:prstGeom prst="roundRect">
            <a:avLst/>
          </a:prstGeom>
          <a:solidFill>
            <a:srgbClr val="66FF99"/>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200" b="1">
                <a:solidFill>
                  <a:sysClr val="windowText" lastClr="000000"/>
                </a:solidFill>
                <a:latin typeface="Arial Narrow" pitchFamily="34" charset="0"/>
              </a:rPr>
              <a:t>Indicadores</a:t>
            </a:r>
            <a:r>
              <a:rPr lang="es-ES" sz="1200" b="1" baseline="0">
                <a:solidFill>
                  <a:sysClr val="windowText" lastClr="000000"/>
                </a:solidFill>
                <a:latin typeface="Arial Narrow" pitchFamily="34" charset="0"/>
              </a:rPr>
              <a:t> y metas de Gobierno</a:t>
            </a:r>
            <a:endParaRPr lang="es-ES" sz="1200" b="1">
              <a:solidFill>
                <a:sysClr val="windowText" lastClr="000000"/>
              </a:solidFill>
              <a:latin typeface="Arial Narrow" pitchFamily="34" charset="0"/>
            </a:endParaRPr>
          </a:p>
        </xdr:txBody>
      </xdr:sp>
      <xdr:sp macro="" textlink="">
        <xdr:nvSpPr>
          <xdr:cNvPr id="19" name="19 Rectángulo redondeado">
            <a:extLst>
              <a:ext uri="{FF2B5EF4-FFF2-40B4-BE49-F238E27FC236}">
                <a16:creationId xmlns:a16="http://schemas.microsoft.com/office/drawing/2014/main" id="{00000000-0008-0000-0100-000013000000}"/>
              </a:ext>
            </a:extLst>
          </xdr:cNvPr>
          <xdr:cNvSpPr/>
        </xdr:nvSpPr>
        <xdr:spPr>
          <a:xfrm>
            <a:off x="4442514" y="2732296"/>
            <a:ext cx="3126711" cy="1542729"/>
          </a:xfrm>
          <a:prstGeom prst="roundRect">
            <a:avLst/>
          </a:prstGeom>
          <a:solidFill>
            <a:srgbClr val="66FF99"/>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lang="es-ES" sz="1200" b="1">
                <a:solidFill>
                  <a:sysClr val="windowText" lastClr="000000"/>
                </a:solidFill>
                <a:latin typeface="Arial Narrow" pitchFamily="34" charset="0"/>
              </a:rPr>
              <a:t>Plan anticorrupción</a:t>
            </a:r>
            <a:r>
              <a:rPr lang="es-ES" sz="1200" b="1" baseline="0">
                <a:solidFill>
                  <a:sysClr val="windowText" lastClr="000000"/>
                </a:solidFill>
                <a:latin typeface="Arial Narrow" pitchFamily="34" charset="0"/>
              </a:rPr>
              <a:t> y de Atención al ciudadano</a:t>
            </a:r>
          </a:p>
          <a:p>
            <a:pPr algn="l">
              <a:lnSpc>
                <a:spcPts val="1100"/>
              </a:lnSpc>
            </a:pPr>
            <a:r>
              <a:rPr lang="es-ES" sz="1200" b="1" baseline="0">
                <a:solidFill>
                  <a:sysClr val="windowText" lastClr="000000"/>
                </a:solidFill>
                <a:latin typeface="Arial Narrow" pitchFamily="34" charset="0"/>
              </a:rPr>
              <a:t>Transparencia y acceso a la información pública</a:t>
            </a:r>
          </a:p>
          <a:p>
            <a:pPr algn="l">
              <a:lnSpc>
                <a:spcPts val="1200"/>
              </a:lnSpc>
            </a:pPr>
            <a:r>
              <a:rPr lang="es-ES" sz="1200" b="1" baseline="0">
                <a:solidFill>
                  <a:sysClr val="windowText" lastClr="000000"/>
                </a:solidFill>
                <a:latin typeface="Arial Narrow" pitchFamily="34" charset="0"/>
              </a:rPr>
              <a:t>Participación ciudadana</a:t>
            </a:r>
          </a:p>
          <a:p>
            <a:pPr algn="l">
              <a:lnSpc>
                <a:spcPts val="1100"/>
              </a:lnSpc>
            </a:pPr>
            <a:r>
              <a:rPr lang="es-ES" sz="1200" b="1" baseline="0">
                <a:solidFill>
                  <a:sysClr val="windowText" lastClr="000000"/>
                </a:solidFill>
                <a:latin typeface="Arial Narrow" pitchFamily="34" charset="0"/>
              </a:rPr>
              <a:t>Rendición de cuentas</a:t>
            </a:r>
          </a:p>
          <a:p>
            <a:pPr algn="l">
              <a:lnSpc>
                <a:spcPts val="1100"/>
              </a:lnSpc>
            </a:pPr>
            <a:r>
              <a:rPr lang="es-ES" sz="1200" b="1" baseline="0">
                <a:solidFill>
                  <a:sysClr val="windowText" lastClr="000000"/>
                </a:solidFill>
                <a:latin typeface="Arial Narrow" pitchFamily="34" charset="0"/>
              </a:rPr>
              <a:t>Servicio al Ciudadano</a:t>
            </a:r>
            <a:endParaRPr lang="es-ES" sz="1200" b="1">
              <a:solidFill>
                <a:sysClr val="windowText" lastClr="000000"/>
              </a:solidFill>
              <a:latin typeface="Arial Narrow" pitchFamily="34" charset="0"/>
            </a:endParaRPr>
          </a:p>
        </xdr:txBody>
      </xdr:sp>
      <xdr:sp macro="" textlink="">
        <xdr:nvSpPr>
          <xdr:cNvPr id="20" name="20 Rectángulo redondeado">
            <a:extLst>
              <a:ext uri="{FF2B5EF4-FFF2-40B4-BE49-F238E27FC236}">
                <a16:creationId xmlns:a16="http://schemas.microsoft.com/office/drawing/2014/main" id="{00000000-0008-0000-0100-000014000000}"/>
              </a:ext>
            </a:extLst>
          </xdr:cNvPr>
          <xdr:cNvSpPr/>
        </xdr:nvSpPr>
        <xdr:spPr>
          <a:xfrm>
            <a:off x="4432982" y="4455963"/>
            <a:ext cx="3126711" cy="1070699"/>
          </a:xfrm>
          <a:prstGeom prst="roundRect">
            <a:avLst/>
          </a:prstGeom>
          <a:solidFill>
            <a:srgbClr val="66FF99"/>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200" b="1">
                <a:solidFill>
                  <a:sysClr val="windowText" lastClr="000000"/>
                </a:solidFill>
                <a:latin typeface="Arial Narrow" pitchFamily="34" charset="0"/>
              </a:rPr>
              <a:t>Plan Estratégico</a:t>
            </a:r>
            <a:r>
              <a:rPr lang="es-ES" sz="1200" b="1" baseline="0">
                <a:solidFill>
                  <a:sysClr val="windowText" lastClr="000000"/>
                </a:solidFill>
                <a:latin typeface="Arial Narrow" pitchFamily="34" charset="0"/>
              </a:rPr>
              <a:t> de Talento Humano</a:t>
            </a:r>
          </a:p>
          <a:p>
            <a:pPr algn="l"/>
            <a:r>
              <a:rPr lang="es-ES" sz="1200" b="1" baseline="0">
                <a:solidFill>
                  <a:sysClr val="windowText" lastClr="000000"/>
                </a:solidFill>
                <a:latin typeface="Arial Narrow" pitchFamily="34" charset="0"/>
              </a:rPr>
              <a:t>Plan Anual de vancantes</a:t>
            </a:r>
          </a:p>
          <a:p>
            <a:pPr algn="l"/>
            <a:r>
              <a:rPr lang="es-ES" sz="1200" b="1" baseline="0">
                <a:solidFill>
                  <a:sysClr val="windowText" lastClr="000000"/>
                </a:solidFill>
                <a:latin typeface="Arial Narrow" pitchFamily="34" charset="0"/>
              </a:rPr>
              <a:t>Capacitación</a:t>
            </a:r>
          </a:p>
          <a:p>
            <a:pPr algn="l"/>
            <a:r>
              <a:rPr lang="es-ES" sz="1200" b="1" baseline="0">
                <a:solidFill>
                  <a:sysClr val="windowText" lastClr="000000"/>
                </a:solidFill>
                <a:latin typeface="Arial Narrow" pitchFamily="34" charset="0"/>
              </a:rPr>
              <a:t>Bienestar e incentivos</a:t>
            </a:r>
            <a:endParaRPr lang="es-ES" sz="1200" b="1">
              <a:solidFill>
                <a:sysClr val="windowText" lastClr="000000"/>
              </a:solidFill>
              <a:latin typeface="Arial Narrow" pitchFamily="34" charset="0"/>
            </a:endParaRPr>
          </a:p>
        </xdr:txBody>
      </xdr:sp>
      <xdr:sp macro="" textlink="">
        <xdr:nvSpPr>
          <xdr:cNvPr id="21" name="21 Rectángulo redondeado">
            <a:extLst>
              <a:ext uri="{FF2B5EF4-FFF2-40B4-BE49-F238E27FC236}">
                <a16:creationId xmlns:a16="http://schemas.microsoft.com/office/drawing/2014/main" id="{00000000-0008-0000-0100-000015000000}"/>
              </a:ext>
            </a:extLst>
          </xdr:cNvPr>
          <xdr:cNvSpPr/>
        </xdr:nvSpPr>
        <xdr:spPr>
          <a:xfrm>
            <a:off x="4413916" y="5589202"/>
            <a:ext cx="3126711" cy="1504676"/>
          </a:xfrm>
          <a:prstGeom prst="roundRect">
            <a:avLst/>
          </a:prstGeom>
          <a:solidFill>
            <a:srgbClr val="66FF99"/>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200" b="1">
                <a:solidFill>
                  <a:sysClr val="windowText" lastClr="000000"/>
                </a:solidFill>
                <a:latin typeface="Arial Narrow" pitchFamily="34" charset="0"/>
              </a:rPr>
              <a:t>Gestión</a:t>
            </a:r>
            <a:r>
              <a:rPr lang="es-ES" sz="1200" b="1" baseline="0">
                <a:solidFill>
                  <a:sysClr val="windowText" lastClr="000000"/>
                </a:solidFill>
                <a:latin typeface="Arial Narrow" pitchFamily="34" charset="0"/>
              </a:rPr>
              <a:t> de la Calidad</a:t>
            </a:r>
          </a:p>
          <a:p>
            <a:pPr algn="l"/>
            <a:r>
              <a:rPr lang="es-ES" sz="1200" b="1" baseline="0">
                <a:solidFill>
                  <a:sysClr val="windowText" lastClr="000000"/>
                </a:solidFill>
                <a:latin typeface="Arial Narrow" pitchFamily="34" charset="0"/>
              </a:rPr>
              <a:t>Efienciencia Administrativa y Cero Papel</a:t>
            </a:r>
          </a:p>
          <a:p>
            <a:pPr algn="l"/>
            <a:r>
              <a:rPr lang="es-ES" sz="1200" b="1" baseline="0">
                <a:solidFill>
                  <a:sysClr val="windowText" lastClr="000000"/>
                </a:solidFill>
                <a:latin typeface="Arial Narrow" pitchFamily="34" charset="0"/>
              </a:rPr>
              <a:t>Racionalización de trámites</a:t>
            </a:r>
          </a:p>
          <a:p>
            <a:pPr algn="l"/>
            <a:r>
              <a:rPr lang="es-ES" sz="1200" b="1" baseline="0">
                <a:solidFill>
                  <a:sysClr val="windowText" lastClr="000000"/>
                </a:solidFill>
                <a:latin typeface="Arial Narrow" pitchFamily="34" charset="0"/>
              </a:rPr>
              <a:t>Modernización institucional</a:t>
            </a:r>
          </a:p>
          <a:p>
            <a:pPr algn="l"/>
            <a:r>
              <a:rPr lang="es-ES" sz="1200" b="1" baseline="0">
                <a:solidFill>
                  <a:sysClr val="windowText" lastClr="000000"/>
                </a:solidFill>
                <a:latin typeface="Arial Narrow" pitchFamily="34" charset="0"/>
              </a:rPr>
              <a:t>Gestión de Tecnologías de información</a:t>
            </a:r>
          </a:p>
          <a:p>
            <a:pPr algn="l"/>
            <a:r>
              <a:rPr lang="es-ES" sz="1200" b="1">
                <a:solidFill>
                  <a:sysClr val="windowText" lastClr="000000"/>
                </a:solidFill>
                <a:latin typeface="Arial Narrow" pitchFamily="34" charset="0"/>
              </a:rPr>
              <a:t>Gestión</a:t>
            </a:r>
            <a:r>
              <a:rPr lang="es-ES" sz="1200" b="1" baseline="0">
                <a:solidFill>
                  <a:sysClr val="windowText" lastClr="000000"/>
                </a:solidFill>
                <a:latin typeface="Arial Narrow" pitchFamily="34" charset="0"/>
              </a:rPr>
              <a:t> Documental</a:t>
            </a:r>
            <a:endParaRPr lang="es-ES" sz="1200" b="1">
              <a:solidFill>
                <a:sysClr val="windowText" lastClr="000000"/>
              </a:solidFill>
              <a:latin typeface="Arial Narrow" pitchFamily="34" charset="0"/>
            </a:endParaRPr>
          </a:p>
        </xdr:txBody>
      </xdr:sp>
      <xdr:sp macro="" textlink="">
        <xdr:nvSpPr>
          <xdr:cNvPr id="22" name="22 Rectángulo redondeado">
            <a:extLst>
              <a:ext uri="{FF2B5EF4-FFF2-40B4-BE49-F238E27FC236}">
                <a16:creationId xmlns:a16="http://schemas.microsoft.com/office/drawing/2014/main" id="{00000000-0008-0000-0100-000016000000}"/>
              </a:ext>
            </a:extLst>
          </xdr:cNvPr>
          <xdr:cNvSpPr/>
        </xdr:nvSpPr>
        <xdr:spPr>
          <a:xfrm>
            <a:off x="4413916" y="7131932"/>
            <a:ext cx="3126711" cy="1092583"/>
          </a:xfrm>
          <a:prstGeom prst="roundRect">
            <a:avLst/>
          </a:prstGeom>
          <a:solidFill>
            <a:srgbClr val="66FF99"/>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200" b="1">
                <a:solidFill>
                  <a:sysClr val="windowText" lastClr="000000"/>
                </a:solidFill>
                <a:latin typeface="Arial Narrow" pitchFamily="34" charset="0"/>
              </a:rPr>
              <a:t>Programación y Ejecución</a:t>
            </a:r>
            <a:r>
              <a:rPr lang="es-ES" sz="1200" b="1" baseline="0">
                <a:solidFill>
                  <a:sysClr val="windowText" lastClr="000000"/>
                </a:solidFill>
                <a:latin typeface="Arial Narrow" pitchFamily="34" charset="0"/>
              </a:rPr>
              <a:t> presupuestal</a:t>
            </a:r>
          </a:p>
          <a:p>
            <a:pPr algn="l"/>
            <a:r>
              <a:rPr lang="es-ES" sz="1200" b="1" baseline="0">
                <a:solidFill>
                  <a:sysClr val="windowText" lastClr="000000"/>
                </a:solidFill>
                <a:latin typeface="Arial Narrow" pitchFamily="34" charset="0"/>
              </a:rPr>
              <a:t>PAC</a:t>
            </a:r>
          </a:p>
          <a:p>
            <a:pPr algn="l"/>
            <a:r>
              <a:rPr lang="es-ES" sz="1200" b="1" baseline="0">
                <a:solidFill>
                  <a:sysClr val="windowText" lastClr="000000"/>
                </a:solidFill>
                <a:latin typeface="Arial Narrow" pitchFamily="34" charset="0"/>
              </a:rPr>
              <a:t>Proyectos de Inversión</a:t>
            </a:r>
          </a:p>
          <a:p>
            <a:pPr algn="l"/>
            <a:r>
              <a:rPr lang="es-ES" sz="1200" b="1" baseline="0">
                <a:solidFill>
                  <a:sysClr val="windowText" lastClr="000000"/>
                </a:solidFill>
                <a:latin typeface="Arial Narrow" pitchFamily="34" charset="0"/>
              </a:rPr>
              <a:t>Plan anual de adquisiciones</a:t>
            </a:r>
            <a:endParaRPr lang="es-ES" sz="1200" b="1">
              <a:solidFill>
                <a:sysClr val="windowText" lastClr="000000"/>
              </a:solidFill>
              <a:latin typeface="Arial Narrow" pitchFamily="34" charset="0"/>
            </a:endParaRPr>
          </a:p>
        </xdr:txBody>
      </xdr:sp>
      <xdr:sp macro="" textlink="">
        <xdr:nvSpPr>
          <xdr:cNvPr id="23" name="23 Llamada de flecha hacia arriba">
            <a:extLst>
              <a:ext uri="{FF2B5EF4-FFF2-40B4-BE49-F238E27FC236}">
                <a16:creationId xmlns:a16="http://schemas.microsoft.com/office/drawing/2014/main" id="{00000000-0008-0000-0100-000017000000}"/>
              </a:ext>
            </a:extLst>
          </xdr:cNvPr>
          <xdr:cNvSpPr/>
        </xdr:nvSpPr>
        <xdr:spPr>
          <a:xfrm>
            <a:off x="1420120" y="8418045"/>
            <a:ext cx="2850264" cy="847549"/>
          </a:xfrm>
          <a:prstGeom prst="upArrowCallout">
            <a:avLst/>
          </a:prstGeom>
          <a:solidFill>
            <a:srgbClr val="0033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ES" sz="1400" b="1">
                <a:latin typeface="Arial Narrow" pitchFamily="34" charset="0"/>
              </a:rPr>
              <a:t>GOBIERNO EN LÍNEA</a:t>
            </a:r>
          </a:p>
        </xdr:txBody>
      </xdr:sp>
    </xdr:grpSp>
    <xdr:clientData/>
  </xdr:twoCellAnchor>
  <xdr:twoCellAnchor>
    <xdr:from>
      <xdr:col>2</xdr:col>
      <xdr:colOff>123063</xdr:colOff>
      <xdr:row>9</xdr:row>
      <xdr:rowOff>132948</xdr:rowOff>
    </xdr:from>
    <xdr:to>
      <xdr:col>5</xdr:col>
      <xdr:colOff>316530</xdr:colOff>
      <xdr:row>13</xdr:row>
      <xdr:rowOff>33176</xdr:rowOff>
    </xdr:to>
    <xdr:sp macro="" textlink="">
      <xdr:nvSpPr>
        <xdr:cNvPr id="24" name="1 Rectángulo redondeado">
          <a:hlinkClick xmlns:r="http://schemas.openxmlformats.org/officeDocument/2006/relationships" r:id="rId1"/>
          <a:extLst>
            <a:ext uri="{FF2B5EF4-FFF2-40B4-BE49-F238E27FC236}">
              <a16:creationId xmlns:a16="http://schemas.microsoft.com/office/drawing/2014/main" id="{00000000-0008-0000-0100-000018000000}"/>
            </a:ext>
          </a:extLst>
        </xdr:cNvPr>
        <xdr:cNvSpPr/>
      </xdr:nvSpPr>
      <xdr:spPr>
        <a:xfrm>
          <a:off x="1313688" y="1942698"/>
          <a:ext cx="2479467" cy="662228"/>
        </a:xfrm>
        <a:prstGeom prst="roundRect">
          <a:avLst/>
        </a:prstGeom>
        <a:solidFill>
          <a:srgbClr val="003300"/>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200" b="1">
              <a:latin typeface="Arial Narrow" pitchFamily="34" charset="0"/>
            </a:rPr>
            <a:t>Gestión Misional y </a:t>
          </a:r>
        </a:p>
        <a:p>
          <a:pPr algn="ctr"/>
          <a:r>
            <a:rPr lang="es-ES" sz="1200" b="1">
              <a:latin typeface="Arial Narrow" pitchFamily="34" charset="0"/>
            </a:rPr>
            <a:t>de Gobierno</a:t>
          </a:r>
        </a:p>
      </xdr:txBody>
    </xdr:sp>
    <xdr:clientData/>
  </xdr:twoCellAnchor>
  <xdr:twoCellAnchor>
    <xdr:from>
      <xdr:col>2</xdr:col>
      <xdr:colOff>134110</xdr:colOff>
      <xdr:row>13</xdr:row>
      <xdr:rowOff>177235</xdr:rowOff>
    </xdr:from>
    <xdr:to>
      <xdr:col>5</xdr:col>
      <xdr:colOff>327577</xdr:colOff>
      <xdr:row>21</xdr:row>
      <xdr:rowOff>177210</xdr:rowOff>
    </xdr:to>
    <xdr:sp macro="" textlink="">
      <xdr:nvSpPr>
        <xdr:cNvPr id="25" name="12 Rectángulo redondeado">
          <a:hlinkClick xmlns:r="http://schemas.openxmlformats.org/officeDocument/2006/relationships" r:id="rId2"/>
          <a:extLst>
            <a:ext uri="{FF2B5EF4-FFF2-40B4-BE49-F238E27FC236}">
              <a16:creationId xmlns:a16="http://schemas.microsoft.com/office/drawing/2014/main" id="{00000000-0008-0000-0100-000019000000}"/>
            </a:ext>
          </a:extLst>
        </xdr:cNvPr>
        <xdr:cNvSpPr/>
      </xdr:nvSpPr>
      <xdr:spPr>
        <a:xfrm>
          <a:off x="1324735" y="2748985"/>
          <a:ext cx="2479467" cy="1523975"/>
        </a:xfrm>
        <a:prstGeom prst="roundRect">
          <a:avLst/>
        </a:prstGeom>
        <a:solidFill>
          <a:srgbClr val="003300"/>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400" b="1">
              <a:latin typeface="Arial Narrow" pitchFamily="34" charset="0"/>
            </a:rPr>
            <a:t>Transparencia, </a:t>
          </a:r>
        </a:p>
        <a:p>
          <a:pPr algn="ctr"/>
          <a:r>
            <a:rPr lang="es-ES" sz="1400" b="1">
              <a:latin typeface="Arial Narrow" pitchFamily="34" charset="0"/>
            </a:rPr>
            <a:t>participación</a:t>
          </a:r>
          <a:r>
            <a:rPr lang="es-ES" sz="1400" b="1" baseline="0">
              <a:latin typeface="Arial Narrow" pitchFamily="34" charset="0"/>
            </a:rPr>
            <a:t> y Servicio al Ciudadano</a:t>
          </a:r>
          <a:endParaRPr lang="es-ES" sz="1400" b="1">
            <a:latin typeface="Arial Narrow" pitchFamily="34" charset="0"/>
          </a:endParaRPr>
        </a:p>
      </xdr:txBody>
    </xdr:sp>
    <xdr:clientData/>
  </xdr:twoCellAnchor>
  <xdr:twoCellAnchor>
    <xdr:from>
      <xdr:col>2</xdr:col>
      <xdr:colOff>153611</xdr:colOff>
      <xdr:row>22</xdr:row>
      <xdr:rowOff>174650</xdr:rowOff>
    </xdr:from>
    <xdr:to>
      <xdr:col>5</xdr:col>
      <xdr:colOff>347078</xdr:colOff>
      <xdr:row>27</xdr:row>
      <xdr:rowOff>188284</xdr:rowOff>
    </xdr:to>
    <xdr:sp macro="" textlink="">
      <xdr:nvSpPr>
        <xdr:cNvPr id="26" name="13 Rectángulo redondeado">
          <a:hlinkClick xmlns:r="http://schemas.openxmlformats.org/officeDocument/2006/relationships" r:id="rId3"/>
          <a:extLst>
            <a:ext uri="{FF2B5EF4-FFF2-40B4-BE49-F238E27FC236}">
              <a16:creationId xmlns:a16="http://schemas.microsoft.com/office/drawing/2014/main" id="{00000000-0008-0000-0100-00001A000000}"/>
            </a:ext>
          </a:extLst>
        </xdr:cNvPr>
        <xdr:cNvSpPr/>
      </xdr:nvSpPr>
      <xdr:spPr>
        <a:xfrm>
          <a:off x="1344236" y="4460900"/>
          <a:ext cx="2479467" cy="966134"/>
        </a:xfrm>
        <a:prstGeom prst="roundRect">
          <a:avLst/>
        </a:prstGeom>
        <a:solidFill>
          <a:srgbClr val="003300"/>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400" b="1">
              <a:latin typeface="Arial Narrow" pitchFamily="34" charset="0"/>
            </a:rPr>
            <a:t>Gestión del Talento </a:t>
          </a:r>
        </a:p>
        <a:p>
          <a:pPr algn="ctr"/>
          <a:r>
            <a:rPr lang="es-ES" sz="1400" b="1">
              <a:latin typeface="Arial Narrow" pitchFamily="34" charset="0"/>
            </a:rPr>
            <a:t>Humano</a:t>
          </a:r>
        </a:p>
      </xdr:txBody>
    </xdr:sp>
    <xdr:clientData/>
  </xdr:twoCellAnchor>
  <xdr:twoCellAnchor>
    <xdr:from>
      <xdr:col>2</xdr:col>
      <xdr:colOff>145234</xdr:colOff>
      <xdr:row>29</xdr:row>
      <xdr:rowOff>69</xdr:rowOff>
    </xdr:from>
    <xdr:to>
      <xdr:col>5</xdr:col>
      <xdr:colOff>338701</xdr:colOff>
      <xdr:row>35</xdr:row>
      <xdr:rowOff>166134</xdr:rowOff>
    </xdr:to>
    <xdr:sp macro="" textlink="">
      <xdr:nvSpPr>
        <xdr:cNvPr id="27" name="14 Rectángulo redondeado">
          <a:hlinkClick xmlns:r="http://schemas.openxmlformats.org/officeDocument/2006/relationships" r:id="rId4"/>
          <a:extLst>
            <a:ext uri="{FF2B5EF4-FFF2-40B4-BE49-F238E27FC236}">
              <a16:creationId xmlns:a16="http://schemas.microsoft.com/office/drawing/2014/main" id="{00000000-0008-0000-0100-00001B000000}"/>
            </a:ext>
          </a:extLst>
        </xdr:cNvPr>
        <xdr:cNvSpPr/>
      </xdr:nvSpPr>
      <xdr:spPr>
        <a:xfrm>
          <a:off x="1335859" y="5619819"/>
          <a:ext cx="2479467" cy="1309065"/>
        </a:xfrm>
        <a:prstGeom prst="roundRect">
          <a:avLst/>
        </a:prstGeom>
        <a:solidFill>
          <a:srgbClr val="003300"/>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400" b="1">
              <a:latin typeface="Arial Narrow" pitchFamily="34" charset="0"/>
            </a:rPr>
            <a:t>Eficiencia </a:t>
          </a:r>
        </a:p>
        <a:p>
          <a:pPr algn="ctr"/>
          <a:r>
            <a:rPr lang="es-ES" sz="1400" b="1">
              <a:latin typeface="Arial Narrow" pitchFamily="34" charset="0"/>
            </a:rPr>
            <a:t>Administrativa</a:t>
          </a:r>
        </a:p>
      </xdr:txBody>
    </xdr:sp>
    <xdr:clientData/>
  </xdr:twoCellAnchor>
  <xdr:twoCellAnchor>
    <xdr:from>
      <xdr:col>2</xdr:col>
      <xdr:colOff>180972</xdr:colOff>
      <xdr:row>37</xdr:row>
      <xdr:rowOff>66531</xdr:rowOff>
    </xdr:from>
    <xdr:to>
      <xdr:col>5</xdr:col>
      <xdr:colOff>374439</xdr:colOff>
      <xdr:row>41</xdr:row>
      <xdr:rowOff>132901</xdr:rowOff>
    </xdr:to>
    <xdr:sp macro="" textlink="">
      <xdr:nvSpPr>
        <xdr:cNvPr id="28" name="15 Rectángulo redondeado">
          <a:hlinkClick xmlns:r="http://schemas.openxmlformats.org/officeDocument/2006/relationships" r:id="rId5"/>
          <a:extLst>
            <a:ext uri="{FF2B5EF4-FFF2-40B4-BE49-F238E27FC236}">
              <a16:creationId xmlns:a16="http://schemas.microsoft.com/office/drawing/2014/main" id="{00000000-0008-0000-0100-00001C000000}"/>
            </a:ext>
          </a:extLst>
        </xdr:cNvPr>
        <xdr:cNvSpPr/>
      </xdr:nvSpPr>
      <xdr:spPr>
        <a:xfrm>
          <a:off x="1371597" y="7210281"/>
          <a:ext cx="2479467" cy="828370"/>
        </a:xfrm>
        <a:prstGeom prst="roundRect">
          <a:avLst/>
        </a:prstGeom>
        <a:solidFill>
          <a:srgbClr val="003300"/>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400" b="1">
              <a:latin typeface="Arial Narrow" pitchFamily="34" charset="0"/>
            </a:rPr>
            <a:t>Gestión Financiera</a:t>
          </a:r>
        </a:p>
      </xdr:txBody>
    </xdr:sp>
    <xdr:clientData/>
  </xdr:twoCellAnchor>
  <xdr:twoCellAnchor>
    <xdr:from>
      <xdr:col>0</xdr:col>
      <xdr:colOff>28573</xdr:colOff>
      <xdr:row>0</xdr:row>
      <xdr:rowOff>76201</xdr:rowOff>
    </xdr:from>
    <xdr:to>
      <xdr:col>4</xdr:col>
      <xdr:colOff>628649</xdr:colOff>
      <xdr:row>1</xdr:row>
      <xdr:rowOff>628650</xdr:rowOff>
    </xdr:to>
    <xdr:grpSp>
      <xdr:nvGrpSpPr>
        <xdr:cNvPr id="29" name="42 Grupo">
          <a:extLst>
            <a:ext uri="{FF2B5EF4-FFF2-40B4-BE49-F238E27FC236}">
              <a16:creationId xmlns:a16="http://schemas.microsoft.com/office/drawing/2014/main" id="{00000000-0008-0000-0100-00001D000000}"/>
            </a:ext>
          </a:extLst>
        </xdr:cNvPr>
        <xdr:cNvGrpSpPr>
          <a:grpSpLocks/>
        </xdr:cNvGrpSpPr>
      </xdr:nvGrpSpPr>
      <xdr:grpSpPr bwMode="auto">
        <a:xfrm>
          <a:off x="28573" y="76201"/>
          <a:ext cx="3752851" cy="1085849"/>
          <a:chOff x="6189257" y="6093296"/>
          <a:chExt cx="2919247" cy="757382"/>
        </a:xfrm>
      </xdr:grpSpPr>
      <xdr:pic>
        <xdr:nvPicPr>
          <xdr:cNvPr id="30" name="39 Imagen">
            <a:extLst>
              <a:ext uri="{FF2B5EF4-FFF2-40B4-BE49-F238E27FC236}">
                <a16:creationId xmlns:a16="http://schemas.microsoft.com/office/drawing/2014/main" id="{00000000-0008-0000-0100-00001E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80014" t="81187" r="3384" b="5008"/>
          <a:stretch>
            <a:fillRect/>
          </a:stretch>
        </xdr:blipFill>
        <xdr:spPr bwMode="auto">
          <a:xfrm>
            <a:off x="7590492" y="6093296"/>
            <a:ext cx="1518012" cy="7573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 name="41 Imagen">
            <a:extLst>
              <a:ext uri="{FF2B5EF4-FFF2-40B4-BE49-F238E27FC236}">
                <a16:creationId xmlns:a16="http://schemas.microsoft.com/office/drawing/2014/main" id="{00000000-0008-0000-0100-00001F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l="8611" t="34023" r="7437" b="38391"/>
          <a:stretch>
            <a:fillRect/>
          </a:stretch>
        </xdr:blipFill>
        <xdr:spPr bwMode="auto">
          <a:xfrm>
            <a:off x="6189257" y="6294092"/>
            <a:ext cx="1401235" cy="355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107157</xdr:colOff>
      <xdr:row>0</xdr:row>
      <xdr:rowOff>119063</xdr:rowOff>
    </xdr:from>
    <xdr:to>
      <xdr:col>4</xdr:col>
      <xdr:colOff>1273969</xdr:colOff>
      <xdr:row>0</xdr:row>
      <xdr:rowOff>1531145</xdr:rowOff>
    </xdr:to>
    <xdr:pic>
      <xdr:nvPicPr>
        <xdr:cNvPr id="2" name="image00.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107157" y="119063"/>
          <a:ext cx="6703218" cy="1412082"/>
        </a:xfrm>
        <a:prstGeom prst="rect">
          <a:avLst/>
        </a:prstGeom>
        <a:solidFill>
          <a:schemeClr val="bg1"/>
        </a:solidFill>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123265</xdr:colOff>
      <xdr:row>0</xdr:row>
      <xdr:rowOff>22411</xdr:rowOff>
    </xdr:from>
    <xdr:to>
      <xdr:col>4</xdr:col>
      <xdr:colOff>1277471</xdr:colOff>
      <xdr:row>2</xdr:row>
      <xdr:rowOff>405092</xdr:rowOff>
    </xdr:to>
    <xdr:pic>
      <xdr:nvPicPr>
        <xdr:cNvPr id="3" name="image00.png">
          <a:extLst>
            <a:ext uri="{FF2B5EF4-FFF2-40B4-BE49-F238E27FC236}">
              <a16:creationId xmlns:a16="http://schemas.microsoft.com/office/drawing/2014/main" id="{9CDD223B-EAE7-4DAC-9237-3CEDB073B2F6}"/>
            </a:ext>
          </a:extLst>
        </xdr:cNvPr>
        <xdr:cNvPicPr preferRelativeResize="0"/>
      </xdr:nvPicPr>
      <xdr:blipFill>
        <a:blip xmlns:r="http://schemas.openxmlformats.org/officeDocument/2006/relationships" r:embed="rId1" cstate="print"/>
        <a:stretch>
          <a:fillRect/>
        </a:stretch>
      </xdr:blipFill>
      <xdr:spPr>
        <a:xfrm>
          <a:off x="123265" y="22411"/>
          <a:ext cx="5065059" cy="931769"/>
        </a:xfrm>
        <a:prstGeom prst="rect">
          <a:avLst/>
        </a:prstGeom>
        <a:solidFill>
          <a:schemeClr val="bg1"/>
        </a:solidFill>
      </xdr:spPr>
    </xdr:pic>
    <xdr:clientData fLocksWithSheet="0"/>
  </xdr:twoCellAnchor>
</xdr:wsDr>
</file>

<file path=xl/drawings/drawing5.xml><?xml version="1.0" encoding="utf-8"?>
<xdr:wsDr xmlns:xdr="http://schemas.openxmlformats.org/drawingml/2006/spreadsheetDrawing" xmlns:a="http://schemas.openxmlformats.org/drawingml/2006/main">
  <xdr:twoCellAnchor>
    <xdr:from>
      <xdr:col>0</xdr:col>
      <xdr:colOff>123265</xdr:colOff>
      <xdr:row>0</xdr:row>
      <xdr:rowOff>22411</xdr:rowOff>
    </xdr:from>
    <xdr:to>
      <xdr:col>4</xdr:col>
      <xdr:colOff>1277471</xdr:colOff>
      <xdr:row>2</xdr:row>
      <xdr:rowOff>405092</xdr:rowOff>
    </xdr:to>
    <xdr:pic>
      <xdr:nvPicPr>
        <xdr:cNvPr id="3" name="image00.png">
          <a:extLst>
            <a:ext uri="{FF2B5EF4-FFF2-40B4-BE49-F238E27FC236}">
              <a16:creationId xmlns:a16="http://schemas.microsoft.com/office/drawing/2014/main" id="{9BC8C9A7-309D-4EE2-B8EA-C5E7D95355E2}"/>
            </a:ext>
          </a:extLst>
        </xdr:cNvPr>
        <xdr:cNvPicPr preferRelativeResize="0"/>
      </xdr:nvPicPr>
      <xdr:blipFill>
        <a:blip xmlns:r="http://schemas.openxmlformats.org/officeDocument/2006/relationships" r:embed="rId1" cstate="print"/>
        <a:stretch>
          <a:fillRect/>
        </a:stretch>
      </xdr:blipFill>
      <xdr:spPr>
        <a:xfrm>
          <a:off x="123265" y="22411"/>
          <a:ext cx="5059456" cy="1211356"/>
        </a:xfrm>
        <a:prstGeom prst="rect">
          <a:avLst/>
        </a:prstGeom>
        <a:solidFill>
          <a:schemeClr val="bg1"/>
        </a:solidFill>
      </xdr:spPr>
    </xdr:pic>
    <xdr:clientData fLocksWithSheet="0"/>
  </xdr:twoCellAnchor>
</xdr:wsDr>
</file>

<file path=xl/drawings/drawing6.xml><?xml version="1.0" encoding="utf-8"?>
<xdr:wsDr xmlns:xdr="http://schemas.openxmlformats.org/drawingml/2006/spreadsheetDrawing" xmlns:a="http://schemas.openxmlformats.org/drawingml/2006/main">
  <xdr:twoCellAnchor>
    <xdr:from>
      <xdr:col>0</xdr:col>
      <xdr:colOff>123265</xdr:colOff>
      <xdr:row>0</xdr:row>
      <xdr:rowOff>22411</xdr:rowOff>
    </xdr:from>
    <xdr:to>
      <xdr:col>4</xdr:col>
      <xdr:colOff>1277471</xdr:colOff>
      <xdr:row>2</xdr:row>
      <xdr:rowOff>405092</xdr:rowOff>
    </xdr:to>
    <xdr:pic>
      <xdr:nvPicPr>
        <xdr:cNvPr id="5" name="image00.png">
          <a:extLst>
            <a:ext uri="{FF2B5EF4-FFF2-40B4-BE49-F238E27FC236}">
              <a16:creationId xmlns:a16="http://schemas.microsoft.com/office/drawing/2014/main" id="{1BD73AF8-9623-470A-BEB4-B97B98A15A95}"/>
            </a:ext>
          </a:extLst>
        </xdr:cNvPr>
        <xdr:cNvPicPr preferRelativeResize="0"/>
      </xdr:nvPicPr>
      <xdr:blipFill>
        <a:blip xmlns:r="http://schemas.openxmlformats.org/officeDocument/2006/relationships" r:embed="rId1" cstate="print"/>
        <a:stretch>
          <a:fillRect/>
        </a:stretch>
      </xdr:blipFill>
      <xdr:spPr>
        <a:xfrm>
          <a:off x="123265" y="22411"/>
          <a:ext cx="5449981" cy="1211356"/>
        </a:xfrm>
        <a:prstGeom prst="rect">
          <a:avLst/>
        </a:prstGeom>
        <a:solidFill>
          <a:schemeClr val="bg1"/>
        </a:solidFill>
      </xdr:spPr>
    </xdr:pic>
    <xdr:clientData fLocksWithSheet="0"/>
  </xdr:twoCellAnchor>
</xdr:wsDr>
</file>

<file path=xl/drawings/drawing7.xml><?xml version="1.0" encoding="utf-8"?>
<xdr:wsDr xmlns:xdr="http://schemas.openxmlformats.org/drawingml/2006/spreadsheetDrawing" xmlns:a="http://schemas.openxmlformats.org/drawingml/2006/main">
  <xdr:twoCellAnchor>
    <xdr:from>
      <xdr:col>0</xdr:col>
      <xdr:colOff>123265</xdr:colOff>
      <xdr:row>0</xdr:row>
      <xdr:rowOff>22411</xdr:rowOff>
    </xdr:from>
    <xdr:to>
      <xdr:col>4</xdr:col>
      <xdr:colOff>1277471</xdr:colOff>
      <xdr:row>2</xdr:row>
      <xdr:rowOff>405092</xdr:rowOff>
    </xdr:to>
    <xdr:pic>
      <xdr:nvPicPr>
        <xdr:cNvPr id="3" name="image00.png">
          <a:extLst>
            <a:ext uri="{FF2B5EF4-FFF2-40B4-BE49-F238E27FC236}">
              <a16:creationId xmlns:a16="http://schemas.microsoft.com/office/drawing/2014/main" id="{BAD9632B-9CCD-4599-A4F9-55F9A9C0EF45}"/>
            </a:ext>
          </a:extLst>
        </xdr:cNvPr>
        <xdr:cNvPicPr preferRelativeResize="0"/>
      </xdr:nvPicPr>
      <xdr:blipFill>
        <a:blip xmlns:r="http://schemas.openxmlformats.org/officeDocument/2006/relationships" r:embed="rId1" cstate="print"/>
        <a:stretch>
          <a:fillRect/>
        </a:stretch>
      </xdr:blipFill>
      <xdr:spPr>
        <a:xfrm>
          <a:off x="123265" y="22411"/>
          <a:ext cx="5449981" cy="1211356"/>
        </a:xfrm>
        <a:prstGeom prst="rect">
          <a:avLst/>
        </a:prstGeom>
        <a:solidFill>
          <a:schemeClr val="bg1"/>
        </a:solidFill>
      </xdr:spPr>
    </xdr:pic>
    <xdr:clientData fLocksWithSheet="0"/>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12" sqref="P12"/>
    </sheetView>
  </sheetViews>
  <sheetFormatPr baseColWidth="10" defaultRowHeight="12.7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26"/>
  <sheetViews>
    <sheetView topLeftCell="A4" workbookViewId="0">
      <selection activeCell="P22" sqref="P22"/>
    </sheetView>
  </sheetViews>
  <sheetFormatPr baseColWidth="10" defaultRowHeight="12.75" x14ac:dyDescent="0.2"/>
  <cols>
    <col min="1" max="1" width="6.42578125" customWidth="1"/>
    <col min="3" max="3" width="18" customWidth="1"/>
    <col min="11" max="11" width="6" customWidth="1"/>
  </cols>
  <sheetData>
    <row r="1" spans="2:12" ht="42" customHeight="1" x14ac:dyDescent="0.2"/>
    <row r="2" spans="2:12" ht="58.5" customHeight="1" thickBot="1" x14ac:dyDescent="0.45">
      <c r="D2" s="27"/>
      <c r="E2" s="27"/>
      <c r="F2" s="27"/>
      <c r="G2" s="27"/>
      <c r="H2" s="27"/>
      <c r="I2" s="27"/>
      <c r="J2" s="27"/>
      <c r="K2" s="27"/>
      <c r="L2" s="26"/>
    </row>
    <row r="3" spans="2:12" ht="27" thickBot="1" x14ac:dyDescent="0.45">
      <c r="B3" s="389"/>
      <c r="C3" s="597" t="s">
        <v>31</v>
      </c>
      <c r="D3" s="598"/>
      <c r="E3" s="598"/>
      <c r="F3" s="598"/>
      <c r="G3" s="598"/>
      <c r="H3" s="598"/>
      <c r="I3" s="598"/>
      <c r="J3" s="598"/>
      <c r="K3" s="599"/>
      <c r="L3" s="28"/>
    </row>
    <row r="4" spans="2:12" ht="12.75" customHeight="1" x14ac:dyDescent="0.2">
      <c r="C4" s="27"/>
      <c r="D4" s="27"/>
      <c r="E4" s="27"/>
      <c r="F4" s="27"/>
      <c r="G4" s="27"/>
      <c r="H4" s="27"/>
      <c r="I4" s="27"/>
      <c r="J4" s="27"/>
      <c r="K4" s="27"/>
    </row>
    <row r="26" spans="15:15" x14ac:dyDescent="0.2">
      <c r="O26" s="29"/>
    </row>
  </sheetData>
  <mergeCells count="1">
    <mergeCell ref="C3:K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82"/>
  <sheetViews>
    <sheetView topLeftCell="A76" zoomScale="70" zoomScaleNormal="70" workbookViewId="0">
      <selection activeCell="Y7" sqref="Y7"/>
    </sheetView>
  </sheetViews>
  <sheetFormatPr baseColWidth="10" defaultColWidth="11.42578125" defaultRowHeight="15.75" x14ac:dyDescent="0.25"/>
  <cols>
    <col min="1" max="1" width="15.5703125" style="154" customWidth="1"/>
    <col min="2" max="2" width="17.140625" style="154" customWidth="1"/>
    <col min="3" max="3" width="23.7109375" style="154" customWidth="1"/>
    <col min="4" max="4" width="26.5703125" style="154" customWidth="1"/>
    <col min="5" max="5" width="21.42578125" style="157" customWidth="1"/>
    <col min="6" max="6" width="18.85546875" style="154" customWidth="1"/>
    <col min="7" max="7" width="23.140625" style="154" customWidth="1"/>
    <col min="8" max="8" width="36.140625" style="154" customWidth="1"/>
    <col min="9" max="9" width="34" style="158" customWidth="1"/>
    <col min="10" max="10" width="18.28515625" style="154" customWidth="1"/>
    <col min="11" max="11" width="75.28515625" style="433" customWidth="1"/>
    <col min="12" max="12" width="34.28515625" style="154" hidden="1" customWidth="1"/>
    <col min="13" max="13" width="19.140625" style="155" hidden="1" customWidth="1"/>
    <col min="14" max="14" width="95" style="156" hidden="1" customWidth="1"/>
    <col min="15" max="19" width="11.5703125" style="154" hidden="1" customWidth="1"/>
    <col min="20" max="20" width="0.5703125" style="154" hidden="1" customWidth="1"/>
    <col min="21" max="21" width="42" style="154" customWidth="1"/>
    <col min="22" max="24" width="11.42578125" style="154"/>
    <col min="25" max="25" width="33" style="154" customWidth="1"/>
    <col min="26" max="16384" width="11.42578125" style="154"/>
  </cols>
  <sheetData>
    <row r="1" spans="1:34" s="307" customFormat="1" ht="121.5" customHeight="1" thickBot="1" x14ac:dyDescent="0.25">
      <c r="A1" s="301"/>
      <c r="B1" s="302"/>
      <c r="C1" s="303"/>
      <c r="D1" s="303"/>
      <c r="E1" s="304"/>
      <c r="F1" s="303"/>
      <c r="G1" s="305"/>
      <c r="H1" s="304"/>
      <c r="I1" s="303"/>
      <c r="J1" s="303"/>
      <c r="K1" s="430"/>
      <c r="L1" s="303"/>
      <c r="M1" s="301"/>
      <c r="N1" s="306"/>
      <c r="O1" s="303"/>
      <c r="P1" s="303"/>
      <c r="Q1" s="303"/>
      <c r="R1" s="303"/>
      <c r="S1" s="303"/>
      <c r="T1" s="303"/>
      <c r="U1" s="303"/>
      <c r="V1" s="303"/>
      <c r="W1" s="303"/>
      <c r="X1" s="303"/>
      <c r="Y1" s="303"/>
      <c r="Z1" s="303"/>
    </row>
    <row r="2" spans="1:34" s="134" customFormat="1" ht="63" customHeight="1" thickBot="1" x14ac:dyDescent="0.25">
      <c r="A2" s="726" t="s">
        <v>362</v>
      </c>
      <c r="B2" s="727"/>
      <c r="C2" s="728"/>
      <c r="D2" s="729" t="s">
        <v>363</v>
      </c>
      <c r="E2" s="729"/>
      <c r="F2" s="729"/>
      <c r="G2" s="729"/>
      <c r="H2" s="729"/>
      <c r="I2" s="730"/>
      <c r="J2" s="310"/>
      <c r="K2" s="431"/>
      <c r="L2" s="310"/>
      <c r="M2" s="311"/>
      <c r="N2" s="311"/>
      <c r="O2" s="310"/>
      <c r="P2" s="310"/>
      <c r="Q2" s="310"/>
      <c r="R2" s="310"/>
      <c r="S2" s="310"/>
      <c r="T2" s="310"/>
      <c r="U2" s="311"/>
      <c r="V2" s="311"/>
      <c r="W2" s="311"/>
      <c r="X2" s="311"/>
      <c r="Y2" s="311"/>
      <c r="Z2" s="307"/>
      <c r="AA2" s="307"/>
      <c r="AB2" s="307"/>
      <c r="AC2" s="307"/>
      <c r="AD2" s="307"/>
      <c r="AE2" s="307"/>
      <c r="AF2" s="307"/>
      <c r="AG2" s="307"/>
      <c r="AH2" s="307"/>
    </row>
    <row r="3" spans="1:34" s="134" customFormat="1" x14ac:dyDescent="0.2">
      <c r="A3" s="308"/>
      <c r="B3" s="309"/>
      <c r="C3" s="307"/>
      <c r="E3" s="135"/>
      <c r="G3" s="136"/>
      <c r="H3" s="135"/>
      <c r="I3" s="137"/>
      <c r="K3" s="432"/>
      <c r="M3" s="426"/>
      <c r="N3" s="311"/>
      <c r="U3" s="307"/>
      <c r="V3" s="307"/>
      <c r="W3" s="307"/>
      <c r="X3" s="307"/>
      <c r="Y3" s="307"/>
      <c r="Z3" s="307"/>
      <c r="AA3" s="307"/>
      <c r="AB3" s="307"/>
      <c r="AC3" s="307"/>
      <c r="AD3" s="307"/>
      <c r="AE3" s="307"/>
      <c r="AF3" s="307"/>
      <c r="AG3" s="307"/>
      <c r="AH3" s="307"/>
    </row>
    <row r="4" spans="1:34" s="134" customFormat="1" x14ac:dyDescent="0.2">
      <c r="A4" s="133"/>
      <c r="B4" s="465"/>
      <c r="D4" s="684" t="s">
        <v>690</v>
      </c>
      <c r="E4" s="684"/>
      <c r="F4" s="684"/>
      <c r="G4" s="684"/>
      <c r="H4" s="684"/>
      <c r="I4" s="684"/>
      <c r="J4" s="684"/>
      <c r="K4" s="684"/>
      <c r="L4" s="684"/>
      <c r="M4" s="684"/>
      <c r="N4" s="684"/>
      <c r="O4" s="684"/>
      <c r="P4" s="684"/>
      <c r="Q4" s="684"/>
      <c r="R4" s="684"/>
      <c r="S4" s="684"/>
      <c r="T4" s="684"/>
      <c r="U4" s="684"/>
    </row>
    <row r="5" spans="1:34" s="134" customFormat="1" ht="80.45" customHeight="1" x14ac:dyDescent="0.2">
      <c r="A5" s="133"/>
      <c r="B5" s="465"/>
      <c r="D5" s="466" t="s">
        <v>405</v>
      </c>
      <c r="E5" s="467" t="s">
        <v>404</v>
      </c>
      <c r="F5" s="466" t="s">
        <v>403</v>
      </c>
      <c r="G5" s="468" t="s">
        <v>402</v>
      </c>
      <c r="H5" s="469" t="s">
        <v>401</v>
      </c>
      <c r="I5" s="470" t="s">
        <v>400</v>
      </c>
      <c r="J5" s="471" t="s">
        <v>399</v>
      </c>
      <c r="K5" s="472" t="s">
        <v>398</v>
      </c>
      <c r="L5" s="472" t="s">
        <v>397</v>
      </c>
      <c r="M5" s="473" t="s">
        <v>1321</v>
      </c>
      <c r="N5" s="473"/>
      <c r="O5" s="474" t="s">
        <v>691</v>
      </c>
      <c r="P5" s="475" t="s">
        <v>692</v>
      </c>
      <c r="Q5" s="429" t="s">
        <v>691</v>
      </c>
      <c r="R5" s="429" t="s">
        <v>693</v>
      </c>
      <c r="S5" s="429" t="s">
        <v>691</v>
      </c>
      <c r="T5" s="429" t="s">
        <v>694</v>
      </c>
      <c r="U5" s="429" t="s">
        <v>691</v>
      </c>
    </row>
    <row r="6" spans="1:34" s="138" customFormat="1" ht="104.45" customHeight="1" x14ac:dyDescent="0.2">
      <c r="D6" s="699" t="s">
        <v>396</v>
      </c>
      <c r="E6" s="700" t="s">
        <v>395</v>
      </c>
      <c r="F6" s="701" t="s">
        <v>394</v>
      </c>
      <c r="G6" s="451" t="s">
        <v>695</v>
      </c>
      <c r="H6" s="447" t="s">
        <v>68</v>
      </c>
      <c r="I6" s="139">
        <v>887559200</v>
      </c>
      <c r="J6" s="447"/>
      <c r="K6" s="447"/>
      <c r="L6" s="447"/>
      <c r="M6" s="140">
        <v>0</v>
      </c>
      <c r="N6" s="140"/>
      <c r="O6" s="476" t="s">
        <v>696</v>
      </c>
    </row>
    <row r="7" spans="1:34" s="138" customFormat="1" ht="104.45" customHeight="1" x14ac:dyDescent="0.2">
      <c r="D7" s="699"/>
      <c r="E7" s="700"/>
      <c r="F7" s="701"/>
      <c r="G7" s="141" t="s">
        <v>697</v>
      </c>
      <c r="H7" s="447" t="s">
        <v>68</v>
      </c>
      <c r="I7" s="139">
        <v>95</v>
      </c>
      <c r="J7" s="447"/>
      <c r="K7" s="447"/>
      <c r="L7" s="447"/>
      <c r="M7" s="140">
        <v>95</v>
      </c>
      <c r="N7" s="140"/>
      <c r="O7" s="476" t="s">
        <v>698</v>
      </c>
    </row>
    <row r="8" spans="1:34" s="138" customFormat="1" ht="104.45" customHeight="1" x14ac:dyDescent="0.2">
      <c r="D8" s="699"/>
      <c r="E8" s="700"/>
      <c r="F8" s="701"/>
      <c r="G8" s="142" t="s">
        <v>699</v>
      </c>
      <c r="H8" s="447" t="s">
        <v>45</v>
      </c>
      <c r="I8" s="143">
        <v>1</v>
      </c>
      <c r="J8" s="447"/>
      <c r="K8" s="447"/>
      <c r="L8" s="447"/>
      <c r="M8" s="140">
        <v>13</v>
      </c>
      <c r="N8" s="140"/>
      <c r="O8" s="476" t="s">
        <v>700</v>
      </c>
    </row>
    <row r="9" spans="1:34" s="138" customFormat="1" ht="187.15" customHeight="1" x14ac:dyDescent="0.2">
      <c r="D9" s="699"/>
      <c r="E9" s="450" t="s">
        <v>393</v>
      </c>
      <c r="F9" s="701" t="s">
        <v>392</v>
      </c>
      <c r="G9" s="142" t="s">
        <v>701</v>
      </c>
      <c r="H9" s="447" t="s">
        <v>68</v>
      </c>
      <c r="I9" s="139">
        <v>95</v>
      </c>
      <c r="J9" s="447"/>
      <c r="K9" s="447"/>
      <c r="L9" s="447"/>
      <c r="M9" s="140">
        <v>35</v>
      </c>
      <c r="N9" s="140"/>
      <c r="O9" s="476" t="s">
        <v>702</v>
      </c>
    </row>
    <row r="10" spans="1:34" s="138" customFormat="1" ht="409.5" x14ac:dyDescent="0.2">
      <c r="D10" s="699"/>
      <c r="E10" s="731" t="s">
        <v>391</v>
      </c>
      <c r="F10" s="701"/>
      <c r="G10" s="451" t="s">
        <v>703</v>
      </c>
      <c r="H10" s="447" t="s">
        <v>68</v>
      </c>
      <c r="I10" s="144">
        <v>30</v>
      </c>
      <c r="J10" s="447"/>
      <c r="K10" s="447"/>
      <c r="L10" s="447"/>
      <c r="M10" s="140">
        <v>0</v>
      </c>
      <c r="N10" s="140"/>
      <c r="O10" s="476" t="s">
        <v>704</v>
      </c>
    </row>
    <row r="11" spans="1:34" s="138" customFormat="1" ht="104.45" customHeight="1" x14ac:dyDescent="0.2">
      <c r="D11" s="699"/>
      <c r="E11" s="731"/>
      <c r="F11" s="701"/>
      <c r="G11" s="451" t="s">
        <v>705</v>
      </c>
      <c r="H11" s="447" t="s">
        <v>68</v>
      </c>
      <c r="I11" s="144">
        <v>11</v>
      </c>
      <c r="J11" s="447"/>
      <c r="K11" s="447"/>
      <c r="L11" s="447"/>
      <c r="M11" s="140">
        <v>0</v>
      </c>
      <c r="N11" s="140"/>
      <c r="O11" s="476" t="s">
        <v>706</v>
      </c>
    </row>
    <row r="12" spans="1:34" s="138" customFormat="1" ht="104.45" customHeight="1" x14ac:dyDescent="0.2">
      <c r="D12" s="699"/>
      <c r="E12" s="731"/>
      <c r="F12" s="701"/>
      <c r="G12" s="451" t="s">
        <v>707</v>
      </c>
      <c r="H12" s="447" t="s">
        <v>68</v>
      </c>
      <c r="I12" s="144">
        <v>7000</v>
      </c>
      <c r="J12" s="447"/>
      <c r="K12" s="447"/>
      <c r="L12" s="447"/>
      <c r="M12" s="140">
        <v>0</v>
      </c>
      <c r="N12" s="140"/>
      <c r="O12" s="476" t="s">
        <v>708</v>
      </c>
    </row>
    <row r="13" spans="1:34" s="138" customFormat="1" ht="104.45" customHeight="1" x14ac:dyDescent="0.2">
      <c r="D13" s="699"/>
      <c r="E13" s="731"/>
      <c r="F13" s="701"/>
      <c r="G13" s="451" t="s">
        <v>709</v>
      </c>
      <c r="H13" s="447" t="s">
        <v>68</v>
      </c>
      <c r="I13" s="144">
        <v>15000</v>
      </c>
      <c r="J13" s="447"/>
      <c r="K13" s="447"/>
      <c r="L13" s="447"/>
      <c r="M13" s="140">
        <v>14081</v>
      </c>
      <c r="N13" s="140"/>
      <c r="O13" s="476" t="s">
        <v>710</v>
      </c>
    </row>
    <row r="14" spans="1:34" s="138" customFormat="1" ht="104.45" customHeight="1" x14ac:dyDescent="0.2">
      <c r="D14" s="699"/>
      <c r="E14" s="731" t="s">
        <v>390</v>
      </c>
      <c r="F14" s="731" t="s">
        <v>389</v>
      </c>
      <c r="G14" s="451" t="s">
        <v>711</v>
      </c>
      <c r="H14" s="447" t="s">
        <v>68</v>
      </c>
      <c r="I14" s="144">
        <v>160</v>
      </c>
      <c r="J14" s="447"/>
      <c r="K14" s="447"/>
      <c r="L14" s="447"/>
      <c r="M14" s="140">
        <v>0</v>
      </c>
      <c r="N14" s="140"/>
      <c r="O14" s="476" t="s">
        <v>712</v>
      </c>
    </row>
    <row r="15" spans="1:34" s="138" customFormat="1" ht="104.45" customHeight="1" x14ac:dyDescent="0.2">
      <c r="D15" s="699"/>
      <c r="E15" s="731"/>
      <c r="F15" s="731"/>
      <c r="G15" s="451" t="s">
        <v>713</v>
      </c>
      <c r="H15" s="447" t="s">
        <v>68</v>
      </c>
      <c r="I15" s="144">
        <v>2200</v>
      </c>
      <c r="J15" s="447"/>
      <c r="K15" s="447"/>
      <c r="L15" s="447"/>
      <c r="M15" s="140">
        <v>0</v>
      </c>
      <c r="N15" s="140"/>
      <c r="O15" s="476" t="s">
        <v>712</v>
      </c>
    </row>
    <row r="16" spans="1:34" s="138" customFormat="1" ht="104.45" customHeight="1" x14ac:dyDescent="0.2">
      <c r="D16" s="699"/>
      <c r="E16" s="731"/>
      <c r="F16" s="731"/>
      <c r="G16" s="451" t="s">
        <v>714</v>
      </c>
      <c r="H16" s="447" t="s">
        <v>68</v>
      </c>
      <c r="I16" s="144">
        <v>1000</v>
      </c>
      <c r="J16" s="447"/>
      <c r="K16" s="447"/>
      <c r="L16" s="447"/>
      <c r="M16" s="140">
        <v>0</v>
      </c>
      <c r="N16" s="140"/>
      <c r="O16" s="476" t="s">
        <v>712</v>
      </c>
    </row>
    <row r="17" spans="4:15" s="138" customFormat="1" ht="104.45" customHeight="1" x14ac:dyDescent="0.2">
      <c r="D17" s="699"/>
      <c r="E17" s="731" t="s">
        <v>388</v>
      </c>
      <c r="F17" s="706" t="s">
        <v>387</v>
      </c>
      <c r="G17" s="451" t="s">
        <v>715</v>
      </c>
      <c r="H17" s="447" t="s">
        <v>68</v>
      </c>
      <c r="I17" s="144">
        <v>4000</v>
      </c>
      <c r="J17" s="447"/>
      <c r="K17" s="447"/>
      <c r="L17" s="447"/>
      <c r="M17" s="140">
        <v>4064</v>
      </c>
      <c r="N17" s="140"/>
      <c r="O17" s="476" t="s">
        <v>716</v>
      </c>
    </row>
    <row r="18" spans="4:15" s="138" customFormat="1" ht="104.45" customHeight="1" x14ac:dyDescent="0.2">
      <c r="D18" s="699"/>
      <c r="E18" s="731"/>
      <c r="F18" s="706"/>
      <c r="G18" s="141" t="s">
        <v>717</v>
      </c>
      <c r="H18" s="447" t="s">
        <v>68</v>
      </c>
      <c r="I18" s="144">
        <v>90000</v>
      </c>
      <c r="J18" s="447"/>
      <c r="K18" s="447"/>
      <c r="L18" s="447"/>
      <c r="M18" s="140">
        <v>69632</v>
      </c>
      <c r="N18" s="140"/>
      <c r="O18" s="476" t="s">
        <v>718</v>
      </c>
    </row>
    <row r="19" spans="4:15" s="138" customFormat="1" ht="104.45" customHeight="1" x14ac:dyDescent="0.2">
      <c r="D19" s="699"/>
      <c r="E19" s="731"/>
      <c r="F19" s="706"/>
      <c r="G19" s="451" t="s">
        <v>719</v>
      </c>
      <c r="H19" s="447" t="s">
        <v>68</v>
      </c>
      <c r="I19" s="144">
        <v>3864</v>
      </c>
      <c r="J19" s="447"/>
      <c r="K19" s="447"/>
      <c r="L19" s="447"/>
      <c r="M19" s="140">
        <v>0</v>
      </c>
      <c r="N19" s="140"/>
      <c r="O19" s="476" t="s">
        <v>720</v>
      </c>
    </row>
    <row r="20" spans="4:15" s="138" customFormat="1" ht="104.45" customHeight="1" x14ac:dyDescent="0.2">
      <c r="D20" s="699"/>
      <c r="E20" s="731"/>
      <c r="F20" s="706"/>
      <c r="G20" s="141" t="s">
        <v>721</v>
      </c>
      <c r="H20" s="447" t="s">
        <v>68</v>
      </c>
      <c r="I20" s="144">
        <v>3000</v>
      </c>
      <c r="J20" s="447"/>
      <c r="K20" s="447"/>
      <c r="L20" s="447"/>
      <c r="M20" s="140">
        <v>4</v>
      </c>
      <c r="N20" s="140"/>
      <c r="O20" s="476" t="s">
        <v>722</v>
      </c>
    </row>
    <row r="21" spans="4:15" s="138" customFormat="1" ht="104.45" customHeight="1" x14ac:dyDescent="0.2">
      <c r="D21" s="699"/>
      <c r="E21" s="731"/>
      <c r="F21" s="706"/>
      <c r="G21" s="451" t="s">
        <v>723</v>
      </c>
      <c r="H21" s="447" t="s">
        <v>68</v>
      </c>
      <c r="I21" s="144">
        <v>1000000</v>
      </c>
      <c r="J21" s="447"/>
      <c r="K21" s="447"/>
      <c r="L21" s="447"/>
      <c r="M21" s="140">
        <v>75</v>
      </c>
      <c r="N21" s="140"/>
      <c r="O21" s="476" t="s">
        <v>724</v>
      </c>
    </row>
    <row r="22" spans="4:15" s="138" customFormat="1" ht="409.5" x14ac:dyDescent="0.2">
      <c r="D22" s="699"/>
      <c r="E22" s="731"/>
      <c r="F22" s="706"/>
      <c r="G22" s="141" t="s">
        <v>725</v>
      </c>
      <c r="H22" s="447" t="s">
        <v>68</v>
      </c>
      <c r="I22" s="144">
        <v>1500000</v>
      </c>
      <c r="J22" s="447"/>
      <c r="K22" s="447"/>
      <c r="L22" s="447"/>
      <c r="M22" s="140">
        <v>0</v>
      </c>
      <c r="N22" s="140"/>
      <c r="O22" s="476" t="s">
        <v>726</v>
      </c>
    </row>
    <row r="23" spans="4:15" s="138" customFormat="1" ht="104.45" customHeight="1" x14ac:dyDescent="0.2">
      <c r="D23" s="699"/>
      <c r="E23" s="731"/>
      <c r="F23" s="706"/>
      <c r="G23" s="141" t="s">
        <v>727</v>
      </c>
      <c r="H23" s="447" t="s">
        <v>68</v>
      </c>
      <c r="I23" s="144">
        <v>5</v>
      </c>
      <c r="J23" s="447"/>
      <c r="K23" s="447"/>
      <c r="L23" s="447"/>
      <c r="M23" s="140">
        <v>0</v>
      </c>
      <c r="N23" s="140"/>
      <c r="O23" s="476" t="s">
        <v>728</v>
      </c>
    </row>
    <row r="24" spans="4:15" s="138" customFormat="1" ht="104.45" customHeight="1" x14ac:dyDescent="0.2">
      <c r="D24" s="699"/>
      <c r="E24" s="731"/>
      <c r="F24" s="706"/>
      <c r="G24" s="141" t="s">
        <v>386</v>
      </c>
      <c r="H24" s="447" t="s">
        <v>68</v>
      </c>
      <c r="I24" s="144">
        <v>3000</v>
      </c>
      <c r="J24" s="447"/>
      <c r="K24" s="447"/>
      <c r="L24" s="447"/>
      <c r="M24" s="140">
        <v>6489</v>
      </c>
      <c r="N24" s="140"/>
      <c r="O24" s="476" t="s">
        <v>729</v>
      </c>
    </row>
    <row r="25" spans="4:15" s="138" customFormat="1" ht="104.45" customHeight="1" x14ac:dyDescent="0.2">
      <c r="D25" s="699"/>
      <c r="E25" s="731"/>
      <c r="F25" s="706"/>
      <c r="G25" s="141" t="s">
        <v>730</v>
      </c>
      <c r="H25" s="447" t="s">
        <v>68</v>
      </c>
      <c r="I25" s="144">
        <v>1</v>
      </c>
      <c r="J25" s="447"/>
      <c r="K25" s="447"/>
      <c r="L25" s="447"/>
      <c r="M25" s="140">
        <v>0.05</v>
      </c>
      <c r="N25" s="140"/>
      <c r="O25" s="476" t="s">
        <v>731</v>
      </c>
    </row>
    <row r="26" spans="4:15" s="138" customFormat="1" ht="104.45" customHeight="1" x14ac:dyDescent="0.2">
      <c r="D26" s="699"/>
      <c r="E26" s="731"/>
      <c r="F26" s="706"/>
      <c r="G26" s="141" t="s">
        <v>732</v>
      </c>
      <c r="H26" s="447" t="s">
        <v>68</v>
      </c>
      <c r="I26" s="144">
        <v>95</v>
      </c>
      <c r="J26" s="447"/>
      <c r="K26" s="447"/>
      <c r="L26" s="447"/>
      <c r="M26" s="140">
        <v>0</v>
      </c>
      <c r="N26" s="140"/>
      <c r="O26" s="476" t="s">
        <v>733</v>
      </c>
    </row>
    <row r="27" spans="4:15" s="138" customFormat="1" ht="104.45" customHeight="1" x14ac:dyDescent="0.2">
      <c r="D27" s="699"/>
      <c r="E27" s="731"/>
      <c r="F27" s="706"/>
      <c r="G27" s="451" t="s">
        <v>734</v>
      </c>
      <c r="H27" s="447" t="s">
        <v>68</v>
      </c>
      <c r="I27" s="144">
        <v>1300</v>
      </c>
      <c r="J27" s="447"/>
      <c r="K27" s="447"/>
      <c r="L27" s="447"/>
      <c r="M27" s="140">
        <v>0</v>
      </c>
      <c r="N27" s="140"/>
      <c r="O27" s="476" t="s">
        <v>712</v>
      </c>
    </row>
    <row r="28" spans="4:15" s="138" customFormat="1" ht="104.45" customHeight="1" x14ac:dyDescent="0.2">
      <c r="D28" s="699"/>
      <c r="E28" s="731"/>
      <c r="F28" s="706"/>
      <c r="G28" s="451" t="s">
        <v>735</v>
      </c>
      <c r="H28" s="447" t="s">
        <v>68</v>
      </c>
      <c r="I28" s="144">
        <v>520</v>
      </c>
      <c r="J28" s="447"/>
      <c r="K28" s="447"/>
      <c r="L28" s="447"/>
      <c r="M28" s="140">
        <v>471</v>
      </c>
      <c r="N28" s="140"/>
      <c r="O28" s="476" t="s">
        <v>736</v>
      </c>
    </row>
    <row r="29" spans="4:15" s="138" customFormat="1" ht="104.45" customHeight="1" x14ac:dyDescent="0.2">
      <c r="D29" s="699"/>
      <c r="E29" s="731"/>
      <c r="F29" s="706"/>
      <c r="G29" s="451" t="s">
        <v>385</v>
      </c>
      <c r="H29" s="447" t="s">
        <v>68</v>
      </c>
      <c r="I29" s="144">
        <v>370</v>
      </c>
      <c r="J29" s="447"/>
      <c r="K29" s="447"/>
      <c r="L29" s="447"/>
      <c r="M29" s="140">
        <v>326</v>
      </c>
      <c r="N29" s="140"/>
      <c r="O29" s="476" t="s">
        <v>737</v>
      </c>
    </row>
    <row r="30" spans="4:15" s="138" customFormat="1" ht="409.5" x14ac:dyDescent="0.2">
      <c r="D30" s="699"/>
      <c r="E30" s="700" t="s">
        <v>384</v>
      </c>
      <c r="F30" s="731" t="s">
        <v>383</v>
      </c>
      <c r="G30" s="451" t="s">
        <v>738</v>
      </c>
      <c r="H30" s="447" t="s">
        <v>68</v>
      </c>
      <c r="I30" s="144">
        <v>1</v>
      </c>
      <c r="J30" s="447"/>
      <c r="K30" s="447"/>
      <c r="L30" s="447"/>
      <c r="M30" s="140">
        <v>0</v>
      </c>
      <c r="N30" s="140"/>
      <c r="O30" s="476" t="s">
        <v>739</v>
      </c>
    </row>
    <row r="31" spans="4:15" s="138" customFormat="1" ht="104.45" customHeight="1" x14ac:dyDescent="0.2">
      <c r="D31" s="699"/>
      <c r="E31" s="700"/>
      <c r="F31" s="731"/>
      <c r="G31" s="141" t="s">
        <v>740</v>
      </c>
      <c r="H31" s="447" t="s">
        <v>68</v>
      </c>
      <c r="I31" s="144">
        <v>1</v>
      </c>
      <c r="J31" s="447"/>
      <c r="K31" s="447"/>
      <c r="L31" s="447"/>
      <c r="M31" s="140">
        <v>0</v>
      </c>
      <c r="N31" s="140"/>
      <c r="O31" s="476" t="s">
        <v>741</v>
      </c>
    </row>
    <row r="32" spans="4:15" s="138" customFormat="1" ht="104.45" customHeight="1" x14ac:dyDescent="0.2">
      <c r="D32" s="699"/>
      <c r="E32" s="700"/>
      <c r="F32" s="731"/>
      <c r="G32" s="141" t="s">
        <v>742</v>
      </c>
      <c r="H32" s="447" t="s">
        <v>68</v>
      </c>
      <c r="I32" s="144">
        <v>1</v>
      </c>
      <c r="J32" s="447"/>
      <c r="K32" s="447"/>
      <c r="L32" s="447"/>
      <c r="M32" s="140">
        <v>0</v>
      </c>
      <c r="N32" s="140"/>
      <c r="O32" s="476" t="s">
        <v>743</v>
      </c>
    </row>
    <row r="33" spans="4:15" s="138" customFormat="1" ht="104.45" customHeight="1" x14ac:dyDescent="0.2">
      <c r="D33" s="699"/>
      <c r="E33" s="450"/>
      <c r="F33" s="451"/>
      <c r="G33" s="451" t="s">
        <v>744</v>
      </c>
      <c r="H33" s="447" t="s">
        <v>45</v>
      </c>
      <c r="I33" s="144">
        <v>80</v>
      </c>
      <c r="J33" s="447"/>
      <c r="K33" s="447"/>
      <c r="L33" s="447"/>
      <c r="M33" s="140">
        <v>0</v>
      </c>
      <c r="N33" s="140"/>
      <c r="O33" s="476" t="s">
        <v>745</v>
      </c>
    </row>
    <row r="34" spans="4:15" s="138" customFormat="1" ht="104.45" customHeight="1" x14ac:dyDescent="0.2">
      <c r="D34" s="699"/>
      <c r="E34" s="731" t="s">
        <v>382</v>
      </c>
      <c r="F34" s="731" t="s">
        <v>381</v>
      </c>
      <c r="G34" s="141" t="s">
        <v>746</v>
      </c>
      <c r="H34" s="447" t="s">
        <v>45</v>
      </c>
      <c r="I34" s="144">
        <v>70</v>
      </c>
      <c r="J34" s="447"/>
      <c r="K34" s="447"/>
      <c r="L34" s="447"/>
      <c r="M34" s="140">
        <v>7</v>
      </c>
      <c r="N34" s="140"/>
      <c r="O34" s="476" t="s">
        <v>747</v>
      </c>
    </row>
    <row r="35" spans="4:15" s="138" customFormat="1" ht="104.45" customHeight="1" x14ac:dyDescent="0.2">
      <c r="D35" s="699"/>
      <c r="E35" s="731"/>
      <c r="F35" s="731"/>
      <c r="G35" s="451" t="s">
        <v>748</v>
      </c>
      <c r="H35" s="447" t="s">
        <v>45</v>
      </c>
      <c r="I35" s="144">
        <v>80</v>
      </c>
      <c r="J35" s="447"/>
      <c r="K35" s="447"/>
      <c r="L35" s="447"/>
      <c r="M35" s="140">
        <v>53</v>
      </c>
      <c r="N35" s="140"/>
      <c r="O35" s="476" t="s">
        <v>749</v>
      </c>
    </row>
    <row r="36" spans="4:15" s="138" customFormat="1" ht="211.9" customHeight="1" x14ac:dyDescent="0.2">
      <c r="D36" s="699"/>
      <c r="E36" s="450" t="s">
        <v>380</v>
      </c>
      <c r="F36" s="451" t="s">
        <v>379</v>
      </c>
      <c r="G36" s="451" t="s">
        <v>750</v>
      </c>
      <c r="H36" s="447" t="s">
        <v>68</v>
      </c>
      <c r="I36" s="144">
        <v>16000</v>
      </c>
      <c r="J36" s="447"/>
      <c r="K36" s="447"/>
      <c r="L36" s="447"/>
      <c r="M36" s="140">
        <v>0</v>
      </c>
      <c r="N36" s="140"/>
      <c r="O36" s="476" t="s">
        <v>751</v>
      </c>
    </row>
    <row r="37" spans="4:15" s="138" customFormat="1" ht="104.45" customHeight="1" x14ac:dyDescent="0.2">
      <c r="D37" s="699" t="s">
        <v>378</v>
      </c>
      <c r="E37" s="700" t="s">
        <v>377</v>
      </c>
      <c r="F37" s="451" t="s">
        <v>376</v>
      </c>
      <c r="G37" s="145" t="s">
        <v>752</v>
      </c>
      <c r="H37" s="146" t="s">
        <v>45</v>
      </c>
      <c r="I37" s="144">
        <v>100</v>
      </c>
      <c r="J37" s="447"/>
      <c r="K37" s="447"/>
      <c r="L37" s="447"/>
      <c r="M37" s="140">
        <v>0</v>
      </c>
      <c r="N37" s="140"/>
      <c r="O37" s="476" t="s">
        <v>753</v>
      </c>
    </row>
    <row r="38" spans="4:15" s="138" customFormat="1" ht="104.45" customHeight="1" x14ac:dyDescent="0.2">
      <c r="D38" s="699"/>
      <c r="E38" s="700"/>
      <c r="F38" s="451"/>
      <c r="G38" s="145" t="s">
        <v>754</v>
      </c>
      <c r="H38" s="146" t="s">
        <v>68</v>
      </c>
      <c r="I38" s="144">
        <v>80</v>
      </c>
      <c r="J38" s="447"/>
      <c r="K38" s="447"/>
      <c r="L38" s="447"/>
      <c r="M38" s="140">
        <v>0</v>
      </c>
      <c r="N38" s="140"/>
      <c r="O38" s="476" t="s">
        <v>755</v>
      </c>
    </row>
    <row r="39" spans="4:15" s="138" customFormat="1" ht="104.45" customHeight="1" x14ac:dyDescent="0.2">
      <c r="D39" s="699" t="s">
        <v>375</v>
      </c>
      <c r="E39" s="700" t="s">
        <v>374</v>
      </c>
      <c r="F39" s="451" t="s">
        <v>373</v>
      </c>
      <c r="G39" s="146" t="s">
        <v>756</v>
      </c>
      <c r="H39" s="447" t="s">
        <v>68</v>
      </c>
      <c r="I39" s="144">
        <v>1000</v>
      </c>
      <c r="J39" s="447"/>
      <c r="K39" s="447"/>
      <c r="L39" s="447"/>
      <c r="M39" s="140">
        <v>0</v>
      </c>
      <c r="N39" s="140"/>
      <c r="O39" s="476" t="s">
        <v>757</v>
      </c>
    </row>
    <row r="40" spans="4:15" s="138" customFormat="1" ht="104.45" customHeight="1" x14ac:dyDescent="0.2">
      <c r="D40" s="699"/>
      <c r="E40" s="700"/>
      <c r="F40" s="451"/>
      <c r="G40" s="146" t="s">
        <v>758</v>
      </c>
      <c r="H40" s="447" t="s">
        <v>68</v>
      </c>
      <c r="I40" s="144">
        <v>1</v>
      </c>
      <c r="J40" s="447"/>
      <c r="K40" s="447"/>
      <c r="L40" s="447"/>
      <c r="M40" s="140">
        <v>0</v>
      </c>
      <c r="N40" s="140"/>
      <c r="O40" s="476" t="s">
        <v>759</v>
      </c>
    </row>
    <row r="41" spans="4:15" s="138" customFormat="1" ht="104.45" customHeight="1" x14ac:dyDescent="0.2">
      <c r="D41" s="699"/>
      <c r="E41" s="700"/>
      <c r="F41" s="451"/>
      <c r="G41" s="451" t="s">
        <v>760</v>
      </c>
      <c r="H41" s="447" t="s">
        <v>68</v>
      </c>
      <c r="I41" s="144">
        <v>3</v>
      </c>
      <c r="J41" s="447"/>
      <c r="K41" s="447"/>
      <c r="L41" s="447"/>
      <c r="M41" s="140">
        <v>0</v>
      </c>
      <c r="N41" s="140"/>
      <c r="O41" s="476" t="s">
        <v>712</v>
      </c>
    </row>
    <row r="42" spans="4:15" s="138" customFormat="1" ht="104.45" customHeight="1" x14ac:dyDescent="0.2">
      <c r="D42" s="447" t="s">
        <v>372</v>
      </c>
      <c r="E42" s="147" t="s">
        <v>371</v>
      </c>
      <c r="F42" s="451" t="s">
        <v>370</v>
      </c>
      <c r="G42" s="148" t="s">
        <v>761</v>
      </c>
      <c r="H42" s="447" t="s">
        <v>68</v>
      </c>
      <c r="I42" s="144">
        <v>12</v>
      </c>
      <c r="J42" s="447"/>
      <c r="K42" s="447"/>
      <c r="L42" s="447"/>
      <c r="M42" s="140">
        <v>0</v>
      </c>
      <c r="N42" s="140"/>
      <c r="O42" s="476" t="s">
        <v>762</v>
      </c>
    </row>
    <row r="43" spans="4:15" s="138" customFormat="1" ht="104.45" customHeight="1" x14ac:dyDescent="0.2">
      <c r="D43" s="676" t="s">
        <v>369</v>
      </c>
      <c r="E43" s="675" t="s">
        <v>368</v>
      </c>
      <c r="F43" s="701" t="s">
        <v>367</v>
      </c>
      <c r="G43" s="147" t="s">
        <v>763</v>
      </c>
      <c r="H43" s="447" t="s">
        <v>68</v>
      </c>
      <c r="I43" s="144">
        <v>202</v>
      </c>
      <c r="J43" s="447"/>
      <c r="K43" s="447"/>
      <c r="L43" s="447"/>
      <c r="M43" s="140">
        <v>59</v>
      </c>
      <c r="N43" s="140"/>
      <c r="O43" s="476" t="s">
        <v>764</v>
      </c>
    </row>
    <row r="44" spans="4:15" s="138" customFormat="1" ht="104.45" customHeight="1" x14ac:dyDescent="0.2">
      <c r="D44" s="676"/>
      <c r="E44" s="675"/>
      <c r="F44" s="701"/>
      <c r="G44" s="147" t="s">
        <v>765</v>
      </c>
      <c r="H44" s="447" t="s">
        <v>68</v>
      </c>
      <c r="I44" s="144">
        <v>20000</v>
      </c>
      <c r="J44" s="447"/>
      <c r="K44" s="447"/>
      <c r="L44" s="447"/>
      <c r="M44" s="140">
        <v>0</v>
      </c>
      <c r="N44" s="140"/>
      <c r="O44" s="476" t="s">
        <v>766</v>
      </c>
    </row>
    <row r="45" spans="4:15" s="138" customFormat="1" ht="104.45" customHeight="1" x14ac:dyDescent="0.2">
      <c r="D45" s="676"/>
      <c r="E45" s="675"/>
      <c r="F45" s="701"/>
      <c r="G45" s="149" t="s">
        <v>767</v>
      </c>
      <c r="H45" s="447" t="s">
        <v>68</v>
      </c>
      <c r="I45" s="144">
        <v>101139</v>
      </c>
      <c r="J45" s="447"/>
      <c r="K45" s="447"/>
      <c r="L45" s="447"/>
      <c r="M45" s="140">
        <v>13484</v>
      </c>
      <c r="N45" s="140"/>
      <c r="O45" s="476" t="s">
        <v>768</v>
      </c>
    </row>
    <row r="46" spans="4:15" s="138" customFormat="1" ht="104.45" customHeight="1" x14ac:dyDescent="0.2">
      <c r="D46" s="676"/>
      <c r="E46" s="675"/>
      <c r="F46" s="701"/>
      <c r="G46" s="147" t="s">
        <v>769</v>
      </c>
      <c r="H46" s="447" t="s">
        <v>68</v>
      </c>
      <c r="I46" s="144">
        <v>10</v>
      </c>
      <c r="J46" s="447"/>
      <c r="K46" s="447"/>
      <c r="L46" s="447"/>
      <c r="M46" s="140">
        <v>0</v>
      </c>
      <c r="N46" s="140"/>
      <c r="O46" s="476" t="s">
        <v>770</v>
      </c>
    </row>
    <row r="47" spans="4:15" s="138" customFormat="1" ht="104.45" customHeight="1" x14ac:dyDescent="0.2">
      <c r="D47" s="676"/>
      <c r="E47" s="675"/>
      <c r="F47" s="701"/>
      <c r="G47" s="147" t="s">
        <v>771</v>
      </c>
      <c r="H47" s="447" t="s">
        <v>68</v>
      </c>
      <c r="I47" s="144">
        <v>500</v>
      </c>
      <c r="J47" s="447"/>
      <c r="K47" s="447"/>
      <c r="L47" s="447"/>
      <c r="M47" s="140">
        <v>0</v>
      </c>
      <c r="N47" s="140"/>
      <c r="O47" s="476" t="s">
        <v>772</v>
      </c>
    </row>
    <row r="48" spans="4:15" s="138" customFormat="1" ht="104.45" customHeight="1" x14ac:dyDescent="0.2">
      <c r="D48" s="676"/>
      <c r="E48" s="675"/>
      <c r="F48" s="701"/>
      <c r="G48" s="147" t="s">
        <v>773</v>
      </c>
      <c r="H48" s="447" t="s">
        <v>68</v>
      </c>
      <c r="I48" s="144">
        <v>11669</v>
      </c>
      <c r="J48" s="447"/>
      <c r="K48" s="447"/>
      <c r="L48" s="447"/>
      <c r="M48" s="140">
        <v>1158</v>
      </c>
      <c r="N48" s="140"/>
      <c r="O48" s="476" t="s">
        <v>774</v>
      </c>
    </row>
    <row r="49" spans="4:15" s="138" customFormat="1" ht="104.45" customHeight="1" x14ac:dyDescent="0.2">
      <c r="D49" s="676"/>
      <c r="E49" s="675"/>
      <c r="F49" s="701"/>
      <c r="G49" s="147" t="s">
        <v>775</v>
      </c>
      <c r="H49" s="447" t="s">
        <v>68</v>
      </c>
      <c r="I49" s="144">
        <v>1000</v>
      </c>
      <c r="J49" s="447"/>
      <c r="K49" s="447"/>
      <c r="L49" s="447"/>
      <c r="M49" s="140">
        <v>0</v>
      </c>
      <c r="N49" s="140"/>
      <c r="O49" s="476" t="s">
        <v>757</v>
      </c>
    </row>
    <row r="50" spans="4:15" s="138" customFormat="1" ht="104.45" customHeight="1" x14ac:dyDescent="0.2">
      <c r="D50" s="676"/>
      <c r="E50" s="675"/>
      <c r="F50" s="701"/>
      <c r="G50" s="147" t="s">
        <v>776</v>
      </c>
      <c r="H50" s="447" t="s">
        <v>68</v>
      </c>
      <c r="I50" s="150">
        <v>17215</v>
      </c>
      <c r="J50" s="447"/>
      <c r="K50" s="447"/>
      <c r="L50" s="447"/>
      <c r="M50" s="140">
        <v>994</v>
      </c>
      <c r="N50" s="140"/>
      <c r="O50" s="476" t="s">
        <v>777</v>
      </c>
    </row>
    <row r="51" spans="4:15" s="138" customFormat="1" ht="104.45" customHeight="1" x14ac:dyDescent="0.2">
      <c r="D51" s="676"/>
      <c r="E51" s="675"/>
      <c r="F51" s="701"/>
      <c r="G51" s="147" t="s">
        <v>778</v>
      </c>
      <c r="H51" s="447" t="s">
        <v>68</v>
      </c>
      <c r="I51" s="150">
        <v>5</v>
      </c>
      <c r="J51" s="447"/>
      <c r="K51" s="447"/>
      <c r="L51" s="447"/>
      <c r="M51" s="140">
        <v>0</v>
      </c>
      <c r="N51" s="140"/>
      <c r="O51" s="476" t="s">
        <v>779</v>
      </c>
    </row>
    <row r="52" spans="4:15" s="138" customFormat="1" ht="104.45" customHeight="1" x14ac:dyDescent="0.2">
      <c r="D52" s="676"/>
      <c r="E52" s="675"/>
      <c r="F52" s="701"/>
      <c r="G52" s="147" t="s">
        <v>780</v>
      </c>
      <c r="H52" s="447" t="s">
        <v>68</v>
      </c>
      <c r="I52" s="150">
        <v>500</v>
      </c>
      <c r="J52" s="447"/>
      <c r="K52" s="447"/>
      <c r="L52" s="447"/>
      <c r="M52" s="140">
        <v>0</v>
      </c>
      <c r="N52" s="140"/>
      <c r="O52" s="476" t="s">
        <v>781</v>
      </c>
    </row>
    <row r="53" spans="4:15" s="138" customFormat="1" ht="104.45" customHeight="1" x14ac:dyDescent="0.2">
      <c r="D53" s="676"/>
      <c r="E53" s="675"/>
      <c r="F53" s="701"/>
      <c r="G53" s="147" t="s">
        <v>782</v>
      </c>
      <c r="H53" s="447" t="s">
        <v>68</v>
      </c>
      <c r="I53" s="150">
        <v>0</v>
      </c>
      <c r="J53" s="447"/>
      <c r="K53" s="447"/>
      <c r="L53" s="447"/>
      <c r="M53" s="140">
        <v>0</v>
      </c>
      <c r="N53" s="140"/>
      <c r="O53" s="476" t="s">
        <v>783</v>
      </c>
    </row>
    <row r="54" spans="4:15" s="138" customFormat="1" ht="104.45" customHeight="1" x14ac:dyDescent="0.2">
      <c r="D54" s="676"/>
      <c r="E54" s="675"/>
      <c r="F54" s="701"/>
      <c r="G54" s="147" t="s">
        <v>784</v>
      </c>
      <c r="H54" s="447" t="s">
        <v>68</v>
      </c>
      <c r="I54" s="150">
        <v>4594</v>
      </c>
      <c r="J54" s="447"/>
      <c r="K54" s="447"/>
      <c r="L54" s="447"/>
      <c r="M54" s="140">
        <v>3054</v>
      </c>
      <c r="N54" s="140"/>
      <c r="O54" s="476" t="s">
        <v>785</v>
      </c>
    </row>
    <row r="55" spans="4:15" s="138" customFormat="1" ht="104.45" customHeight="1" x14ac:dyDescent="0.2">
      <c r="D55" s="676"/>
      <c r="E55" s="675"/>
      <c r="F55" s="701"/>
      <c r="G55" s="151" t="s">
        <v>786</v>
      </c>
      <c r="H55" s="447" t="s">
        <v>68</v>
      </c>
      <c r="I55" s="152">
        <v>4</v>
      </c>
      <c r="J55" s="447"/>
      <c r="K55" s="447"/>
      <c r="L55" s="447"/>
      <c r="M55" s="140">
        <v>0</v>
      </c>
      <c r="N55" s="140"/>
      <c r="O55" s="476" t="s">
        <v>787</v>
      </c>
    </row>
    <row r="56" spans="4:15" s="138" customFormat="1" ht="104.45" customHeight="1" x14ac:dyDescent="0.2">
      <c r="D56" s="676"/>
      <c r="E56" s="675"/>
      <c r="F56" s="701"/>
      <c r="G56" s="151" t="s">
        <v>788</v>
      </c>
      <c r="H56" s="447" t="s">
        <v>68</v>
      </c>
      <c r="I56" s="152">
        <v>1</v>
      </c>
      <c r="J56" s="447"/>
      <c r="K56" s="447"/>
      <c r="L56" s="447"/>
      <c r="M56" s="140">
        <v>0</v>
      </c>
      <c r="N56" s="140"/>
      <c r="O56" s="476" t="s">
        <v>787</v>
      </c>
    </row>
    <row r="57" spans="4:15" s="138" customFormat="1" ht="104.45" customHeight="1" x14ac:dyDescent="0.2">
      <c r="D57" s="676"/>
      <c r="E57" s="675"/>
      <c r="F57" s="701"/>
      <c r="G57" s="149" t="s">
        <v>789</v>
      </c>
      <c r="H57" s="447" t="s">
        <v>68</v>
      </c>
      <c r="I57" s="144">
        <v>21573</v>
      </c>
      <c r="J57" s="447"/>
      <c r="K57" s="447"/>
      <c r="L57" s="447"/>
      <c r="M57" s="140">
        <v>15</v>
      </c>
      <c r="N57" s="140"/>
      <c r="O57" s="476" t="s">
        <v>790</v>
      </c>
    </row>
    <row r="58" spans="4:15" s="138" customFormat="1" ht="104.45" customHeight="1" x14ac:dyDescent="0.2">
      <c r="D58" s="676"/>
      <c r="E58" s="675"/>
      <c r="F58" s="701"/>
      <c r="G58" s="149" t="s">
        <v>791</v>
      </c>
      <c r="H58" s="447" t="s">
        <v>68</v>
      </c>
      <c r="I58" s="144">
        <v>7144</v>
      </c>
      <c r="J58" s="447"/>
      <c r="K58" s="447"/>
      <c r="L58" s="447"/>
      <c r="M58" s="140">
        <v>0</v>
      </c>
      <c r="N58" s="140"/>
      <c r="O58" s="476" t="s">
        <v>792</v>
      </c>
    </row>
    <row r="59" spans="4:15" s="138" customFormat="1" ht="104.45" customHeight="1" x14ac:dyDescent="0.2">
      <c r="D59" s="676"/>
      <c r="E59" s="675"/>
      <c r="F59" s="701"/>
      <c r="G59" s="151" t="s">
        <v>793</v>
      </c>
      <c r="H59" s="447" t="s">
        <v>68</v>
      </c>
      <c r="I59" s="144">
        <v>20000</v>
      </c>
      <c r="J59" s="447"/>
      <c r="K59" s="447"/>
      <c r="L59" s="447"/>
      <c r="M59" s="140">
        <v>0</v>
      </c>
      <c r="N59" s="140"/>
      <c r="O59" s="476" t="s">
        <v>794</v>
      </c>
    </row>
    <row r="60" spans="4:15" s="138" customFormat="1" ht="104.45" customHeight="1" x14ac:dyDescent="0.2">
      <c r="D60" s="676"/>
      <c r="E60" s="675"/>
      <c r="F60" s="701"/>
      <c r="G60" s="151" t="s">
        <v>795</v>
      </c>
      <c r="H60" s="447" t="s">
        <v>68</v>
      </c>
      <c r="I60" s="144">
        <v>28331</v>
      </c>
      <c r="J60" s="447"/>
      <c r="K60" s="447"/>
      <c r="L60" s="447"/>
      <c r="M60" s="153">
        <v>35247</v>
      </c>
      <c r="N60" s="153"/>
      <c r="O60" s="477" t="s">
        <v>796</v>
      </c>
    </row>
    <row r="61" spans="4:15" s="138" customFormat="1" ht="104.45" customHeight="1" x14ac:dyDescent="0.2">
      <c r="D61" s="676"/>
      <c r="E61" s="675"/>
      <c r="F61" s="701"/>
      <c r="G61" s="149" t="s">
        <v>797</v>
      </c>
      <c r="H61" s="447" t="s">
        <v>68</v>
      </c>
      <c r="I61" s="144">
        <v>100</v>
      </c>
      <c r="J61" s="447"/>
      <c r="K61" s="447"/>
      <c r="L61" s="447"/>
      <c r="M61" s="140">
        <v>0</v>
      </c>
      <c r="N61" s="140"/>
      <c r="O61" s="476" t="s">
        <v>798</v>
      </c>
    </row>
    <row r="62" spans="4:15" s="138" customFormat="1" ht="104.45" customHeight="1" x14ac:dyDescent="0.2">
      <c r="D62" s="676"/>
      <c r="E62" s="675"/>
      <c r="F62" s="701"/>
      <c r="G62" s="151" t="s">
        <v>799</v>
      </c>
      <c r="H62" s="447" t="s">
        <v>68</v>
      </c>
      <c r="I62" s="152">
        <v>500</v>
      </c>
      <c r="J62" s="447"/>
      <c r="K62" s="447"/>
      <c r="L62" s="447"/>
      <c r="M62" s="140">
        <v>0</v>
      </c>
      <c r="N62" s="140"/>
      <c r="O62" s="476" t="s">
        <v>781</v>
      </c>
    </row>
    <row r="63" spans="4:15" s="138" customFormat="1" ht="104.45" customHeight="1" x14ac:dyDescent="0.2">
      <c r="D63" s="676"/>
      <c r="E63" s="675"/>
      <c r="F63" s="701"/>
      <c r="G63" s="151" t="s">
        <v>800</v>
      </c>
      <c r="H63" s="447" t="s">
        <v>68</v>
      </c>
      <c r="I63" s="152">
        <v>8442</v>
      </c>
      <c r="J63" s="447"/>
      <c r="K63" s="447"/>
      <c r="L63" s="447"/>
      <c r="M63" s="140">
        <v>29</v>
      </c>
      <c r="N63" s="140"/>
      <c r="O63" s="476" t="s">
        <v>801</v>
      </c>
    </row>
    <row r="64" spans="4:15" s="138" customFormat="1" ht="104.45" customHeight="1" x14ac:dyDescent="0.2">
      <c r="D64" s="676"/>
      <c r="E64" s="675"/>
      <c r="F64" s="701"/>
      <c r="G64" s="151" t="s">
        <v>366</v>
      </c>
      <c r="H64" s="447" t="s">
        <v>68</v>
      </c>
      <c r="I64" s="152">
        <v>331</v>
      </c>
      <c r="J64" s="447"/>
      <c r="K64" s="447"/>
      <c r="L64" s="447"/>
      <c r="M64" s="140"/>
      <c r="N64" s="140"/>
      <c r="O64" s="476"/>
    </row>
    <row r="65" spans="1:21" s="138" customFormat="1" ht="104.45" customHeight="1" x14ac:dyDescent="0.2">
      <c r="D65" s="702" t="s">
        <v>365</v>
      </c>
      <c r="E65" s="704" t="s">
        <v>365</v>
      </c>
      <c r="F65" s="706" t="s">
        <v>364</v>
      </c>
      <c r="G65" s="141" t="s">
        <v>802</v>
      </c>
      <c r="H65" s="447" t="s">
        <v>68</v>
      </c>
      <c r="I65" s="144">
        <v>1</v>
      </c>
      <c r="J65" s="447"/>
      <c r="K65" s="447"/>
      <c r="L65" s="447"/>
      <c r="M65" s="140">
        <v>0.05</v>
      </c>
      <c r="N65" s="140"/>
      <c r="O65" s="476" t="s">
        <v>803</v>
      </c>
    </row>
    <row r="66" spans="1:21" s="138" customFormat="1" ht="207.6" customHeight="1" x14ac:dyDescent="0.2">
      <c r="D66" s="703"/>
      <c r="E66" s="705"/>
      <c r="F66" s="706"/>
      <c r="G66" s="141" t="s">
        <v>804</v>
      </c>
      <c r="H66" s="447" t="s">
        <v>68</v>
      </c>
      <c r="I66" s="144">
        <v>100</v>
      </c>
      <c r="J66" s="447"/>
      <c r="K66" s="447"/>
      <c r="L66" s="447"/>
      <c r="M66" s="140">
        <v>12</v>
      </c>
      <c r="N66" s="140"/>
      <c r="O66" s="476" t="s">
        <v>805</v>
      </c>
    </row>
    <row r="67" spans="1:21" s="138" customFormat="1" ht="12.75" x14ac:dyDescent="0.2">
      <c r="D67" s="478"/>
      <c r="E67" s="479"/>
      <c r="F67" s="480"/>
      <c r="G67" s="481"/>
      <c r="H67" s="478"/>
      <c r="I67" s="482"/>
      <c r="J67" s="483"/>
      <c r="K67" s="483"/>
      <c r="L67" s="483"/>
      <c r="M67" s="484"/>
      <c r="N67" s="484"/>
      <c r="O67" s="485"/>
    </row>
    <row r="68" spans="1:21" x14ac:dyDescent="0.25">
      <c r="D68" s="486"/>
      <c r="E68" s="487"/>
      <c r="F68" s="488"/>
      <c r="G68" s="489"/>
      <c r="H68" s="486"/>
      <c r="I68" s="490"/>
      <c r="J68" s="491"/>
      <c r="K68" s="491"/>
      <c r="L68" s="491"/>
      <c r="N68" s="155"/>
      <c r="O68" s="156"/>
    </row>
    <row r="69" spans="1:21" x14ac:dyDescent="0.25">
      <c r="K69" s="154"/>
      <c r="N69" s="155"/>
      <c r="O69" s="156"/>
    </row>
    <row r="70" spans="1:21" s="134" customFormat="1" ht="27.6" customHeight="1" x14ac:dyDescent="0.2">
      <c r="A70" s="684" t="s">
        <v>806</v>
      </c>
      <c r="B70" s="684"/>
      <c r="C70" s="684"/>
      <c r="D70" s="684"/>
      <c r="E70" s="684"/>
      <c r="F70" s="684"/>
      <c r="G70" s="684"/>
      <c r="H70" s="684"/>
      <c r="I70" s="684"/>
      <c r="J70" s="684"/>
      <c r="K70" s="684"/>
      <c r="L70" s="684"/>
      <c r="M70" s="684"/>
      <c r="N70" s="684"/>
      <c r="O70" s="684"/>
      <c r="P70" s="684"/>
      <c r="Q70" s="684"/>
      <c r="R70" s="684"/>
      <c r="S70" s="684"/>
      <c r="T70" s="684"/>
      <c r="U70" s="684"/>
    </row>
    <row r="71" spans="1:21" s="134" customFormat="1" ht="63.75" customHeight="1" x14ac:dyDescent="0.2">
      <c r="A71" s="492" t="s">
        <v>1331</v>
      </c>
      <c r="B71" s="492" t="s">
        <v>807</v>
      </c>
      <c r="C71" s="492" t="s">
        <v>808</v>
      </c>
      <c r="D71" s="492" t="s">
        <v>809</v>
      </c>
      <c r="E71" s="493" t="s">
        <v>810</v>
      </c>
      <c r="F71" s="492" t="s">
        <v>811</v>
      </c>
      <c r="G71" s="492" t="s">
        <v>812</v>
      </c>
      <c r="H71" s="494" t="s">
        <v>813</v>
      </c>
      <c r="I71" s="492" t="s">
        <v>400</v>
      </c>
      <c r="J71" s="495" t="s">
        <v>399</v>
      </c>
      <c r="K71" s="495" t="s">
        <v>398</v>
      </c>
      <c r="L71" s="495" t="s">
        <v>397</v>
      </c>
      <c r="M71" s="496" t="s">
        <v>1321</v>
      </c>
      <c r="N71" s="496"/>
      <c r="O71" s="496" t="s">
        <v>691</v>
      </c>
      <c r="P71" s="473" t="s">
        <v>692</v>
      </c>
      <c r="Q71" s="473" t="s">
        <v>691</v>
      </c>
      <c r="R71" s="473" t="s">
        <v>693</v>
      </c>
      <c r="S71" s="473" t="s">
        <v>691</v>
      </c>
      <c r="T71" s="473" t="s">
        <v>694</v>
      </c>
      <c r="U71" s="473" t="s">
        <v>691</v>
      </c>
    </row>
    <row r="72" spans="1:21" s="159" customFormat="1" ht="30.75" customHeight="1" x14ac:dyDescent="0.25">
      <c r="A72" s="685" t="s">
        <v>814</v>
      </c>
      <c r="B72" s="686"/>
      <c r="C72" s="686"/>
      <c r="D72" s="686"/>
      <c r="E72" s="686"/>
      <c r="F72" s="686"/>
      <c r="G72" s="686"/>
      <c r="H72" s="686"/>
      <c r="I72" s="686"/>
      <c r="J72" s="686"/>
      <c r="K72" s="686"/>
      <c r="L72" s="686"/>
      <c r="M72" s="686"/>
      <c r="N72" s="686"/>
      <c r="O72" s="686"/>
      <c r="P72" s="686"/>
      <c r="Q72" s="686"/>
      <c r="R72" s="686"/>
      <c r="S72" s="686"/>
      <c r="T72" s="686"/>
      <c r="U72" s="686"/>
    </row>
    <row r="73" spans="1:21" s="134" customFormat="1" ht="88.15" customHeight="1" x14ac:dyDescent="0.2">
      <c r="A73" s="709" t="s">
        <v>815</v>
      </c>
      <c r="B73" s="160"/>
      <c r="C73" s="161"/>
      <c r="D73" s="709" t="s">
        <v>816</v>
      </c>
      <c r="E73" s="675" t="s">
        <v>817</v>
      </c>
      <c r="F73" s="162" t="s">
        <v>818</v>
      </c>
      <c r="G73" s="162" t="s">
        <v>819</v>
      </c>
      <c r="H73" s="163" t="s">
        <v>820</v>
      </c>
      <c r="I73" s="450" t="s">
        <v>821</v>
      </c>
      <c r="J73" s="497"/>
      <c r="K73" s="497"/>
      <c r="L73" s="497"/>
      <c r="M73" s="164">
        <v>0.1</v>
      </c>
      <c r="N73" s="164">
        <v>0.1</v>
      </c>
      <c r="O73" s="450" t="s">
        <v>822</v>
      </c>
      <c r="P73" s="161"/>
      <c r="Q73" s="161"/>
      <c r="R73" s="161"/>
      <c r="S73" s="161"/>
      <c r="T73" s="161"/>
      <c r="U73" s="161"/>
    </row>
    <row r="74" spans="1:21" s="134" customFormat="1" ht="183" customHeight="1" x14ac:dyDescent="0.2">
      <c r="A74" s="709"/>
      <c r="B74" s="160"/>
      <c r="C74" s="161"/>
      <c r="D74" s="709"/>
      <c r="E74" s="675"/>
      <c r="F74" s="162" t="s">
        <v>823</v>
      </c>
      <c r="G74" s="162" t="s">
        <v>824</v>
      </c>
      <c r="H74" s="163" t="s">
        <v>825</v>
      </c>
      <c r="I74" s="165" t="s">
        <v>826</v>
      </c>
      <c r="J74" s="497"/>
      <c r="K74" s="497"/>
      <c r="L74" s="497"/>
      <c r="M74" s="164">
        <v>0.25</v>
      </c>
      <c r="N74" s="164">
        <v>0.25</v>
      </c>
      <c r="O74" s="451" t="s">
        <v>827</v>
      </c>
      <c r="P74" s="161"/>
      <c r="Q74" s="161"/>
      <c r="R74" s="161"/>
      <c r="S74" s="161"/>
      <c r="T74" s="161"/>
      <c r="U74" s="161"/>
    </row>
    <row r="75" spans="1:21" s="134" customFormat="1" ht="409.5" x14ac:dyDescent="0.2">
      <c r="A75" s="709"/>
      <c r="B75" s="160"/>
      <c r="C75" s="161"/>
      <c r="D75" s="709"/>
      <c r="E75" s="675"/>
      <c r="F75" s="162" t="s">
        <v>828</v>
      </c>
      <c r="G75" s="452" t="s">
        <v>829</v>
      </c>
      <c r="H75" s="163" t="s">
        <v>830</v>
      </c>
      <c r="I75" s="165" t="s">
        <v>831</v>
      </c>
      <c r="J75" s="497"/>
      <c r="K75" s="497"/>
      <c r="L75" s="497"/>
      <c r="M75" s="164">
        <v>0.25</v>
      </c>
      <c r="N75" s="164">
        <v>0.25</v>
      </c>
      <c r="O75" s="451" t="s">
        <v>832</v>
      </c>
      <c r="P75" s="161"/>
      <c r="Q75" s="161"/>
      <c r="R75" s="161"/>
      <c r="S75" s="161"/>
      <c r="T75" s="161"/>
      <c r="U75" s="161"/>
    </row>
    <row r="76" spans="1:21" s="134" customFormat="1" ht="153" x14ac:dyDescent="0.2">
      <c r="A76" s="709"/>
      <c r="B76" s="160"/>
      <c r="C76" s="161"/>
      <c r="D76" s="709"/>
      <c r="E76" s="675"/>
      <c r="F76" s="162" t="s">
        <v>833</v>
      </c>
      <c r="G76" s="162" t="s">
        <v>829</v>
      </c>
      <c r="H76" s="163" t="s">
        <v>834</v>
      </c>
      <c r="I76" s="165" t="s">
        <v>835</v>
      </c>
      <c r="J76" s="497"/>
      <c r="K76" s="497"/>
      <c r="L76" s="497"/>
      <c r="M76" s="449" t="s">
        <v>836</v>
      </c>
      <c r="N76" s="449"/>
      <c r="O76" s="451" t="s">
        <v>837</v>
      </c>
      <c r="P76" s="161"/>
      <c r="Q76" s="161"/>
      <c r="R76" s="161"/>
      <c r="S76" s="161"/>
      <c r="T76" s="161"/>
      <c r="U76" s="161"/>
    </row>
    <row r="77" spans="1:21" s="134" customFormat="1" ht="408" x14ac:dyDescent="0.2">
      <c r="A77" s="709"/>
      <c r="B77" s="160"/>
      <c r="C77" s="161"/>
      <c r="D77" s="709"/>
      <c r="E77" s="675"/>
      <c r="F77" s="162" t="s">
        <v>838</v>
      </c>
      <c r="G77" s="162" t="s">
        <v>839</v>
      </c>
      <c r="H77" s="163" t="s">
        <v>840</v>
      </c>
      <c r="I77" s="165" t="s">
        <v>841</v>
      </c>
      <c r="J77" s="497"/>
      <c r="K77" s="497"/>
      <c r="L77" s="497"/>
      <c r="M77" s="164">
        <v>0.25</v>
      </c>
      <c r="N77" s="164">
        <v>0.25</v>
      </c>
      <c r="O77" s="451" t="s">
        <v>842</v>
      </c>
      <c r="P77" s="161"/>
      <c r="Q77" s="161"/>
      <c r="R77" s="161"/>
      <c r="S77" s="161"/>
      <c r="T77" s="161"/>
      <c r="U77" s="161"/>
    </row>
    <row r="78" spans="1:21" s="134" customFormat="1" ht="409.5" x14ac:dyDescent="0.2">
      <c r="A78" s="709"/>
      <c r="B78" s="160"/>
      <c r="C78" s="161"/>
      <c r="D78" s="709"/>
      <c r="E78" s="675"/>
      <c r="F78" s="166" t="s">
        <v>843</v>
      </c>
      <c r="G78" s="166" t="s">
        <v>844</v>
      </c>
      <c r="H78" s="167" t="s">
        <v>845</v>
      </c>
      <c r="I78" s="168" t="s">
        <v>846</v>
      </c>
      <c r="J78" s="497"/>
      <c r="K78" s="497"/>
      <c r="L78" s="497"/>
      <c r="M78" s="164">
        <v>0.3</v>
      </c>
      <c r="N78" s="164">
        <v>0.3</v>
      </c>
      <c r="O78" s="451" t="s">
        <v>847</v>
      </c>
      <c r="P78" s="161"/>
      <c r="Q78" s="161"/>
      <c r="R78" s="161"/>
      <c r="S78" s="161"/>
      <c r="T78" s="161"/>
      <c r="U78" s="161"/>
    </row>
    <row r="79" spans="1:21" s="134" customFormat="1" ht="114.75" x14ac:dyDescent="0.2">
      <c r="A79" s="709"/>
      <c r="B79" s="169"/>
      <c r="C79" s="169"/>
      <c r="D79" s="709"/>
      <c r="E79" s="453" t="s">
        <v>848</v>
      </c>
      <c r="F79" s="162" t="s">
        <v>849</v>
      </c>
      <c r="G79" s="170" t="s">
        <v>819</v>
      </c>
      <c r="H79" s="163" t="s">
        <v>850</v>
      </c>
      <c r="I79" s="171" t="s">
        <v>851</v>
      </c>
      <c r="J79" s="497"/>
      <c r="K79" s="497"/>
      <c r="L79" s="497"/>
      <c r="M79" s="172">
        <v>2863925000</v>
      </c>
      <c r="N79" s="498">
        <f>M79/6997850000</f>
        <v>0.4092578434804976</v>
      </c>
      <c r="O79" s="499" t="s">
        <v>852</v>
      </c>
      <c r="P79" s="161"/>
      <c r="Q79" s="161"/>
      <c r="R79" s="161"/>
      <c r="S79" s="161"/>
      <c r="T79" s="161"/>
      <c r="U79" s="161"/>
    </row>
    <row r="80" spans="1:21" s="134" customFormat="1" ht="114.75" x14ac:dyDescent="0.2">
      <c r="A80" s="709"/>
      <c r="B80" s="169"/>
      <c r="C80" s="169"/>
      <c r="D80" s="709"/>
      <c r="E80" s="710" t="s">
        <v>853</v>
      </c>
      <c r="F80" s="712" t="s">
        <v>854</v>
      </c>
      <c r="G80" s="712" t="s">
        <v>855</v>
      </c>
      <c r="H80" s="163" t="s">
        <v>856</v>
      </c>
      <c r="I80" s="697" t="s">
        <v>857</v>
      </c>
      <c r="J80" s="497"/>
      <c r="K80" s="497"/>
      <c r="L80" s="497"/>
      <c r="M80" s="164">
        <v>1</v>
      </c>
      <c r="N80" s="164">
        <v>1</v>
      </c>
      <c r="O80" s="451" t="s">
        <v>858</v>
      </c>
      <c r="P80" s="161"/>
      <c r="Q80" s="161"/>
      <c r="R80" s="161"/>
      <c r="S80" s="161"/>
      <c r="T80" s="161"/>
      <c r="U80" s="161"/>
    </row>
    <row r="81" spans="1:21" s="134" customFormat="1" ht="33" customHeight="1" x14ac:dyDescent="0.2">
      <c r="A81" s="709"/>
      <c r="B81" s="169"/>
      <c r="C81" s="169"/>
      <c r="D81" s="709"/>
      <c r="E81" s="711"/>
      <c r="F81" s="713"/>
      <c r="G81" s="713"/>
      <c r="H81" s="163" t="s">
        <v>859</v>
      </c>
      <c r="I81" s="698"/>
      <c r="J81" s="497"/>
      <c r="K81" s="497"/>
      <c r="L81" s="497"/>
      <c r="M81" s="449" t="s">
        <v>836</v>
      </c>
      <c r="N81" s="449"/>
      <c r="O81" s="451" t="s">
        <v>837</v>
      </c>
      <c r="P81" s="161"/>
      <c r="Q81" s="161"/>
      <c r="R81" s="161"/>
      <c r="S81" s="161"/>
      <c r="T81" s="161"/>
      <c r="U81" s="161"/>
    </row>
    <row r="82" spans="1:21" s="134" customFormat="1" ht="30.75" customHeight="1" x14ac:dyDescent="0.2">
      <c r="A82" s="687" t="s">
        <v>860</v>
      </c>
      <c r="B82" s="688"/>
      <c r="C82" s="688"/>
      <c r="D82" s="688"/>
      <c r="E82" s="688"/>
      <c r="F82" s="688"/>
      <c r="G82" s="688"/>
      <c r="H82" s="688"/>
      <c r="I82" s="688"/>
      <c r="J82" s="688"/>
      <c r="K82" s="688"/>
      <c r="L82" s="688"/>
      <c r="M82" s="688"/>
      <c r="N82" s="688"/>
      <c r="O82" s="688"/>
      <c r="P82" s="688"/>
      <c r="Q82" s="688"/>
      <c r="R82" s="688"/>
      <c r="S82" s="688"/>
      <c r="T82" s="688"/>
      <c r="U82" s="688"/>
    </row>
    <row r="83" spans="1:21" ht="91.9" customHeight="1" x14ac:dyDescent="0.25">
      <c r="A83" s="173" t="s">
        <v>815</v>
      </c>
      <c r="B83" s="174" t="s">
        <v>861</v>
      </c>
      <c r="C83" s="175">
        <v>2111146793</v>
      </c>
      <c r="D83" s="259" t="s">
        <v>862</v>
      </c>
      <c r="E83" s="261" t="s">
        <v>863</v>
      </c>
      <c r="F83" s="450" t="s">
        <v>864</v>
      </c>
      <c r="G83" s="261" t="s">
        <v>862</v>
      </c>
      <c r="H83" s="261" t="s">
        <v>865</v>
      </c>
      <c r="I83" s="500">
        <v>0.4</v>
      </c>
      <c r="J83" s="176"/>
      <c r="K83" s="176"/>
      <c r="L83" s="176"/>
      <c r="M83" s="177">
        <v>0.06</v>
      </c>
      <c r="N83" s="501"/>
      <c r="O83" s="178" t="s">
        <v>866</v>
      </c>
      <c r="P83" s="179"/>
      <c r="Q83" s="179"/>
      <c r="R83" s="179"/>
      <c r="S83" s="179"/>
      <c r="T83" s="179"/>
      <c r="U83" s="179"/>
    </row>
    <row r="84" spans="1:21" ht="30.75" customHeight="1" x14ac:dyDescent="0.25">
      <c r="A84" s="687" t="s">
        <v>867</v>
      </c>
      <c r="B84" s="688"/>
      <c r="C84" s="688"/>
      <c r="D84" s="688"/>
      <c r="E84" s="688"/>
      <c r="F84" s="688"/>
      <c r="G84" s="688"/>
      <c r="H84" s="688"/>
      <c r="I84" s="688"/>
      <c r="J84" s="688"/>
      <c r="K84" s="688"/>
      <c r="L84" s="688"/>
      <c r="M84" s="688"/>
      <c r="N84" s="688"/>
      <c r="O84" s="688"/>
      <c r="P84" s="688"/>
      <c r="Q84" s="688"/>
      <c r="R84" s="688"/>
      <c r="S84" s="688"/>
      <c r="T84" s="688"/>
      <c r="U84" s="688"/>
    </row>
    <row r="85" spans="1:21" ht="409.5" x14ac:dyDescent="0.25">
      <c r="A85" s="689" t="s">
        <v>868</v>
      </c>
      <c r="B85" s="689" t="s">
        <v>861</v>
      </c>
      <c r="C85" s="180">
        <v>40000000</v>
      </c>
      <c r="D85" s="690" t="s">
        <v>869</v>
      </c>
      <c r="E85" s="692" t="s">
        <v>870</v>
      </c>
      <c r="F85" s="270" t="s">
        <v>871</v>
      </c>
      <c r="G85" s="181"/>
      <c r="H85" s="270" t="s">
        <v>872</v>
      </c>
      <c r="I85" s="271" t="s">
        <v>873</v>
      </c>
      <c r="J85" s="181"/>
      <c r="K85" s="181"/>
      <c r="L85" s="181"/>
      <c r="M85" s="182">
        <v>0.25</v>
      </c>
      <c r="N85" s="182"/>
      <c r="O85" s="502" t="s">
        <v>874</v>
      </c>
      <c r="P85" s="179"/>
      <c r="Q85" s="179"/>
      <c r="R85" s="179"/>
      <c r="S85" s="179"/>
      <c r="T85" s="179"/>
      <c r="U85" s="179"/>
    </row>
    <row r="86" spans="1:21" ht="71.25" customHeight="1" x14ac:dyDescent="0.25">
      <c r="A86" s="689"/>
      <c r="B86" s="689"/>
      <c r="C86" s="180">
        <v>22443249</v>
      </c>
      <c r="D86" s="690"/>
      <c r="E86" s="692"/>
      <c r="F86" s="270" t="s">
        <v>875</v>
      </c>
      <c r="G86" s="181"/>
      <c r="H86" s="270" t="s">
        <v>876</v>
      </c>
      <c r="I86" s="271" t="s">
        <v>877</v>
      </c>
      <c r="J86" s="181"/>
      <c r="K86" s="181"/>
      <c r="L86" s="181"/>
      <c r="M86" s="183">
        <v>0.33</v>
      </c>
      <c r="N86" s="183"/>
      <c r="O86" s="503" t="s">
        <v>878</v>
      </c>
      <c r="P86" s="179"/>
      <c r="Q86" s="179"/>
      <c r="R86" s="179"/>
      <c r="S86" s="179"/>
      <c r="T86" s="179"/>
      <c r="U86" s="179"/>
    </row>
    <row r="87" spans="1:21" ht="63.75" customHeight="1" x14ac:dyDescent="0.25">
      <c r="A87" s="689" t="s">
        <v>815</v>
      </c>
      <c r="B87" s="689" t="s">
        <v>861</v>
      </c>
      <c r="C87" s="269">
        <v>22000000</v>
      </c>
      <c r="D87" s="690"/>
      <c r="E87" s="692"/>
      <c r="F87" s="271" t="s">
        <v>879</v>
      </c>
      <c r="G87" s="181"/>
      <c r="H87" s="271" t="s">
        <v>880</v>
      </c>
      <c r="I87" s="271" t="s">
        <v>881</v>
      </c>
      <c r="J87" s="181"/>
      <c r="K87" s="181"/>
      <c r="L87" s="181"/>
      <c r="M87" s="184">
        <v>0.5</v>
      </c>
      <c r="N87" s="184"/>
      <c r="O87" s="504" t="s">
        <v>882</v>
      </c>
      <c r="P87" s="179"/>
      <c r="Q87" s="179"/>
      <c r="R87" s="179"/>
      <c r="S87" s="179"/>
      <c r="T87" s="179"/>
      <c r="U87" s="179"/>
    </row>
    <row r="88" spans="1:21" ht="98.25" customHeight="1" x14ac:dyDescent="0.25">
      <c r="A88" s="689"/>
      <c r="B88" s="689"/>
      <c r="C88" s="693">
        <v>48000000</v>
      </c>
      <c r="D88" s="690"/>
      <c r="E88" s="692"/>
      <c r="F88" s="694" t="s">
        <v>883</v>
      </c>
      <c r="G88" s="181"/>
      <c r="H88" s="694" t="s">
        <v>884</v>
      </c>
      <c r="I88" s="695" t="s">
        <v>885</v>
      </c>
      <c r="J88" s="181"/>
      <c r="K88" s="181"/>
      <c r="L88" s="181"/>
      <c r="M88" s="184">
        <v>0.4</v>
      </c>
      <c r="N88" s="184"/>
      <c r="O88" s="505" t="s">
        <v>886</v>
      </c>
      <c r="P88" s="179"/>
      <c r="Q88" s="179"/>
      <c r="R88" s="179"/>
      <c r="S88" s="179"/>
      <c r="T88" s="179"/>
      <c r="U88" s="179"/>
    </row>
    <row r="89" spans="1:21" ht="27" customHeight="1" x14ac:dyDescent="0.25">
      <c r="A89" s="689"/>
      <c r="B89" s="689"/>
      <c r="C89" s="693"/>
      <c r="D89" s="690"/>
      <c r="E89" s="692"/>
      <c r="F89" s="694"/>
      <c r="G89" s="181"/>
      <c r="H89" s="694"/>
      <c r="I89" s="695"/>
      <c r="J89" s="181"/>
      <c r="K89" s="181"/>
      <c r="L89" s="181"/>
      <c r="M89" s="264"/>
      <c r="N89" s="264"/>
      <c r="O89" s="506"/>
      <c r="P89" s="179"/>
      <c r="Q89" s="179"/>
      <c r="R89" s="179"/>
      <c r="S89" s="179"/>
      <c r="T89" s="179"/>
      <c r="U89" s="179"/>
    </row>
    <row r="90" spans="1:21" ht="68.25" customHeight="1" x14ac:dyDescent="0.25">
      <c r="A90" s="689"/>
      <c r="B90" s="689"/>
      <c r="C90" s="269">
        <v>12000000</v>
      </c>
      <c r="D90" s="690"/>
      <c r="E90" s="692"/>
      <c r="F90" s="270" t="s">
        <v>887</v>
      </c>
      <c r="G90" s="181"/>
      <c r="H90" s="270" t="s">
        <v>888</v>
      </c>
      <c r="I90" s="271" t="s">
        <v>889</v>
      </c>
      <c r="J90" s="181"/>
      <c r="K90" s="181"/>
      <c r="L90" s="181"/>
      <c r="M90" s="183">
        <v>0.5</v>
      </c>
      <c r="N90" s="183"/>
      <c r="O90" s="503" t="s">
        <v>890</v>
      </c>
      <c r="P90" s="179"/>
      <c r="Q90" s="179"/>
      <c r="R90" s="179"/>
      <c r="S90" s="179"/>
      <c r="T90" s="179"/>
      <c r="U90" s="179"/>
    </row>
    <row r="91" spans="1:21" ht="229.5" x14ac:dyDescent="0.25">
      <c r="A91" s="689"/>
      <c r="B91" s="689"/>
      <c r="C91" s="269">
        <v>18000000</v>
      </c>
      <c r="D91" s="690"/>
      <c r="E91" s="185" t="s">
        <v>870</v>
      </c>
      <c r="F91" s="185" t="s">
        <v>891</v>
      </c>
      <c r="G91" s="181"/>
      <c r="H91" s="185" t="s">
        <v>892</v>
      </c>
      <c r="I91" s="186" t="s">
        <v>893</v>
      </c>
      <c r="J91" s="181"/>
      <c r="K91" s="181"/>
      <c r="L91" s="181"/>
      <c r="M91" s="187">
        <v>0.25</v>
      </c>
      <c r="N91" s="187"/>
      <c r="O91" s="507" t="s">
        <v>894</v>
      </c>
      <c r="P91" s="179"/>
      <c r="Q91" s="179"/>
      <c r="R91" s="179"/>
      <c r="S91" s="179"/>
      <c r="T91" s="179"/>
      <c r="U91" s="179"/>
    </row>
    <row r="92" spans="1:21" ht="357.75" thickBot="1" x14ac:dyDescent="0.3">
      <c r="A92" s="696"/>
      <c r="B92" s="696"/>
      <c r="C92" s="434">
        <v>166000000</v>
      </c>
      <c r="D92" s="691"/>
      <c r="E92" s="188" t="s">
        <v>895</v>
      </c>
      <c r="F92" s="188" t="s">
        <v>896</v>
      </c>
      <c r="G92" s="189"/>
      <c r="H92" s="188" t="s">
        <v>897</v>
      </c>
      <c r="I92" s="190" t="s">
        <v>898</v>
      </c>
      <c r="J92" s="189"/>
      <c r="K92" s="189"/>
      <c r="L92" s="189"/>
      <c r="M92" s="191">
        <v>0.2</v>
      </c>
      <c r="N92" s="191"/>
      <c r="O92" s="508" t="s">
        <v>899</v>
      </c>
      <c r="P92" s="192"/>
      <c r="Q92" s="192"/>
      <c r="R92" s="192"/>
      <c r="S92" s="192"/>
      <c r="T92" s="192"/>
      <c r="U92" s="192"/>
    </row>
    <row r="93" spans="1:21" ht="31.5" customHeight="1" x14ac:dyDescent="0.25">
      <c r="A93" s="714" t="s">
        <v>900</v>
      </c>
      <c r="B93" s="715"/>
      <c r="C93" s="715"/>
      <c r="D93" s="715"/>
      <c r="E93" s="715"/>
      <c r="F93" s="715"/>
      <c r="G93" s="715"/>
      <c r="H93" s="715"/>
      <c r="I93" s="715"/>
      <c r="J93" s="715"/>
      <c r="K93" s="715"/>
      <c r="L93" s="715"/>
      <c r="M93" s="715"/>
      <c r="N93" s="715"/>
      <c r="O93" s="715"/>
      <c r="P93" s="715"/>
      <c r="Q93" s="715"/>
      <c r="R93" s="715"/>
      <c r="S93" s="715"/>
      <c r="T93" s="715"/>
      <c r="U93" s="716"/>
    </row>
    <row r="94" spans="1:21" ht="409.6" thickBot="1" x14ac:dyDescent="0.3">
      <c r="A94" s="193" t="s">
        <v>901</v>
      </c>
      <c r="B94" s="194" t="s">
        <v>902</v>
      </c>
      <c r="C94" s="195">
        <v>50000000</v>
      </c>
      <c r="D94" s="196" t="s">
        <v>903</v>
      </c>
      <c r="E94" s="262" t="s">
        <v>904</v>
      </c>
      <c r="F94" s="197" t="s">
        <v>905</v>
      </c>
      <c r="G94" s="262" t="s">
        <v>906</v>
      </c>
      <c r="H94" s="198" t="s">
        <v>907</v>
      </c>
      <c r="I94" s="199" t="s">
        <v>908</v>
      </c>
      <c r="J94" s="509"/>
      <c r="K94" s="509"/>
      <c r="L94" s="509"/>
      <c r="M94" s="200"/>
      <c r="N94" s="200"/>
      <c r="O94" s="510" t="s">
        <v>909</v>
      </c>
      <c r="P94" s="201"/>
      <c r="Q94" s="201"/>
      <c r="R94" s="201"/>
      <c r="S94" s="201"/>
      <c r="T94" s="201"/>
      <c r="U94" s="202"/>
    </row>
    <row r="95" spans="1:21" ht="31.5" customHeight="1" x14ac:dyDescent="0.25">
      <c r="A95" s="717" t="s">
        <v>910</v>
      </c>
      <c r="B95" s="718"/>
      <c r="C95" s="718"/>
      <c r="D95" s="718"/>
      <c r="E95" s="718"/>
      <c r="F95" s="718"/>
      <c r="G95" s="718"/>
      <c r="H95" s="718"/>
      <c r="I95" s="718"/>
      <c r="J95" s="718"/>
      <c r="K95" s="718"/>
      <c r="L95" s="718"/>
      <c r="M95" s="718"/>
      <c r="N95" s="718"/>
      <c r="O95" s="718"/>
      <c r="P95" s="718"/>
      <c r="Q95" s="718"/>
      <c r="R95" s="718"/>
      <c r="S95" s="718"/>
      <c r="T95" s="718"/>
      <c r="U95" s="719"/>
    </row>
    <row r="96" spans="1:21" ht="178.5" x14ac:dyDescent="0.25">
      <c r="A96" s="614" t="s">
        <v>911</v>
      </c>
      <c r="B96" s="174" t="s">
        <v>912</v>
      </c>
      <c r="C96" s="175">
        <v>0</v>
      </c>
      <c r="D96" s="707" t="s">
        <v>913</v>
      </c>
      <c r="E96" s="267" t="s">
        <v>914</v>
      </c>
      <c r="F96" s="450" t="s">
        <v>915</v>
      </c>
      <c r="G96" s="261" t="s">
        <v>916</v>
      </c>
      <c r="H96" s="261" t="s">
        <v>917</v>
      </c>
      <c r="I96" s="268" t="s">
        <v>918</v>
      </c>
      <c r="J96" s="176"/>
      <c r="K96" s="176"/>
      <c r="L96" s="176"/>
      <c r="M96" s="140">
        <v>50</v>
      </c>
      <c r="N96" s="140"/>
      <c r="O96" s="511" t="s">
        <v>919</v>
      </c>
      <c r="P96" s="179"/>
      <c r="Q96" s="179"/>
      <c r="R96" s="179"/>
      <c r="S96" s="179"/>
      <c r="T96" s="179"/>
      <c r="U96" s="203"/>
    </row>
    <row r="97" spans="1:21" ht="51" x14ac:dyDescent="0.25">
      <c r="A97" s="614"/>
      <c r="B97" s="174" t="s">
        <v>912</v>
      </c>
      <c r="C97" s="175">
        <v>0</v>
      </c>
      <c r="D97" s="707"/>
      <c r="E97" s="660" t="s">
        <v>253</v>
      </c>
      <c r="F97" s="450" t="s">
        <v>920</v>
      </c>
      <c r="G97" s="621" t="s">
        <v>921</v>
      </c>
      <c r="H97" s="621" t="s">
        <v>922</v>
      </c>
      <c r="I97" s="662" t="s">
        <v>923</v>
      </c>
      <c r="J97" s="176"/>
      <c r="K97" s="176"/>
      <c r="L97" s="176"/>
      <c r="M97" s="702">
        <v>30</v>
      </c>
      <c r="N97" s="435"/>
      <c r="O97" s="667" t="s">
        <v>924</v>
      </c>
      <c r="P97" s="179"/>
      <c r="Q97" s="179"/>
      <c r="R97" s="179"/>
      <c r="S97" s="179"/>
      <c r="T97" s="179"/>
      <c r="U97" s="203"/>
    </row>
    <row r="98" spans="1:21" ht="38.25" x14ac:dyDescent="0.25">
      <c r="A98" s="614"/>
      <c r="B98" s="174" t="s">
        <v>912</v>
      </c>
      <c r="C98" s="175">
        <v>0</v>
      </c>
      <c r="D98" s="707"/>
      <c r="E98" s="660"/>
      <c r="F98" s="450" t="s">
        <v>925</v>
      </c>
      <c r="G98" s="621"/>
      <c r="H98" s="621"/>
      <c r="I98" s="662"/>
      <c r="J98" s="176"/>
      <c r="K98" s="176"/>
      <c r="L98" s="176"/>
      <c r="M98" s="607"/>
      <c r="N98" s="436"/>
      <c r="O98" s="668"/>
      <c r="P98" s="179"/>
      <c r="Q98" s="179"/>
      <c r="R98" s="179"/>
      <c r="S98" s="179"/>
      <c r="T98" s="179"/>
      <c r="U98" s="203"/>
    </row>
    <row r="99" spans="1:21" ht="38.25" x14ac:dyDescent="0.25">
      <c r="A99" s="614"/>
      <c r="B99" s="174" t="s">
        <v>912</v>
      </c>
      <c r="C99" s="175">
        <v>0</v>
      </c>
      <c r="D99" s="707"/>
      <c r="E99" s="660"/>
      <c r="F99" s="450" t="s">
        <v>926</v>
      </c>
      <c r="G99" s="621"/>
      <c r="H99" s="621"/>
      <c r="I99" s="662"/>
      <c r="J99" s="176"/>
      <c r="K99" s="176"/>
      <c r="L99" s="176"/>
      <c r="M99" s="607"/>
      <c r="N99" s="436"/>
      <c r="O99" s="668"/>
      <c r="P99" s="179"/>
      <c r="Q99" s="179"/>
      <c r="R99" s="179"/>
      <c r="S99" s="179"/>
      <c r="T99" s="179"/>
      <c r="U99" s="203"/>
    </row>
    <row r="100" spans="1:21" ht="51" x14ac:dyDescent="0.25">
      <c r="A100" s="614"/>
      <c r="B100" s="174" t="s">
        <v>912</v>
      </c>
      <c r="C100" s="175">
        <v>0</v>
      </c>
      <c r="D100" s="707"/>
      <c r="E100" s="660"/>
      <c r="F100" s="450" t="s">
        <v>927</v>
      </c>
      <c r="G100" s="621"/>
      <c r="H100" s="621"/>
      <c r="I100" s="662"/>
      <c r="J100" s="176"/>
      <c r="K100" s="176"/>
      <c r="L100" s="176"/>
      <c r="M100" s="703"/>
      <c r="N100" s="437"/>
      <c r="O100" s="720"/>
      <c r="P100" s="179"/>
      <c r="Q100" s="179"/>
      <c r="R100" s="179"/>
      <c r="S100" s="179"/>
      <c r="T100" s="179"/>
      <c r="U100" s="203"/>
    </row>
    <row r="101" spans="1:21" ht="38.25" x14ac:dyDescent="0.25">
      <c r="A101" s="614"/>
      <c r="B101" s="174" t="s">
        <v>912</v>
      </c>
      <c r="C101" s="175">
        <v>0</v>
      </c>
      <c r="D101" s="707"/>
      <c r="E101" s="660" t="s">
        <v>928</v>
      </c>
      <c r="F101" s="450" t="s">
        <v>929</v>
      </c>
      <c r="G101" s="261" t="s">
        <v>928</v>
      </c>
      <c r="H101" s="621" t="s">
        <v>930</v>
      </c>
      <c r="I101" s="662" t="s">
        <v>931</v>
      </c>
      <c r="J101" s="176"/>
      <c r="K101" s="176"/>
      <c r="L101" s="176"/>
      <c r="M101" s="664">
        <v>0</v>
      </c>
      <c r="N101" s="438"/>
      <c r="O101" s="667" t="s">
        <v>932</v>
      </c>
      <c r="P101" s="179"/>
      <c r="Q101" s="179"/>
      <c r="R101" s="179"/>
      <c r="S101" s="179"/>
      <c r="T101" s="179"/>
      <c r="U101" s="203"/>
    </row>
    <row r="102" spans="1:21" ht="63.75" x14ac:dyDescent="0.25">
      <c r="A102" s="614"/>
      <c r="B102" s="174" t="s">
        <v>912</v>
      </c>
      <c r="C102" s="175">
        <v>0</v>
      </c>
      <c r="D102" s="707"/>
      <c r="E102" s="660"/>
      <c r="F102" s="450" t="s">
        <v>933</v>
      </c>
      <c r="G102" s="261" t="s">
        <v>928</v>
      </c>
      <c r="H102" s="621"/>
      <c r="I102" s="662"/>
      <c r="J102" s="176"/>
      <c r="K102" s="176"/>
      <c r="L102" s="176"/>
      <c r="M102" s="721"/>
      <c r="N102" s="439"/>
      <c r="O102" s="720"/>
      <c r="P102" s="179"/>
      <c r="Q102" s="179"/>
      <c r="R102" s="179"/>
      <c r="S102" s="179"/>
      <c r="T102" s="179"/>
      <c r="U102" s="203"/>
    </row>
    <row r="103" spans="1:21" ht="165.75" x14ac:dyDescent="0.25">
      <c r="A103" s="614"/>
      <c r="B103" s="174" t="s">
        <v>912</v>
      </c>
      <c r="C103" s="175">
        <v>8000000</v>
      </c>
      <c r="D103" s="707"/>
      <c r="E103" s="267" t="s">
        <v>928</v>
      </c>
      <c r="F103" s="450" t="s">
        <v>934</v>
      </c>
      <c r="G103" s="261" t="s">
        <v>935</v>
      </c>
      <c r="H103" s="261" t="s">
        <v>936</v>
      </c>
      <c r="I103" s="268" t="s">
        <v>937</v>
      </c>
      <c r="J103" s="176"/>
      <c r="K103" s="176"/>
      <c r="L103" s="176"/>
      <c r="M103" s="140">
        <v>54.7</v>
      </c>
      <c r="N103" s="140"/>
      <c r="O103" s="511" t="s">
        <v>938</v>
      </c>
      <c r="P103" s="179"/>
      <c r="Q103" s="179"/>
      <c r="R103" s="179"/>
      <c r="S103" s="179"/>
      <c r="T103" s="179"/>
      <c r="U103" s="203"/>
    </row>
    <row r="104" spans="1:21" ht="102" x14ac:dyDescent="0.25">
      <c r="A104" s="614"/>
      <c r="B104" s="174" t="s">
        <v>939</v>
      </c>
      <c r="C104" s="175">
        <v>1080000000</v>
      </c>
      <c r="D104" s="707"/>
      <c r="E104" s="267" t="s">
        <v>253</v>
      </c>
      <c r="F104" s="450" t="s">
        <v>940</v>
      </c>
      <c r="G104" s="261" t="s">
        <v>253</v>
      </c>
      <c r="H104" s="261" t="s">
        <v>941</v>
      </c>
      <c r="I104" s="268" t="s">
        <v>942</v>
      </c>
      <c r="J104" s="176"/>
      <c r="K104" s="176"/>
      <c r="L104" s="176"/>
      <c r="M104" s="447">
        <v>0</v>
      </c>
      <c r="N104" s="447"/>
      <c r="O104" s="512" t="s">
        <v>943</v>
      </c>
      <c r="P104" s="179"/>
      <c r="Q104" s="179"/>
      <c r="R104" s="179"/>
      <c r="S104" s="179"/>
      <c r="T104" s="179"/>
      <c r="U104" s="203"/>
    </row>
    <row r="105" spans="1:21" ht="178.5" x14ac:dyDescent="0.25">
      <c r="A105" s="614" t="s">
        <v>944</v>
      </c>
      <c r="B105" s="174" t="s">
        <v>912</v>
      </c>
      <c r="C105" s="722">
        <v>15000000</v>
      </c>
      <c r="D105" s="707"/>
      <c r="E105" s="267" t="s">
        <v>914</v>
      </c>
      <c r="F105" s="450" t="s">
        <v>945</v>
      </c>
      <c r="G105" s="261" t="s">
        <v>935</v>
      </c>
      <c r="H105" s="261" t="s">
        <v>936</v>
      </c>
      <c r="I105" s="268" t="s">
        <v>946</v>
      </c>
      <c r="J105" s="176"/>
      <c r="K105" s="176"/>
      <c r="L105" s="176"/>
      <c r="M105" s="204">
        <v>45.2</v>
      </c>
      <c r="N105" s="204"/>
      <c r="O105" s="511" t="s">
        <v>947</v>
      </c>
      <c r="P105" s="179"/>
      <c r="Q105" s="179"/>
      <c r="R105" s="179"/>
      <c r="S105" s="179"/>
      <c r="T105" s="179"/>
      <c r="U105" s="203"/>
    </row>
    <row r="106" spans="1:21" ht="191.25" x14ac:dyDescent="0.25">
      <c r="A106" s="614"/>
      <c r="B106" s="174" t="s">
        <v>912</v>
      </c>
      <c r="C106" s="722"/>
      <c r="D106" s="707"/>
      <c r="E106" s="267" t="s">
        <v>914</v>
      </c>
      <c r="F106" s="450" t="s">
        <v>945</v>
      </c>
      <c r="G106" s="261" t="s">
        <v>935</v>
      </c>
      <c r="H106" s="261" t="s">
        <v>948</v>
      </c>
      <c r="I106" s="268" t="s">
        <v>949</v>
      </c>
      <c r="J106" s="176"/>
      <c r="K106" s="176"/>
      <c r="L106" s="176"/>
      <c r="M106" s="204">
        <v>42.2</v>
      </c>
      <c r="N106" s="204"/>
      <c r="O106" s="511" t="s">
        <v>950</v>
      </c>
      <c r="P106" s="179"/>
      <c r="Q106" s="179"/>
      <c r="R106" s="179"/>
      <c r="S106" s="179"/>
      <c r="T106" s="179"/>
      <c r="U106" s="203"/>
    </row>
    <row r="107" spans="1:21" ht="267.75" x14ac:dyDescent="0.25">
      <c r="A107" s="614"/>
      <c r="B107" s="174" t="s">
        <v>912</v>
      </c>
      <c r="C107" s="175">
        <v>2000000</v>
      </c>
      <c r="D107" s="707"/>
      <c r="E107" s="267" t="s">
        <v>914</v>
      </c>
      <c r="F107" s="450" t="s">
        <v>945</v>
      </c>
      <c r="G107" s="261" t="s">
        <v>951</v>
      </c>
      <c r="H107" s="261" t="s">
        <v>952</v>
      </c>
      <c r="I107" s="268" t="s">
        <v>953</v>
      </c>
      <c r="J107" s="176"/>
      <c r="K107" s="176"/>
      <c r="L107" s="176"/>
      <c r="M107" s="140">
        <v>26.5</v>
      </c>
      <c r="N107" s="140"/>
      <c r="O107" s="511" t="s">
        <v>954</v>
      </c>
      <c r="P107" s="179"/>
      <c r="Q107" s="179"/>
      <c r="R107" s="179"/>
      <c r="S107" s="179"/>
      <c r="T107" s="179"/>
      <c r="U107" s="203"/>
    </row>
    <row r="108" spans="1:21" x14ac:dyDescent="0.25">
      <c r="A108" s="723" t="s">
        <v>955</v>
      </c>
      <c r="B108" s="174" t="s">
        <v>912</v>
      </c>
      <c r="C108" s="175">
        <v>0</v>
      </c>
      <c r="D108" s="707"/>
      <c r="E108" s="660" t="s">
        <v>914</v>
      </c>
      <c r="F108" s="450" t="s">
        <v>956</v>
      </c>
      <c r="G108" s="621" t="s">
        <v>957</v>
      </c>
      <c r="H108" s="621" t="s">
        <v>958</v>
      </c>
      <c r="I108" s="662" t="s">
        <v>959</v>
      </c>
      <c r="J108" s="176"/>
      <c r="K108" s="176"/>
      <c r="L108" s="176"/>
      <c r="M108" s="664">
        <v>25</v>
      </c>
      <c r="N108" s="438"/>
      <c r="O108" s="667" t="s">
        <v>960</v>
      </c>
      <c r="P108" s="179"/>
      <c r="Q108" s="179"/>
      <c r="R108" s="179"/>
      <c r="S108" s="179"/>
      <c r="T108" s="179"/>
      <c r="U108" s="203"/>
    </row>
    <row r="109" spans="1:21" ht="51" x14ac:dyDescent="0.25">
      <c r="A109" s="724"/>
      <c r="B109" s="174" t="s">
        <v>912</v>
      </c>
      <c r="C109" s="175">
        <v>0</v>
      </c>
      <c r="D109" s="707"/>
      <c r="E109" s="660"/>
      <c r="F109" s="450" t="s">
        <v>961</v>
      </c>
      <c r="G109" s="621"/>
      <c r="H109" s="621"/>
      <c r="I109" s="662"/>
      <c r="J109" s="176"/>
      <c r="K109" s="176"/>
      <c r="L109" s="176"/>
      <c r="M109" s="665"/>
      <c r="N109" s="440"/>
      <c r="O109" s="668"/>
      <c r="P109" s="179"/>
      <c r="Q109" s="179"/>
      <c r="R109" s="179"/>
      <c r="S109" s="179"/>
      <c r="T109" s="179"/>
      <c r="U109" s="203"/>
    </row>
    <row r="110" spans="1:21" ht="77.25" thickBot="1" x14ac:dyDescent="0.3">
      <c r="A110" s="725"/>
      <c r="B110" s="194" t="s">
        <v>912</v>
      </c>
      <c r="C110" s="195">
        <v>0</v>
      </c>
      <c r="D110" s="708"/>
      <c r="E110" s="661"/>
      <c r="F110" s="197" t="s">
        <v>962</v>
      </c>
      <c r="G110" s="622"/>
      <c r="H110" s="622"/>
      <c r="I110" s="663"/>
      <c r="J110" s="509"/>
      <c r="K110" s="509"/>
      <c r="L110" s="509"/>
      <c r="M110" s="666"/>
      <c r="N110" s="441"/>
      <c r="O110" s="669"/>
      <c r="P110" s="201"/>
      <c r="Q110" s="201"/>
      <c r="R110" s="201"/>
      <c r="S110" s="201"/>
      <c r="T110" s="201"/>
      <c r="U110" s="202"/>
    </row>
    <row r="111" spans="1:21" ht="15.6" customHeight="1" x14ac:dyDescent="0.25">
      <c r="A111" s="670" t="s">
        <v>963</v>
      </c>
      <c r="B111" s="671"/>
      <c r="C111" s="671"/>
      <c r="D111" s="671"/>
      <c r="E111" s="671"/>
      <c r="F111" s="671"/>
      <c r="G111" s="671"/>
      <c r="H111" s="671"/>
      <c r="I111" s="671"/>
      <c r="J111" s="671"/>
      <c r="K111" s="671"/>
      <c r="L111" s="671"/>
      <c r="M111" s="671"/>
      <c r="N111" s="671"/>
      <c r="O111" s="671"/>
      <c r="P111" s="671"/>
      <c r="Q111" s="671"/>
      <c r="R111" s="671"/>
      <c r="S111" s="671"/>
      <c r="T111" s="671"/>
      <c r="U111" s="671"/>
    </row>
    <row r="112" spans="1:21" ht="89.25" x14ac:dyDescent="0.25">
      <c r="B112" s="672" t="s">
        <v>964</v>
      </c>
      <c r="C112" s="673">
        <v>24186780185.75</v>
      </c>
      <c r="D112" s="674" t="s">
        <v>965</v>
      </c>
      <c r="E112" s="675" t="s">
        <v>819</v>
      </c>
      <c r="F112" s="205" t="s">
        <v>966</v>
      </c>
      <c r="G112" s="676"/>
      <c r="H112" s="205" t="s">
        <v>967</v>
      </c>
      <c r="I112" s="513">
        <v>764</v>
      </c>
      <c r="J112" s="181"/>
      <c r="K112" s="181"/>
      <c r="L112" s="181"/>
      <c r="M112" s="263">
        <v>132</v>
      </c>
      <c r="N112" s="514">
        <f>M112/I112</f>
        <v>0.17277486910994763</v>
      </c>
      <c r="O112" s="515" t="s">
        <v>968</v>
      </c>
      <c r="P112" s="179"/>
      <c r="Q112" s="179"/>
      <c r="R112" s="179"/>
      <c r="S112" s="179"/>
      <c r="T112" s="179"/>
      <c r="U112" s="179"/>
    </row>
    <row r="113" spans="2:21" ht="76.5" x14ac:dyDescent="0.25">
      <c r="B113" s="672"/>
      <c r="C113" s="673"/>
      <c r="D113" s="674"/>
      <c r="E113" s="675"/>
      <c r="F113" s="205" t="s">
        <v>969</v>
      </c>
      <c r="G113" s="676"/>
      <c r="H113" s="205" t="s">
        <v>970</v>
      </c>
      <c r="I113" s="513">
        <v>1886</v>
      </c>
      <c r="J113" s="181"/>
      <c r="K113" s="181"/>
      <c r="L113" s="181"/>
      <c r="M113" s="263">
        <v>57</v>
      </c>
      <c r="N113" s="514">
        <f t="shared" ref="N113:N138" si="0">M113/I113</f>
        <v>3.0222693531283137E-2</v>
      </c>
      <c r="O113" s="515" t="s">
        <v>971</v>
      </c>
      <c r="P113" s="179"/>
      <c r="Q113" s="179"/>
      <c r="R113" s="179"/>
      <c r="S113" s="179"/>
      <c r="T113" s="179"/>
      <c r="U113" s="179"/>
    </row>
    <row r="114" spans="2:21" ht="76.5" x14ac:dyDescent="0.25">
      <c r="B114" s="672"/>
      <c r="C114" s="673"/>
      <c r="D114" s="674"/>
      <c r="E114" s="675"/>
      <c r="F114" s="205" t="s">
        <v>972</v>
      </c>
      <c r="G114" s="676"/>
      <c r="H114" s="205" t="s">
        <v>970</v>
      </c>
      <c r="I114" s="513">
        <v>202</v>
      </c>
      <c r="J114" s="181"/>
      <c r="K114" s="181"/>
      <c r="L114" s="181"/>
      <c r="M114" s="263">
        <v>91</v>
      </c>
      <c r="N114" s="514">
        <f t="shared" si="0"/>
        <v>0.45049504950495051</v>
      </c>
      <c r="O114" s="515" t="s">
        <v>973</v>
      </c>
      <c r="P114" s="179"/>
      <c r="Q114" s="179"/>
      <c r="R114" s="179"/>
      <c r="S114" s="179"/>
      <c r="T114" s="179"/>
      <c r="U114" s="179"/>
    </row>
    <row r="115" spans="2:21" ht="255" x14ac:dyDescent="0.25">
      <c r="B115" s="677" t="s">
        <v>974</v>
      </c>
      <c r="C115" s="678">
        <v>231710158980.38568</v>
      </c>
      <c r="D115" s="674"/>
      <c r="E115" s="675"/>
      <c r="F115" s="453" t="s">
        <v>975</v>
      </c>
      <c r="G115" s="676"/>
      <c r="H115" s="205" t="s">
        <v>976</v>
      </c>
      <c r="I115" s="513">
        <v>20000</v>
      </c>
      <c r="J115" s="181"/>
      <c r="K115" s="181"/>
      <c r="L115" s="181"/>
      <c r="M115" s="263">
        <v>0</v>
      </c>
      <c r="N115" s="514">
        <f t="shared" si="0"/>
        <v>0</v>
      </c>
      <c r="O115" s="515" t="s">
        <v>977</v>
      </c>
      <c r="P115" s="179"/>
      <c r="Q115" s="179"/>
      <c r="R115" s="179"/>
      <c r="S115" s="179"/>
      <c r="T115" s="179"/>
      <c r="U115" s="179"/>
    </row>
    <row r="116" spans="2:21" ht="102" x14ac:dyDescent="0.25">
      <c r="B116" s="677"/>
      <c r="C116" s="678"/>
      <c r="D116" s="674"/>
      <c r="E116" s="675"/>
      <c r="F116" s="453" t="s">
        <v>978</v>
      </c>
      <c r="G116" s="676"/>
      <c r="H116" s="205" t="s">
        <v>979</v>
      </c>
      <c r="I116" s="513">
        <v>101139</v>
      </c>
      <c r="J116" s="181"/>
      <c r="K116" s="181"/>
      <c r="L116" s="181"/>
      <c r="M116" s="263">
        <v>45623</v>
      </c>
      <c r="N116" s="514">
        <f t="shared" si="0"/>
        <v>0.45109206142042141</v>
      </c>
      <c r="O116" s="515" t="s">
        <v>980</v>
      </c>
      <c r="P116" s="179"/>
      <c r="Q116" s="179"/>
      <c r="R116" s="179"/>
      <c r="S116" s="179"/>
      <c r="T116" s="179"/>
      <c r="U116" s="179"/>
    </row>
    <row r="117" spans="2:21" ht="242.25" x14ac:dyDescent="0.25">
      <c r="B117" s="677"/>
      <c r="C117" s="678"/>
      <c r="D117" s="674"/>
      <c r="E117" s="675"/>
      <c r="F117" s="453" t="s">
        <v>981</v>
      </c>
      <c r="G117" s="676"/>
      <c r="H117" s="205" t="s">
        <v>982</v>
      </c>
      <c r="I117" s="513">
        <v>20403</v>
      </c>
      <c r="J117" s="181"/>
      <c r="K117" s="181"/>
      <c r="L117" s="181"/>
      <c r="M117" s="263">
        <v>447</v>
      </c>
      <c r="N117" s="514">
        <f t="shared" si="0"/>
        <v>2.1908542861343919E-2</v>
      </c>
      <c r="O117" s="515" t="s">
        <v>983</v>
      </c>
      <c r="P117" s="179"/>
      <c r="Q117" s="179"/>
      <c r="R117" s="179"/>
      <c r="S117" s="179"/>
      <c r="T117" s="179"/>
      <c r="U117" s="179"/>
    </row>
    <row r="118" spans="2:21" ht="153" x14ac:dyDescent="0.25">
      <c r="B118" s="677"/>
      <c r="C118" s="678"/>
      <c r="D118" s="674"/>
      <c r="E118" s="675"/>
      <c r="F118" s="453" t="s">
        <v>984</v>
      </c>
      <c r="G118" s="676"/>
      <c r="H118" s="205" t="s">
        <v>985</v>
      </c>
      <c r="I118" s="513">
        <v>10</v>
      </c>
      <c r="J118" s="181"/>
      <c r="K118" s="181"/>
      <c r="L118" s="181"/>
      <c r="M118" s="263">
        <v>0</v>
      </c>
      <c r="N118" s="514">
        <f t="shared" si="0"/>
        <v>0</v>
      </c>
      <c r="O118" s="515" t="s">
        <v>986</v>
      </c>
      <c r="P118" s="179"/>
      <c r="Q118" s="179"/>
      <c r="R118" s="179"/>
      <c r="S118" s="179"/>
      <c r="T118" s="179"/>
      <c r="U118" s="179"/>
    </row>
    <row r="119" spans="2:21" ht="114.75" x14ac:dyDescent="0.25">
      <c r="B119" s="677"/>
      <c r="C119" s="678"/>
      <c r="D119" s="674"/>
      <c r="E119" s="675"/>
      <c r="F119" s="453" t="s">
        <v>987</v>
      </c>
      <c r="G119" s="676"/>
      <c r="H119" s="205" t="s">
        <v>988</v>
      </c>
      <c r="I119" s="516">
        <v>500</v>
      </c>
      <c r="J119" s="181"/>
      <c r="K119" s="181"/>
      <c r="L119" s="181"/>
      <c r="M119" s="263">
        <v>0</v>
      </c>
      <c r="N119" s="514">
        <f t="shared" si="0"/>
        <v>0</v>
      </c>
      <c r="O119" s="515" t="s">
        <v>772</v>
      </c>
      <c r="P119" s="179"/>
      <c r="Q119" s="179"/>
      <c r="R119" s="179"/>
      <c r="S119" s="179"/>
      <c r="T119" s="179"/>
      <c r="U119" s="179"/>
    </row>
    <row r="120" spans="2:21" ht="76.5" x14ac:dyDescent="0.25">
      <c r="B120" s="677"/>
      <c r="C120" s="678"/>
      <c r="D120" s="674"/>
      <c r="E120" s="675"/>
      <c r="F120" s="453" t="s">
        <v>989</v>
      </c>
      <c r="G120" s="676"/>
      <c r="H120" s="205" t="s">
        <v>990</v>
      </c>
      <c r="I120" s="513">
        <v>11669</v>
      </c>
      <c r="J120" s="181"/>
      <c r="K120" s="181"/>
      <c r="L120" s="181"/>
      <c r="M120" s="263">
        <v>1558</v>
      </c>
      <c r="N120" s="514">
        <f t="shared" si="0"/>
        <v>0.13351615391207472</v>
      </c>
      <c r="O120" s="515" t="s">
        <v>991</v>
      </c>
      <c r="P120" s="179"/>
      <c r="Q120" s="179"/>
      <c r="R120" s="179"/>
      <c r="S120" s="179"/>
      <c r="T120" s="179"/>
      <c r="U120" s="179"/>
    </row>
    <row r="121" spans="2:21" ht="114.75" x14ac:dyDescent="0.25">
      <c r="B121" s="677"/>
      <c r="C121" s="678"/>
      <c r="D121" s="674"/>
      <c r="E121" s="675"/>
      <c r="F121" s="453" t="s">
        <v>992</v>
      </c>
      <c r="G121" s="676"/>
      <c r="H121" s="205" t="s">
        <v>993</v>
      </c>
      <c r="I121" s="513">
        <v>1000</v>
      </c>
      <c r="J121" s="181"/>
      <c r="K121" s="181"/>
      <c r="L121" s="181"/>
      <c r="M121" s="263">
        <v>0</v>
      </c>
      <c r="N121" s="514">
        <f t="shared" si="0"/>
        <v>0</v>
      </c>
      <c r="O121" s="515" t="s">
        <v>757</v>
      </c>
      <c r="P121" s="179"/>
      <c r="Q121" s="179"/>
      <c r="R121" s="179"/>
      <c r="S121" s="179"/>
      <c r="T121" s="179"/>
      <c r="U121" s="179"/>
    </row>
    <row r="122" spans="2:21" ht="76.5" x14ac:dyDescent="0.25">
      <c r="B122" s="677"/>
      <c r="C122" s="678"/>
      <c r="D122" s="674"/>
      <c r="E122" s="675"/>
      <c r="F122" s="453" t="s">
        <v>994</v>
      </c>
      <c r="G122" s="676"/>
      <c r="H122" s="205" t="s">
        <v>995</v>
      </c>
      <c r="I122" s="513">
        <v>17215</v>
      </c>
      <c r="J122" s="181"/>
      <c r="K122" s="181"/>
      <c r="L122" s="181"/>
      <c r="M122" s="263">
        <v>7686</v>
      </c>
      <c r="N122" s="514">
        <f t="shared" si="0"/>
        <v>0.44647110078419983</v>
      </c>
      <c r="O122" s="515" t="s">
        <v>996</v>
      </c>
      <c r="P122" s="179"/>
      <c r="Q122" s="179"/>
      <c r="R122" s="179"/>
      <c r="S122" s="179"/>
      <c r="T122" s="179"/>
      <c r="U122" s="179"/>
    </row>
    <row r="123" spans="2:21" ht="153" x14ac:dyDescent="0.25">
      <c r="B123" s="677"/>
      <c r="C123" s="678"/>
      <c r="D123" s="674"/>
      <c r="E123" s="675"/>
      <c r="F123" s="453" t="s">
        <v>997</v>
      </c>
      <c r="G123" s="676"/>
      <c r="H123" s="205" t="s">
        <v>998</v>
      </c>
      <c r="I123" s="513">
        <v>5</v>
      </c>
      <c r="J123" s="181"/>
      <c r="K123" s="181"/>
      <c r="L123" s="181"/>
      <c r="M123" s="263">
        <v>0</v>
      </c>
      <c r="N123" s="514">
        <f t="shared" si="0"/>
        <v>0</v>
      </c>
      <c r="O123" s="515" t="s">
        <v>986</v>
      </c>
      <c r="P123" s="179"/>
      <c r="Q123" s="179"/>
      <c r="R123" s="179"/>
      <c r="S123" s="179"/>
      <c r="T123" s="179"/>
      <c r="U123" s="179"/>
    </row>
    <row r="124" spans="2:21" ht="69" customHeight="1" x14ac:dyDescent="0.25">
      <c r="B124" s="266" t="s">
        <v>999</v>
      </c>
      <c r="C124" s="206">
        <v>4632275781.25</v>
      </c>
      <c r="D124" s="674"/>
      <c r="E124" s="675"/>
      <c r="F124" s="453" t="s">
        <v>1000</v>
      </c>
      <c r="G124" s="676"/>
      <c r="H124" s="205" t="s">
        <v>998</v>
      </c>
      <c r="I124" s="513">
        <v>500</v>
      </c>
      <c r="J124" s="181"/>
      <c r="K124" s="181"/>
      <c r="L124" s="181"/>
      <c r="M124" s="263">
        <v>0</v>
      </c>
      <c r="N124" s="514">
        <f t="shared" si="0"/>
        <v>0</v>
      </c>
      <c r="O124" s="515" t="s">
        <v>781</v>
      </c>
      <c r="P124" s="179"/>
      <c r="Q124" s="179"/>
      <c r="R124" s="179"/>
      <c r="S124" s="179"/>
      <c r="T124" s="179"/>
      <c r="U124" s="179"/>
    </row>
    <row r="125" spans="2:21" ht="127.5" x14ac:dyDescent="0.25">
      <c r="B125" s="677" t="s">
        <v>1001</v>
      </c>
      <c r="C125" s="678">
        <v>20429447941.5</v>
      </c>
      <c r="D125" s="674"/>
      <c r="E125" s="675"/>
      <c r="F125" s="453" t="s">
        <v>1002</v>
      </c>
      <c r="G125" s="676"/>
      <c r="H125" s="205" t="s">
        <v>1003</v>
      </c>
      <c r="I125" s="513">
        <v>0</v>
      </c>
      <c r="J125" s="181"/>
      <c r="K125" s="181"/>
      <c r="L125" s="181"/>
      <c r="M125" s="263">
        <v>0</v>
      </c>
      <c r="N125" s="514"/>
      <c r="O125" s="515" t="s">
        <v>1004</v>
      </c>
      <c r="P125" s="179"/>
      <c r="Q125" s="179"/>
      <c r="R125" s="179"/>
      <c r="S125" s="179"/>
      <c r="T125" s="179"/>
      <c r="U125" s="179"/>
    </row>
    <row r="126" spans="2:21" ht="61.9" customHeight="1" x14ac:dyDescent="0.25">
      <c r="B126" s="677"/>
      <c r="C126" s="678"/>
      <c r="D126" s="674"/>
      <c r="E126" s="675"/>
      <c r="F126" s="453" t="s">
        <v>1005</v>
      </c>
      <c r="G126" s="676"/>
      <c r="H126" s="205" t="s">
        <v>970</v>
      </c>
      <c r="I126" s="513">
        <v>4594</v>
      </c>
      <c r="J126" s="181"/>
      <c r="K126" s="181"/>
      <c r="L126" s="181"/>
      <c r="M126" s="263">
        <v>3142</v>
      </c>
      <c r="N126" s="514">
        <f t="shared" si="0"/>
        <v>0.68393556813234657</v>
      </c>
      <c r="O126" s="515" t="s">
        <v>1006</v>
      </c>
      <c r="P126" s="179"/>
      <c r="Q126" s="179"/>
      <c r="R126" s="179"/>
      <c r="S126" s="179"/>
      <c r="T126" s="179"/>
      <c r="U126" s="179"/>
    </row>
    <row r="127" spans="2:21" ht="79.150000000000006" customHeight="1" x14ac:dyDescent="0.25">
      <c r="B127" s="677" t="s">
        <v>1007</v>
      </c>
      <c r="C127" s="678">
        <v>839291631.89818192</v>
      </c>
      <c r="D127" s="674"/>
      <c r="E127" s="675"/>
      <c r="F127" s="453" t="s">
        <v>1008</v>
      </c>
      <c r="G127" s="676"/>
      <c r="H127" s="205" t="s">
        <v>1009</v>
      </c>
      <c r="I127" s="513">
        <v>4</v>
      </c>
      <c r="J127" s="181"/>
      <c r="K127" s="181"/>
      <c r="L127" s="181"/>
      <c r="M127" s="263">
        <v>0</v>
      </c>
      <c r="N127" s="514">
        <f t="shared" si="0"/>
        <v>0</v>
      </c>
      <c r="O127" s="515" t="s">
        <v>787</v>
      </c>
      <c r="P127" s="179"/>
      <c r="Q127" s="179"/>
      <c r="R127" s="179"/>
      <c r="S127" s="179"/>
      <c r="T127" s="179"/>
      <c r="U127" s="179"/>
    </row>
    <row r="128" spans="2:21" ht="75.599999999999994" customHeight="1" x14ac:dyDescent="0.25">
      <c r="B128" s="677"/>
      <c r="C128" s="678"/>
      <c r="D128" s="674"/>
      <c r="E128" s="675"/>
      <c r="F128" s="453" t="s">
        <v>1010</v>
      </c>
      <c r="G128" s="676"/>
      <c r="H128" s="205" t="s">
        <v>1011</v>
      </c>
      <c r="I128" s="513">
        <v>1</v>
      </c>
      <c r="J128" s="181"/>
      <c r="K128" s="181"/>
      <c r="L128" s="181"/>
      <c r="M128" s="263">
        <v>0</v>
      </c>
      <c r="N128" s="514">
        <f t="shared" si="0"/>
        <v>0</v>
      </c>
      <c r="O128" s="515" t="s">
        <v>1012</v>
      </c>
      <c r="P128" s="179"/>
      <c r="Q128" s="179"/>
      <c r="R128" s="179"/>
      <c r="S128" s="179"/>
      <c r="T128" s="179"/>
      <c r="U128" s="179"/>
    </row>
    <row r="129" spans="1:21" ht="63.75" x14ac:dyDescent="0.25">
      <c r="B129" s="677" t="s">
        <v>1013</v>
      </c>
      <c r="C129" s="679">
        <v>521987520482.9491</v>
      </c>
      <c r="D129" s="674"/>
      <c r="E129" s="675"/>
      <c r="F129" s="453" t="s">
        <v>1014</v>
      </c>
      <c r="G129" s="676"/>
      <c r="H129" s="205" t="s">
        <v>1015</v>
      </c>
      <c r="I129" s="513">
        <v>21573</v>
      </c>
      <c r="J129" s="181"/>
      <c r="K129" s="181"/>
      <c r="L129" s="181"/>
      <c r="M129" s="263">
        <v>14301</v>
      </c>
      <c r="N129" s="514">
        <f t="shared" si="0"/>
        <v>0.66291197329995832</v>
      </c>
      <c r="O129" s="515" t="s">
        <v>1016</v>
      </c>
      <c r="P129" s="179"/>
      <c r="Q129" s="179"/>
      <c r="R129" s="179"/>
      <c r="S129" s="179"/>
      <c r="T129" s="179"/>
      <c r="U129" s="179"/>
    </row>
    <row r="130" spans="1:21" ht="63.75" x14ac:dyDescent="0.25">
      <c r="B130" s="677"/>
      <c r="C130" s="679"/>
      <c r="D130" s="674"/>
      <c r="E130" s="675"/>
      <c r="F130" s="453" t="s">
        <v>1017</v>
      </c>
      <c r="G130" s="676"/>
      <c r="H130" s="205" t="s">
        <v>1018</v>
      </c>
      <c r="I130" s="513">
        <v>21573</v>
      </c>
      <c r="J130" s="181"/>
      <c r="K130" s="181"/>
      <c r="L130" s="181"/>
      <c r="M130" s="263">
        <v>19917</v>
      </c>
      <c r="N130" s="514">
        <f t="shared" si="0"/>
        <v>0.92323738005840639</v>
      </c>
      <c r="O130" s="515" t="s">
        <v>1019</v>
      </c>
      <c r="P130" s="179"/>
      <c r="Q130" s="179"/>
      <c r="R130" s="179"/>
      <c r="S130" s="179"/>
      <c r="T130" s="179"/>
      <c r="U130" s="179"/>
    </row>
    <row r="131" spans="1:21" ht="51" x14ac:dyDescent="0.25">
      <c r="B131" s="677"/>
      <c r="C131" s="679"/>
      <c r="D131" s="674"/>
      <c r="E131" s="675"/>
      <c r="F131" s="453" t="s">
        <v>1020</v>
      </c>
      <c r="G131" s="676"/>
      <c r="H131" s="205" t="s">
        <v>1021</v>
      </c>
      <c r="I131" s="680">
        <v>7144</v>
      </c>
      <c r="J131" s="181"/>
      <c r="K131" s="181"/>
      <c r="L131" s="181"/>
      <c r="M131" s="263">
        <v>1017</v>
      </c>
      <c r="N131" s="514">
        <f t="shared" si="0"/>
        <v>0.14235722284434491</v>
      </c>
      <c r="O131" s="515" t="s">
        <v>1022</v>
      </c>
      <c r="P131" s="179"/>
      <c r="Q131" s="179"/>
      <c r="R131" s="179"/>
      <c r="S131" s="179"/>
      <c r="T131" s="179"/>
      <c r="U131" s="179"/>
    </row>
    <row r="132" spans="1:21" ht="62.45" customHeight="1" x14ac:dyDescent="0.25">
      <c r="B132" s="677"/>
      <c r="C132" s="679"/>
      <c r="D132" s="674"/>
      <c r="E132" s="675"/>
      <c r="F132" s="453" t="s">
        <v>1023</v>
      </c>
      <c r="G132" s="676"/>
      <c r="H132" s="205" t="s">
        <v>1024</v>
      </c>
      <c r="I132" s="681"/>
      <c r="J132" s="181"/>
      <c r="K132" s="181"/>
      <c r="L132" s="181"/>
      <c r="M132" s="263">
        <v>8220</v>
      </c>
      <c r="N132" s="514" t="e">
        <f t="shared" si="0"/>
        <v>#DIV/0!</v>
      </c>
      <c r="O132" s="515" t="s">
        <v>1025</v>
      </c>
      <c r="P132" s="179"/>
      <c r="Q132" s="179"/>
      <c r="R132" s="179"/>
      <c r="S132" s="179"/>
      <c r="T132" s="179"/>
      <c r="U132" s="179"/>
    </row>
    <row r="133" spans="1:21" ht="89.25" x14ac:dyDescent="0.25">
      <c r="B133" s="677" t="s">
        <v>1026</v>
      </c>
      <c r="C133" s="679">
        <v>130690424354.27457</v>
      </c>
      <c r="D133" s="674"/>
      <c r="E133" s="675"/>
      <c r="F133" s="453" t="s">
        <v>1027</v>
      </c>
      <c r="G133" s="676"/>
      <c r="H133" s="205" t="s">
        <v>1028</v>
      </c>
      <c r="I133" s="513">
        <v>20000</v>
      </c>
      <c r="J133" s="181"/>
      <c r="K133" s="181"/>
      <c r="L133" s="181"/>
      <c r="M133" s="263">
        <v>7392</v>
      </c>
      <c r="N133" s="514">
        <f t="shared" si="0"/>
        <v>0.36959999999999998</v>
      </c>
      <c r="O133" s="515" t="s">
        <v>1029</v>
      </c>
      <c r="P133" s="179"/>
      <c r="Q133" s="179"/>
      <c r="R133" s="179"/>
      <c r="S133" s="179"/>
      <c r="T133" s="179"/>
      <c r="U133" s="179"/>
    </row>
    <row r="134" spans="1:21" ht="89.25" x14ac:dyDescent="0.25">
      <c r="B134" s="677"/>
      <c r="C134" s="679"/>
      <c r="D134" s="674"/>
      <c r="E134" s="675"/>
      <c r="F134" s="453" t="s">
        <v>1030</v>
      </c>
      <c r="G134" s="676"/>
      <c r="H134" s="205" t="s">
        <v>1031</v>
      </c>
      <c r="I134" s="513">
        <v>0</v>
      </c>
      <c r="J134" s="181"/>
      <c r="K134" s="181"/>
      <c r="L134" s="181"/>
      <c r="M134" s="263">
        <v>87423</v>
      </c>
      <c r="N134" s="514" t="e">
        <f t="shared" si="0"/>
        <v>#DIV/0!</v>
      </c>
      <c r="O134" s="515" t="s">
        <v>1032</v>
      </c>
      <c r="P134" s="179"/>
      <c r="Q134" s="179"/>
      <c r="R134" s="179"/>
      <c r="S134" s="179"/>
      <c r="T134" s="179"/>
      <c r="U134" s="179"/>
    </row>
    <row r="135" spans="1:21" ht="60.6" customHeight="1" x14ac:dyDescent="0.25">
      <c r="B135" s="677"/>
      <c r="C135" s="679"/>
      <c r="D135" s="674"/>
      <c r="E135" s="675"/>
      <c r="F135" s="453" t="s">
        <v>1033</v>
      </c>
      <c r="G135" s="676"/>
      <c r="H135" s="205" t="s">
        <v>1034</v>
      </c>
      <c r="I135" s="517">
        <v>1</v>
      </c>
      <c r="J135" s="181"/>
      <c r="K135" s="181"/>
      <c r="L135" s="181"/>
      <c r="M135" s="263">
        <v>0</v>
      </c>
      <c r="N135" s="514">
        <f t="shared" si="0"/>
        <v>0</v>
      </c>
      <c r="O135" s="515" t="s">
        <v>798</v>
      </c>
      <c r="P135" s="179"/>
      <c r="Q135" s="179"/>
      <c r="R135" s="179"/>
      <c r="S135" s="179"/>
      <c r="T135" s="179"/>
      <c r="U135" s="179"/>
    </row>
    <row r="136" spans="1:21" ht="60" customHeight="1" x14ac:dyDescent="0.25">
      <c r="B136" s="682" t="s">
        <v>1035</v>
      </c>
      <c r="C136" s="647">
        <v>62351100641.926552</v>
      </c>
      <c r="D136" s="674"/>
      <c r="E136" s="675"/>
      <c r="F136" s="453" t="s">
        <v>1036</v>
      </c>
      <c r="G136" s="676"/>
      <c r="H136" s="205" t="s">
        <v>1037</v>
      </c>
      <c r="I136" s="518">
        <v>500</v>
      </c>
      <c r="J136" s="181"/>
      <c r="K136" s="181"/>
      <c r="L136" s="181"/>
      <c r="M136" s="263">
        <v>0</v>
      </c>
      <c r="N136" s="514">
        <f t="shared" si="0"/>
        <v>0</v>
      </c>
      <c r="O136" s="515" t="s">
        <v>781</v>
      </c>
      <c r="P136" s="179"/>
      <c r="Q136" s="179"/>
      <c r="R136" s="179"/>
      <c r="S136" s="179"/>
      <c r="T136" s="179"/>
      <c r="U136" s="179"/>
    </row>
    <row r="137" spans="1:21" ht="70.150000000000006" customHeight="1" x14ac:dyDescent="0.25">
      <c r="B137" s="683"/>
      <c r="C137" s="648"/>
      <c r="D137" s="674"/>
      <c r="E137" s="675"/>
      <c r="F137" s="453" t="s">
        <v>1038</v>
      </c>
      <c r="G137" s="676"/>
      <c r="H137" s="205" t="s">
        <v>1039</v>
      </c>
      <c r="I137" s="513">
        <v>8442</v>
      </c>
      <c r="J137" s="181"/>
      <c r="K137" s="181"/>
      <c r="L137" s="181"/>
      <c r="M137" s="263">
        <v>36</v>
      </c>
      <c r="N137" s="514">
        <f t="shared" si="0"/>
        <v>4.2643923240938165E-3</v>
      </c>
      <c r="O137" s="515" t="s">
        <v>1040</v>
      </c>
      <c r="P137" s="179"/>
      <c r="Q137" s="179"/>
      <c r="R137" s="179"/>
      <c r="S137" s="179"/>
      <c r="T137" s="179"/>
      <c r="U137" s="179"/>
    </row>
    <row r="138" spans="1:21" ht="67.900000000000006" customHeight="1" x14ac:dyDescent="0.25">
      <c r="B138" s="266" t="s">
        <v>1041</v>
      </c>
      <c r="C138" s="207">
        <v>4280000000</v>
      </c>
      <c r="D138" s="674"/>
      <c r="E138" s="675"/>
      <c r="F138" s="453" t="s">
        <v>1042</v>
      </c>
      <c r="G138" s="676"/>
      <c r="H138" s="205" t="s">
        <v>1043</v>
      </c>
      <c r="I138" s="513">
        <v>331</v>
      </c>
      <c r="J138" s="181"/>
      <c r="K138" s="181"/>
      <c r="L138" s="181"/>
      <c r="M138" s="263">
        <v>24</v>
      </c>
      <c r="N138" s="514">
        <f t="shared" si="0"/>
        <v>7.2507552870090641E-2</v>
      </c>
      <c r="O138" s="515" t="s">
        <v>1044</v>
      </c>
      <c r="P138" s="179"/>
      <c r="Q138" s="179"/>
      <c r="R138" s="179"/>
      <c r="S138" s="179"/>
      <c r="T138" s="179"/>
      <c r="U138" s="179"/>
    </row>
    <row r="139" spans="1:21" ht="15.6" customHeight="1" x14ac:dyDescent="0.25">
      <c r="A139" s="649" t="s">
        <v>1045</v>
      </c>
      <c r="B139" s="650"/>
      <c r="C139" s="650"/>
      <c r="D139" s="650"/>
      <c r="E139" s="650"/>
      <c r="F139" s="650"/>
      <c r="G139" s="650"/>
      <c r="H139" s="650"/>
      <c r="I139" s="650"/>
      <c r="J139" s="650"/>
      <c r="K139" s="650"/>
      <c r="L139" s="650"/>
      <c r="M139" s="650"/>
      <c r="N139" s="650"/>
      <c r="O139" s="650"/>
      <c r="P139" s="650"/>
      <c r="Q139" s="650"/>
      <c r="R139" s="650"/>
      <c r="S139" s="650"/>
      <c r="T139" s="650"/>
      <c r="U139" s="650"/>
    </row>
    <row r="140" spans="1:21" ht="90" customHeight="1" x14ac:dyDescent="0.25">
      <c r="A140" s="651" t="s">
        <v>1046</v>
      </c>
      <c r="B140" s="179"/>
      <c r="C140" s="179"/>
      <c r="D140" s="652" t="s">
        <v>1047</v>
      </c>
      <c r="E140" s="450" t="s">
        <v>1048</v>
      </c>
      <c r="F140" s="208" t="s">
        <v>1049</v>
      </c>
      <c r="G140" s="450" t="s">
        <v>1048</v>
      </c>
      <c r="H140" s="449" t="s">
        <v>1050</v>
      </c>
      <c r="I140" s="209" t="s">
        <v>1051</v>
      </c>
      <c r="J140" s="181"/>
      <c r="K140" s="181"/>
      <c r="L140" s="181"/>
      <c r="M140" s="210">
        <v>0</v>
      </c>
      <c r="N140" s="210"/>
      <c r="O140" s="515" t="s">
        <v>1052</v>
      </c>
      <c r="P140" s="179"/>
      <c r="Q140" s="179"/>
      <c r="R140" s="179"/>
      <c r="S140" s="179"/>
      <c r="T140" s="179"/>
      <c r="U140" s="179"/>
    </row>
    <row r="141" spans="1:21" ht="102" x14ac:dyDescent="0.25">
      <c r="A141" s="651"/>
      <c r="B141" s="179"/>
      <c r="C141" s="179"/>
      <c r="D141" s="652"/>
      <c r="E141" s="450" t="s">
        <v>1053</v>
      </c>
      <c r="F141" s="211" t="s">
        <v>1054</v>
      </c>
      <c r="G141" s="450" t="s">
        <v>1053</v>
      </c>
      <c r="H141" s="449" t="s">
        <v>1055</v>
      </c>
      <c r="I141" s="212" t="s">
        <v>1056</v>
      </c>
      <c r="J141" s="181"/>
      <c r="K141" s="181"/>
      <c r="L141" s="181"/>
      <c r="M141" s="210">
        <v>0</v>
      </c>
      <c r="N141" s="210"/>
      <c r="O141" s="515" t="s">
        <v>1052</v>
      </c>
      <c r="P141" s="179"/>
      <c r="Q141" s="179"/>
      <c r="R141" s="179"/>
      <c r="S141" s="179"/>
      <c r="T141" s="179"/>
      <c r="U141" s="179"/>
    </row>
    <row r="142" spans="1:21" ht="102" x14ac:dyDescent="0.25">
      <c r="A142" s="651"/>
      <c r="B142" s="179"/>
      <c r="C142" s="179"/>
      <c r="D142" s="652"/>
      <c r="E142" s="450" t="s">
        <v>1057</v>
      </c>
      <c r="F142" s="211" t="s">
        <v>1058</v>
      </c>
      <c r="G142" s="450" t="s">
        <v>1057</v>
      </c>
      <c r="H142" s="449" t="s">
        <v>1059</v>
      </c>
      <c r="I142" s="212" t="s">
        <v>1060</v>
      </c>
      <c r="J142" s="181"/>
      <c r="K142" s="181"/>
      <c r="L142" s="181"/>
      <c r="M142" s="210">
        <v>0</v>
      </c>
      <c r="N142" s="210"/>
      <c r="O142" s="515" t="s">
        <v>1052</v>
      </c>
      <c r="P142" s="179"/>
      <c r="Q142" s="179"/>
      <c r="R142" s="179"/>
      <c r="S142" s="179"/>
      <c r="T142" s="179"/>
      <c r="U142" s="179"/>
    </row>
    <row r="143" spans="1:21" ht="102" x14ac:dyDescent="0.25">
      <c r="A143" s="651"/>
      <c r="B143" s="179"/>
      <c r="C143" s="179"/>
      <c r="D143" s="652"/>
      <c r="E143" s="450" t="s">
        <v>1061</v>
      </c>
      <c r="F143" s="211" t="s">
        <v>1062</v>
      </c>
      <c r="G143" s="450" t="s">
        <v>1061</v>
      </c>
      <c r="H143" s="449" t="s">
        <v>1063</v>
      </c>
      <c r="I143" s="212" t="s">
        <v>1064</v>
      </c>
      <c r="J143" s="181"/>
      <c r="K143" s="181"/>
      <c r="L143" s="181"/>
      <c r="M143" s="210">
        <v>0</v>
      </c>
      <c r="N143" s="210"/>
      <c r="O143" s="515" t="s">
        <v>1052</v>
      </c>
      <c r="P143" s="179"/>
      <c r="Q143" s="179"/>
      <c r="R143" s="179"/>
      <c r="S143" s="179"/>
      <c r="T143" s="179"/>
      <c r="U143" s="179"/>
    </row>
    <row r="144" spans="1:21" ht="102" x14ac:dyDescent="0.25">
      <c r="A144" s="651"/>
      <c r="B144" s="179"/>
      <c r="C144" s="179"/>
      <c r="D144" s="652"/>
      <c r="E144" s="450" t="s">
        <v>1061</v>
      </c>
      <c r="F144" s="211" t="s">
        <v>1065</v>
      </c>
      <c r="G144" s="450" t="s">
        <v>1061</v>
      </c>
      <c r="H144" s="449" t="s">
        <v>1066</v>
      </c>
      <c r="I144" s="212" t="s">
        <v>1067</v>
      </c>
      <c r="J144" s="181"/>
      <c r="K144" s="181"/>
      <c r="L144" s="181"/>
      <c r="M144" s="210">
        <v>0</v>
      </c>
      <c r="N144" s="210"/>
      <c r="O144" s="515" t="s">
        <v>1052</v>
      </c>
      <c r="P144" s="179"/>
      <c r="Q144" s="179"/>
      <c r="R144" s="179"/>
      <c r="S144" s="179"/>
      <c r="T144" s="179"/>
      <c r="U144" s="179"/>
    </row>
    <row r="145" spans="1:21" ht="102" x14ac:dyDescent="0.25">
      <c r="A145" s="651"/>
      <c r="B145" s="179"/>
      <c r="C145" s="179"/>
      <c r="D145" s="652"/>
      <c r="E145" s="450" t="s">
        <v>1061</v>
      </c>
      <c r="F145" s="211" t="s">
        <v>1068</v>
      </c>
      <c r="G145" s="450" t="s">
        <v>1061</v>
      </c>
      <c r="H145" s="449" t="s">
        <v>1063</v>
      </c>
      <c r="I145" s="212" t="s">
        <v>1069</v>
      </c>
      <c r="J145" s="181"/>
      <c r="K145" s="181"/>
      <c r="L145" s="181"/>
      <c r="M145" s="210">
        <v>0</v>
      </c>
      <c r="N145" s="210"/>
      <c r="O145" s="515" t="s">
        <v>1052</v>
      </c>
      <c r="P145" s="179"/>
      <c r="Q145" s="179"/>
      <c r="R145" s="179"/>
      <c r="S145" s="179"/>
      <c r="T145" s="179"/>
      <c r="U145" s="179"/>
    </row>
    <row r="146" spans="1:21" ht="82.9" customHeight="1" x14ac:dyDescent="0.25">
      <c r="A146" s="651"/>
      <c r="B146" s="179"/>
      <c r="C146" s="179"/>
      <c r="D146" s="652"/>
      <c r="E146" s="450" t="s">
        <v>1061</v>
      </c>
      <c r="F146" s="208" t="s">
        <v>1070</v>
      </c>
      <c r="G146" s="450" t="s">
        <v>1061</v>
      </c>
      <c r="H146" s="449" t="s">
        <v>1071</v>
      </c>
      <c r="I146" s="209" t="s">
        <v>1072</v>
      </c>
      <c r="J146" s="181"/>
      <c r="K146" s="181"/>
      <c r="L146" s="181"/>
      <c r="M146" s="210">
        <v>0</v>
      </c>
      <c r="N146" s="210"/>
      <c r="O146" s="515" t="s">
        <v>1052</v>
      </c>
      <c r="P146" s="179"/>
      <c r="Q146" s="179"/>
      <c r="R146" s="179"/>
      <c r="S146" s="179"/>
      <c r="T146" s="179"/>
      <c r="U146" s="179"/>
    </row>
    <row r="147" spans="1:21" ht="102" x14ac:dyDescent="0.25">
      <c r="A147" s="651"/>
      <c r="B147" s="179"/>
      <c r="C147" s="179"/>
      <c r="D147" s="652"/>
      <c r="E147" s="450" t="s">
        <v>1048</v>
      </c>
      <c r="F147" s="211" t="s">
        <v>1073</v>
      </c>
      <c r="G147" s="450" t="s">
        <v>1048</v>
      </c>
      <c r="H147" s="449" t="s">
        <v>1074</v>
      </c>
      <c r="I147" s="212" t="s">
        <v>1075</v>
      </c>
      <c r="J147" s="181"/>
      <c r="K147" s="181"/>
      <c r="L147" s="181"/>
      <c r="M147" s="210">
        <v>0</v>
      </c>
      <c r="N147" s="210"/>
      <c r="O147" s="515" t="s">
        <v>1052</v>
      </c>
      <c r="P147" s="179"/>
      <c r="Q147" s="179"/>
      <c r="R147" s="179"/>
      <c r="S147" s="179"/>
      <c r="T147" s="179"/>
      <c r="U147" s="179"/>
    </row>
    <row r="148" spans="1:21" ht="127.5" x14ac:dyDescent="0.25">
      <c r="A148" s="651"/>
      <c r="B148" s="179"/>
      <c r="C148" s="179"/>
      <c r="D148" s="652"/>
      <c r="E148" s="450" t="s">
        <v>1048</v>
      </c>
      <c r="F148" s="211" t="s">
        <v>1076</v>
      </c>
      <c r="G148" s="450" t="s">
        <v>1048</v>
      </c>
      <c r="H148" s="449" t="s">
        <v>1066</v>
      </c>
      <c r="I148" s="212" t="s">
        <v>1077</v>
      </c>
      <c r="J148" s="181"/>
      <c r="K148" s="181"/>
      <c r="L148" s="181"/>
      <c r="M148" s="210">
        <v>0</v>
      </c>
      <c r="N148" s="210"/>
      <c r="O148" s="515" t="s">
        <v>1052</v>
      </c>
      <c r="P148" s="179"/>
      <c r="Q148" s="179"/>
      <c r="R148" s="179"/>
      <c r="S148" s="179"/>
      <c r="T148" s="179"/>
      <c r="U148" s="179"/>
    </row>
    <row r="149" spans="1:21" ht="75" customHeight="1" x14ac:dyDescent="0.25">
      <c r="A149" s="651"/>
      <c r="B149" s="179"/>
      <c r="C149" s="179"/>
      <c r="D149" s="652"/>
      <c r="E149" s="450" t="s">
        <v>1061</v>
      </c>
      <c r="F149" s="211" t="s">
        <v>1078</v>
      </c>
      <c r="G149" s="450" t="s">
        <v>1061</v>
      </c>
      <c r="H149" s="449" t="s">
        <v>1066</v>
      </c>
      <c r="I149" s="212" t="s">
        <v>1079</v>
      </c>
      <c r="J149" s="181"/>
      <c r="K149" s="181"/>
      <c r="L149" s="181"/>
      <c r="M149" s="210">
        <v>0</v>
      </c>
      <c r="N149" s="210"/>
      <c r="O149" s="515" t="s">
        <v>1052</v>
      </c>
      <c r="P149" s="179"/>
      <c r="Q149" s="179"/>
      <c r="R149" s="179"/>
      <c r="S149" s="179"/>
      <c r="T149" s="179"/>
      <c r="U149" s="179"/>
    </row>
    <row r="150" spans="1:21" ht="90" customHeight="1" x14ac:dyDescent="0.25">
      <c r="A150" s="651"/>
      <c r="B150" s="179"/>
      <c r="C150" s="179"/>
      <c r="D150" s="652"/>
      <c r="E150" s="450" t="s">
        <v>1061</v>
      </c>
      <c r="F150" s="208" t="s">
        <v>1080</v>
      </c>
      <c r="G150" s="450" t="s">
        <v>1061</v>
      </c>
      <c r="H150" s="449" t="s">
        <v>1066</v>
      </c>
      <c r="I150" s="212" t="s">
        <v>1079</v>
      </c>
      <c r="J150" s="181"/>
      <c r="K150" s="181"/>
      <c r="L150" s="181"/>
      <c r="M150" s="210">
        <v>0</v>
      </c>
      <c r="N150" s="210"/>
      <c r="O150" s="515" t="s">
        <v>1052</v>
      </c>
      <c r="P150" s="179"/>
      <c r="Q150" s="179"/>
      <c r="R150" s="179"/>
      <c r="S150" s="179"/>
      <c r="T150" s="179"/>
      <c r="U150" s="179"/>
    </row>
    <row r="151" spans="1:21" ht="102" x14ac:dyDescent="0.25">
      <c r="A151" s="651"/>
      <c r="B151" s="179"/>
      <c r="C151" s="179"/>
      <c r="D151" s="652"/>
      <c r="E151" s="213" t="s">
        <v>1048</v>
      </c>
      <c r="F151" s="208" t="s">
        <v>1081</v>
      </c>
      <c r="G151" s="214" t="s">
        <v>1048</v>
      </c>
      <c r="H151" s="452" t="s">
        <v>1082</v>
      </c>
      <c r="I151" s="209" t="s">
        <v>1083</v>
      </c>
      <c r="J151" s="181"/>
      <c r="K151" s="181"/>
      <c r="L151" s="181"/>
      <c r="M151" s="210">
        <v>0</v>
      </c>
      <c r="N151" s="210"/>
      <c r="O151" s="515" t="s">
        <v>1052</v>
      </c>
      <c r="P151" s="179"/>
      <c r="Q151" s="179"/>
      <c r="R151" s="179"/>
      <c r="S151" s="179"/>
      <c r="T151" s="179"/>
      <c r="U151" s="179"/>
    </row>
    <row r="152" spans="1:21" ht="72.599999999999994" customHeight="1" x14ac:dyDescent="0.25">
      <c r="A152" s="651"/>
      <c r="B152" s="179"/>
      <c r="C152" s="179"/>
      <c r="D152" s="652"/>
      <c r="E152" s="448" t="s">
        <v>1048</v>
      </c>
      <c r="F152" s="211" t="s">
        <v>1084</v>
      </c>
      <c r="G152" s="144" t="s">
        <v>1048</v>
      </c>
      <c r="H152" s="449" t="s">
        <v>1085</v>
      </c>
      <c r="I152" s="212" t="s">
        <v>1086</v>
      </c>
      <c r="J152" s="181"/>
      <c r="K152" s="181"/>
      <c r="L152" s="181"/>
      <c r="M152" s="210">
        <v>1</v>
      </c>
      <c r="N152" s="210"/>
      <c r="O152" s="515" t="s">
        <v>1087</v>
      </c>
      <c r="P152" s="179"/>
      <c r="Q152" s="179"/>
      <c r="R152" s="179"/>
      <c r="S152" s="179"/>
      <c r="T152" s="179"/>
      <c r="U152" s="179"/>
    </row>
    <row r="153" spans="1:21" ht="102" x14ac:dyDescent="0.25">
      <c r="A153" s="651"/>
      <c r="B153" s="179"/>
      <c r="C153" s="179"/>
      <c r="D153" s="652"/>
      <c r="E153" s="448" t="s">
        <v>1048</v>
      </c>
      <c r="F153" s="211" t="s">
        <v>1088</v>
      </c>
      <c r="G153" s="144" t="s">
        <v>1048</v>
      </c>
      <c r="H153" s="449" t="s">
        <v>1089</v>
      </c>
      <c r="I153" s="212" t="s">
        <v>1090</v>
      </c>
      <c r="J153" s="181"/>
      <c r="K153" s="181"/>
      <c r="L153" s="181"/>
      <c r="M153" s="210">
        <v>0</v>
      </c>
      <c r="N153" s="210"/>
      <c r="O153" s="515" t="s">
        <v>1052</v>
      </c>
      <c r="P153" s="179"/>
      <c r="Q153" s="179"/>
      <c r="R153" s="179"/>
      <c r="S153" s="179"/>
      <c r="T153" s="179"/>
      <c r="U153" s="179"/>
    </row>
    <row r="154" spans="1:21" ht="127.5" x14ac:dyDescent="0.25">
      <c r="A154" s="651"/>
      <c r="B154" s="179"/>
      <c r="C154" s="179"/>
      <c r="D154" s="652"/>
      <c r="E154" s="448" t="s">
        <v>1048</v>
      </c>
      <c r="F154" s="211" t="s">
        <v>1091</v>
      </c>
      <c r="G154" s="144" t="s">
        <v>1048</v>
      </c>
      <c r="H154" s="449" t="s">
        <v>1092</v>
      </c>
      <c r="I154" s="209" t="s">
        <v>1093</v>
      </c>
      <c r="J154" s="181"/>
      <c r="K154" s="181"/>
      <c r="L154" s="181"/>
      <c r="M154" s="210">
        <v>0</v>
      </c>
      <c r="N154" s="210"/>
      <c r="O154" s="515" t="s">
        <v>1052</v>
      </c>
      <c r="P154" s="179"/>
      <c r="Q154" s="179"/>
      <c r="R154" s="179"/>
      <c r="S154" s="179"/>
      <c r="T154" s="179"/>
      <c r="U154" s="179"/>
    </row>
    <row r="155" spans="1:21" ht="140.25" x14ac:dyDescent="0.25">
      <c r="A155" s="651"/>
      <c r="B155" s="179"/>
      <c r="C155" s="179"/>
      <c r="D155" s="652"/>
      <c r="E155" s="450" t="s">
        <v>1094</v>
      </c>
      <c r="F155" s="211" t="s">
        <v>1095</v>
      </c>
      <c r="G155" s="450" t="s">
        <v>1094</v>
      </c>
      <c r="H155" s="449" t="s">
        <v>1096</v>
      </c>
      <c r="I155" s="212" t="s">
        <v>1097</v>
      </c>
      <c r="J155" s="181"/>
      <c r="K155" s="181"/>
      <c r="L155" s="181"/>
      <c r="M155" s="210">
        <v>1</v>
      </c>
      <c r="N155" s="210"/>
      <c r="O155" s="515" t="s">
        <v>1098</v>
      </c>
      <c r="P155" s="179"/>
      <c r="Q155" s="179"/>
      <c r="R155" s="179"/>
      <c r="S155" s="179"/>
      <c r="T155" s="179"/>
      <c r="U155" s="179"/>
    </row>
    <row r="156" spans="1:21" ht="140.25" x14ac:dyDescent="0.25">
      <c r="A156" s="651"/>
      <c r="B156" s="179"/>
      <c r="C156" s="179"/>
      <c r="D156" s="652"/>
      <c r="E156" s="450" t="s">
        <v>1094</v>
      </c>
      <c r="F156" s="211" t="s">
        <v>1099</v>
      </c>
      <c r="G156" s="450" t="s">
        <v>1094</v>
      </c>
      <c r="H156" s="449" t="s">
        <v>1096</v>
      </c>
      <c r="I156" s="212" t="s">
        <v>1100</v>
      </c>
      <c r="J156" s="181"/>
      <c r="K156" s="181"/>
      <c r="L156" s="181"/>
      <c r="M156" s="210">
        <v>1</v>
      </c>
      <c r="N156" s="210"/>
      <c r="O156" s="515" t="s">
        <v>1101</v>
      </c>
      <c r="P156" s="179"/>
      <c r="Q156" s="179"/>
      <c r="R156" s="179"/>
      <c r="S156" s="179"/>
      <c r="T156" s="179"/>
      <c r="U156" s="179"/>
    </row>
    <row r="157" spans="1:21" x14ac:dyDescent="0.25">
      <c r="A157" s="653" t="s">
        <v>1102</v>
      </c>
      <c r="B157" s="654"/>
      <c r="C157" s="654"/>
      <c r="D157" s="654"/>
      <c r="E157" s="654"/>
      <c r="F157" s="654"/>
      <c r="G157" s="654"/>
      <c r="H157" s="654"/>
      <c r="I157" s="654"/>
      <c r="J157" s="654"/>
      <c r="K157" s="654"/>
      <c r="L157" s="654"/>
      <c r="M157" s="654"/>
      <c r="N157" s="654"/>
      <c r="O157" s="654"/>
      <c r="P157" s="654"/>
      <c r="Q157" s="654"/>
      <c r="R157" s="654"/>
      <c r="S157" s="654"/>
      <c r="T157" s="654"/>
      <c r="U157" s="654"/>
    </row>
    <row r="158" spans="1:21" ht="85.9" customHeight="1" x14ac:dyDescent="0.25">
      <c r="A158" s="627" t="s">
        <v>815</v>
      </c>
      <c r="B158" s="215" t="s">
        <v>1103</v>
      </c>
      <c r="C158" s="216">
        <v>235000000</v>
      </c>
      <c r="D158" s="655" t="s">
        <v>1104</v>
      </c>
      <c r="E158" s="639" t="s">
        <v>1105</v>
      </c>
      <c r="F158" s="641" t="s">
        <v>1106</v>
      </c>
      <c r="G158" s="643" t="s">
        <v>1107</v>
      </c>
      <c r="H158" s="641" t="s">
        <v>1108</v>
      </c>
      <c r="I158" s="645" t="s">
        <v>1109</v>
      </c>
      <c r="J158" s="634"/>
      <c r="K158" s="634"/>
      <c r="L158" s="634"/>
      <c r="M158" s="658">
        <f>3/30</f>
        <v>0.1</v>
      </c>
      <c r="N158" s="519"/>
      <c r="O158" s="609" t="s">
        <v>1110</v>
      </c>
      <c r="P158" s="179"/>
      <c r="Q158" s="179"/>
      <c r="R158" s="179"/>
      <c r="S158" s="179"/>
      <c r="T158" s="179"/>
      <c r="U158" s="179"/>
    </row>
    <row r="159" spans="1:21" ht="85.9" customHeight="1" x14ac:dyDescent="0.25">
      <c r="A159" s="628"/>
      <c r="B159" s="215" t="s">
        <v>1111</v>
      </c>
      <c r="C159" s="216">
        <v>152540000</v>
      </c>
      <c r="D159" s="656"/>
      <c r="E159" s="640"/>
      <c r="F159" s="642"/>
      <c r="G159" s="644"/>
      <c r="H159" s="642"/>
      <c r="I159" s="646"/>
      <c r="J159" s="635"/>
      <c r="K159" s="635"/>
      <c r="L159" s="635"/>
      <c r="M159" s="659"/>
      <c r="N159" s="520"/>
      <c r="O159" s="638"/>
      <c r="P159" s="179"/>
      <c r="Q159" s="179"/>
      <c r="R159" s="179"/>
      <c r="S159" s="179"/>
      <c r="T159" s="179"/>
      <c r="U159" s="179"/>
    </row>
    <row r="160" spans="1:21" ht="46.15" customHeight="1" x14ac:dyDescent="0.25">
      <c r="A160" s="627" t="s">
        <v>815</v>
      </c>
      <c r="B160" s="215" t="s">
        <v>1112</v>
      </c>
      <c r="C160" s="217">
        <v>162690000</v>
      </c>
      <c r="D160" s="656"/>
      <c r="E160" s="639" t="s">
        <v>1105</v>
      </c>
      <c r="F160" s="641" t="s">
        <v>1113</v>
      </c>
      <c r="G160" s="643" t="s">
        <v>1107</v>
      </c>
      <c r="H160" s="641" t="s">
        <v>1114</v>
      </c>
      <c r="I160" s="645" t="s">
        <v>1109</v>
      </c>
      <c r="J160" s="634"/>
      <c r="K160" s="634"/>
      <c r="L160" s="634"/>
      <c r="M160" s="636">
        <v>0.17</v>
      </c>
      <c r="N160" s="521"/>
      <c r="O160" s="608" t="s">
        <v>1115</v>
      </c>
      <c r="P160" s="179"/>
      <c r="Q160" s="179"/>
      <c r="R160" s="179"/>
      <c r="S160" s="179"/>
      <c r="T160" s="179"/>
      <c r="U160" s="179"/>
    </row>
    <row r="161" spans="1:21" ht="46.15" customHeight="1" x14ac:dyDescent="0.25">
      <c r="A161" s="628"/>
      <c r="B161" s="215" t="s">
        <v>1116</v>
      </c>
      <c r="C161" s="217">
        <v>293570434</v>
      </c>
      <c r="D161" s="656"/>
      <c r="E161" s="640"/>
      <c r="F161" s="642"/>
      <c r="G161" s="644"/>
      <c r="H161" s="642"/>
      <c r="I161" s="646"/>
      <c r="J161" s="635"/>
      <c r="K161" s="635"/>
      <c r="L161" s="635"/>
      <c r="M161" s="637"/>
      <c r="N161" s="522"/>
      <c r="O161" s="638"/>
      <c r="P161" s="179"/>
      <c r="Q161" s="179"/>
      <c r="R161" s="179"/>
      <c r="S161" s="179"/>
      <c r="T161" s="179"/>
      <c r="U161" s="179"/>
    </row>
    <row r="162" spans="1:21" ht="78" customHeight="1" x14ac:dyDescent="0.25">
      <c r="A162" s="443" t="s">
        <v>815</v>
      </c>
      <c r="B162" s="218" t="s">
        <v>1116</v>
      </c>
      <c r="C162" s="219">
        <v>423125000</v>
      </c>
      <c r="D162" s="656"/>
      <c r="E162" s="265" t="s">
        <v>1105</v>
      </c>
      <c r="F162" s="444" t="s">
        <v>1117</v>
      </c>
      <c r="G162" s="445" t="s">
        <v>1107</v>
      </c>
      <c r="H162" s="444" t="s">
        <v>1118</v>
      </c>
      <c r="I162" s="446" t="s">
        <v>1109</v>
      </c>
      <c r="J162" s="523"/>
      <c r="K162" s="523"/>
      <c r="L162" s="523"/>
      <c r="M162" s="442">
        <v>0.15</v>
      </c>
      <c r="N162" s="524"/>
      <c r="O162" s="525" t="s">
        <v>1119</v>
      </c>
      <c r="P162" s="179"/>
      <c r="Q162" s="179"/>
      <c r="R162" s="179"/>
      <c r="S162" s="179"/>
      <c r="T162" s="179"/>
      <c r="U162" s="179"/>
    </row>
    <row r="163" spans="1:21" ht="49.15" customHeight="1" x14ac:dyDescent="0.25">
      <c r="A163" s="627" t="s">
        <v>815</v>
      </c>
      <c r="B163" s="215" t="s">
        <v>1120</v>
      </c>
      <c r="C163" s="220">
        <v>345000000</v>
      </c>
      <c r="D163" s="656"/>
      <c r="E163" s="639" t="s">
        <v>1105</v>
      </c>
      <c r="F163" s="641" t="s">
        <v>1121</v>
      </c>
      <c r="G163" s="643" t="s">
        <v>1107</v>
      </c>
      <c r="H163" s="641" t="s">
        <v>1122</v>
      </c>
      <c r="I163" s="645" t="s">
        <v>1109</v>
      </c>
      <c r="J163" s="181"/>
      <c r="K163" s="181"/>
      <c r="L163" s="181"/>
      <c r="M163" s="636">
        <v>0.15</v>
      </c>
      <c r="N163" s="521"/>
      <c r="O163" s="608" t="s">
        <v>1123</v>
      </c>
      <c r="P163" s="179"/>
      <c r="Q163" s="179"/>
      <c r="R163" s="179"/>
      <c r="S163" s="179"/>
      <c r="T163" s="179"/>
      <c r="U163" s="179"/>
    </row>
    <row r="164" spans="1:21" ht="30" x14ac:dyDescent="0.25">
      <c r="A164" s="628"/>
      <c r="B164" s="215" t="s">
        <v>1124</v>
      </c>
      <c r="C164" s="220">
        <v>255000000</v>
      </c>
      <c r="D164" s="656"/>
      <c r="E164" s="640"/>
      <c r="F164" s="642"/>
      <c r="G164" s="644"/>
      <c r="H164" s="642"/>
      <c r="I164" s="646"/>
      <c r="J164" s="181"/>
      <c r="K164" s="181"/>
      <c r="L164" s="181"/>
      <c r="M164" s="637"/>
      <c r="N164" s="522"/>
      <c r="O164" s="638"/>
      <c r="P164" s="179"/>
      <c r="Q164" s="179"/>
      <c r="R164" s="179"/>
      <c r="S164" s="179"/>
      <c r="T164" s="179"/>
      <c r="U164" s="179"/>
    </row>
    <row r="165" spans="1:21" ht="25.15" customHeight="1" x14ac:dyDescent="0.25">
      <c r="A165" s="627" t="s">
        <v>815</v>
      </c>
      <c r="B165" s="215" t="s">
        <v>1125</v>
      </c>
      <c r="C165" s="217">
        <v>55207091</v>
      </c>
      <c r="D165" s="656"/>
      <c r="E165" s="629" t="s">
        <v>1105</v>
      </c>
      <c r="F165" s="630" t="s">
        <v>1126</v>
      </c>
      <c r="G165" s="631" t="s">
        <v>1107</v>
      </c>
      <c r="H165" s="630" t="s">
        <v>1127</v>
      </c>
      <c r="I165" s="632" t="s">
        <v>1128</v>
      </c>
      <c r="J165" s="633"/>
      <c r="K165" s="633"/>
      <c r="L165" s="633"/>
      <c r="M165" s="606">
        <v>0.15</v>
      </c>
      <c r="N165" s="524"/>
      <c r="O165" s="608" t="s">
        <v>1129</v>
      </c>
      <c r="P165" s="179"/>
      <c r="Q165" s="179"/>
      <c r="R165" s="179"/>
      <c r="S165" s="179"/>
      <c r="T165" s="179"/>
      <c r="U165" s="179"/>
    </row>
    <row r="166" spans="1:21" ht="72" customHeight="1" x14ac:dyDescent="0.25">
      <c r="A166" s="628"/>
      <c r="B166" s="215" t="s">
        <v>1130</v>
      </c>
      <c r="C166" s="217">
        <v>406545000</v>
      </c>
      <c r="D166" s="657"/>
      <c r="E166" s="629"/>
      <c r="F166" s="630"/>
      <c r="G166" s="631"/>
      <c r="H166" s="630"/>
      <c r="I166" s="632"/>
      <c r="J166" s="633"/>
      <c r="K166" s="633"/>
      <c r="L166" s="633"/>
      <c r="M166" s="607"/>
      <c r="N166" s="526"/>
      <c r="O166" s="609"/>
      <c r="P166" s="179"/>
      <c r="Q166" s="179"/>
      <c r="R166" s="179"/>
      <c r="S166" s="179"/>
      <c r="T166" s="179"/>
      <c r="U166" s="179"/>
    </row>
    <row r="167" spans="1:21" ht="30.75" customHeight="1" thickBot="1" x14ac:dyDescent="0.3">
      <c r="A167" s="610" t="s">
        <v>1131</v>
      </c>
      <c r="B167" s="611"/>
      <c r="C167" s="611"/>
      <c r="D167" s="611"/>
      <c r="E167" s="611"/>
      <c r="F167" s="611"/>
      <c r="G167" s="611"/>
      <c r="H167" s="611"/>
      <c r="I167" s="611"/>
      <c r="J167" s="611"/>
      <c r="K167" s="611"/>
      <c r="L167" s="611"/>
      <c r="M167" s="611"/>
      <c r="N167" s="611"/>
      <c r="O167" s="611"/>
      <c r="P167" s="612"/>
      <c r="Q167" s="612"/>
      <c r="R167" s="612"/>
      <c r="S167" s="612"/>
      <c r="T167" s="612"/>
      <c r="U167" s="612"/>
    </row>
    <row r="168" spans="1:21" ht="129" customHeight="1" thickBot="1" x14ac:dyDescent="0.3">
      <c r="A168" s="613" t="s">
        <v>1132</v>
      </c>
      <c r="B168" s="615" t="s">
        <v>1133</v>
      </c>
      <c r="C168" s="221">
        <v>630000000</v>
      </c>
      <c r="D168" s="617" t="s">
        <v>1134</v>
      </c>
      <c r="E168" s="620" t="s">
        <v>1135</v>
      </c>
      <c r="F168" s="222" t="s">
        <v>1136</v>
      </c>
      <c r="G168" s="223" t="s">
        <v>1137</v>
      </c>
      <c r="H168" s="260" t="s">
        <v>1138</v>
      </c>
      <c r="I168" s="527">
        <v>0.5</v>
      </c>
      <c r="J168" s="224"/>
      <c r="K168" s="224"/>
      <c r="L168" s="224"/>
      <c r="M168" s="225">
        <v>1</v>
      </c>
      <c r="N168" s="528">
        <v>1</v>
      </c>
      <c r="O168" s="529" t="s">
        <v>1139</v>
      </c>
      <c r="P168" s="226"/>
      <c r="Q168" s="179"/>
      <c r="R168" s="179"/>
      <c r="S168" s="179"/>
      <c r="T168" s="179"/>
      <c r="U168" s="179"/>
    </row>
    <row r="169" spans="1:21" ht="72" customHeight="1" thickBot="1" x14ac:dyDescent="0.3">
      <c r="A169" s="614"/>
      <c r="B169" s="616"/>
      <c r="C169" s="227">
        <v>200000000</v>
      </c>
      <c r="D169" s="618"/>
      <c r="E169" s="621"/>
      <c r="F169" s="228" t="s">
        <v>1140</v>
      </c>
      <c r="G169" s="229" t="s">
        <v>1137</v>
      </c>
      <c r="H169" s="230" t="s">
        <v>1141</v>
      </c>
      <c r="I169" s="228">
        <v>2</v>
      </c>
      <c r="J169" s="181"/>
      <c r="K169" s="181"/>
      <c r="L169" s="181"/>
      <c r="M169" s="231">
        <v>2</v>
      </c>
      <c r="N169" s="528">
        <f t="shared" ref="N169:N177" si="1">M169/I169</f>
        <v>1</v>
      </c>
      <c r="O169" s="530" t="s">
        <v>1142</v>
      </c>
      <c r="P169" s="226"/>
      <c r="Q169" s="179"/>
      <c r="R169" s="179"/>
      <c r="S169" s="179"/>
      <c r="T169" s="179"/>
      <c r="U169" s="179"/>
    </row>
    <row r="170" spans="1:21" ht="63" customHeight="1" thickBot="1" x14ac:dyDescent="0.3">
      <c r="A170" s="614"/>
      <c r="B170" s="616"/>
      <c r="C170" s="227">
        <v>380000000</v>
      </c>
      <c r="D170" s="618"/>
      <c r="E170" s="621"/>
      <c r="F170" s="228" t="s">
        <v>1143</v>
      </c>
      <c r="G170" s="232" t="s">
        <v>1144</v>
      </c>
      <c r="H170" s="230" t="s">
        <v>1145</v>
      </c>
      <c r="I170" s="228">
        <v>5</v>
      </c>
      <c r="J170" s="181"/>
      <c r="K170" s="181"/>
      <c r="L170" s="181"/>
      <c r="M170" s="233">
        <v>0</v>
      </c>
      <c r="N170" s="528">
        <f t="shared" si="1"/>
        <v>0</v>
      </c>
      <c r="O170" s="530" t="s">
        <v>1146</v>
      </c>
      <c r="P170" s="226"/>
      <c r="Q170" s="179"/>
      <c r="R170" s="179"/>
      <c r="S170" s="179"/>
      <c r="T170" s="179"/>
      <c r="U170" s="179"/>
    </row>
    <row r="171" spans="1:21" ht="47.25" customHeight="1" thickBot="1" x14ac:dyDescent="0.3">
      <c r="A171" s="623" t="s">
        <v>1147</v>
      </c>
      <c r="B171" s="174" t="s">
        <v>1133</v>
      </c>
      <c r="C171" s="227">
        <f>316419167-50000000</f>
        <v>266419167</v>
      </c>
      <c r="D171" s="618"/>
      <c r="E171" s="621"/>
      <c r="F171" s="228" t="s">
        <v>1148</v>
      </c>
      <c r="G171" s="232" t="s">
        <v>1149</v>
      </c>
      <c r="H171" s="230" t="s">
        <v>1150</v>
      </c>
      <c r="I171" s="531">
        <v>50</v>
      </c>
      <c r="J171" s="181"/>
      <c r="K171" s="181"/>
      <c r="L171" s="181"/>
      <c r="M171" s="231">
        <v>30</v>
      </c>
      <c r="N171" s="528">
        <f t="shared" si="1"/>
        <v>0.6</v>
      </c>
      <c r="O171" s="530" t="s">
        <v>1151</v>
      </c>
      <c r="P171" s="226"/>
      <c r="Q171" s="179"/>
      <c r="R171" s="179"/>
      <c r="S171" s="179"/>
      <c r="T171" s="179"/>
      <c r="U171" s="179"/>
    </row>
    <row r="172" spans="1:21" ht="60.75" customHeight="1" thickBot="1" x14ac:dyDescent="0.3">
      <c r="A172" s="623"/>
      <c r="B172" s="174" t="s">
        <v>1152</v>
      </c>
      <c r="C172" s="227">
        <v>308280000</v>
      </c>
      <c r="D172" s="618"/>
      <c r="E172" s="621"/>
      <c r="F172" s="228" t="s">
        <v>1153</v>
      </c>
      <c r="G172" s="232" t="s">
        <v>1149</v>
      </c>
      <c r="H172" s="230" t="s">
        <v>1154</v>
      </c>
      <c r="I172" s="228">
        <v>100</v>
      </c>
      <c r="J172" s="181"/>
      <c r="K172" s="181"/>
      <c r="L172" s="181"/>
      <c r="M172" s="231">
        <v>244</v>
      </c>
      <c r="N172" s="528">
        <v>1</v>
      </c>
      <c r="O172" s="530" t="s">
        <v>1155</v>
      </c>
      <c r="P172" s="226"/>
      <c r="Q172" s="179"/>
      <c r="R172" s="179"/>
      <c r="S172" s="179"/>
      <c r="T172" s="179"/>
      <c r="U172" s="179"/>
    </row>
    <row r="173" spans="1:21" ht="151.5" customHeight="1" thickBot="1" x14ac:dyDescent="0.3">
      <c r="A173" s="623"/>
      <c r="B173" s="174" t="s">
        <v>1156</v>
      </c>
      <c r="C173" s="227">
        <v>320000000</v>
      </c>
      <c r="D173" s="618"/>
      <c r="E173" s="621"/>
      <c r="F173" s="228" t="s">
        <v>1157</v>
      </c>
      <c r="G173" s="232" t="s">
        <v>1149</v>
      </c>
      <c r="H173" s="230" t="s">
        <v>1158</v>
      </c>
      <c r="I173" s="228">
        <v>2</v>
      </c>
      <c r="J173" s="181"/>
      <c r="K173" s="181"/>
      <c r="L173" s="181"/>
      <c r="M173" s="234" t="s">
        <v>1159</v>
      </c>
      <c r="N173" s="528">
        <v>0</v>
      </c>
      <c r="O173" s="530" t="s">
        <v>1160</v>
      </c>
      <c r="P173" s="226"/>
      <c r="Q173" s="179"/>
      <c r="R173" s="179"/>
      <c r="S173" s="179"/>
      <c r="T173" s="179"/>
      <c r="U173" s="179"/>
    </row>
    <row r="174" spans="1:21" ht="149.25" customHeight="1" thickBot="1" x14ac:dyDescent="0.3">
      <c r="A174" s="623"/>
      <c r="B174" s="174" t="s">
        <v>1133</v>
      </c>
      <c r="C174" s="227">
        <v>50000000</v>
      </c>
      <c r="D174" s="618"/>
      <c r="E174" s="621"/>
      <c r="F174" s="228" t="s">
        <v>1161</v>
      </c>
      <c r="G174" s="232" t="s">
        <v>1149</v>
      </c>
      <c r="H174" s="230" t="s">
        <v>1162</v>
      </c>
      <c r="I174" s="228">
        <v>1</v>
      </c>
      <c r="J174" s="181"/>
      <c r="K174" s="181"/>
      <c r="L174" s="181"/>
      <c r="M174" s="452">
        <v>0</v>
      </c>
      <c r="N174" s="528">
        <f t="shared" si="1"/>
        <v>0</v>
      </c>
      <c r="O174" s="530" t="s">
        <v>1163</v>
      </c>
      <c r="P174" s="226"/>
      <c r="Q174" s="179"/>
      <c r="R174" s="179"/>
      <c r="S174" s="179"/>
      <c r="T174" s="179"/>
      <c r="U174" s="179"/>
    </row>
    <row r="175" spans="1:21" ht="90" thickBot="1" x14ac:dyDescent="0.3">
      <c r="A175" s="623"/>
      <c r="B175" s="160" t="s">
        <v>1164</v>
      </c>
      <c r="C175" s="227">
        <v>30000000</v>
      </c>
      <c r="D175" s="618"/>
      <c r="E175" s="621"/>
      <c r="F175" s="228" t="s">
        <v>1165</v>
      </c>
      <c r="G175" s="232" t="s">
        <v>1149</v>
      </c>
      <c r="H175" s="230" t="s">
        <v>1166</v>
      </c>
      <c r="I175" s="228">
        <v>2</v>
      </c>
      <c r="J175" s="181"/>
      <c r="K175" s="181"/>
      <c r="L175" s="181"/>
      <c r="M175" s="231">
        <v>0</v>
      </c>
      <c r="N175" s="528">
        <f t="shared" si="1"/>
        <v>0</v>
      </c>
      <c r="O175" s="530" t="s">
        <v>1167</v>
      </c>
      <c r="P175" s="226"/>
      <c r="Q175" s="179"/>
      <c r="R175" s="179"/>
      <c r="S175" s="179"/>
      <c r="T175" s="179"/>
      <c r="U175" s="179"/>
    </row>
    <row r="176" spans="1:21" ht="143.25" customHeight="1" thickBot="1" x14ac:dyDescent="0.3">
      <c r="A176" s="623"/>
      <c r="B176" s="174" t="s">
        <v>1156</v>
      </c>
      <c r="C176" s="227">
        <v>130000000</v>
      </c>
      <c r="D176" s="618"/>
      <c r="E176" s="621"/>
      <c r="F176" s="228" t="s">
        <v>1168</v>
      </c>
      <c r="G176" s="232" t="s">
        <v>1149</v>
      </c>
      <c r="H176" s="230" t="s">
        <v>1169</v>
      </c>
      <c r="I176" s="228">
        <v>2</v>
      </c>
      <c r="J176" s="181"/>
      <c r="K176" s="181"/>
      <c r="L176" s="181"/>
      <c r="M176" s="231" t="s">
        <v>1170</v>
      </c>
      <c r="N176" s="528">
        <v>0</v>
      </c>
      <c r="O176" s="530" t="s">
        <v>1171</v>
      </c>
      <c r="P176" s="226"/>
      <c r="Q176" s="179"/>
      <c r="R176" s="179"/>
      <c r="S176" s="179"/>
      <c r="T176" s="179"/>
      <c r="U176" s="179"/>
    </row>
    <row r="177" spans="1:21" ht="155.25" customHeight="1" thickBot="1" x14ac:dyDescent="0.3">
      <c r="A177" s="235" t="s">
        <v>1172</v>
      </c>
      <c r="B177" s="194" t="s">
        <v>1173</v>
      </c>
      <c r="C177" s="236">
        <f>200000000+141720000</f>
        <v>341720000</v>
      </c>
      <c r="D177" s="619"/>
      <c r="E177" s="622"/>
      <c r="F177" s="237" t="s">
        <v>1174</v>
      </c>
      <c r="G177" s="238" t="s">
        <v>1172</v>
      </c>
      <c r="H177" s="239" t="s">
        <v>1175</v>
      </c>
      <c r="I177" s="532">
        <v>0.8</v>
      </c>
      <c r="J177" s="240"/>
      <c r="K177" s="240"/>
      <c r="L177" s="240"/>
      <c r="M177" s="241">
        <v>0.2</v>
      </c>
      <c r="N177" s="528">
        <f t="shared" si="1"/>
        <v>0.25</v>
      </c>
      <c r="O177" s="533" t="s">
        <v>1176</v>
      </c>
      <c r="P177" s="226"/>
      <c r="Q177" s="179"/>
      <c r="R177" s="179"/>
      <c r="S177" s="179"/>
      <c r="T177" s="179"/>
      <c r="U177" s="179"/>
    </row>
    <row r="178" spans="1:21" ht="16.5" thickBot="1" x14ac:dyDescent="0.3">
      <c r="A178" s="624" t="s">
        <v>1177</v>
      </c>
      <c r="B178" s="625"/>
      <c r="C178" s="625"/>
      <c r="D178" s="625"/>
      <c r="E178" s="625"/>
      <c r="F178" s="625"/>
      <c r="G178" s="625"/>
      <c r="H178" s="625"/>
      <c r="I178" s="625"/>
      <c r="J178" s="625"/>
      <c r="K178" s="625"/>
      <c r="L178" s="625"/>
      <c r="M178" s="625"/>
      <c r="N178" s="625"/>
      <c r="O178" s="625"/>
      <c r="P178" s="626"/>
      <c r="Q178" s="626"/>
      <c r="R178" s="626"/>
      <c r="S178" s="626"/>
      <c r="T178" s="626"/>
      <c r="U178" s="626"/>
    </row>
    <row r="179" spans="1:21" ht="61.9" customHeight="1" x14ac:dyDescent="0.25">
      <c r="A179" s="600" t="s">
        <v>1178</v>
      </c>
      <c r="B179" s="224"/>
      <c r="C179" s="603" t="s">
        <v>1179</v>
      </c>
      <c r="D179" s="242" t="s">
        <v>1180</v>
      </c>
      <c r="E179" s="223" t="s">
        <v>1181</v>
      </c>
      <c r="F179" s="243" t="s">
        <v>1182</v>
      </c>
      <c r="G179" s="260" t="s">
        <v>1183</v>
      </c>
      <c r="H179" s="243" t="s">
        <v>1184</v>
      </c>
      <c r="I179" s="534" t="s">
        <v>1185</v>
      </c>
      <c r="J179" s="243" t="s">
        <v>1186</v>
      </c>
      <c r="K179" s="224"/>
      <c r="L179" s="224"/>
      <c r="M179" s="244">
        <v>0.2</v>
      </c>
      <c r="N179" s="535"/>
      <c r="O179" s="536" t="s">
        <v>1186</v>
      </c>
    </row>
    <row r="180" spans="1:21" ht="96" customHeight="1" x14ac:dyDescent="0.25">
      <c r="A180" s="601"/>
      <c r="B180" s="181"/>
      <c r="C180" s="604"/>
      <c r="D180" s="245" t="s">
        <v>1180</v>
      </c>
      <c r="E180" s="229" t="s">
        <v>1181</v>
      </c>
      <c r="F180" s="246" t="s">
        <v>1187</v>
      </c>
      <c r="G180" s="261" t="s">
        <v>1183</v>
      </c>
      <c r="H180" s="246" t="s">
        <v>1187</v>
      </c>
      <c r="I180" s="537">
        <v>45000</v>
      </c>
      <c r="J180" s="246" t="s">
        <v>1188</v>
      </c>
      <c r="K180" s="181"/>
      <c r="L180" s="181"/>
      <c r="M180" s="247">
        <v>12210</v>
      </c>
      <c r="N180" s="538"/>
      <c r="O180" s="539" t="s">
        <v>1188</v>
      </c>
    </row>
    <row r="181" spans="1:21" ht="71.45" customHeight="1" x14ac:dyDescent="0.25">
      <c r="A181" s="601"/>
      <c r="B181" s="181"/>
      <c r="C181" s="604"/>
      <c r="D181" s="245" t="s">
        <v>1180</v>
      </c>
      <c r="E181" s="229" t="s">
        <v>1181</v>
      </c>
      <c r="F181" s="246" t="s">
        <v>1189</v>
      </c>
      <c r="G181" s="261" t="s">
        <v>1183</v>
      </c>
      <c r="H181" s="246" t="s">
        <v>1189</v>
      </c>
      <c r="I181" s="537">
        <v>8000</v>
      </c>
      <c r="J181" s="246" t="s">
        <v>1190</v>
      </c>
      <c r="K181" s="181"/>
      <c r="L181" s="181"/>
      <c r="M181" s="247">
        <v>1168</v>
      </c>
      <c r="N181" s="538"/>
      <c r="O181" s="539" t="s">
        <v>1190</v>
      </c>
    </row>
    <row r="182" spans="1:21" ht="153.75" thickBot="1" x14ac:dyDescent="0.3">
      <c r="A182" s="602"/>
      <c r="B182" s="240"/>
      <c r="C182" s="605"/>
      <c r="D182" s="248" t="s">
        <v>1180</v>
      </c>
      <c r="E182" s="249" t="s">
        <v>1181</v>
      </c>
      <c r="F182" s="250" t="s">
        <v>1191</v>
      </c>
      <c r="G182" s="262" t="s">
        <v>1183</v>
      </c>
      <c r="H182" s="250" t="s">
        <v>1191</v>
      </c>
      <c r="I182" s="540">
        <v>3000</v>
      </c>
      <c r="J182" s="250" t="s">
        <v>1192</v>
      </c>
      <c r="K182" s="240"/>
      <c r="L182" s="240"/>
      <c r="M182" s="251">
        <v>983</v>
      </c>
      <c r="N182" s="541"/>
      <c r="O182" s="542" t="s">
        <v>1192</v>
      </c>
    </row>
  </sheetData>
  <mergeCells count="147">
    <mergeCell ref="A2:C2"/>
    <mergeCell ref="D2:I2"/>
    <mergeCell ref="D4:U4"/>
    <mergeCell ref="D6:D36"/>
    <mergeCell ref="E6:E8"/>
    <mergeCell ref="F6:F8"/>
    <mergeCell ref="F9:F13"/>
    <mergeCell ref="E10:E13"/>
    <mergeCell ref="E14:E16"/>
    <mergeCell ref="F14:F16"/>
    <mergeCell ref="E17:E29"/>
    <mergeCell ref="F17:F29"/>
    <mergeCell ref="E30:E32"/>
    <mergeCell ref="F30:F32"/>
    <mergeCell ref="E34:E35"/>
    <mergeCell ref="F34:F35"/>
    <mergeCell ref="A96:A104"/>
    <mergeCell ref="D96:D110"/>
    <mergeCell ref="E97:E100"/>
    <mergeCell ref="G97:G100"/>
    <mergeCell ref="A73:A81"/>
    <mergeCell ref="D73:D81"/>
    <mergeCell ref="E73:E78"/>
    <mergeCell ref="E80:E81"/>
    <mergeCell ref="F80:F81"/>
    <mergeCell ref="G80:G81"/>
    <mergeCell ref="A93:U93"/>
    <mergeCell ref="A95:U95"/>
    <mergeCell ref="H97:H100"/>
    <mergeCell ref="I97:I100"/>
    <mergeCell ref="M97:M100"/>
    <mergeCell ref="O97:O100"/>
    <mergeCell ref="E101:E102"/>
    <mergeCell ref="H101:H102"/>
    <mergeCell ref="I101:I102"/>
    <mergeCell ref="M101:M102"/>
    <mergeCell ref="O101:O102"/>
    <mergeCell ref="A105:A107"/>
    <mergeCell ref="C105:C106"/>
    <mergeCell ref="A108:A110"/>
    <mergeCell ref="D37:D38"/>
    <mergeCell ref="E37:E38"/>
    <mergeCell ref="D39:D41"/>
    <mergeCell ref="E39:E41"/>
    <mergeCell ref="D43:D64"/>
    <mergeCell ref="E43:E64"/>
    <mergeCell ref="F43:F64"/>
    <mergeCell ref="D65:D66"/>
    <mergeCell ref="E65:E66"/>
    <mergeCell ref="F65:F66"/>
    <mergeCell ref="A70:U70"/>
    <mergeCell ref="A72:U72"/>
    <mergeCell ref="A82:U82"/>
    <mergeCell ref="A84:U84"/>
    <mergeCell ref="A85:A86"/>
    <mergeCell ref="B85:B86"/>
    <mergeCell ref="D85:D92"/>
    <mergeCell ref="E85:E90"/>
    <mergeCell ref="A87:A90"/>
    <mergeCell ref="B87:B90"/>
    <mergeCell ref="C88:C89"/>
    <mergeCell ref="F88:F89"/>
    <mergeCell ref="H88:H89"/>
    <mergeCell ref="I88:I89"/>
    <mergeCell ref="A91:A92"/>
    <mergeCell ref="B91:B92"/>
    <mergeCell ref="I80:I81"/>
    <mergeCell ref="E108:E110"/>
    <mergeCell ref="G108:G110"/>
    <mergeCell ref="H108:H110"/>
    <mergeCell ref="I108:I110"/>
    <mergeCell ref="M108:M110"/>
    <mergeCell ref="O108:O110"/>
    <mergeCell ref="A111:U111"/>
    <mergeCell ref="B112:B114"/>
    <mergeCell ref="C112:C114"/>
    <mergeCell ref="D112:D138"/>
    <mergeCell ref="E112:E138"/>
    <mergeCell ref="G112:G138"/>
    <mergeCell ref="B115:B123"/>
    <mergeCell ref="C115:C123"/>
    <mergeCell ref="B125:B126"/>
    <mergeCell ref="C125:C126"/>
    <mergeCell ref="B127:B128"/>
    <mergeCell ref="C127:C128"/>
    <mergeCell ref="B129:B132"/>
    <mergeCell ref="C129:C132"/>
    <mergeCell ref="I131:I132"/>
    <mergeCell ref="B133:B135"/>
    <mergeCell ref="C133:C135"/>
    <mergeCell ref="B136:B137"/>
    <mergeCell ref="C136:C137"/>
    <mergeCell ref="A139:U139"/>
    <mergeCell ref="A140:A156"/>
    <mergeCell ref="D140:D156"/>
    <mergeCell ref="A157:U157"/>
    <mergeCell ref="A158:A159"/>
    <mergeCell ref="D158:D166"/>
    <mergeCell ref="E158:E159"/>
    <mergeCell ref="F158:F159"/>
    <mergeCell ref="G158:G159"/>
    <mergeCell ref="H158:H159"/>
    <mergeCell ref="I158:I159"/>
    <mergeCell ref="J158:J159"/>
    <mergeCell ref="K158:K159"/>
    <mergeCell ref="L158:L159"/>
    <mergeCell ref="M158:M159"/>
    <mergeCell ref="O158:O159"/>
    <mergeCell ref="A160:A161"/>
    <mergeCell ref="E160:E161"/>
    <mergeCell ref="F160:F161"/>
    <mergeCell ref="G160:G161"/>
    <mergeCell ref="H160:H161"/>
    <mergeCell ref="I160:I161"/>
    <mergeCell ref="J160:J161"/>
    <mergeCell ref="K160:K161"/>
    <mergeCell ref="L160:L161"/>
    <mergeCell ref="M160:M161"/>
    <mergeCell ref="O160:O161"/>
    <mergeCell ref="A163:A164"/>
    <mergeCell ref="E163:E164"/>
    <mergeCell ref="F163:F164"/>
    <mergeCell ref="G163:G164"/>
    <mergeCell ref="H163:H164"/>
    <mergeCell ref="I163:I164"/>
    <mergeCell ref="M163:M164"/>
    <mergeCell ref="O163:O164"/>
    <mergeCell ref="A179:A182"/>
    <mergeCell ref="C179:C182"/>
    <mergeCell ref="M165:M166"/>
    <mergeCell ref="O165:O166"/>
    <mergeCell ref="A167:U167"/>
    <mergeCell ref="A168:A170"/>
    <mergeCell ref="B168:B170"/>
    <mergeCell ref="D168:D177"/>
    <mergeCell ref="E168:E177"/>
    <mergeCell ref="A171:A176"/>
    <mergeCell ref="A178:U178"/>
    <mergeCell ref="A165:A166"/>
    <mergeCell ref="E165:E166"/>
    <mergeCell ref="F165:F166"/>
    <mergeCell ref="G165:G166"/>
    <mergeCell ref="H165:H166"/>
    <mergeCell ref="I165:I166"/>
    <mergeCell ref="J165:J166"/>
    <mergeCell ref="K165:K166"/>
    <mergeCell ref="L165:L166"/>
  </mergeCell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08"/>
  <sheetViews>
    <sheetView tabSelected="1" topLeftCell="D4" zoomScale="90" zoomScaleNormal="90" zoomScaleSheetLayoutView="80" zoomScalePageLayoutView="147" workbookViewId="0">
      <selection activeCell="S14" sqref="S14"/>
    </sheetView>
  </sheetViews>
  <sheetFormatPr baseColWidth="10" defaultColWidth="17.28515625" defaultRowHeight="15" customHeight="1" x14ac:dyDescent="0.2"/>
  <cols>
    <col min="1" max="1" width="19.85546875" style="317" customWidth="1"/>
    <col min="2" max="2" width="14.42578125" style="317" customWidth="1"/>
    <col min="3" max="3" width="14.85546875" style="317" customWidth="1"/>
    <col min="4" max="4" width="13.5703125" style="317" customWidth="1"/>
    <col min="5" max="5" width="19.5703125" style="317" customWidth="1"/>
    <col min="6" max="6" width="12" style="317" customWidth="1"/>
    <col min="7" max="7" width="16.140625" style="317" customWidth="1"/>
    <col min="8" max="8" width="12.42578125" style="317" customWidth="1"/>
    <col min="9" max="9" width="16.140625" style="317" customWidth="1"/>
    <col min="10" max="10" width="11.42578125" style="317" hidden="1" customWidth="1"/>
    <col min="11" max="11" width="9.5703125" style="317" customWidth="1"/>
    <col min="12" max="12" width="9.5703125" style="317" hidden="1" customWidth="1"/>
    <col min="13" max="13" width="9.28515625" style="317" hidden="1" customWidth="1"/>
    <col min="14" max="15" width="15.42578125" style="317" customWidth="1"/>
    <col min="16" max="16" width="15.42578125" style="317" hidden="1" customWidth="1"/>
    <col min="17" max="17" width="17.28515625" style="317" hidden="1" customWidth="1"/>
    <col min="18" max="19" width="11.28515625" style="317" customWidth="1"/>
    <col min="20" max="20" width="18.28515625" style="317" hidden="1" customWidth="1"/>
    <col min="21" max="21" width="17.42578125" style="317" hidden="1" customWidth="1"/>
    <col min="22" max="22" width="14.7109375" style="317" hidden="1" customWidth="1"/>
    <col min="23" max="23" width="22.28515625" style="317" hidden="1" customWidth="1"/>
    <col min="24" max="24" width="25" style="317" hidden="1" customWidth="1"/>
    <col min="25" max="25" width="12.7109375" style="317" hidden="1" customWidth="1"/>
    <col min="26" max="26" width="10.85546875" style="317" customWidth="1"/>
    <col min="27" max="27" width="11.42578125" style="317" hidden="1" customWidth="1"/>
    <col min="28" max="28" width="11.7109375" style="317" hidden="1" customWidth="1"/>
    <col min="29" max="29" width="45" style="317" hidden="1" customWidth="1"/>
    <col min="30" max="30" width="51" style="428" customWidth="1"/>
    <col min="31" max="31" width="17.28515625" style="317"/>
    <col min="32" max="32" width="74.7109375" style="317" customWidth="1"/>
    <col min="33" max="16384" width="17.28515625" style="317"/>
  </cols>
  <sheetData>
    <row r="1" spans="1:30" s="314" customFormat="1" ht="36.75" customHeight="1" x14ac:dyDescent="0.2">
      <c r="A1" s="312"/>
      <c r="B1" s="312"/>
      <c r="C1" s="312"/>
      <c r="D1" s="312"/>
      <c r="E1" s="312"/>
      <c r="F1" s="312"/>
      <c r="G1" s="312"/>
      <c r="H1" s="312"/>
      <c r="I1" s="312"/>
      <c r="J1" s="312"/>
      <c r="K1" s="312"/>
      <c r="L1" s="312"/>
      <c r="M1" s="312"/>
      <c r="N1" s="312"/>
      <c r="O1" s="312"/>
      <c r="P1" s="312"/>
      <c r="Q1" s="312"/>
      <c r="R1" s="312"/>
      <c r="S1" s="312"/>
      <c r="T1" s="312"/>
      <c r="U1" s="312"/>
      <c r="V1" s="312"/>
      <c r="W1" s="312"/>
      <c r="X1" s="312"/>
      <c r="Y1" s="313"/>
      <c r="Z1" s="313"/>
      <c r="AD1" s="427"/>
    </row>
    <row r="2" spans="1:30" ht="28.5" customHeight="1" x14ac:dyDescent="0.2">
      <c r="A2" s="315"/>
      <c r="B2" s="315"/>
      <c r="C2" s="316" t="s">
        <v>1194</v>
      </c>
      <c r="D2" s="316"/>
      <c r="E2" s="316"/>
      <c r="F2" s="849" t="s">
        <v>31</v>
      </c>
      <c r="G2" s="849"/>
      <c r="H2" s="849"/>
      <c r="I2" s="849"/>
      <c r="J2" s="849"/>
      <c r="K2" s="849"/>
      <c r="L2" s="849"/>
      <c r="M2" s="849"/>
      <c r="N2" s="849"/>
      <c r="O2" s="849"/>
      <c r="P2" s="849"/>
      <c r="Q2" s="849"/>
      <c r="R2" s="849"/>
      <c r="S2" s="849"/>
      <c r="T2" s="849"/>
      <c r="U2" s="849"/>
      <c r="V2" s="316"/>
      <c r="W2" s="316"/>
      <c r="X2" s="316"/>
      <c r="Y2" s="316"/>
      <c r="Z2" s="316"/>
      <c r="AA2" s="316"/>
      <c r="AB2" s="316"/>
      <c r="AC2" s="316"/>
    </row>
    <row r="3" spans="1:30" ht="37.5" customHeight="1" x14ac:dyDescent="0.2">
      <c r="A3" s="318"/>
      <c r="B3" s="319"/>
      <c r="C3" s="319"/>
      <c r="D3" s="319"/>
      <c r="E3" s="319"/>
      <c r="F3" s="319"/>
      <c r="G3" s="850"/>
      <c r="H3" s="851"/>
      <c r="I3" s="851"/>
      <c r="J3" s="851"/>
      <c r="K3" s="851"/>
      <c r="L3" s="319"/>
      <c r="M3" s="852"/>
      <c r="N3" s="851"/>
      <c r="O3" s="850"/>
      <c r="P3" s="851"/>
      <c r="Q3" s="851"/>
      <c r="R3" s="851"/>
      <c r="S3" s="851"/>
      <c r="T3" s="320"/>
      <c r="U3" s="758" t="s">
        <v>1196</v>
      </c>
      <c r="V3" s="758"/>
      <c r="W3" s="379" t="s">
        <v>29</v>
      </c>
      <c r="X3" s="321"/>
      <c r="Z3" s="314"/>
      <c r="AA3" s="314"/>
      <c r="AB3" s="314"/>
      <c r="AC3" s="314"/>
    </row>
    <row r="4" spans="1:30" ht="30" customHeight="1" x14ac:dyDescent="0.2">
      <c r="A4" s="322" t="s">
        <v>0</v>
      </c>
      <c r="B4" s="753"/>
      <c r="C4" s="754"/>
      <c r="D4" s="754"/>
      <c r="E4" s="755"/>
      <c r="F4" s="320"/>
      <c r="G4" s="320"/>
      <c r="H4" s="313"/>
      <c r="I4" s="313"/>
      <c r="J4" s="313"/>
      <c r="K4" s="313"/>
      <c r="L4" s="320"/>
      <c r="N4" s="314"/>
      <c r="O4" s="323"/>
      <c r="P4" s="324"/>
      <c r="Q4" s="324"/>
      <c r="R4" s="324"/>
      <c r="S4" s="324"/>
      <c r="T4" s="324"/>
      <c r="U4" s="853" t="s">
        <v>1</v>
      </c>
      <c r="V4" s="854"/>
      <c r="W4" s="756"/>
      <c r="X4" s="757"/>
      <c r="Y4" s="325" t="s">
        <v>2</v>
      </c>
      <c r="Z4" s="543">
        <v>2017</v>
      </c>
      <c r="AA4" s="326"/>
      <c r="AB4" s="326"/>
      <c r="AC4" s="378" t="s">
        <v>30</v>
      </c>
    </row>
    <row r="5" spans="1:30" ht="15.75" customHeight="1" x14ac:dyDescent="0.2">
      <c r="A5" s="327"/>
      <c r="B5" s="328"/>
      <c r="C5" s="328"/>
      <c r="D5" s="328"/>
      <c r="E5" s="320"/>
      <c r="F5" s="320"/>
      <c r="G5" s="320"/>
      <c r="H5" s="313"/>
      <c r="I5" s="313"/>
      <c r="J5" s="313"/>
      <c r="K5" s="313"/>
      <c r="L5" s="320"/>
      <c r="M5" s="329"/>
      <c r="N5" s="330"/>
      <c r="O5" s="331"/>
      <c r="P5" s="332"/>
      <c r="Q5" s="332"/>
      <c r="R5" s="332"/>
      <c r="S5" s="332"/>
      <c r="T5" s="332"/>
      <c r="U5" s="320"/>
      <c r="V5" s="329"/>
      <c r="W5" s="330"/>
      <c r="X5" s="333"/>
      <c r="Y5" s="334"/>
      <c r="Z5" s="334"/>
      <c r="AB5" s="335"/>
    </row>
    <row r="6" spans="1:30" s="337" customFormat="1" ht="45.75" customHeight="1" x14ac:dyDescent="0.2">
      <c r="A6" s="336" t="s">
        <v>34</v>
      </c>
      <c r="B6" s="732" t="s">
        <v>35</v>
      </c>
      <c r="C6" s="732"/>
      <c r="D6" s="732"/>
      <c r="E6" s="732"/>
      <c r="F6" s="732"/>
      <c r="G6" s="732"/>
      <c r="H6" s="732"/>
      <c r="I6" s="732"/>
      <c r="J6" s="732"/>
      <c r="K6" s="732"/>
      <c r="L6" s="732"/>
      <c r="M6" s="732"/>
      <c r="N6" s="732"/>
      <c r="O6" s="732"/>
      <c r="P6" s="732"/>
      <c r="Q6" s="732"/>
      <c r="R6" s="732"/>
      <c r="S6" s="732"/>
      <c r="T6" s="732"/>
      <c r="U6" s="732"/>
      <c r="V6" s="732"/>
      <c r="W6" s="732"/>
      <c r="X6" s="732"/>
      <c r="Y6" s="732"/>
      <c r="Z6" s="732"/>
      <c r="AA6" s="732"/>
      <c r="AB6" s="732"/>
      <c r="AC6" s="732"/>
      <c r="AD6" s="732"/>
    </row>
    <row r="7" spans="1:30" s="337" customFormat="1" ht="12.75" customHeight="1" x14ac:dyDescent="0.2">
      <c r="A7" s="338"/>
      <c r="B7" s="339"/>
      <c r="C7" s="339"/>
      <c r="D7" s="339"/>
      <c r="E7" s="339"/>
      <c r="F7" s="339"/>
      <c r="G7" s="340"/>
      <c r="H7" s="340"/>
      <c r="I7" s="340"/>
      <c r="J7" s="340"/>
      <c r="K7" s="340"/>
      <c r="L7" s="340"/>
      <c r="M7" s="340"/>
      <c r="N7" s="340"/>
      <c r="O7" s="340"/>
      <c r="P7" s="340"/>
      <c r="Q7" s="340"/>
      <c r="R7" s="341"/>
      <c r="S7" s="341"/>
      <c r="T7" s="341"/>
      <c r="U7" s="341"/>
      <c r="V7" s="341"/>
      <c r="W7" s="341"/>
      <c r="X7" s="342"/>
      <c r="Y7" s="343"/>
      <c r="Z7" s="343"/>
      <c r="AD7" s="345"/>
    </row>
    <row r="8" spans="1:30" s="345" customFormat="1" ht="28.5" customHeight="1" x14ac:dyDescent="0.2">
      <c r="A8" s="383" t="s">
        <v>41</v>
      </c>
      <c r="B8" s="733" t="s">
        <v>248</v>
      </c>
      <c r="C8" s="733"/>
      <c r="D8" s="733"/>
      <c r="E8" s="733"/>
      <c r="F8" s="733"/>
      <c r="G8" s="733"/>
      <c r="H8" s="733"/>
      <c r="I8" s="733"/>
      <c r="J8" s="733"/>
      <c r="K8" s="733"/>
      <c r="L8" s="733"/>
      <c r="M8" s="733"/>
      <c r="N8" s="733"/>
      <c r="O8" s="733"/>
      <c r="P8" s="733"/>
      <c r="Q8" s="733"/>
      <c r="R8" s="733"/>
      <c r="S8" s="733"/>
      <c r="T8" s="733"/>
      <c r="U8" s="733"/>
      <c r="V8" s="733"/>
      <c r="W8" s="733"/>
      <c r="X8" s="733"/>
      <c r="Y8" s="733"/>
      <c r="Z8" s="733"/>
      <c r="AA8" s="733"/>
      <c r="AB8" s="733"/>
      <c r="AC8" s="733"/>
      <c r="AD8" s="733"/>
    </row>
    <row r="9" spans="1:30" s="337" customFormat="1" ht="12.75" customHeight="1" x14ac:dyDescent="0.2">
      <c r="A9" s="338"/>
      <c r="B9" s="339"/>
      <c r="C9" s="339"/>
      <c r="D9" s="339"/>
      <c r="E9" s="339"/>
      <c r="F9" s="339"/>
      <c r="G9" s="340"/>
      <c r="H9" s="340"/>
      <c r="I9" s="340"/>
      <c r="J9" s="340"/>
      <c r="K9" s="340"/>
      <c r="L9" s="340"/>
      <c r="M9" s="340"/>
      <c r="N9" s="340"/>
      <c r="O9" s="340"/>
      <c r="P9" s="340"/>
      <c r="Q9" s="340"/>
      <c r="R9" s="341"/>
      <c r="S9" s="341"/>
      <c r="T9" s="341"/>
      <c r="U9" s="341"/>
      <c r="V9" s="341"/>
      <c r="W9" s="341"/>
      <c r="X9" s="342"/>
      <c r="Y9" s="343"/>
      <c r="Z9" s="343"/>
      <c r="AD9" s="345"/>
    </row>
    <row r="10" spans="1:30" s="337" customFormat="1" ht="48.75" customHeight="1" x14ac:dyDescent="0.2">
      <c r="A10" s="790" t="s">
        <v>3</v>
      </c>
      <c r="B10" s="790" t="s">
        <v>4</v>
      </c>
      <c r="C10" s="790" t="s">
        <v>5</v>
      </c>
      <c r="D10" s="792" t="s">
        <v>6</v>
      </c>
      <c r="E10" s="792" t="s">
        <v>7</v>
      </c>
      <c r="F10" s="790" t="s">
        <v>8</v>
      </c>
      <c r="G10" s="790" t="s">
        <v>9</v>
      </c>
      <c r="H10" s="790" t="s">
        <v>10</v>
      </c>
      <c r="I10" s="790" t="s">
        <v>11</v>
      </c>
      <c r="J10" s="793" t="s">
        <v>12</v>
      </c>
      <c r="K10" s="794"/>
      <c r="L10" s="794"/>
      <c r="M10" s="742"/>
      <c r="N10" s="795" t="s">
        <v>13</v>
      </c>
      <c r="O10" s="796"/>
      <c r="P10" s="790" t="s">
        <v>14</v>
      </c>
      <c r="Q10" s="790" t="s">
        <v>15</v>
      </c>
      <c r="R10" s="741" t="s">
        <v>16</v>
      </c>
      <c r="S10" s="742"/>
      <c r="T10" s="741" t="s">
        <v>17</v>
      </c>
      <c r="U10" s="794"/>
      <c r="V10" s="794"/>
      <c r="W10" s="794"/>
      <c r="X10" s="794"/>
      <c r="Y10" s="734" t="s">
        <v>1193</v>
      </c>
      <c r="Z10" s="734"/>
      <c r="AA10" s="734"/>
      <c r="AB10" s="734"/>
      <c r="AC10" s="734"/>
      <c r="AD10" s="734"/>
    </row>
    <row r="11" spans="1:30" s="337" customFormat="1" ht="78.75" customHeight="1" x14ac:dyDescent="0.2">
      <c r="A11" s="791"/>
      <c r="B11" s="791"/>
      <c r="C11" s="791"/>
      <c r="D11" s="791"/>
      <c r="E11" s="791"/>
      <c r="F11" s="791"/>
      <c r="G11" s="791"/>
      <c r="H11" s="791"/>
      <c r="I11" s="791"/>
      <c r="J11" s="346" t="s">
        <v>18</v>
      </c>
      <c r="K11" s="346" t="s">
        <v>19</v>
      </c>
      <c r="L11" s="346" t="s">
        <v>20</v>
      </c>
      <c r="M11" s="346" t="s">
        <v>21</v>
      </c>
      <c r="N11" s="797"/>
      <c r="O11" s="798"/>
      <c r="P11" s="791"/>
      <c r="Q11" s="791"/>
      <c r="R11" s="346" t="s">
        <v>22</v>
      </c>
      <c r="S11" s="346" t="s">
        <v>23</v>
      </c>
      <c r="T11" s="347" t="s">
        <v>24</v>
      </c>
      <c r="U11" s="347" t="s">
        <v>25</v>
      </c>
      <c r="V11" s="348" t="s">
        <v>26</v>
      </c>
      <c r="W11" s="347" t="s">
        <v>27</v>
      </c>
      <c r="X11" s="380" t="s">
        <v>28</v>
      </c>
      <c r="Y11" s="381" t="s">
        <v>18</v>
      </c>
      <c r="Z11" s="382" t="s">
        <v>19</v>
      </c>
      <c r="AA11" s="382" t="s">
        <v>20</v>
      </c>
      <c r="AB11" s="382" t="s">
        <v>21</v>
      </c>
      <c r="AC11" s="381" t="s">
        <v>1195</v>
      </c>
      <c r="AD11" s="455" t="s">
        <v>1332</v>
      </c>
    </row>
    <row r="12" spans="1:30" s="345" customFormat="1" ht="30" customHeight="1" x14ac:dyDescent="0.2">
      <c r="A12" s="760" t="s">
        <v>40</v>
      </c>
      <c r="B12" s="760" t="s">
        <v>62</v>
      </c>
      <c r="C12" s="760" t="s">
        <v>435</v>
      </c>
      <c r="D12" s="830" t="s">
        <v>1333</v>
      </c>
      <c r="E12" s="786" t="s">
        <v>685</v>
      </c>
      <c r="F12" s="841">
        <v>2.5000000000000001E-2</v>
      </c>
      <c r="G12" s="779" t="s">
        <v>630</v>
      </c>
      <c r="H12" s="783">
        <v>1</v>
      </c>
      <c r="I12" s="779" t="s">
        <v>45</v>
      </c>
      <c r="J12" s="763"/>
      <c r="K12" s="763">
        <v>0.4</v>
      </c>
      <c r="L12" s="763">
        <v>0.7</v>
      </c>
      <c r="M12" s="763">
        <v>1</v>
      </c>
      <c r="N12" s="844" t="s">
        <v>631</v>
      </c>
      <c r="O12" s="845"/>
      <c r="P12" s="349">
        <v>0.25</v>
      </c>
      <c r="Q12" s="779" t="s">
        <v>635</v>
      </c>
      <c r="R12" s="350">
        <v>42767</v>
      </c>
      <c r="S12" s="350">
        <v>42794</v>
      </c>
      <c r="T12" s="857">
        <v>0</v>
      </c>
      <c r="U12" s="857">
        <v>0</v>
      </c>
      <c r="V12" s="857">
        <v>0</v>
      </c>
      <c r="W12" s="857">
        <v>0</v>
      </c>
      <c r="X12" s="779" t="s">
        <v>637</v>
      </c>
      <c r="Y12" s="847" t="s">
        <v>235</v>
      </c>
      <c r="Z12" s="1166">
        <v>0.4</v>
      </c>
      <c r="AA12" s="1166"/>
      <c r="AB12" s="1167"/>
      <c r="AC12" s="1168" t="s">
        <v>1323</v>
      </c>
      <c r="AD12" s="1168" t="s">
        <v>1485</v>
      </c>
    </row>
    <row r="13" spans="1:30" s="345" customFormat="1" ht="30" customHeight="1" x14ac:dyDescent="0.2">
      <c r="A13" s="760"/>
      <c r="B13" s="760"/>
      <c r="C13" s="760"/>
      <c r="D13" s="760"/>
      <c r="E13" s="787"/>
      <c r="F13" s="842"/>
      <c r="G13" s="780"/>
      <c r="H13" s="784"/>
      <c r="I13" s="780"/>
      <c r="J13" s="764"/>
      <c r="K13" s="764"/>
      <c r="L13" s="764"/>
      <c r="M13" s="764"/>
      <c r="N13" s="844" t="s">
        <v>632</v>
      </c>
      <c r="O13" s="845"/>
      <c r="P13" s="349">
        <v>0.25</v>
      </c>
      <c r="Q13" s="780"/>
      <c r="R13" s="350">
        <v>42795</v>
      </c>
      <c r="S13" s="350">
        <v>42825</v>
      </c>
      <c r="T13" s="858"/>
      <c r="U13" s="858"/>
      <c r="V13" s="858"/>
      <c r="W13" s="858"/>
      <c r="X13" s="780"/>
      <c r="Y13" s="764"/>
      <c r="Z13" s="1166"/>
      <c r="AA13" s="1166"/>
      <c r="AB13" s="1167"/>
      <c r="AC13" s="1169"/>
      <c r="AD13" s="1169"/>
    </row>
    <row r="14" spans="1:30" s="345" customFormat="1" ht="30" customHeight="1" x14ac:dyDescent="0.2">
      <c r="A14" s="760"/>
      <c r="B14" s="760"/>
      <c r="C14" s="760"/>
      <c r="D14" s="760"/>
      <c r="E14" s="787"/>
      <c r="F14" s="842"/>
      <c r="G14" s="780"/>
      <c r="H14" s="784"/>
      <c r="I14" s="780"/>
      <c r="J14" s="764"/>
      <c r="K14" s="764"/>
      <c r="L14" s="764"/>
      <c r="M14" s="764"/>
      <c r="N14" s="844" t="s">
        <v>633</v>
      </c>
      <c r="O14" s="845"/>
      <c r="P14" s="349">
        <v>0.25</v>
      </c>
      <c r="Q14" s="781"/>
      <c r="R14" s="350">
        <v>42809</v>
      </c>
      <c r="S14" s="350">
        <v>42094</v>
      </c>
      <c r="T14" s="858"/>
      <c r="U14" s="858"/>
      <c r="V14" s="858"/>
      <c r="W14" s="858"/>
      <c r="X14" s="780"/>
      <c r="Y14" s="764"/>
      <c r="Z14" s="1166"/>
      <c r="AA14" s="1166"/>
      <c r="AB14" s="1167"/>
      <c r="AC14" s="1169"/>
      <c r="AD14" s="1169"/>
    </row>
    <row r="15" spans="1:30" s="345" customFormat="1" ht="48" customHeight="1" x14ac:dyDescent="0.2">
      <c r="A15" s="760"/>
      <c r="B15" s="760"/>
      <c r="C15" s="760"/>
      <c r="D15" s="760"/>
      <c r="E15" s="788"/>
      <c r="F15" s="843"/>
      <c r="G15" s="781"/>
      <c r="H15" s="785"/>
      <c r="I15" s="781"/>
      <c r="J15" s="782"/>
      <c r="K15" s="782"/>
      <c r="L15" s="782"/>
      <c r="M15" s="782"/>
      <c r="N15" s="844" t="s">
        <v>634</v>
      </c>
      <c r="O15" s="846"/>
      <c r="P15" s="349">
        <v>0.25</v>
      </c>
      <c r="Q15" s="352" t="s">
        <v>636</v>
      </c>
      <c r="R15" s="350">
        <v>42736</v>
      </c>
      <c r="S15" s="350">
        <v>43100</v>
      </c>
      <c r="T15" s="859"/>
      <c r="U15" s="859"/>
      <c r="V15" s="859"/>
      <c r="W15" s="859"/>
      <c r="X15" s="781"/>
      <c r="Y15" s="782"/>
      <c r="Z15" s="1170"/>
      <c r="AA15" s="1170"/>
      <c r="AB15" s="1171"/>
      <c r="AC15" s="1172"/>
      <c r="AD15" s="1172"/>
    </row>
    <row r="16" spans="1:30" s="337" customFormat="1" ht="10.5" customHeight="1" x14ac:dyDescent="0.2">
      <c r="A16" s="343"/>
      <c r="B16" s="343"/>
      <c r="C16" s="343"/>
      <c r="D16" s="343"/>
      <c r="E16" s="343"/>
      <c r="F16" s="343"/>
      <c r="G16" s="343"/>
      <c r="H16" s="343"/>
      <c r="I16" s="343"/>
      <c r="J16" s="343"/>
      <c r="K16" s="343"/>
      <c r="L16" s="343"/>
      <c r="M16" s="343"/>
      <c r="N16" s="343"/>
      <c r="O16" s="343"/>
      <c r="P16" s="343"/>
      <c r="Q16" s="343"/>
      <c r="R16" s="343"/>
      <c r="S16" s="343"/>
      <c r="T16" s="343"/>
      <c r="U16" s="343"/>
      <c r="V16" s="343"/>
      <c r="W16" s="343"/>
      <c r="X16" s="343"/>
      <c r="Y16" s="343"/>
      <c r="Z16" s="343"/>
      <c r="AD16" s="345"/>
    </row>
    <row r="17" spans="1:30" s="345" customFormat="1" ht="28.5" customHeight="1" x14ac:dyDescent="0.2">
      <c r="A17" s="383" t="s">
        <v>61</v>
      </c>
      <c r="B17" s="733" t="s">
        <v>247</v>
      </c>
      <c r="C17" s="733"/>
      <c r="D17" s="733"/>
      <c r="E17" s="733"/>
      <c r="F17" s="733"/>
      <c r="G17" s="733"/>
      <c r="H17" s="733"/>
      <c r="I17" s="733"/>
      <c r="J17" s="733"/>
      <c r="K17" s="733"/>
      <c r="L17" s="733"/>
      <c r="M17" s="733"/>
      <c r="N17" s="733"/>
      <c r="O17" s="733"/>
      <c r="P17" s="733"/>
      <c r="Q17" s="733"/>
      <c r="R17" s="733"/>
      <c r="S17" s="733"/>
      <c r="T17" s="733"/>
      <c r="U17" s="733"/>
      <c r="V17" s="733"/>
      <c r="W17" s="733"/>
      <c r="X17" s="733"/>
      <c r="Y17" s="733"/>
      <c r="Z17" s="733"/>
      <c r="AA17" s="733"/>
      <c r="AB17" s="733"/>
      <c r="AC17" s="733"/>
      <c r="AD17" s="733"/>
    </row>
    <row r="18" spans="1:30" s="337" customFormat="1" ht="10.5" customHeight="1" x14ac:dyDescent="0.2">
      <c r="A18" s="343"/>
      <c r="B18" s="343"/>
      <c r="C18" s="343"/>
      <c r="D18" s="343"/>
      <c r="E18" s="343"/>
      <c r="F18" s="343"/>
      <c r="G18" s="343"/>
      <c r="H18" s="343"/>
      <c r="I18" s="343"/>
      <c r="J18" s="343"/>
      <c r="K18" s="343"/>
      <c r="L18" s="343"/>
      <c r="M18" s="343"/>
      <c r="N18" s="343"/>
      <c r="O18" s="343"/>
      <c r="P18" s="343"/>
      <c r="Q18" s="343"/>
      <c r="R18" s="343"/>
      <c r="S18" s="343"/>
      <c r="T18" s="343"/>
      <c r="U18" s="343"/>
      <c r="V18" s="343"/>
      <c r="W18" s="343"/>
      <c r="X18" s="343"/>
      <c r="Y18" s="343"/>
      <c r="Z18" s="343"/>
      <c r="AD18" s="345"/>
    </row>
    <row r="19" spans="1:30" s="337" customFormat="1" ht="51.75" customHeight="1" x14ac:dyDescent="0.2">
      <c r="A19" s="790" t="s">
        <v>3</v>
      </c>
      <c r="B19" s="790" t="s">
        <v>4</v>
      </c>
      <c r="C19" s="790" t="s">
        <v>5</v>
      </c>
      <c r="D19" s="792" t="s">
        <v>6</v>
      </c>
      <c r="E19" s="792" t="s">
        <v>7</v>
      </c>
      <c r="F19" s="790" t="s">
        <v>8</v>
      </c>
      <c r="G19" s="790" t="s">
        <v>9</v>
      </c>
      <c r="H19" s="790" t="s">
        <v>10</v>
      </c>
      <c r="I19" s="790" t="s">
        <v>11</v>
      </c>
      <c r="J19" s="793" t="s">
        <v>12</v>
      </c>
      <c r="K19" s="794"/>
      <c r="L19" s="794"/>
      <c r="M19" s="742"/>
      <c r="N19" s="795" t="s">
        <v>13</v>
      </c>
      <c r="O19" s="796"/>
      <c r="P19" s="790" t="s">
        <v>14</v>
      </c>
      <c r="Q19" s="790" t="s">
        <v>15</v>
      </c>
      <c r="R19" s="741" t="s">
        <v>16</v>
      </c>
      <c r="S19" s="742"/>
      <c r="T19" s="741" t="s">
        <v>17</v>
      </c>
      <c r="U19" s="794"/>
      <c r="V19" s="794"/>
      <c r="W19" s="794"/>
      <c r="X19" s="794"/>
      <c r="Y19" s="734" t="s">
        <v>1193</v>
      </c>
      <c r="Z19" s="734"/>
      <c r="AA19" s="734"/>
      <c r="AB19" s="734"/>
      <c r="AC19" s="734"/>
      <c r="AD19" s="734"/>
    </row>
    <row r="20" spans="1:30" s="337" customFormat="1" ht="57" customHeight="1" x14ac:dyDescent="0.2">
      <c r="A20" s="791"/>
      <c r="B20" s="791"/>
      <c r="C20" s="791"/>
      <c r="D20" s="791"/>
      <c r="E20" s="791"/>
      <c r="F20" s="791"/>
      <c r="G20" s="791"/>
      <c r="H20" s="791"/>
      <c r="I20" s="791"/>
      <c r="J20" s="346" t="s">
        <v>18</v>
      </c>
      <c r="K20" s="346" t="s">
        <v>19</v>
      </c>
      <c r="L20" s="346" t="s">
        <v>20</v>
      </c>
      <c r="M20" s="346" t="s">
        <v>21</v>
      </c>
      <c r="N20" s="797"/>
      <c r="O20" s="798"/>
      <c r="P20" s="791"/>
      <c r="Q20" s="791"/>
      <c r="R20" s="346" t="s">
        <v>22</v>
      </c>
      <c r="S20" s="346" t="s">
        <v>23</v>
      </c>
      <c r="T20" s="347" t="s">
        <v>24</v>
      </c>
      <c r="U20" s="347" t="s">
        <v>25</v>
      </c>
      <c r="V20" s="348" t="s">
        <v>26</v>
      </c>
      <c r="W20" s="347" t="s">
        <v>27</v>
      </c>
      <c r="X20" s="346" t="s">
        <v>28</v>
      </c>
      <c r="Y20" s="381" t="s">
        <v>18</v>
      </c>
      <c r="Z20" s="382" t="s">
        <v>19</v>
      </c>
      <c r="AA20" s="382" t="s">
        <v>20</v>
      </c>
      <c r="AB20" s="382" t="s">
        <v>21</v>
      </c>
      <c r="AC20" s="381" t="s">
        <v>1195</v>
      </c>
      <c r="AD20" s="455" t="s">
        <v>1332</v>
      </c>
    </row>
    <row r="21" spans="1:30" s="345" customFormat="1" ht="231" customHeight="1" x14ac:dyDescent="0.2">
      <c r="A21" s="776" t="s">
        <v>252</v>
      </c>
      <c r="B21" s="776" t="s">
        <v>252</v>
      </c>
      <c r="C21" s="776" t="s">
        <v>253</v>
      </c>
      <c r="D21" s="778" t="s">
        <v>1334</v>
      </c>
      <c r="E21" s="353" t="s">
        <v>276</v>
      </c>
      <c r="F21" s="354">
        <v>0.05</v>
      </c>
      <c r="G21" s="353" t="s">
        <v>277</v>
      </c>
      <c r="H21" s="355">
        <v>1</v>
      </c>
      <c r="I21" s="356" t="s">
        <v>45</v>
      </c>
      <c r="J21" s="357">
        <v>0.1</v>
      </c>
      <c r="K21" s="357">
        <v>0.9</v>
      </c>
      <c r="L21" s="357">
        <v>1</v>
      </c>
      <c r="M21" s="357">
        <v>1</v>
      </c>
      <c r="N21" s="789" t="s">
        <v>278</v>
      </c>
      <c r="O21" s="789"/>
      <c r="P21" s="358">
        <v>1</v>
      </c>
      <c r="Q21" s="359" t="s">
        <v>279</v>
      </c>
      <c r="R21" s="360">
        <v>42751</v>
      </c>
      <c r="S21" s="360">
        <v>43008</v>
      </c>
      <c r="T21" s="361">
        <v>0</v>
      </c>
      <c r="U21" s="361">
        <v>0</v>
      </c>
      <c r="V21" s="361">
        <v>0</v>
      </c>
      <c r="W21" s="361">
        <v>0</v>
      </c>
      <c r="X21" s="362"/>
      <c r="Y21" s="357">
        <v>0</v>
      </c>
      <c r="Z21" s="454">
        <v>0.64</v>
      </c>
      <c r="AA21" s="362"/>
      <c r="AB21" s="362"/>
      <c r="AC21" s="391" t="s">
        <v>1197</v>
      </c>
      <c r="AD21" s="545" t="s">
        <v>1336</v>
      </c>
    </row>
    <row r="22" spans="1:30" s="345" customFormat="1" ht="256.5" customHeight="1" x14ac:dyDescent="0.2">
      <c r="A22" s="777"/>
      <c r="B22" s="777"/>
      <c r="C22" s="777"/>
      <c r="D22" s="777"/>
      <c r="E22" s="353" t="s">
        <v>280</v>
      </c>
      <c r="F22" s="354">
        <v>0.05</v>
      </c>
      <c r="G22" s="353" t="s">
        <v>281</v>
      </c>
      <c r="H22" s="355">
        <v>1</v>
      </c>
      <c r="I22" s="356" t="s">
        <v>45</v>
      </c>
      <c r="J22" s="357">
        <v>0.1</v>
      </c>
      <c r="K22" s="357">
        <v>0.5</v>
      </c>
      <c r="L22" s="357">
        <v>0.75</v>
      </c>
      <c r="M22" s="357">
        <v>1</v>
      </c>
      <c r="N22" s="789" t="s">
        <v>282</v>
      </c>
      <c r="O22" s="789"/>
      <c r="P22" s="358">
        <v>1</v>
      </c>
      <c r="Q22" s="359" t="s">
        <v>283</v>
      </c>
      <c r="R22" s="360">
        <v>42751</v>
      </c>
      <c r="S22" s="360">
        <v>43100</v>
      </c>
      <c r="T22" s="361">
        <v>0</v>
      </c>
      <c r="U22" s="361">
        <v>0</v>
      </c>
      <c r="V22" s="361">
        <v>0</v>
      </c>
      <c r="W22" s="361">
        <v>0</v>
      </c>
      <c r="X22" s="362"/>
      <c r="Y22" s="357">
        <v>0.15</v>
      </c>
      <c r="Z22" s="454">
        <v>0.47</v>
      </c>
      <c r="AA22" s="362"/>
      <c r="AB22" s="362"/>
      <c r="AC22" s="391" t="s">
        <v>1198</v>
      </c>
      <c r="AD22" s="545" t="s">
        <v>1335</v>
      </c>
    </row>
    <row r="23" spans="1:30" s="345" customFormat="1" ht="265.5" customHeight="1" x14ac:dyDescent="0.2">
      <c r="A23" s="777"/>
      <c r="B23" s="777"/>
      <c r="C23" s="777"/>
      <c r="D23" s="777"/>
      <c r="E23" s="353" t="s">
        <v>284</v>
      </c>
      <c r="F23" s="354">
        <v>0.05</v>
      </c>
      <c r="G23" s="353" t="s">
        <v>285</v>
      </c>
      <c r="H23" s="355">
        <v>1</v>
      </c>
      <c r="I23" s="356" t="s">
        <v>45</v>
      </c>
      <c r="J23" s="357">
        <v>0.1</v>
      </c>
      <c r="K23" s="357">
        <v>0.5</v>
      </c>
      <c r="L23" s="357">
        <v>0.75</v>
      </c>
      <c r="M23" s="357">
        <v>1</v>
      </c>
      <c r="N23" s="789" t="s">
        <v>286</v>
      </c>
      <c r="O23" s="789"/>
      <c r="P23" s="358">
        <v>1</v>
      </c>
      <c r="Q23" s="359" t="s">
        <v>287</v>
      </c>
      <c r="R23" s="360">
        <v>42751</v>
      </c>
      <c r="S23" s="360">
        <v>43100</v>
      </c>
      <c r="T23" s="361">
        <v>0</v>
      </c>
      <c r="U23" s="361">
        <v>0</v>
      </c>
      <c r="V23" s="361">
        <v>0</v>
      </c>
      <c r="W23" s="361">
        <v>0</v>
      </c>
      <c r="X23" s="362"/>
      <c r="Y23" s="357">
        <v>0.16</v>
      </c>
      <c r="Z23" s="454">
        <v>0.47</v>
      </c>
      <c r="AA23" s="362"/>
      <c r="AB23" s="362"/>
      <c r="AC23" s="391" t="s">
        <v>1199</v>
      </c>
      <c r="AD23" s="545" t="s">
        <v>1337</v>
      </c>
    </row>
    <row r="24" spans="1:30" s="345" customFormat="1" ht="221.25" customHeight="1" x14ac:dyDescent="0.2">
      <c r="A24" s="777"/>
      <c r="B24" s="777"/>
      <c r="C24" s="777"/>
      <c r="D24" s="777"/>
      <c r="E24" s="353" t="s">
        <v>288</v>
      </c>
      <c r="F24" s="354">
        <v>0.05</v>
      </c>
      <c r="G24" s="353" t="s">
        <v>289</v>
      </c>
      <c r="H24" s="355">
        <v>1</v>
      </c>
      <c r="I24" s="356" t="s">
        <v>45</v>
      </c>
      <c r="J24" s="357">
        <v>0.3</v>
      </c>
      <c r="K24" s="357">
        <v>0.8</v>
      </c>
      <c r="L24" s="357">
        <v>1</v>
      </c>
      <c r="M24" s="357">
        <v>1</v>
      </c>
      <c r="N24" s="789" t="s">
        <v>290</v>
      </c>
      <c r="O24" s="789"/>
      <c r="P24" s="358">
        <v>1</v>
      </c>
      <c r="Q24" s="359" t="s">
        <v>291</v>
      </c>
      <c r="R24" s="360">
        <v>42751</v>
      </c>
      <c r="S24" s="360">
        <v>43100</v>
      </c>
      <c r="T24" s="361">
        <v>0</v>
      </c>
      <c r="U24" s="361">
        <v>0</v>
      </c>
      <c r="V24" s="361">
        <v>0</v>
      </c>
      <c r="W24" s="361">
        <v>0</v>
      </c>
      <c r="X24" s="362"/>
      <c r="Y24" s="357">
        <v>0.4</v>
      </c>
      <c r="Z24" s="454">
        <v>0.6</v>
      </c>
      <c r="AA24" s="362"/>
      <c r="AB24" s="362"/>
      <c r="AC24" s="391" t="s">
        <v>1200</v>
      </c>
      <c r="AD24" s="545" t="s">
        <v>1338</v>
      </c>
    </row>
    <row r="25" spans="1:30" s="345" customFormat="1" ht="206.25" customHeight="1" x14ac:dyDescent="0.2">
      <c r="A25" s="777"/>
      <c r="B25" s="777"/>
      <c r="C25" s="777"/>
      <c r="D25" s="777"/>
      <c r="E25" s="353" t="s">
        <v>292</v>
      </c>
      <c r="F25" s="354">
        <v>0.05</v>
      </c>
      <c r="G25" s="353" t="s">
        <v>293</v>
      </c>
      <c r="H25" s="355">
        <v>1</v>
      </c>
      <c r="I25" s="356" t="s">
        <v>45</v>
      </c>
      <c r="J25" s="357">
        <v>0.1</v>
      </c>
      <c r="K25" s="357">
        <v>0.3</v>
      </c>
      <c r="L25" s="357">
        <v>0.7</v>
      </c>
      <c r="M25" s="357">
        <v>1</v>
      </c>
      <c r="N25" s="789" t="s">
        <v>294</v>
      </c>
      <c r="O25" s="789"/>
      <c r="P25" s="358">
        <v>1</v>
      </c>
      <c r="Q25" s="359" t="s">
        <v>295</v>
      </c>
      <c r="R25" s="360">
        <v>42751</v>
      </c>
      <c r="S25" s="360">
        <v>43100</v>
      </c>
      <c r="T25" s="361">
        <v>0</v>
      </c>
      <c r="U25" s="361">
        <v>0</v>
      </c>
      <c r="V25" s="361">
        <v>0</v>
      </c>
      <c r="W25" s="361">
        <v>0</v>
      </c>
      <c r="X25" s="362"/>
      <c r="Y25" s="357">
        <v>0.2</v>
      </c>
      <c r="Z25" s="544">
        <v>0.47</v>
      </c>
      <c r="AA25" s="351"/>
      <c r="AB25" s="351"/>
      <c r="AC25" s="391" t="s">
        <v>1201</v>
      </c>
      <c r="AD25" s="545" t="s">
        <v>1339</v>
      </c>
    </row>
    <row r="26" spans="1:30" s="345" customFormat="1" ht="189" customHeight="1" x14ac:dyDescent="0.2">
      <c r="A26" s="777"/>
      <c r="B26" s="777"/>
      <c r="C26" s="777"/>
      <c r="D26" s="777"/>
      <c r="E26" s="353" t="s">
        <v>296</v>
      </c>
      <c r="F26" s="354">
        <v>0.05</v>
      </c>
      <c r="G26" s="353" t="s">
        <v>297</v>
      </c>
      <c r="H26" s="355">
        <v>1</v>
      </c>
      <c r="I26" s="356" t="s">
        <v>45</v>
      </c>
      <c r="J26" s="357">
        <v>0.3</v>
      </c>
      <c r="K26" s="357">
        <v>0.8</v>
      </c>
      <c r="L26" s="357">
        <v>1</v>
      </c>
      <c r="M26" s="357">
        <v>1</v>
      </c>
      <c r="N26" s="789" t="s">
        <v>298</v>
      </c>
      <c r="O26" s="789"/>
      <c r="P26" s="358">
        <v>1</v>
      </c>
      <c r="Q26" s="359" t="s">
        <v>299</v>
      </c>
      <c r="R26" s="360">
        <v>42751</v>
      </c>
      <c r="S26" s="360">
        <v>43100</v>
      </c>
      <c r="T26" s="361">
        <v>0</v>
      </c>
      <c r="U26" s="361">
        <v>0</v>
      </c>
      <c r="V26" s="361">
        <v>0</v>
      </c>
      <c r="W26" s="361">
        <v>0</v>
      </c>
      <c r="X26" s="362"/>
      <c r="Y26" s="357">
        <v>0.35</v>
      </c>
      <c r="Z26" s="544">
        <v>0.47</v>
      </c>
      <c r="AA26" s="351"/>
      <c r="AB26" s="351"/>
      <c r="AC26" s="391" t="s">
        <v>1202</v>
      </c>
      <c r="AD26" s="545" t="s">
        <v>1340</v>
      </c>
    </row>
    <row r="27" spans="1:30" s="345" customFormat="1" ht="181.5" customHeight="1" x14ac:dyDescent="0.2">
      <c r="A27" s="777"/>
      <c r="B27" s="777"/>
      <c r="C27" s="777"/>
      <c r="D27" s="777"/>
      <c r="E27" s="353" t="s">
        <v>300</v>
      </c>
      <c r="F27" s="354">
        <v>0.05</v>
      </c>
      <c r="G27" s="353" t="s">
        <v>301</v>
      </c>
      <c r="H27" s="355">
        <v>1</v>
      </c>
      <c r="I27" s="356" t="s">
        <v>45</v>
      </c>
      <c r="J27" s="357">
        <v>0.2</v>
      </c>
      <c r="K27" s="357">
        <v>0.5</v>
      </c>
      <c r="L27" s="357">
        <v>0.8</v>
      </c>
      <c r="M27" s="357">
        <v>1</v>
      </c>
      <c r="N27" s="789" t="s">
        <v>302</v>
      </c>
      <c r="O27" s="789"/>
      <c r="P27" s="358">
        <v>1</v>
      </c>
      <c r="Q27" s="359" t="s">
        <v>303</v>
      </c>
      <c r="R27" s="360">
        <v>42751</v>
      </c>
      <c r="S27" s="360">
        <v>43100</v>
      </c>
      <c r="T27" s="361">
        <v>0</v>
      </c>
      <c r="U27" s="361">
        <v>0</v>
      </c>
      <c r="V27" s="361">
        <v>0</v>
      </c>
      <c r="W27" s="361">
        <v>0</v>
      </c>
      <c r="X27" s="362"/>
      <c r="Y27" s="357">
        <v>0.3</v>
      </c>
      <c r="Z27" s="544">
        <v>0.47</v>
      </c>
      <c r="AA27" s="351"/>
      <c r="AB27" s="351"/>
      <c r="AC27" s="391" t="s">
        <v>1203</v>
      </c>
      <c r="AD27" s="545" t="s">
        <v>1341</v>
      </c>
    </row>
    <row r="28" spans="1:30" s="345" customFormat="1" ht="208.5" customHeight="1" x14ac:dyDescent="0.2">
      <c r="A28" s="746"/>
      <c r="B28" s="746"/>
      <c r="C28" s="746"/>
      <c r="D28" s="746"/>
      <c r="E28" s="363" t="s">
        <v>304</v>
      </c>
      <c r="F28" s="354">
        <v>0.05</v>
      </c>
      <c r="G28" s="353" t="s">
        <v>305</v>
      </c>
      <c r="H28" s="355">
        <v>1</v>
      </c>
      <c r="I28" s="356" t="s">
        <v>45</v>
      </c>
      <c r="J28" s="357">
        <v>0</v>
      </c>
      <c r="K28" s="357">
        <v>0.5</v>
      </c>
      <c r="L28" s="357">
        <v>1</v>
      </c>
      <c r="M28" s="357">
        <v>1</v>
      </c>
      <c r="N28" s="789" t="s">
        <v>306</v>
      </c>
      <c r="O28" s="789"/>
      <c r="P28" s="358">
        <v>1</v>
      </c>
      <c r="Q28" s="359" t="s">
        <v>307</v>
      </c>
      <c r="R28" s="360">
        <v>42751</v>
      </c>
      <c r="S28" s="360">
        <v>43100</v>
      </c>
      <c r="T28" s="361">
        <v>0</v>
      </c>
      <c r="U28" s="361">
        <v>0</v>
      </c>
      <c r="V28" s="361">
        <v>0</v>
      </c>
      <c r="W28" s="361">
        <v>0</v>
      </c>
      <c r="X28" s="362"/>
      <c r="Y28" s="357">
        <v>0.15</v>
      </c>
      <c r="Z28" s="544">
        <v>0.47</v>
      </c>
      <c r="AA28" s="351"/>
      <c r="AB28" s="351"/>
      <c r="AC28" s="391" t="s">
        <v>1204</v>
      </c>
      <c r="AD28" s="545" t="s">
        <v>1342</v>
      </c>
    </row>
    <row r="29" spans="1:30" s="337" customFormat="1" ht="10.5" customHeight="1" x14ac:dyDescent="0.2">
      <c r="A29" s="343"/>
      <c r="B29" s="343"/>
      <c r="C29" s="343"/>
      <c r="D29" s="343"/>
      <c r="E29" s="343"/>
      <c r="F29" s="343"/>
      <c r="G29" s="343"/>
      <c r="H29" s="343"/>
      <c r="I29" s="343"/>
      <c r="J29" s="343"/>
      <c r="K29" s="343"/>
      <c r="L29" s="343"/>
      <c r="M29" s="343"/>
      <c r="N29" s="343"/>
      <c r="O29" s="343"/>
      <c r="P29" s="343"/>
      <c r="Q29" s="343"/>
      <c r="R29" s="343"/>
      <c r="S29" s="343"/>
      <c r="T29" s="343"/>
      <c r="U29" s="343"/>
      <c r="V29" s="343"/>
      <c r="W29" s="343"/>
      <c r="X29" s="343"/>
      <c r="Y29" s="343"/>
      <c r="Z29" s="343"/>
      <c r="AD29" s="345"/>
    </row>
    <row r="30" spans="1:30" s="337" customFormat="1" ht="10.5" customHeight="1" x14ac:dyDescent="0.2">
      <c r="A30" s="343"/>
      <c r="B30" s="343"/>
      <c r="C30" s="343"/>
      <c r="D30" s="343"/>
      <c r="E30" s="343"/>
      <c r="F30" s="343"/>
      <c r="G30" s="343"/>
      <c r="H30" s="343"/>
      <c r="I30" s="343"/>
      <c r="J30" s="343"/>
      <c r="K30" s="343"/>
      <c r="L30" s="343"/>
      <c r="M30" s="343"/>
      <c r="N30" s="343"/>
      <c r="O30" s="343"/>
      <c r="P30" s="343"/>
      <c r="Q30" s="343"/>
      <c r="R30" s="343"/>
      <c r="S30" s="343"/>
      <c r="T30" s="343"/>
      <c r="U30" s="343"/>
      <c r="V30" s="343"/>
      <c r="W30" s="343"/>
      <c r="X30" s="343"/>
      <c r="Y30" s="343"/>
      <c r="Z30" s="343"/>
      <c r="AD30" s="345"/>
    </row>
    <row r="31" spans="1:30" s="345" customFormat="1" ht="28.5" customHeight="1" x14ac:dyDescent="0.2">
      <c r="A31" s="383" t="s">
        <v>94</v>
      </c>
      <c r="B31" s="733" t="s">
        <v>249</v>
      </c>
      <c r="C31" s="733"/>
      <c r="D31" s="733"/>
      <c r="E31" s="733"/>
      <c r="F31" s="733"/>
      <c r="G31" s="733"/>
      <c r="H31" s="733"/>
      <c r="I31" s="733"/>
      <c r="J31" s="733"/>
      <c r="K31" s="733"/>
      <c r="L31" s="733"/>
      <c r="M31" s="733"/>
      <c r="N31" s="733"/>
      <c r="O31" s="733"/>
      <c r="P31" s="733"/>
      <c r="Q31" s="733"/>
      <c r="R31" s="733"/>
      <c r="S31" s="733"/>
      <c r="T31" s="733"/>
      <c r="U31" s="733"/>
      <c r="V31" s="733"/>
      <c r="W31" s="733"/>
      <c r="X31" s="733"/>
      <c r="Y31" s="733"/>
      <c r="Z31" s="733"/>
      <c r="AA31" s="733"/>
      <c r="AB31" s="733"/>
      <c r="AC31" s="733"/>
      <c r="AD31" s="733"/>
    </row>
    <row r="32" spans="1:30" s="337" customFormat="1" ht="10.5" customHeight="1" x14ac:dyDescent="0.2">
      <c r="A32" s="343"/>
      <c r="B32" s="343"/>
      <c r="C32" s="343"/>
      <c r="D32" s="343"/>
      <c r="E32" s="343"/>
      <c r="F32" s="343"/>
      <c r="G32" s="343"/>
      <c r="H32" s="343"/>
      <c r="I32" s="343"/>
      <c r="J32" s="343"/>
      <c r="K32" s="343"/>
      <c r="L32" s="343"/>
      <c r="M32" s="343"/>
      <c r="N32" s="343"/>
      <c r="O32" s="343"/>
      <c r="P32" s="343"/>
      <c r="Q32" s="343"/>
      <c r="R32" s="343"/>
      <c r="S32" s="343"/>
      <c r="T32" s="343"/>
      <c r="U32" s="343"/>
      <c r="V32" s="343"/>
      <c r="W32" s="343"/>
      <c r="X32" s="343"/>
      <c r="Y32" s="343"/>
      <c r="Z32" s="343"/>
      <c r="AD32" s="345"/>
    </row>
    <row r="33" spans="1:30" s="337" customFormat="1" ht="54" customHeight="1" x14ac:dyDescent="0.2">
      <c r="A33" s="790" t="s">
        <v>3</v>
      </c>
      <c r="B33" s="790" t="s">
        <v>4</v>
      </c>
      <c r="C33" s="790" t="s">
        <v>5</v>
      </c>
      <c r="D33" s="792" t="s">
        <v>6</v>
      </c>
      <c r="E33" s="792" t="s">
        <v>7</v>
      </c>
      <c r="F33" s="790" t="s">
        <v>8</v>
      </c>
      <c r="G33" s="790" t="s">
        <v>9</v>
      </c>
      <c r="H33" s="790" t="s">
        <v>10</v>
      </c>
      <c r="I33" s="790" t="s">
        <v>11</v>
      </c>
      <c r="J33" s="793" t="s">
        <v>12</v>
      </c>
      <c r="K33" s="794"/>
      <c r="L33" s="794"/>
      <c r="M33" s="742"/>
      <c r="N33" s="795" t="s">
        <v>13</v>
      </c>
      <c r="O33" s="796"/>
      <c r="P33" s="790" t="s">
        <v>14</v>
      </c>
      <c r="Q33" s="790" t="s">
        <v>15</v>
      </c>
      <c r="R33" s="741" t="s">
        <v>16</v>
      </c>
      <c r="S33" s="742"/>
      <c r="T33" s="741" t="s">
        <v>17</v>
      </c>
      <c r="U33" s="794"/>
      <c r="V33" s="794"/>
      <c r="W33" s="794"/>
      <c r="X33" s="794"/>
      <c r="Y33" s="734" t="s">
        <v>1193</v>
      </c>
      <c r="Z33" s="734"/>
      <c r="AA33" s="734"/>
      <c r="AB33" s="734"/>
      <c r="AC33" s="734"/>
      <c r="AD33" s="734"/>
    </row>
    <row r="34" spans="1:30" s="337" customFormat="1" ht="57" customHeight="1" x14ac:dyDescent="0.2">
      <c r="A34" s="791"/>
      <c r="B34" s="791"/>
      <c r="C34" s="791"/>
      <c r="D34" s="791"/>
      <c r="E34" s="791"/>
      <c r="F34" s="791"/>
      <c r="G34" s="791"/>
      <c r="H34" s="791"/>
      <c r="I34" s="791"/>
      <c r="J34" s="346" t="s">
        <v>18</v>
      </c>
      <c r="K34" s="346" t="s">
        <v>19</v>
      </c>
      <c r="L34" s="346" t="s">
        <v>20</v>
      </c>
      <c r="M34" s="346" t="s">
        <v>21</v>
      </c>
      <c r="N34" s="797"/>
      <c r="O34" s="798"/>
      <c r="P34" s="791"/>
      <c r="Q34" s="791"/>
      <c r="R34" s="346" t="s">
        <v>22</v>
      </c>
      <c r="S34" s="346" t="s">
        <v>23</v>
      </c>
      <c r="T34" s="347" t="s">
        <v>24</v>
      </c>
      <c r="U34" s="347" t="s">
        <v>25</v>
      </c>
      <c r="V34" s="348" t="s">
        <v>26</v>
      </c>
      <c r="W34" s="347" t="s">
        <v>27</v>
      </c>
      <c r="X34" s="346" t="s">
        <v>28</v>
      </c>
      <c r="Y34" s="381" t="s">
        <v>18</v>
      </c>
      <c r="Z34" s="382" t="s">
        <v>19</v>
      </c>
      <c r="AA34" s="382" t="s">
        <v>20</v>
      </c>
      <c r="AB34" s="382" t="s">
        <v>21</v>
      </c>
      <c r="AC34" s="381" t="s">
        <v>1195</v>
      </c>
      <c r="AD34" s="455" t="s">
        <v>1332</v>
      </c>
    </row>
    <row r="35" spans="1:30" s="345" customFormat="1" ht="61.5" hidden="1" customHeight="1" x14ac:dyDescent="0.2">
      <c r="A35" s="822" t="s">
        <v>252</v>
      </c>
      <c r="B35" s="822" t="s">
        <v>252</v>
      </c>
      <c r="C35" s="822" t="s">
        <v>253</v>
      </c>
      <c r="D35" s="822" t="s">
        <v>254</v>
      </c>
      <c r="E35" s="745" t="s">
        <v>266</v>
      </c>
      <c r="F35" s="825">
        <v>0.1</v>
      </c>
      <c r="G35" s="745" t="s">
        <v>267</v>
      </c>
      <c r="H35" s="822">
        <v>100</v>
      </c>
      <c r="I35" s="822" t="s">
        <v>45</v>
      </c>
      <c r="J35" s="751">
        <v>0.3</v>
      </c>
      <c r="K35" s="751">
        <v>0.5</v>
      </c>
      <c r="L35" s="751">
        <v>0.75</v>
      </c>
      <c r="M35" s="751">
        <v>1</v>
      </c>
      <c r="N35" s="749" t="s">
        <v>268</v>
      </c>
      <c r="O35" s="749"/>
      <c r="P35" s="365">
        <v>0.5</v>
      </c>
      <c r="Q35" s="366" t="s">
        <v>55</v>
      </c>
      <c r="R35" s="367">
        <v>42737</v>
      </c>
      <c r="S35" s="367">
        <v>42765</v>
      </c>
      <c r="T35" s="774">
        <v>0</v>
      </c>
      <c r="U35" s="774">
        <v>0</v>
      </c>
      <c r="V35" s="774">
        <v>0</v>
      </c>
      <c r="W35" s="774">
        <v>0</v>
      </c>
      <c r="X35" s="362"/>
      <c r="Y35" s="751">
        <v>0.3</v>
      </c>
      <c r="Z35" s="351"/>
      <c r="AA35" s="351"/>
      <c r="AB35" s="351"/>
      <c r="AC35" s="392" t="s">
        <v>1206</v>
      </c>
    </row>
    <row r="36" spans="1:30" s="345" customFormat="1" ht="50.25" hidden="1" customHeight="1" x14ac:dyDescent="0.2">
      <c r="A36" s="823"/>
      <c r="B36" s="823"/>
      <c r="C36" s="823"/>
      <c r="D36" s="823"/>
      <c r="E36" s="777"/>
      <c r="F36" s="826"/>
      <c r="G36" s="746"/>
      <c r="H36" s="823"/>
      <c r="I36" s="823"/>
      <c r="J36" s="752"/>
      <c r="K36" s="752"/>
      <c r="L36" s="752"/>
      <c r="M36" s="752"/>
      <c r="N36" s="749" t="s">
        <v>264</v>
      </c>
      <c r="O36" s="749"/>
      <c r="P36" s="365">
        <v>0.5</v>
      </c>
      <c r="Q36" s="366" t="s">
        <v>265</v>
      </c>
      <c r="R36" s="367">
        <v>42737</v>
      </c>
      <c r="S36" s="367">
        <v>43100</v>
      </c>
      <c r="T36" s="775"/>
      <c r="U36" s="775"/>
      <c r="V36" s="775"/>
      <c r="W36" s="775"/>
      <c r="X36" s="362"/>
      <c r="Y36" s="752"/>
      <c r="Z36" s="351"/>
      <c r="AA36" s="351"/>
      <c r="AB36" s="351"/>
      <c r="AC36" s="392" t="s">
        <v>1207</v>
      </c>
    </row>
    <row r="37" spans="1:30" s="345" customFormat="1" ht="54" hidden="1" customHeight="1" x14ac:dyDescent="0.2">
      <c r="A37" s="829" t="s">
        <v>252</v>
      </c>
      <c r="B37" s="829" t="s">
        <v>252</v>
      </c>
      <c r="C37" s="829" t="s">
        <v>253</v>
      </c>
      <c r="D37" s="829" t="s">
        <v>269</v>
      </c>
      <c r="E37" s="831" t="s">
        <v>270</v>
      </c>
      <c r="F37" s="825">
        <v>0.2</v>
      </c>
      <c r="G37" s="745" t="s">
        <v>271</v>
      </c>
      <c r="H37" s="828">
        <v>1</v>
      </c>
      <c r="I37" s="829" t="s">
        <v>45</v>
      </c>
      <c r="J37" s="750" t="s">
        <v>235</v>
      </c>
      <c r="K37" s="750">
        <v>0.33</v>
      </c>
      <c r="L37" s="750">
        <v>0.66</v>
      </c>
      <c r="M37" s="750">
        <v>1</v>
      </c>
      <c r="N37" s="749" t="s">
        <v>272</v>
      </c>
      <c r="O37" s="749"/>
      <c r="P37" s="365">
        <f>100%/2</f>
        <v>0.5</v>
      </c>
      <c r="Q37" s="366" t="s">
        <v>273</v>
      </c>
      <c r="R37" s="368">
        <v>42917</v>
      </c>
      <c r="S37" s="369">
        <v>42947</v>
      </c>
      <c r="T37" s="774">
        <v>0</v>
      </c>
      <c r="U37" s="774">
        <v>0</v>
      </c>
      <c r="V37" s="774">
        <v>0</v>
      </c>
      <c r="W37" s="774">
        <v>0</v>
      </c>
      <c r="X37" s="362"/>
      <c r="Y37" s="838" t="s">
        <v>235</v>
      </c>
      <c r="Z37" s="351"/>
      <c r="AA37" s="351"/>
      <c r="AB37" s="351"/>
      <c r="AC37" s="392" t="s">
        <v>1208</v>
      </c>
    </row>
    <row r="38" spans="1:30" s="345" customFormat="1" ht="54" hidden="1" customHeight="1" x14ac:dyDescent="0.2">
      <c r="A38" s="829"/>
      <c r="B38" s="829"/>
      <c r="C38" s="829"/>
      <c r="D38" s="829"/>
      <c r="E38" s="833"/>
      <c r="F38" s="827"/>
      <c r="G38" s="746"/>
      <c r="H38" s="829"/>
      <c r="I38" s="829"/>
      <c r="J38" s="750"/>
      <c r="K38" s="750"/>
      <c r="L38" s="750"/>
      <c r="M38" s="750"/>
      <c r="N38" s="749" t="s">
        <v>274</v>
      </c>
      <c r="O38" s="749"/>
      <c r="P38" s="365">
        <f>100%/2</f>
        <v>0.5</v>
      </c>
      <c r="Q38" s="366" t="s">
        <v>275</v>
      </c>
      <c r="R38" s="368">
        <v>42948</v>
      </c>
      <c r="S38" s="369">
        <v>43100</v>
      </c>
      <c r="T38" s="775"/>
      <c r="U38" s="775"/>
      <c r="V38" s="775"/>
      <c r="W38" s="775"/>
      <c r="X38" s="362"/>
      <c r="Y38" s="839"/>
      <c r="Z38" s="351"/>
      <c r="AA38" s="351"/>
      <c r="AB38" s="351"/>
      <c r="AC38" s="392" t="s">
        <v>1208</v>
      </c>
    </row>
    <row r="39" spans="1:30" s="345" customFormat="1" ht="84.75" customHeight="1" x14ac:dyDescent="0.2">
      <c r="A39" s="745" t="s">
        <v>308</v>
      </c>
      <c r="B39" s="822" t="s">
        <v>309</v>
      </c>
      <c r="C39" s="822" t="s">
        <v>309</v>
      </c>
      <c r="D39" s="834" t="s">
        <v>1343</v>
      </c>
      <c r="E39" s="834" t="s">
        <v>310</v>
      </c>
      <c r="F39" s="835">
        <v>2.5000000000000001E-2</v>
      </c>
      <c r="G39" s="834" t="s">
        <v>1326</v>
      </c>
      <c r="H39" s="824">
        <v>1</v>
      </c>
      <c r="I39" s="803" t="s">
        <v>311</v>
      </c>
      <c r="J39" s="751">
        <v>0.25</v>
      </c>
      <c r="K39" s="751">
        <v>0.5</v>
      </c>
      <c r="L39" s="751">
        <v>0.75</v>
      </c>
      <c r="M39" s="751">
        <v>1</v>
      </c>
      <c r="N39" s="743" t="s">
        <v>1324</v>
      </c>
      <c r="O39" s="744"/>
      <c r="P39" s="355">
        <v>0.5</v>
      </c>
      <c r="Q39" s="745" t="s">
        <v>312</v>
      </c>
      <c r="R39" s="747">
        <v>42736</v>
      </c>
      <c r="S39" s="747">
        <v>43100</v>
      </c>
      <c r="T39" s="774">
        <v>0</v>
      </c>
      <c r="U39" s="774">
        <v>0</v>
      </c>
      <c r="V39" s="774">
        <v>0</v>
      </c>
      <c r="W39" s="774">
        <v>0</v>
      </c>
      <c r="X39" s="745" t="s">
        <v>313</v>
      </c>
      <c r="Y39" s="739">
        <v>0.25</v>
      </c>
      <c r="Z39" s="739">
        <v>0.5</v>
      </c>
      <c r="AA39" s="595"/>
      <c r="AB39" s="252"/>
      <c r="AC39" s="252"/>
      <c r="AD39" s="596" t="s">
        <v>1483</v>
      </c>
    </row>
    <row r="40" spans="1:30" s="345" customFormat="1" ht="127.5" customHeight="1" x14ac:dyDescent="0.2">
      <c r="A40" s="746"/>
      <c r="B40" s="823"/>
      <c r="C40" s="823"/>
      <c r="D40" s="746"/>
      <c r="E40" s="746"/>
      <c r="F40" s="836"/>
      <c r="G40" s="837"/>
      <c r="H40" s="823"/>
      <c r="I40" s="805"/>
      <c r="J40" s="752"/>
      <c r="K40" s="752"/>
      <c r="L40" s="752"/>
      <c r="M40" s="752"/>
      <c r="N40" s="743" t="s">
        <v>1325</v>
      </c>
      <c r="O40" s="744"/>
      <c r="P40" s="355">
        <v>0.5</v>
      </c>
      <c r="Q40" s="746"/>
      <c r="R40" s="748"/>
      <c r="S40" s="748"/>
      <c r="T40" s="775"/>
      <c r="U40" s="775"/>
      <c r="V40" s="775"/>
      <c r="W40" s="775"/>
      <c r="X40" s="746"/>
      <c r="Y40" s="740"/>
      <c r="Z40" s="740"/>
      <c r="AA40" s="595"/>
      <c r="AB40" s="252"/>
      <c r="AC40" s="252"/>
      <c r="AD40" s="596" t="s">
        <v>1484</v>
      </c>
    </row>
    <row r="41" spans="1:30" s="337" customFormat="1" ht="10.5" customHeight="1" x14ac:dyDescent="0.2">
      <c r="A41" s="343"/>
      <c r="B41" s="343"/>
      <c r="C41" s="343"/>
      <c r="D41" s="343"/>
      <c r="E41" s="343"/>
      <c r="F41" s="343"/>
      <c r="G41" s="343"/>
      <c r="H41" s="343"/>
      <c r="I41" s="343"/>
      <c r="J41" s="343"/>
      <c r="K41" s="343"/>
      <c r="L41" s="343"/>
      <c r="M41" s="343"/>
      <c r="N41" s="343"/>
      <c r="O41" s="343"/>
      <c r="P41" s="343"/>
      <c r="Q41" s="343"/>
      <c r="R41" s="343"/>
      <c r="S41" s="343"/>
      <c r="T41" s="343"/>
      <c r="U41" s="343"/>
      <c r="V41" s="343"/>
      <c r="W41" s="343"/>
      <c r="X41" s="343"/>
      <c r="Y41" s="343"/>
      <c r="Z41" s="343"/>
      <c r="AD41" s="345"/>
    </row>
    <row r="42" spans="1:30" s="337" customFormat="1" ht="10.5" customHeight="1" x14ac:dyDescent="0.2">
      <c r="A42" s="343"/>
      <c r="B42" s="343"/>
      <c r="C42" s="343"/>
      <c r="D42" s="343"/>
      <c r="E42" s="343"/>
      <c r="F42" s="343"/>
      <c r="G42" s="343"/>
      <c r="H42" s="343"/>
      <c r="I42" s="343"/>
      <c r="J42" s="343"/>
      <c r="K42" s="343"/>
      <c r="L42" s="343"/>
      <c r="M42" s="343"/>
      <c r="N42" s="343"/>
      <c r="O42" s="343"/>
      <c r="P42" s="343"/>
      <c r="Q42" s="343"/>
      <c r="R42" s="343"/>
      <c r="S42" s="343"/>
      <c r="T42" s="343"/>
      <c r="U42" s="343"/>
      <c r="V42" s="343"/>
      <c r="W42" s="343"/>
      <c r="X42" s="343"/>
      <c r="Y42" s="343"/>
      <c r="Z42" s="343"/>
      <c r="AD42" s="345"/>
    </row>
    <row r="43" spans="1:30" s="345" customFormat="1" ht="28.5" customHeight="1" x14ac:dyDescent="0.2">
      <c r="A43" s="344" t="s">
        <v>141</v>
      </c>
      <c r="B43" s="735" t="s">
        <v>250</v>
      </c>
      <c r="C43" s="735"/>
      <c r="D43" s="735"/>
      <c r="E43" s="735"/>
      <c r="F43" s="735"/>
      <c r="G43" s="735"/>
      <c r="H43" s="735"/>
      <c r="I43" s="735"/>
      <c r="J43" s="735"/>
      <c r="K43" s="735"/>
      <c r="L43" s="735"/>
      <c r="M43" s="735"/>
      <c r="N43" s="735"/>
      <c r="O43" s="735"/>
      <c r="P43" s="735"/>
      <c r="Q43" s="735"/>
      <c r="R43" s="735"/>
      <c r="S43" s="735"/>
      <c r="T43" s="735"/>
      <c r="U43" s="735"/>
      <c r="V43" s="735"/>
      <c r="W43" s="735"/>
      <c r="X43" s="735"/>
      <c r="Y43" s="735"/>
      <c r="Z43" s="735"/>
      <c r="AA43" s="735"/>
      <c r="AB43" s="735"/>
      <c r="AC43" s="735"/>
      <c r="AD43" s="735"/>
    </row>
    <row r="44" spans="1:30" s="337" customFormat="1" ht="10.5" customHeight="1" x14ac:dyDescent="0.2">
      <c r="A44" s="343"/>
      <c r="B44" s="343"/>
      <c r="C44" s="343"/>
      <c r="D44" s="343"/>
      <c r="E44" s="343"/>
      <c r="F44" s="343"/>
      <c r="G44" s="343"/>
      <c r="H44" s="343"/>
      <c r="I44" s="343"/>
      <c r="J44" s="343"/>
      <c r="K44" s="343"/>
      <c r="L44" s="343"/>
      <c r="M44" s="343"/>
      <c r="N44" s="343"/>
      <c r="O44" s="343"/>
      <c r="P44" s="343"/>
      <c r="Q44" s="343"/>
      <c r="R44" s="343"/>
      <c r="S44" s="343"/>
      <c r="T44" s="343"/>
      <c r="U44" s="343"/>
      <c r="V44" s="343"/>
      <c r="W44" s="343"/>
      <c r="X44" s="343"/>
      <c r="Y44" s="343"/>
      <c r="Z44" s="343"/>
      <c r="AD44" s="345"/>
    </row>
    <row r="45" spans="1:30" s="337" customFormat="1" ht="52.5" customHeight="1" x14ac:dyDescent="0.2">
      <c r="A45" s="790" t="s">
        <v>3</v>
      </c>
      <c r="B45" s="790" t="s">
        <v>4</v>
      </c>
      <c r="C45" s="790" t="s">
        <v>5</v>
      </c>
      <c r="D45" s="792" t="s">
        <v>6</v>
      </c>
      <c r="E45" s="792" t="s">
        <v>7</v>
      </c>
      <c r="F45" s="790" t="s">
        <v>8</v>
      </c>
      <c r="G45" s="790" t="s">
        <v>9</v>
      </c>
      <c r="H45" s="790" t="s">
        <v>10</v>
      </c>
      <c r="I45" s="790" t="s">
        <v>11</v>
      </c>
      <c r="J45" s="793" t="s">
        <v>12</v>
      </c>
      <c r="K45" s="794"/>
      <c r="L45" s="794"/>
      <c r="M45" s="742"/>
      <c r="N45" s="795" t="s">
        <v>13</v>
      </c>
      <c r="O45" s="796"/>
      <c r="P45" s="790" t="s">
        <v>14</v>
      </c>
      <c r="Q45" s="790" t="s">
        <v>15</v>
      </c>
      <c r="R45" s="741" t="s">
        <v>16</v>
      </c>
      <c r="S45" s="742"/>
      <c r="T45" s="741" t="s">
        <v>17</v>
      </c>
      <c r="U45" s="794"/>
      <c r="V45" s="794"/>
      <c r="W45" s="794"/>
      <c r="X45" s="794"/>
      <c r="Y45" s="736" t="s">
        <v>1193</v>
      </c>
      <c r="Z45" s="737"/>
      <c r="AA45" s="737"/>
      <c r="AB45" s="737"/>
      <c r="AC45" s="737"/>
      <c r="AD45" s="738"/>
    </row>
    <row r="46" spans="1:30" s="337" customFormat="1" ht="57" customHeight="1" x14ac:dyDescent="0.2">
      <c r="A46" s="791"/>
      <c r="B46" s="791"/>
      <c r="C46" s="791"/>
      <c r="D46" s="791"/>
      <c r="E46" s="791"/>
      <c r="F46" s="791"/>
      <c r="G46" s="791"/>
      <c r="H46" s="791"/>
      <c r="I46" s="791"/>
      <c r="J46" s="346" t="s">
        <v>18</v>
      </c>
      <c r="K46" s="346" t="s">
        <v>19</v>
      </c>
      <c r="L46" s="346" t="s">
        <v>20</v>
      </c>
      <c r="M46" s="346" t="s">
        <v>21</v>
      </c>
      <c r="N46" s="797"/>
      <c r="O46" s="798"/>
      <c r="P46" s="791"/>
      <c r="Q46" s="791"/>
      <c r="R46" s="346" t="s">
        <v>22</v>
      </c>
      <c r="S46" s="346" t="s">
        <v>23</v>
      </c>
      <c r="T46" s="370" t="s">
        <v>24</v>
      </c>
      <c r="U46" s="370" t="s">
        <v>25</v>
      </c>
      <c r="V46" s="348" t="s">
        <v>26</v>
      </c>
      <c r="W46" s="370" t="s">
        <v>27</v>
      </c>
      <c r="X46" s="346" t="s">
        <v>28</v>
      </c>
      <c r="Y46" s="381" t="s">
        <v>18</v>
      </c>
      <c r="Z46" s="382" t="s">
        <v>19</v>
      </c>
      <c r="AA46" s="382" t="s">
        <v>20</v>
      </c>
      <c r="AB46" s="382" t="s">
        <v>21</v>
      </c>
      <c r="AC46" s="381" t="s">
        <v>1195</v>
      </c>
      <c r="AD46" s="455" t="s">
        <v>1332</v>
      </c>
    </row>
    <row r="47" spans="1:30" s="345" customFormat="1" ht="60.75" customHeight="1" x14ac:dyDescent="0.2">
      <c r="A47" s="829" t="s">
        <v>252</v>
      </c>
      <c r="B47" s="829" t="s">
        <v>252</v>
      </c>
      <c r="C47" s="829" t="s">
        <v>253</v>
      </c>
      <c r="D47" s="830" t="s">
        <v>1334</v>
      </c>
      <c r="E47" s="831" t="s">
        <v>255</v>
      </c>
      <c r="F47" s="825">
        <v>0.05</v>
      </c>
      <c r="G47" s="749" t="s">
        <v>256</v>
      </c>
      <c r="H47" s="828">
        <v>1</v>
      </c>
      <c r="I47" s="829" t="s">
        <v>45</v>
      </c>
      <c r="J47" s="750">
        <v>0.3</v>
      </c>
      <c r="K47" s="750">
        <v>0.5</v>
      </c>
      <c r="L47" s="750">
        <v>0.75</v>
      </c>
      <c r="M47" s="750">
        <v>1</v>
      </c>
      <c r="N47" s="749" t="s">
        <v>257</v>
      </c>
      <c r="O47" s="749"/>
      <c r="P47" s="365">
        <f>100%/5</f>
        <v>0.2</v>
      </c>
      <c r="Q47" s="366" t="s">
        <v>258</v>
      </c>
      <c r="R47" s="368">
        <v>42737</v>
      </c>
      <c r="S47" s="368">
        <v>42765</v>
      </c>
      <c r="T47" s="371">
        <v>0</v>
      </c>
      <c r="U47" s="371">
        <v>0</v>
      </c>
      <c r="V47" s="371">
        <v>0</v>
      </c>
      <c r="W47" s="371">
        <v>0</v>
      </c>
      <c r="X47" s="362"/>
      <c r="Y47" s="751">
        <v>0.24</v>
      </c>
      <c r="Z47" s="751">
        <v>0.5</v>
      </c>
      <c r="AA47" s="362"/>
      <c r="AB47" s="362"/>
      <c r="AC47" s="840" t="s">
        <v>1205</v>
      </c>
      <c r="AD47" s="546" t="s">
        <v>1344</v>
      </c>
    </row>
    <row r="48" spans="1:30" s="345" customFormat="1" ht="192" customHeight="1" x14ac:dyDescent="0.2">
      <c r="A48" s="829"/>
      <c r="B48" s="829"/>
      <c r="C48" s="829"/>
      <c r="D48" s="760"/>
      <c r="E48" s="832"/>
      <c r="F48" s="826"/>
      <c r="G48" s="749"/>
      <c r="H48" s="829"/>
      <c r="I48" s="829"/>
      <c r="J48" s="750"/>
      <c r="K48" s="750"/>
      <c r="L48" s="750"/>
      <c r="M48" s="750"/>
      <c r="N48" s="749" t="s">
        <v>259</v>
      </c>
      <c r="O48" s="749"/>
      <c r="P48" s="365">
        <f>100%/5</f>
        <v>0.2</v>
      </c>
      <c r="Q48" s="366" t="s">
        <v>260</v>
      </c>
      <c r="R48" s="368">
        <v>42793</v>
      </c>
      <c r="S48" s="368">
        <v>42811</v>
      </c>
      <c r="T48" s="371">
        <v>0</v>
      </c>
      <c r="U48" s="371">
        <v>0</v>
      </c>
      <c r="V48" s="371">
        <v>0</v>
      </c>
      <c r="W48" s="371">
        <v>0</v>
      </c>
      <c r="X48" s="362"/>
      <c r="Y48" s="799"/>
      <c r="Z48" s="799"/>
      <c r="AA48" s="362"/>
      <c r="AB48" s="362"/>
      <c r="AC48" s="840"/>
      <c r="AD48" s="547" t="s">
        <v>1345</v>
      </c>
    </row>
    <row r="49" spans="1:32" s="345" customFormat="1" ht="214.5" customHeight="1" x14ac:dyDescent="0.2">
      <c r="A49" s="829"/>
      <c r="B49" s="829"/>
      <c r="C49" s="829"/>
      <c r="D49" s="760"/>
      <c r="E49" s="832"/>
      <c r="F49" s="826"/>
      <c r="G49" s="749"/>
      <c r="H49" s="829"/>
      <c r="I49" s="829"/>
      <c r="J49" s="750"/>
      <c r="K49" s="750"/>
      <c r="L49" s="750"/>
      <c r="M49" s="750"/>
      <c r="N49" s="749" t="s">
        <v>261</v>
      </c>
      <c r="O49" s="749"/>
      <c r="P49" s="365">
        <f>100%/5</f>
        <v>0.2</v>
      </c>
      <c r="Q49" s="366" t="s">
        <v>262</v>
      </c>
      <c r="R49" s="368">
        <v>42818</v>
      </c>
      <c r="S49" s="368">
        <v>42818</v>
      </c>
      <c r="T49" s="371">
        <v>0</v>
      </c>
      <c r="U49" s="371">
        <v>0</v>
      </c>
      <c r="V49" s="371">
        <v>0</v>
      </c>
      <c r="W49" s="371">
        <v>0</v>
      </c>
      <c r="X49" s="362"/>
      <c r="Y49" s="799"/>
      <c r="Z49" s="799"/>
      <c r="AA49" s="362"/>
      <c r="AB49" s="362"/>
      <c r="AC49" s="840"/>
      <c r="AD49" s="547" t="s">
        <v>1346</v>
      </c>
    </row>
    <row r="50" spans="1:32" s="345" customFormat="1" ht="46.5" customHeight="1" x14ac:dyDescent="0.2">
      <c r="A50" s="829"/>
      <c r="B50" s="829"/>
      <c r="C50" s="829"/>
      <c r="D50" s="760"/>
      <c r="E50" s="832"/>
      <c r="F50" s="826"/>
      <c r="G50" s="749"/>
      <c r="H50" s="829"/>
      <c r="I50" s="829"/>
      <c r="J50" s="750"/>
      <c r="K50" s="750"/>
      <c r="L50" s="750"/>
      <c r="M50" s="750"/>
      <c r="N50" s="749" t="s">
        <v>263</v>
      </c>
      <c r="O50" s="749"/>
      <c r="P50" s="365">
        <f>100%/5</f>
        <v>0.2</v>
      </c>
      <c r="Q50" s="366" t="s">
        <v>55</v>
      </c>
      <c r="R50" s="368">
        <v>42737</v>
      </c>
      <c r="S50" s="368">
        <v>42765</v>
      </c>
      <c r="T50" s="371">
        <v>0</v>
      </c>
      <c r="U50" s="371">
        <v>0</v>
      </c>
      <c r="V50" s="371">
        <v>0</v>
      </c>
      <c r="W50" s="371">
        <v>0</v>
      </c>
      <c r="X50" s="362"/>
      <c r="Y50" s="799"/>
      <c r="Z50" s="799"/>
      <c r="AA50" s="362"/>
      <c r="AB50" s="362"/>
      <c r="AC50" s="840"/>
      <c r="AD50" s="546" t="s">
        <v>1347</v>
      </c>
    </row>
    <row r="51" spans="1:32" s="345" customFormat="1" ht="50.25" customHeight="1" x14ac:dyDescent="0.2">
      <c r="A51" s="829"/>
      <c r="B51" s="829"/>
      <c r="C51" s="829"/>
      <c r="D51" s="760"/>
      <c r="E51" s="833"/>
      <c r="F51" s="827"/>
      <c r="G51" s="749"/>
      <c r="H51" s="829"/>
      <c r="I51" s="829"/>
      <c r="J51" s="750"/>
      <c r="K51" s="750"/>
      <c r="L51" s="750"/>
      <c r="M51" s="750"/>
      <c r="N51" s="749" t="s">
        <v>264</v>
      </c>
      <c r="O51" s="749"/>
      <c r="P51" s="365">
        <f>100%/5</f>
        <v>0.2</v>
      </c>
      <c r="Q51" s="366" t="s">
        <v>265</v>
      </c>
      <c r="R51" s="368">
        <v>42737</v>
      </c>
      <c r="S51" s="368">
        <v>43100</v>
      </c>
      <c r="T51" s="371">
        <v>0</v>
      </c>
      <c r="U51" s="371">
        <v>0</v>
      </c>
      <c r="V51" s="371">
        <v>0</v>
      </c>
      <c r="W51" s="371">
        <v>0</v>
      </c>
      <c r="X51" s="362"/>
      <c r="Y51" s="752"/>
      <c r="Z51" s="752"/>
      <c r="AA51" s="351"/>
      <c r="AB51" s="351"/>
      <c r="AC51" s="840"/>
      <c r="AD51" s="547" t="s">
        <v>1348</v>
      </c>
    </row>
    <row r="52" spans="1:32" s="337" customFormat="1" ht="10.5" customHeight="1" x14ac:dyDescent="0.2">
      <c r="A52" s="343"/>
      <c r="B52" s="343"/>
      <c r="C52" s="343"/>
      <c r="D52" s="343"/>
      <c r="E52" s="343"/>
      <c r="F52" s="343"/>
      <c r="G52" s="343"/>
      <c r="H52" s="343"/>
      <c r="I52" s="343"/>
      <c r="J52" s="343"/>
      <c r="K52" s="343"/>
      <c r="L52" s="343"/>
      <c r="M52" s="343"/>
      <c r="N52" s="343"/>
      <c r="O52" s="343"/>
      <c r="P52" s="343"/>
      <c r="Q52" s="343"/>
      <c r="R52" s="343"/>
      <c r="S52" s="343"/>
      <c r="T52" s="343"/>
      <c r="U52" s="343"/>
      <c r="V52" s="343"/>
      <c r="W52" s="343"/>
      <c r="X52" s="343"/>
      <c r="Y52" s="343"/>
      <c r="Z52" s="343"/>
      <c r="AD52" s="345"/>
    </row>
    <row r="53" spans="1:32" s="337" customFormat="1" ht="10.5" customHeight="1" x14ac:dyDescent="0.2">
      <c r="A53" s="343"/>
      <c r="B53" s="343"/>
      <c r="C53" s="343"/>
      <c r="D53" s="343"/>
      <c r="E53" s="343"/>
      <c r="F53" s="343"/>
      <c r="G53" s="343"/>
      <c r="H53" s="343"/>
      <c r="I53" s="343"/>
      <c r="J53" s="343"/>
      <c r="K53" s="343"/>
      <c r="L53" s="343"/>
      <c r="M53" s="343"/>
      <c r="N53" s="343"/>
      <c r="O53" s="343"/>
      <c r="P53" s="343"/>
      <c r="Q53" s="343"/>
      <c r="R53" s="343"/>
      <c r="S53" s="343"/>
      <c r="T53" s="343"/>
      <c r="U53" s="343"/>
      <c r="V53" s="343"/>
      <c r="W53" s="343"/>
      <c r="X53" s="343"/>
      <c r="Y53" s="343"/>
      <c r="Z53" s="343"/>
      <c r="AD53" s="345"/>
    </row>
    <row r="54" spans="1:32" s="345" customFormat="1" ht="28.5" customHeight="1" x14ac:dyDescent="0.2">
      <c r="A54" s="383" t="s">
        <v>155</v>
      </c>
      <c r="B54" s="733" t="s">
        <v>251</v>
      </c>
      <c r="C54" s="733"/>
      <c r="D54" s="733"/>
      <c r="E54" s="733"/>
      <c r="F54" s="733"/>
      <c r="G54" s="733"/>
      <c r="H54" s="733"/>
      <c r="I54" s="733"/>
      <c r="J54" s="733"/>
      <c r="K54" s="733"/>
      <c r="L54" s="733"/>
      <c r="M54" s="733"/>
      <c r="N54" s="733"/>
      <c r="O54" s="733"/>
      <c r="P54" s="733"/>
      <c r="Q54" s="733"/>
      <c r="R54" s="733"/>
      <c r="S54" s="733"/>
      <c r="T54" s="733"/>
      <c r="U54" s="733"/>
      <c r="V54" s="733"/>
      <c r="W54" s="733"/>
      <c r="X54" s="733"/>
      <c r="Y54" s="733"/>
      <c r="Z54" s="733"/>
      <c r="AA54" s="733"/>
      <c r="AB54" s="733"/>
      <c r="AC54" s="733"/>
      <c r="AD54" s="733"/>
    </row>
    <row r="55" spans="1:32" s="337" customFormat="1" ht="10.5" customHeight="1" x14ac:dyDescent="0.2">
      <c r="A55" s="343"/>
      <c r="B55" s="343"/>
      <c r="C55" s="343"/>
      <c r="D55" s="343"/>
      <c r="E55" s="343"/>
      <c r="F55" s="343"/>
      <c r="G55" s="343"/>
      <c r="H55" s="343"/>
      <c r="I55" s="343"/>
      <c r="J55" s="343"/>
      <c r="K55" s="343"/>
      <c r="L55" s="343"/>
      <c r="M55" s="343"/>
      <c r="N55" s="343"/>
      <c r="O55" s="343"/>
      <c r="P55" s="343"/>
      <c r="Q55" s="343"/>
      <c r="R55" s="343"/>
      <c r="S55" s="343"/>
      <c r="T55" s="343"/>
      <c r="U55" s="343"/>
      <c r="V55" s="343"/>
      <c r="W55" s="343"/>
      <c r="X55" s="343"/>
      <c r="Y55" s="343"/>
      <c r="Z55" s="343"/>
      <c r="AD55" s="345"/>
    </row>
    <row r="56" spans="1:32" s="337" customFormat="1" ht="53.25" customHeight="1" x14ac:dyDescent="0.2">
      <c r="A56" s="790" t="s">
        <v>3</v>
      </c>
      <c r="B56" s="790" t="s">
        <v>4</v>
      </c>
      <c r="C56" s="790" t="s">
        <v>5</v>
      </c>
      <c r="D56" s="792" t="s">
        <v>6</v>
      </c>
      <c r="E56" s="792" t="s">
        <v>7</v>
      </c>
      <c r="F56" s="790" t="s">
        <v>8</v>
      </c>
      <c r="G56" s="790" t="s">
        <v>9</v>
      </c>
      <c r="H56" s="790" t="s">
        <v>10</v>
      </c>
      <c r="I56" s="790" t="s">
        <v>11</v>
      </c>
      <c r="J56" s="793" t="s">
        <v>12</v>
      </c>
      <c r="K56" s="794"/>
      <c r="L56" s="794"/>
      <c r="M56" s="742"/>
      <c r="N56" s="795" t="s">
        <v>13</v>
      </c>
      <c r="O56" s="796"/>
      <c r="P56" s="790" t="s">
        <v>14</v>
      </c>
      <c r="Q56" s="790" t="s">
        <v>15</v>
      </c>
      <c r="R56" s="741" t="s">
        <v>16</v>
      </c>
      <c r="S56" s="742"/>
      <c r="T56" s="741" t="s">
        <v>17</v>
      </c>
      <c r="U56" s="794"/>
      <c r="V56" s="794"/>
      <c r="W56" s="794"/>
      <c r="X56" s="794"/>
      <c r="Y56" s="734" t="s">
        <v>1193</v>
      </c>
      <c r="Z56" s="734"/>
      <c r="AA56" s="734"/>
      <c r="AB56" s="734"/>
      <c r="AC56" s="734"/>
      <c r="AD56" s="734"/>
    </row>
    <row r="57" spans="1:32" s="337" customFormat="1" ht="57" customHeight="1" x14ac:dyDescent="0.2">
      <c r="A57" s="791"/>
      <c r="B57" s="791"/>
      <c r="C57" s="791"/>
      <c r="D57" s="791"/>
      <c r="E57" s="791"/>
      <c r="F57" s="791"/>
      <c r="G57" s="791"/>
      <c r="H57" s="791"/>
      <c r="I57" s="791"/>
      <c r="J57" s="346" t="s">
        <v>18</v>
      </c>
      <c r="K57" s="346" t="s">
        <v>19</v>
      </c>
      <c r="L57" s="346" t="s">
        <v>20</v>
      </c>
      <c r="M57" s="346" t="s">
        <v>21</v>
      </c>
      <c r="N57" s="797"/>
      <c r="O57" s="798"/>
      <c r="P57" s="791"/>
      <c r="Q57" s="791"/>
      <c r="R57" s="346" t="s">
        <v>22</v>
      </c>
      <c r="S57" s="346" t="s">
        <v>23</v>
      </c>
      <c r="T57" s="370" t="s">
        <v>24</v>
      </c>
      <c r="U57" s="370" t="s">
        <v>25</v>
      </c>
      <c r="V57" s="348" t="s">
        <v>26</v>
      </c>
      <c r="W57" s="370" t="s">
        <v>27</v>
      </c>
      <c r="X57" s="364" t="s">
        <v>28</v>
      </c>
      <c r="Y57" s="381" t="s">
        <v>18</v>
      </c>
      <c r="Z57" s="382" t="s">
        <v>19</v>
      </c>
      <c r="AA57" s="382" t="s">
        <v>20</v>
      </c>
      <c r="AB57" s="382" t="s">
        <v>21</v>
      </c>
      <c r="AC57" s="381" t="s">
        <v>1195</v>
      </c>
      <c r="AD57" s="455" t="s">
        <v>1332</v>
      </c>
    </row>
    <row r="58" spans="1:32" s="373" customFormat="1" ht="48.75" customHeight="1" x14ac:dyDescent="0.2">
      <c r="A58" s="814" t="s">
        <v>184</v>
      </c>
      <c r="B58" s="745" t="s">
        <v>62</v>
      </c>
      <c r="C58" s="745" t="s">
        <v>314</v>
      </c>
      <c r="D58" s="776" t="s">
        <v>315</v>
      </c>
      <c r="E58" s="811" t="s">
        <v>316</v>
      </c>
      <c r="F58" s="772">
        <v>0.05</v>
      </c>
      <c r="G58" s="745" t="s">
        <v>317</v>
      </c>
      <c r="H58" s="745">
        <v>4</v>
      </c>
      <c r="I58" s="745" t="s">
        <v>68</v>
      </c>
      <c r="J58" s="816" t="s">
        <v>235</v>
      </c>
      <c r="K58" s="816"/>
      <c r="L58" s="816">
        <v>2</v>
      </c>
      <c r="M58" s="816">
        <v>4</v>
      </c>
      <c r="N58" s="760" t="s">
        <v>318</v>
      </c>
      <c r="O58" s="760"/>
      <c r="P58" s="355">
        <v>0.3</v>
      </c>
      <c r="Q58" s="356" t="s">
        <v>319</v>
      </c>
      <c r="R58" s="372">
        <v>42767</v>
      </c>
      <c r="S58" s="372">
        <v>42824</v>
      </c>
      <c r="T58" s="774">
        <v>0</v>
      </c>
      <c r="U58" s="774">
        <v>0</v>
      </c>
      <c r="V58" s="774">
        <v>0</v>
      </c>
      <c r="W58" s="774">
        <v>0</v>
      </c>
      <c r="X58" s="760" t="s">
        <v>320</v>
      </c>
      <c r="Y58" s="760" t="s">
        <v>235</v>
      </c>
      <c r="Z58" s="761">
        <v>4</v>
      </c>
      <c r="AA58" s="763"/>
      <c r="AB58" s="765"/>
      <c r="AC58" s="395" t="s">
        <v>1209</v>
      </c>
      <c r="AD58" s="819" t="s">
        <v>1349</v>
      </c>
      <c r="AF58" s="393"/>
    </row>
    <row r="59" spans="1:32" s="373" customFormat="1" ht="59.25" customHeight="1" x14ac:dyDescent="0.2">
      <c r="A59" s="815"/>
      <c r="B59" s="777"/>
      <c r="C59" s="777"/>
      <c r="D59" s="777"/>
      <c r="E59" s="813"/>
      <c r="F59" s="806"/>
      <c r="G59" s="777"/>
      <c r="H59" s="777"/>
      <c r="I59" s="777"/>
      <c r="J59" s="817"/>
      <c r="K59" s="817"/>
      <c r="L59" s="817"/>
      <c r="M59" s="817"/>
      <c r="N59" s="770" t="s">
        <v>321</v>
      </c>
      <c r="O59" s="771"/>
      <c r="P59" s="355">
        <v>0.3</v>
      </c>
      <c r="Q59" s="356" t="s">
        <v>322</v>
      </c>
      <c r="R59" s="372">
        <v>42767</v>
      </c>
      <c r="S59" s="372">
        <v>42855</v>
      </c>
      <c r="T59" s="810"/>
      <c r="U59" s="810"/>
      <c r="V59" s="810"/>
      <c r="W59" s="810"/>
      <c r="X59" s="760"/>
      <c r="Y59" s="760"/>
      <c r="Z59" s="762"/>
      <c r="AA59" s="764"/>
      <c r="AB59" s="766"/>
      <c r="AC59" s="395" t="s">
        <v>1210</v>
      </c>
      <c r="AD59" s="820"/>
      <c r="AF59" s="393"/>
    </row>
    <row r="60" spans="1:32" s="373" customFormat="1" ht="45" customHeight="1" x14ac:dyDescent="0.2">
      <c r="A60" s="815"/>
      <c r="B60" s="777"/>
      <c r="C60" s="777"/>
      <c r="D60" s="777"/>
      <c r="E60" s="813"/>
      <c r="F60" s="806"/>
      <c r="G60" s="777"/>
      <c r="H60" s="777"/>
      <c r="I60" s="777"/>
      <c r="J60" s="817"/>
      <c r="K60" s="817"/>
      <c r="L60" s="817"/>
      <c r="M60" s="817"/>
      <c r="N60" s="770" t="s">
        <v>323</v>
      </c>
      <c r="O60" s="771"/>
      <c r="P60" s="355">
        <v>0.05</v>
      </c>
      <c r="Q60" s="356" t="s">
        <v>324</v>
      </c>
      <c r="R60" s="372">
        <v>42856</v>
      </c>
      <c r="S60" s="372">
        <v>42885</v>
      </c>
      <c r="T60" s="810"/>
      <c r="U60" s="810"/>
      <c r="V60" s="810"/>
      <c r="W60" s="810"/>
      <c r="X60" s="760"/>
      <c r="Y60" s="760"/>
      <c r="Z60" s="762"/>
      <c r="AA60" s="764"/>
      <c r="AB60" s="766"/>
      <c r="AC60" s="395" t="s">
        <v>1211</v>
      </c>
      <c r="AD60" s="820"/>
      <c r="AF60" s="393"/>
    </row>
    <row r="61" spans="1:32" s="373" customFormat="1" ht="51.75" customHeight="1" x14ac:dyDescent="0.2">
      <c r="A61" s="815"/>
      <c r="B61" s="777"/>
      <c r="C61" s="777"/>
      <c r="D61" s="777"/>
      <c r="E61" s="812"/>
      <c r="F61" s="773"/>
      <c r="G61" s="746"/>
      <c r="H61" s="746"/>
      <c r="I61" s="746"/>
      <c r="J61" s="818"/>
      <c r="K61" s="818"/>
      <c r="L61" s="818"/>
      <c r="M61" s="818"/>
      <c r="N61" s="770" t="s">
        <v>325</v>
      </c>
      <c r="O61" s="771"/>
      <c r="P61" s="355">
        <v>0.35</v>
      </c>
      <c r="Q61" s="356" t="s">
        <v>326</v>
      </c>
      <c r="R61" s="372">
        <v>42887</v>
      </c>
      <c r="S61" s="372" t="s">
        <v>327</v>
      </c>
      <c r="T61" s="775"/>
      <c r="U61" s="775"/>
      <c r="V61" s="775"/>
      <c r="W61" s="775"/>
      <c r="X61" s="745"/>
      <c r="Y61" s="745"/>
      <c r="Z61" s="762"/>
      <c r="AA61" s="764"/>
      <c r="AB61" s="766"/>
      <c r="AC61" s="396" t="s">
        <v>1212</v>
      </c>
      <c r="AD61" s="821"/>
      <c r="AF61" s="394"/>
    </row>
    <row r="62" spans="1:32" s="373" customFormat="1" ht="72" customHeight="1" x14ac:dyDescent="0.2">
      <c r="A62" s="760" t="s">
        <v>184</v>
      </c>
      <c r="B62" s="760" t="s">
        <v>62</v>
      </c>
      <c r="C62" s="760" t="s">
        <v>314</v>
      </c>
      <c r="D62" s="777"/>
      <c r="E62" s="811" t="s">
        <v>328</v>
      </c>
      <c r="F62" s="772">
        <v>0.1</v>
      </c>
      <c r="G62" s="745" t="s">
        <v>329</v>
      </c>
      <c r="H62" s="807">
        <v>0.9</v>
      </c>
      <c r="I62" s="745" t="s">
        <v>311</v>
      </c>
      <c r="J62" s="803">
        <v>0</v>
      </c>
      <c r="K62" s="803">
        <v>0</v>
      </c>
      <c r="L62" s="772">
        <v>0</v>
      </c>
      <c r="M62" s="807">
        <v>0.9</v>
      </c>
      <c r="N62" s="770" t="s">
        <v>330</v>
      </c>
      <c r="O62" s="771"/>
      <c r="P62" s="374">
        <v>0.05</v>
      </c>
      <c r="Q62" s="375" t="s">
        <v>331</v>
      </c>
      <c r="R62" s="368">
        <v>42767</v>
      </c>
      <c r="S62" s="368">
        <v>42824</v>
      </c>
      <c r="T62" s="767">
        <v>120000000</v>
      </c>
      <c r="U62" s="774">
        <v>0</v>
      </c>
      <c r="V62" s="774">
        <v>0</v>
      </c>
      <c r="W62" s="774">
        <v>0</v>
      </c>
      <c r="X62" s="802" t="s">
        <v>332</v>
      </c>
      <c r="Y62" s="751" t="s">
        <v>235</v>
      </c>
      <c r="Z62" s="824">
        <v>1</v>
      </c>
      <c r="AA62" s="362"/>
      <c r="AB62" s="362"/>
      <c r="AC62" s="390" t="s">
        <v>1213</v>
      </c>
      <c r="AD62" s="569"/>
    </row>
    <row r="63" spans="1:32" s="373" customFormat="1" ht="54" customHeight="1" x14ac:dyDescent="0.2">
      <c r="A63" s="760"/>
      <c r="B63" s="760"/>
      <c r="C63" s="760"/>
      <c r="D63" s="777"/>
      <c r="E63" s="813"/>
      <c r="F63" s="806"/>
      <c r="G63" s="777"/>
      <c r="H63" s="808"/>
      <c r="I63" s="777"/>
      <c r="J63" s="804"/>
      <c r="K63" s="804"/>
      <c r="L63" s="806"/>
      <c r="M63" s="808"/>
      <c r="N63" s="770" t="s">
        <v>333</v>
      </c>
      <c r="O63" s="771"/>
      <c r="P63" s="355">
        <v>0.15</v>
      </c>
      <c r="Q63" s="356" t="s">
        <v>334</v>
      </c>
      <c r="R63" s="372">
        <v>42767</v>
      </c>
      <c r="S63" s="372">
        <v>43099</v>
      </c>
      <c r="T63" s="767"/>
      <c r="U63" s="810"/>
      <c r="V63" s="810"/>
      <c r="W63" s="810"/>
      <c r="X63" s="802"/>
      <c r="Y63" s="799"/>
      <c r="Z63" s="855"/>
      <c r="AA63" s="362"/>
      <c r="AB63" s="362"/>
      <c r="AC63" s="848" t="s">
        <v>1214</v>
      </c>
      <c r="AD63" s="549" t="s">
        <v>1350</v>
      </c>
    </row>
    <row r="64" spans="1:32" s="373" customFormat="1" ht="93" customHeight="1" x14ac:dyDescent="0.2">
      <c r="A64" s="760"/>
      <c r="B64" s="760"/>
      <c r="C64" s="760"/>
      <c r="D64" s="777"/>
      <c r="E64" s="813"/>
      <c r="F64" s="806"/>
      <c r="G64" s="777"/>
      <c r="H64" s="808"/>
      <c r="I64" s="777"/>
      <c r="J64" s="804"/>
      <c r="K64" s="804"/>
      <c r="L64" s="806"/>
      <c r="M64" s="808"/>
      <c r="N64" s="770" t="s">
        <v>335</v>
      </c>
      <c r="O64" s="771"/>
      <c r="P64" s="355">
        <v>0.15</v>
      </c>
      <c r="Q64" s="356" t="s">
        <v>336</v>
      </c>
      <c r="R64" s="372">
        <v>42795</v>
      </c>
      <c r="S64" s="372">
        <v>42885</v>
      </c>
      <c r="T64" s="767"/>
      <c r="U64" s="810"/>
      <c r="V64" s="810"/>
      <c r="W64" s="810"/>
      <c r="X64" s="802"/>
      <c r="Y64" s="799"/>
      <c r="Z64" s="855"/>
      <c r="AA64" s="362"/>
      <c r="AB64" s="362"/>
      <c r="AC64" s="821"/>
      <c r="AD64" s="550" t="s">
        <v>1351</v>
      </c>
    </row>
    <row r="65" spans="1:30" s="373" customFormat="1" ht="43.5" customHeight="1" x14ac:dyDescent="0.2">
      <c r="A65" s="760"/>
      <c r="B65" s="760"/>
      <c r="C65" s="760"/>
      <c r="D65" s="777"/>
      <c r="E65" s="813"/>
      <c r="F65" s="806"/>
      <c r="G65" s="777"/>
      <c r="H65" s="808"/>
      <c r="I65" s="777"/>
      <c r="J65" s="804"/>
      <c r="K65" s="804"/>
      <c r="L65" s="806"/>
      <c r="M65" s="808"/>
      <c r="N65" s="770" t="s">
        <v>337</v>
      </c>
      <c r="O65" s="771"/>
      <c r="P65" s="355">
        <v>0.1</v>
      </c>
      <c r="Q65" s="356" t="s">
        <v>338</v>
      </c>
      <c r="R65" s="372">
        <v>42887</v>
      </c>
      <c r="S65" s="372">
        <v>43069</v>
      </c>
      <c r="T65" s="767"/>
      <c r="U65" s="810"/>
      <c r="V65" s="810"/>
      <c r="W65" s="810"/>
      <c r="X65" s="802"/>
      <c r="Y65" s="799"/>
      <c r="Z65" s="855"/>
      <c r="AA65" s="362"/>
      <c r="AB65" s="362"/>
      <c r="AC65" s="356" t="s">
        <v>235</v>
      </c>
      <c r="AD65" s="551" t="s">
        <v>1352</v>
      </c>
    </row>
    <row r="66" spans="1:30" s="373" customFormat="1" ht="43.5" customHeight="1" x14ac:dyDescent="0.2">
      <c r="A66" s="760"/>
      <c r="B66" s="760"/>
      <c r="C66" s="760"/>
      <c r="D66" s="777"/>
      <c r="E66" s="813"/>
      <c r="F66" s="806"/>
      <c r="G66" s="777"/>
      <c r="H66" s="808"/>
      <c r="I66" s="777"/>
      <c r="J66" s="804"/>
      <c r="K66" s="804"/>
      <c r="L66" s="806"/>
      <c r="M66" s="808"/>
      <c r="N66" s="770" t="s">
        <v>339</v>
      </c>
      <c r="O66" s="771"/>
      <c r="P66" s="355">
        <v>0.1</v>
      </c>
      <c r="Q66" s="356" t="s">
        <v>340</v>
      </c>
      <c r="R66" s="372">
        <v>43070</v>
      </c>
      <c r="S66" s="372">
        <v>43099</v>
      </c>
      <c r="T66" s="767"/>
      <c r="U66" s="810"/>
      <c r="V66" s="810"/>
      <c r="W66" s="810"/>
      <c r="X66" s="802"/>
      <c r="Y66" s="799"/>
      <c r="Z66" s="855"/>
      <c r="AA66" s="362"/>
      <c r="AB66" s="362"/>
      <c r="AC66" s="462" t="s">
        <v>235</v>
      </c>
      <c r="AD66" s="588"/>
    </row>
    <row r="67" spans="1:30" s="373" customFormat="1" ht="45" customHeight="1" x14ac:dyDescent="0.2">
      <c r="A67" s="760"/>
      <c r="B67" s="760"/>
      <c r="C67" s="760"/>
      <c r="D67" s="777"/>
      <c r="E67" s="813"/>
      <c r="F67" s="806"/>
      <c r="G67" s="777"/>
      <c r="H67" s="808"/>
      <c r="I67" s="777"/>
      <c r="J67" s="804"/>
      <c r="K67" s="804"/>
      <c r="L67" s="806"/>
      <c r="M67" s="808"/>
      <c r="N67" s="770" t="s">
        <v>341</v>
      </c>
      <c r="O67" s="771"/>
      <c r="P67" s="355">
        <v>0.05</v>
      </c>
      <c r="Q67" s="356" t="s">
        <v>342</v>
      </c>
      <c r="R67" s="372">
        <v>42768</v>
      </c>
      <c r="S67" s="372">
        <v>43099</v>
      </c>
      <c r="T67" s="767"/>
      <c r="U67" s="810"/>
      <c r="V67" s="810"/>
      <c r="W67" s="810"/>
      <c r="X67" s="802"/>
      <c r="Y67" s="799"/>
      <c r="Z67" s="855"/>
      <c r="AA67" s="362"/>
      <c r="AB67" s="362"/>
      <c r="AC67" s="390" t="s">
        <v>1215</v>
      </c>
      <c r="AD67" s="552" t="s">
        <v>1353</v>
      </c>
    </row>
    <row r="68" spans="1:30" s="373" customFormat="1" ht="43.5" customHeight="1" x14ac:dyDescent="0.2">
      <c r="A68" s="760"/>
      <c r="B68" s="760"/>
      <c r="C68" s="760"/>
      <c r="D68" s="777"/>
      <c r="E68" s="813"/>
      <c r="F68" s="806"/>
      <c r="G68" s="777"/>
      <c r="H68" s="808"/>
      <c r="I68" s="777"/>
      <c r="J68" s="804"/>
      <c r="K68" s="804"/>
      <c r="L68" s="806"/>
      <c r="M68" s="808"/>
      <c r="N68" s="770" t="s">
        <v>343</v>
      </c>
      <c r="O68" s="771"/>
      <c r="P68" s="355">
        <v>0.15</v>
      </c>
      <c r="Q68" s="356" t="s">
        <v>344</v>
      </c>
      <c r="R68" s="372">
        <v>42737</v>
      </c>
      <c r="S68" s="372" t="s">
        <v>345</v>
      </c>
      <c r="T68" s="767"/>
      <c r="U68" s="810"/>
      <c r="V68" s="810"/>
      <c r="W68" s="810"/>
      <c r="X68" s="802"/>
      <c r="Y68" s="799"/>
      <c r="Z68" s="855"/>
      <c r="AA68" s="362"/>
      <c r="AB68" s="362"/>
      <c r="AC68" s="390" t="s">
        <v>1216</v>
      </c>
      <c r="AD68" s="551" t="s">
        <v>1354</v>
      </c>
    </row>
    <row r="69" spans="1:30" s="373" customFormat="1" ht="88.5" customHeight="1" x14ac:dyDescent="0.2">
      <c r="A69" s="760"/>
      <c r="B69" s="760"/>
      <c r="C69" s="760"/>
      <c r="D69" s="777"/>
      <c r="E69" s="813"/>
      <c r="F69" s="806"/>
      <c r="G69" s="777"/>
      <c r="H69" s="808"/>
      <c r="I69" s="777"/>
      <c r="J69" s="804"/>
      <c r="K69" s="804"/>
      <c r="L69" s="806"/>
      <c r="M69" s="808"/>
      <c r="N69" s="770" t="s">
        <v>1221</v>
      </c>
      <c r="O69" s="771"/>
      <c r="P69" s="355"/>
      <c r="Q69" s="356"/>
      <c r="R69" s="70">
        <v>42768</v>
      </c>
      <c r="S69" s="70">
        <v>43099</v>
      </c>
      <c r="T69" s="767"/>
      <c r="U69" s="810"/>
      <c r="V69" s="810"/>
      <c r="W69" s="810"/>
      <c r="X69" s="802"/>
      <c r="Y69" s="799"/>
      <c r="Z69" s="855"/>
      <c r="AA69" s="362"/>
      <c r="AB69" s="362"/>
      <c r="AC69" s="353" t="s">
        <v>1217</v>
      </c>
      <c r="AD69" s="553" t="s">
        <v>1355</v>
      </c>
    </row>
    <row r="70" spans="1:30" s="373" customFormat="1" ht="54" customHeight="1" x14ac:dyDescent="0.2">
      <c r="A70" s="760"/>
      <c r="B70" s="760"/>
      <c r="C70" s="760"/>
      <c r="D70" s="777"/>
      <c r="E70" s="813"/>
      <c r="F70" s="806"/>
      <c r="G70" s="777"/>
      <c r="H70" s="808"/>
      <c r="I70" s="777"/>
      <c r="J70" s="804"/>
      <c r="K70" s="804"/>
      <c r="L70" s="806"/>
      <c r="M70" s="808"/>
      <c r="N70" s="770" t="s">
        <v>346</v>
      </c>
      <c r="O70" s="771"/>
      <c r="P70" s="355">
        <v>0.15</v>
      </c>
      <c r="Q70" s="356" t="s">
        <v>347</v>
      </c>
      <c r="R70" s="372">
        <v>42768</v>
      </c>
      <c r="S70" s="372">
        <v>43099</v>
      </c>
      <c r="T70" s="767"/>
      <c r="U70" s="810"/>
      <c r="V70" s="810"/>
      <c r="W70" s="810"/>
      <c r="X70" s="802"/>
      <c r="Y70" s="799"/>
      <c r="Z70" s="855"/>
      <c r="AA70" s="362"/>
      <c r="AB70" s="362"/>
      <c r="AC70" s="353" t="s">
        <v>1218</v>
      </c>
      <c r="AD70" s="553" t="s">
        <v>1356</v>
      </c>
    </row>
    <row r="71" spans="1:30" s="373" customFormat="1" ht="77.25" customHeight="1" x14ac:dyDescent="0.2">
      <c r="A71" s="760"/>
      <c r="B71" s="760"/>
      <c r="C71" s="760"/>
      <c r="D71" s="777"/>
      <c r="E71" s="813"/>
      <c r="F71" s="806"/>
      <c r="G71" s="777"/>
      <c r="H71" s="808"/>
      <c r="I71" s="777"/>
      <c r="J71" s="804"/>
      <c r="K71" s="804"/>
      <c r="L71" s="806"/>
      <c r="M71" s="808"/>
      <c r="N71" s="770" t="s">
        <v>1222</v>
      </c>
      <c r="O71" s="771"/>
      <c r="P71" s="355"/>
      <c r="Q71" s="356"/>
      <c r="R71" s="70">
        <v>42768</v>
      </c>
      <c r="S71" s="70">
        <v>43099</v>
      </c>
      <c r="T71" s="767"/>
      <c r="U71" s="810"/>
      <c r="V71" s="810"/>
      <c r="W71" s="810"/>
      <c r="X71" s="802"/>
      <c r="Y71" s="799"/>
      <c r="Z71" s="855"/>
      <c r="AA71" s="362"/>
      <c r="AB71" s="362"/>
      <c r="AC71" s="353" t="s">
        <v>1219</v>
      </c>
      <c r="AD71" s="553" t="s">
        <v>1357</v>
      </c>
    </row>
    <row r="72" spans="1:30" s="373" customFormat="1" ht="43.5" customHeight="1" x14ac:dyDescent="0.2">
      <c r="A72" s="760"/>
      <c r="B72" s="760"/>
      <c r="C72" s="760"/>
      <c r="D72" s="777"/>
      <c r="E72" s="812"/>
      <c r="F72" s="773"/>
      <c r="G72" s="746"/>
      <c r="H72" s="809"/>
      <c r="I72" s="746"/>
      <c r="J72" s="805"/>
      <c r="K72" s="805"/>
      <c r="L72" s="773"/>
      <c r="M72" s="809"/>
      <c r="N72" s="770" t="s">
        <v>348</v>
      </c>
      <c r="O72" s="771"/>
      <c r="P72" s="355">
        <v>0.1</v>
      </c>
      <c r="Q72" s="356" t="s">
        <v>349</v>
      </c>
      <c r="R72" s="372">
        <v>42781</v>
      </c>
      <c r="S72" s="372">
        <v>42916</v>
      </c>
      <c r="T72" s="767"/>
      <c r="U72" s="775"/>
      <c r="V72" s="775"/>
      <c r="W72" s="775"/>
      <c r="X72" s="802"/>
      <c r="Y72" s="752"/>
      <c r="Z72" s="856"/>
      <c r="AA72" s="362"/>
      <c r="AB72" s="362"/>
      <c r="AC72" s="353" t="s">
        <v>1220</v>
      </c>
      <c r="AD72" s="553" t="s">
        <v>1358</v>
      </c>
    </row>
    <row r="73" spans="1:30" s="373" customFormat="1" ht="92.25" customHeight="1" x14ac:dyDescent="0.2">
      <c r="A73" s="760" t="s">
        <v>184</v>
      </c>
      <c r="B73" s="760" t="s">
        <v>62</v>
      </c>
      <c r="C73" s="760" t="s">
        <v>314</v>
      </c>
      <c r="D73" s="777"/>
      <c r="E73" s="811" t="s">
        <v>350</v>
      </c>
      <c r="F73" s="772">
        <v>0.05</v>
      </c>
      <c r="G73" s="745" t="s">
        <v>351</v>
      </c>
      <c r="H73" s="768" t="s">
        <v>352</v>
      </c>
      <c r="I73" s="745" t="s">
        <v>353</v>
      </c>
      <c r="J73" s="768" t="s">
        <v>354</v>
      </c>
      <c r="K73" s="768" t="s">
        <v>355</v>
      </c>
      <c r="L73" s="768">
        <v>13</v>
      </c>
      <c r="M73" s="768" t="s">
        <v>352</v>
      </c>
      <c r="N73" s="770" t="s">
        <v>356</v>
      </c>
      <c r="O73" s="771"/>
      <c r="P73" s="355">
        <v>0.5</v>
      </c>
      <c r="Q73" s="356" t="s">
        <v>357</v>
      </c>
      <c r="R73" s="372">
        <v>42768</v>
      </c>
      <c r="S73" s="372" t="s">
        <v>358</v>
      </c>
      <c r="T73" s="767"/>
      <c r="U73" s="767"/>
      <c r="V73" s="767"/>
      <c r="W73" s="767"/>
      <c r="X73" s="767" t="s">
        <v>359</v>
      </c>
      <c r="Y73" s="800">
        <v>14.3</v>
      </c>
      <c r="Z73" s="800">
        <v>13.5</v>
      </c>
      <c r="AA73" s="362"/>
      <c r="AB73" s="362"/>
      <c r="AC73" s="848" t="s">
        <v>1223</v>
      </c>
      <c r="AD73" s="554" t="s">
        <v>1359</v>
      </c>
    </row>
    <row r="74" spans="1:30" s="373" customFormat="1" ht="87" customHeight="1" x14ac:dyDescent="0.2">
      <c r="A74" s="760"/>
      <c r="B74" s="760"/>
      <c r="C74" s="760"/>
      <c r="D74" s="746"/>
      <c r="E74" s="812"/>
      <c r="F74" s="773"/>
      <c r="G74" s="746"/>
      <c r="H74" s="769"/>
      <c r="I74" s="746"/>
      <c r="J74" s="769"/>
      <c r="K74" s="769"/>
      <c r="L74" s="769"/>
      <c r="M74" s="769"/>
      <c r="N74" s="770" t="s">
        <v>360</v>
      </c>
      <c r="O74" s="771"/>
      <c r="P74" s="355">
        <v>0.5</v>
      </c>
      <c r="Q74" s="356" t="s">
        <v>361</v>
      </c>
      <c r="R74" s="372">
        <v>42768</v>
      </c>
      <c r="S74" s="372">
        <v>43099</v>
      </c>
      <c r="T74" s="767"/>
      <c r="U74" s="767"/>
      <c r="V74" s="767"/>
      <c r="W74" s="767"/>
      <c r="X74" s="767"/>
      <c r="Y74" s="801"/>
      <c r="Z74" s="801"/>
      <c r="AA74" s="362"/>
      <c r="AB74" s="362"/>
      <c r="AC74" s="821"/>
      <c r="AD74" s="554" t="s">
        <v>1360</v>
      </c>
    </row>
    <row r="75" spans="1:30" s="337" customFormat="1" ht="10.5" customHeight="1" x14ac:dyDescent="0.2">
      <c r="A75" s="343"/>
      <c r="B75" s="343"/>
      <c r="C75" s="343"/>
      <c r="D75" s="343"/>
      <c r="E75" s="343"/>
      <c r="F75" s="343"/>
      <c r="G75" s="343"/>
      <c r="H75" s="343"/>
      <c r="I75" s="343"/>
      <c r="J75" s="343"/>
      <c r="K75" s="343"/>
      <c r="L75" s="343"/>
      <c r="M75" s="343"/>
      <c r="N75" s="343"/>
      <c r="O75" s="343"/>
      <c r="P75" s="343"/>
      <c r="Q75" s="343"/>
      <c r="R75" s="343"/>
      <c r="S75" s="343"/>
      <c r="T75" s="343"/>
      <c r="U75" s="343"/>
      <c r="V75" s="343"/>
      <c r="W75" s="343"/>
      <c r="X75" s="343"/>
      <c r="Y75" s="343"/>
      <c r="Z75" s="343"/>
      <c r="AA75" s="376"/>
      <c r="AD75" s="345"/>
    </row>
    <row r="76" spans="1:30" s="337" customFormat="1" ht="10.5" customHeight="1" x14ac:dyDescent="0.2">
      <c r="A76" s="343"/>
      <c r="B76" s="343"/>
      <c r="C76" s="343"/>
      <c r="D76" s="343"/>
      <c r="E76" s="343"/>
      <c r="F76" s="343"/>
      <c r="G76" s="343"/>
      <c r="H76" s="343"/>
      <c r="I76" s="343"/>
      <c r="J76" s="343"/>
      <c r="K76" s="343"/>
      <c r="L76" s="343"/>
      <c r="M76" s="343"/>
      <c r="N76" s="343"/>
      <c r="O76" s="343"/>
      <c r="P76" s="343"/>
      <c r="Q76" s="343"/>
      <c r="R76" s="343"/>
      <c r="S76" s="343"/>
      <c r="T76" s="343"/>
      <c r="U76" s="343"/>
      <c r="V76" s="343"/>
      <c r="W76" s="343"/>
      <c r="X76" s="343"/>
      <c r="Y76" s="343"/>
      <c r="Z76" s="343"/>
      <c r="AA76" s="376"/>
      <c r="AD76" s="345"/>
    </row>
    <row r="77" spans="1:30" s="337" customFormat="1" ht="10.5" customHeight="1" x14ac:dyDescent="0.2">
      <c r="A77" s="343"/>
      <c r="B77" s="343"/>
      <c r="C77" s="343"/>
      <c r="D77" s="343"/>
      <c r="E77" s="343"/>
      <c r="F77" s="343"/>
      <c r="G77" s="343"/>
      <c r="H77" s="343"/>
      <c r="I77" s="343"/>
      <c r="J77" s="343"/>
      <c r="K77" s="343"/>
      <c r="L77" s="343"/>
      <c r="M77" s="343"/>
      <c r="N77" s="343"/>
      <c r="O77" s="343"/>
      <c r="P77" s="343"/>
      <c r="Q77" s="343"/>
      <c r="R77" s="343"/>
      <c r="S77" s="343"/>
      <c r="T77" s="343"/>
      <c r="U77" s="343"/>
      <c r="V77" s="343"/>
      <c r="W77" s="343"/>
      <c r="X77" s="343"/>
      <c r="Y77" s="343"/>
      <c r="Z77" s="343"/>
      <c r="AA77" s="376"/>
      <c r="AD77" s="345"/>
    </row>
    <row r="78" spans="1:30" s="337" customFormat="1" ht="10.5" customHeight="1" x14ac:dyDescent="0.2">
      <c r="A78" s="343"/>
      <c r="B78" s="343"/>
      <c r="C78" s="343"/>
      <c r="D78" s="343"/>
      <c r="E78" s="343"/>
      <c r="F78" s="343"/>
      <c r="G78" s="343"/>
      <c r="H78" s="343"/>
      <c r="I78" s="343"/>
      <c r="J78" s="343"/>
      <c r="K78" s="343"/>
      <c r="L78" s="343"/>
      <c r="M78" s="343"/>
      <c r="N78" s="343"/>
      <c r="O78" s="343"/>
      <c r="P78" s="343"/>
      <c r="Q78" s="343"/>
      <c r="R78" s="343"/>
      <c r="S78" s="343"/>
      <c r="T78" s="343"/>
      <c r="U78" s="343"/>
      <c r="V78" s="343"/>
      <c r="W78" s="343"/>
      <c r="X78" s="343"/>
      <c r="Y78" s="343"/>
      <c r="Z78" s="343"/>
      <c r="AA78" s="376"/>
      <c r="AD78" s="345"/>
    </row>
    <row r="79" spans="1:30" s="337" customFormat="1" ht="10.5" customHeight="1" x14ac:dyDescent="0.2">
      <c r="A79" s="343"/>
      <c r="B79" s="343"/>
      <c r="C79" s="343"/>
      <c r="D79" s="343"/>
      <c r="E79" s="343"/>
      <c r="F79" s="343"/>
      <c r="G79" s="343"/>
      <c r="H79" s="343"/>
      <c r="I79" s="343"/>
      <c r="J79" s="343"/>
      <c r="K79" s="343"/>
      <c r="L79" s="343"/>
      <c r="M79" s="343"/>
      <c r="N79" s="343"/>
      <c r="O79" s="343"/>
      <c r="P79" s="343"/>
      <c r="Q79" s="343"/>
      <c r="R79" s="343"/>
      <c r="S79" s="343"/>
      <c r="T79" s="343"/>
      <c r="U79" s="343"/>
      <c r="V79" s="343"/>
      <c r="W79" s="343"/>
      <c r="X79" s="343"/>
      <c r="Y79" s="343"/>
      <c r="Z79" s="343"/>
      <c r="AA79" s="376"/>
      <c r="AD79" s="345"/>
    </row>
    <row r="80" spans="1:30" s="337" customFormat="1" ht="10.5" customHeight="1" x14ac:dyDescent="0.2">
      <c r="A80" s="343"/>
      <c r="B80" s="343"/>
      <c r="C80" s="343"/>
      <c r="D80" s="343"/>
      <c r="E80" s="343"/>
      <c r="F80" s="343"/>
      <c r="G80" s="343"/>
      <c r="H80" s="343"/>
      <c r="I80" s="343"/>
      <c r="J80" s="343"/>
      <c r="K80" s="343"/>
      <c r="L80" s="343"/>
      <c r="M80" s="343"/>
      <c r="N80" s="343"/>
      <c r="O80" s="343"/>
      <c r="P80" s="343"/>
      <c r="Q80" s="343"/>
      <c r="R80" s="343"/>
      <c r="S80" s="343"/>
      <c r="T80" s="343"/>
      <c r="U80" s="343"/>
      <c r="V80" s="343"/>
      <c r="W80" s="343"/>
      <c r="X80" s="343"/>
      <c r="Y80" s="343"/>
      <c r="Z80" s="343"/>
      <c r="AA80" s="376"/>
      <c r="AD80" s="345"/>
    </row>
    <row r="81" spans="1:30" s="337" customFormat="1" ht="10.5" customHeight="1" x14ac:dyDescent="0.2">
      <c r="A81" s="343"/>
      <c r="B81" s="343"/>
      <c r="C81" s="343"/>
      <c r="D81" s="343"/>
      <c r="E81" s="343"/>
      <c r="F81" s="343"/>
      <c r="G81" s="343"/>
      <c r="H81" s="343"/>
      <c r="I81" s="343"/>
      <c r="J81" s="343"/>
      <c r="K81" s="343"/>
      <c r="L81" s="343"/>
      <c r="M81" s="343"/>
      <c r="N81" s="343"/>
      <c r="O81" s="343"/>
      <c r="P81" s="343"/>
      <c r="Q81" s="343"/>
      <c r="R81" s="343"/>
      <c r="S81" s="343"/>
      <c r="T81" s="343"/>
      <c r="U81" s="343"/>
      <c r="V81" s="343"/>
      <c r="W81" s="343"/>
      <c r="X81" s="343"/>
      <c r="Y81" s="343"/>
      <c r="Z81" s="343"/>
      <c r="AA81" s="376"/>
      <c r="AD81" s="345"/>
    </row>
    <row r="82" spans="1:30" s="337" customFormat="1" ht="10.5" customHeight="1" x14ac:dyDescent="0.2">
      <c r="A82" s="343"/>
      <c r="B82" s="343"/>
      <c r="C82" s="343"/>
      <c r="D82" s="343"/>
      <c r="E82" s="343"/>
      <c r="F82" s="343"/>
      <c r="G82" s="343"/>
      <c r="H82" s="343"/>
      <c r="I82" s="343"/>
      <c r="J82" s="343"/>
      <c r="K82" s="343"/>
      <c r="L82" s="343"/>
      <c r="M82" s="343"/>
      <c r="N82" s="343"/>
      <c r="O82" s="343"/>
      <c r="P82" s="343"/>
      <c r="Q82" s="343"/>
      <c r="R82" s="343"/>
      <c r="S82" s="343"/>
      <c r="T82" s="343"/>
      <c r="U82" s="343"/>
      <c r="V82" s="343"/>
      <c r="W82" s="343"/>
      <c r="X82" s="343"/>
      <c r="Y82" s="343"/>
      <c r="Z82" s="343"/>
      <c r="AA82" s="759"/>
      <c r="AD82" s="345"/>
    </row>
    <row r="83" spans="1:30" s="337" customFormat="1" ht="10.5" customHeight="1" x14ac:dyDescent="0.2">
      <c r="A83" s="343"/>
      <c r="B83" s="343"/>
      <c r="C83" s="343"/>
      <c r="D83" s="343"/>
      <c r="E83" s="343"/>
      <c r="F83" s="343"/>
      <c r="G83" s="343"/>
      <c r="H83" s="343"/>
      <c r="I83" s="343"/>
      <c r="J83" s="343"/>
      <c r="K83" s="343"/>
      <c r="L83" s="343"/>
      <c r="M83" s="343"/>
      <c r="N83" s="343"/>
      <c r="O83" s="343"/>
      <c r="P83" s="343"/>
      <c r="Q83" s="343"/>
      <c r="R83" s="343"/>
      <c r="S83" s="343"/>
      <c r="T83" s="343"/>
      <c r="U83" s="343"/>
      <c r="V83" s="343"/>
      <c r="W83" s="343"/>
      <c r="X83" s="343"/>
      <c r="Y83" s="343"/>
      <c r="Z83" s="343"/>
      <c r="AA83" s="759"/>
      <c r="AD83" s="345"/>
    </row>
    <row r="84" spans="1:30" s="337" customFormat="1" ht="10.5" customHeight="1" x14ac:dyDescent="0.2">
      <c r="A84" s="343"/>
      <c r="B84" s="343"/>
      <c r="C84" s="343"/>
      <c r="D84" s="343"/>
      <c r="E84" s="343"/>
      <c r="F84" s="343"/>
      <c r="G84" s="343"/>
      <c r="H84" s="343"/>
      <c r="I84" s="343"/>
      <c r="J84" s="343"/>
      <c r="K84" s="343"/>
      <c r="L84" s="343"/>
      <c r="M84" s="343"/>
      <c r="N84" s="343"/>
      <c r="O84" s="343"/>
      <c r="P84" s="343"/>
      <c r="Q84" s="343"/>
      <c r="R84" s="343"/>
      <c r="S84" s="343"/>
      <c r="T84" s="343"/>
      <c r="U84" s="343"/>
      <c r="V84" s="343"/>
      <c r="W84" s="343"/>
      <c r="X84" s="343"/>
      <c r="Y84" s="343"/>
      <c r="Z84" s="343"/>
      <c r="AA84" s="377"/>
      <c r="AD84" s="345"/>
    </row>
    <row r="85" spans="1:30" s="337" customFormat="1" ht="10.5" customHeight="1" x14ac:dyDescent="0.2">
      <c r="A85" s="343"/>
      <c r="B85" s="343"/>
      <c r="C85" s="343"/>
      <c r="D85" s="343"/>
      <c r="E85" s="343"/>
      <c r="F85" s="343"/>
      <c r="G85" s="343"/>
      <c r="H85" s="343"/>
      <c r="I85" s="343"/>
      <c r="J85" s="343"/>
      <c r="K85" s="343"/>
      <c r="L85" s="343"/>
      <c r="M85" s="343"/>
      <c r="N85" s="343"/>
      <c r="O85" s="343"/>
      <c r="P85" s="343"/>
      <c r="Q85" s="343"/>
      <c r="R85" s="343"/>
      <c r="S85" s="343"/>
      <c r="T85" s="343"/>
      <c r="U85" s="343"/>
      <c r="V85" s="343"/>
      <c r="W85" s="343"/>
      <c r="X85" s="343"/>
      <c r="Y85" s="343"/>
      <c r="Z85" s="343"/>
      <c r="AA85" s="377"/>
      <c r="AD85" s="345"/>
    </row>
    <row r="86" spans="1:30" s="337" customFormat="1" ht="10.5" customHeight="1" x14ac:dyDescent="0.2">
      <c r="A86" s="343"/>
      <c r="B86" s="343"/>
      <c r="C86" s="343"/>
      <c r="D86" s="343"/>
      <c r="E86" s="343"/>
      <c r="F86" s="343"/>
      <c r="G86" s="343"/>
      <c r="H86" s="343"/>
      <c r="I86" s="343"/>
      <c r="J86" s="343"/>
      <c r="K86" s="343"/>
      <c r="L86" s="343"/>
      <c r="M86" s="343"/>
      <c r="N86" s="343"/>
      <c r="O86" s="343"/>
      <c r="P86" s="343"/>
      <c r="Q86" s="343"/>
      <c r="R86" s="343"/>
      <c r="S86" s="343"/>
      <c r="T86" s="343"/>
      <c r="U86" s="343"/>
      <c r="V86" s="343"/>
      <c r="W86" s="343"/>
      <c r="X86" s="343"/>
      <c r="Y86" s="343"/>
      <c r="Z86" s="343"/>
      <c r="AD86" s="345"/>
    </row>
    <row r="87" spans="1:30" s="337" customFormat="1" ht="10.5" customHeight="1" x14ac:dyDescent="0.2">
      <c r="A87" s="343"/>
      <c r="B87" s="343"/>
      <c r="C87" s="343"/>
      <c r="D87" s="343"/>
      <c r="E87" s="343"/>
      <c r="F87" s="343"/>
      <c r="G87" s="343"/>
      <c r="H87" s="343"/>
      <c r="I87" s="343"/>
      <c r="J87" s="343"/>
      <c r="K87" s="343"/>
      <c r="L87" s="343"/>
      <c r="M87" s="343"/>
      <c r="N87" s="343"/>
      <c r="O87" s="343"/>
      <c r="P87" s="343"/>
      <c r="Q87" s="343"/>
      <c r="R87" s="343"/>
      <c r="S87" s="343"/>
      <c r="T87" s="343"/>
      <c r="U87" s="343"/>
      <c r="V87" s="343"/>
      <c r="W87" s="343"/>
      <c r="X87" s="343"/>
      <c r="Y87" s="343"/>
      <c r="Z87" s="343"/>
      <c r="AD87" s="345"/>
    </row>
    <row r="88" spans="1:30" s="337" customFormat="1" ht="10.5" customHeight="1" x14ac:dyDescent="0.2">
      <c r="A88" s="343"/>
      <c r="B88" s="343"/>
      <c r="C88" s="343"/>
      <c r="D88" s="343"/>
      <c r="E88" s="343"/>
      <c r="F88" s="343"/>
      <c r="G88" s="343"/>
      <c r="H88" s="343"/>
      <c r="I88" s="343"/>
      <c r="J88" s="343"/>
      <c r="K88" s="343"/>
      <c r="L88" s="343"/>
      <c r="M88" s="343"/>
      <c r="N88" s="343"/>
      <c r="O88" s="343"/>
      <c r="P88" s="343"/>
      <c r="Q88" s="343"/>
      <c r="R88" s="343"/>
      <c r="S88" s="343"/>
      <c r="T88" s="343"/>
      <c r="U88" s="343"/>
      <c r="V88" s="343"/>
      <c r="W88" s="343"/>
      <c r="X88" s="343"/>
      <c r="Y88" s="343"/>
      <c r="Z88" s="343"/>
      <c r="AD88" s="345"/>
    </row>
    <row r="89" spans="1:30" s="337" customFormat="1" ht="10.5" customHeight="1" x14ac:dyDescent="0.2">
      <c r="A89" s="343"/>
      <c r="B89" s="343"/>
      <c r="C89" s="343"/>
      <c r="D89" s="343"/>
      <c r="E89" s="343"/>
      <c r="F89" s="343"/>
      <c r="G89" s="343"/>
      <c r="H89" s="343"/>
      <c r="I89" s="343"/>
      <c r="J89" s="343"/>
      <c r="K89" s="343"/>
      <c r="L89" s="343"/>
      <c r="M89" s="343"/>
      <c r="N89" s="343"/>
      <c r="O89" s="343"/>
      <c r="P89" s="343"/>
      <c r="Q89" s="343"/>
      <c r="R89" s="343"/>
      <c r="S89" s="343"/>
      <c r="T89" s="343"/>
      <c r="U89" s="343"/>
      <c r="V89" s="343"/>
      <c r="W89" s="343"/>
      <c r="X89" s="343"/>
      <c r="Y89" s="343"/>
      <c r="Z89" s="343"/>
      <c r="AD89" s="345"/>
    </row>
    <row r="90" spans="1:30" s="337" customFormat="1" ht="10.5" customHeight="1" x14ac:dyDescent="0.2">
      <c r="A90" s="343"/>
      <c r="B90" s="343"/>
      <c r="C90" s="343"/>
      <c r="D90" s="343"/>
      <c r="E90" s="343"/>
      <c r="F90" s="343"/>
      <c r="G90" s="343"/>
      <c r="H90" s="343"/>
      <c r="I90" s="343"/>
      <c r="J90" s="343"/>
      <c r="K90" s="343"/>
      <c r="L90" s="343"/>
      <c r="M90" s="343"/>
      <c r="N90" s="343"/>
      <c r="O90" s="343"/>
      <c r="P90" s="343"/>
      <c r="Q90" s="343"/>
      <c r="R90" s="343"/>
      <c r="S90" s="343"/>
      <c r="T90" s="343"/>
      <c r="U90" s="343"/>
      <c r="V90" s="343"/>
      <c r="W90" s="343"/>
      <c r="X90" s="343"/>
      <c r="Y90" s="343"/>
      <c r="Z90" s="343"/>
      <c r="AD90" s="345"/>
    </row>
    <row r="91" spans="1:30" s="337" customFormat="1" ht="10.5" customHeight="1" x14ac:dyDescent="0.2">
      <c r="A91" s="343"/>
      <c r="B91" s="343"/>
      <c r="C91" s="343"/>
      <c r="D91" s="343"/>
      <c r="E91" s="343"/>
      <c r="F91" s="343"/>
      <c r="G91" s="343"/>
      <c r="H91" s="343"/>
      <c r="I91" s="343"/>
      <c r="J91" s="343"/>
      <c r="K91" s="343"/>
      <c r="L91" s="343"/>
      <c r="M91" s="343"/>
      <c r="N91" s="343"/>
      <c r="O91" s="343"/>
      <c r="P91" s="343"/>
      <c r="Q91" s="343"/>
      <c r="R91" s="343"/>
      <c r="S91" s="343"/>
      <c r="T91" s="343"/>
      <c r="U91" s="343"/>
      <c r="V91" s="343"/>
      <c r="W91" s="343"/>
      <c r="X91" s="343"/>
      <c r="Y91" s="343"/>
      <c r="Z91" s="343"/>
      <c r="AD91" s="345"/>
    </row>
    <row r="92" spans="1:30" s="337" customFormat="1" ht="10.5" customHeight="1" x14ac:dyDescent="0.2">
      <c r="A92" s="343"/>
      <c r="B92" s="343"/>
      <c r="C92" s="343"/>
      <c r="D92" s="343"/>
      <c r="E92" s="343"/>
      <c r="F92" s="343"/>
      <c r="G92" s="343"/>
      <c r="H92" s="343"/>
      <c r="I92" s="343"/>
      <c r="J92" s="343"/>
      <c r="K92" s="343"/>
      <c r="L92" s="343"/>
      <c r="M92" s="343"/>
      <c r="N92" s="343"/>
      <c r="O92" s="343"/>
      <c r="P92" s="343"/>
      <c r="Q92" s="343"/>
      <c r="R92" s="343"/>
      <c r="S92" s="343"/>
      <c r="T92" s="343"/>
      <c r="U92" s="343"/>
      <c r="V92" s="343"/>
      <c r="W92" s="343"/>
      <c r="X92" s="343"/>
      <c r="Y92" s="343"/>
      <c r="Z92" s="343"/>
      <c r="AD92" s="345"/>
    </row>
    <row r="93" spans="1:30" s="337" customFormat="1" ht="10.5" customHeight="1" x14ac:dyDescent="0.2">
      <c r="A93" s="343"/>
      <c r="B93" s="343"/>
      <c r="C93" s="343"/>
      <c r="D93" s="343"/>
      <c r="E93" s="343"/>
      <c r="F93" s="343"/>
      <c r="G93" s="343"/>
      <c r="H93" s="343"/>
      <c r="I93" s="343"/>
      <c r="J93" s="343"/>
      <c r="K93" s="343"/>
      <c r="L93" s="343"/>
      <c r="M93" s="343"/>
      <c r="N93" s="343"/>
      <c r="O93" s="343"/>
      <c r="P93" s="343"/>
      <c r="Q93" s="343"/>
      <c r="R93" s="343"/>
      <c r="S93" s="343"/>
      <c r="T93" s="343"/>
      <c r="U93" s="343"/>
      <c r="V93" s="343"/>
      <c r="W93" s="343"/>
      <c r="X93" s="343"/>
      <c r="Y93" s="343"/>
      <c r="Z93" s="343"/>
      <c r="AD93" s="345"/>
    </row>
    <row r="94" spans="1:30" s="337" customFormat="1" ht="10.5" customHeight="1" x14ac:dyDescent="0.2">
      <c r="A94" s="343"/>
      <c r="B94" s="343"/>
      <c r="C94" s="343"/>
      <c r="D94" s="343"/>
      <c r="E94" s="343"/>
      <c r="F94" s="343"/>
      <c r="G94" s="343"/>
      <c r="H94" s="343"/>
      <c r="I94" s="343"/>
      <c r="J94" s="343"/>
      <c r="K94" s="343"/>
      <c r="L94" s="343"/>
      <c r="M94" s="343"/>
      <c r="N94" s="343"/>
      <c r="O94" s="343"/>
      <c r="P94" s="343"/>
      <c r="Q94" s="343"/>
      <c r="R94" s="343"/>
      <c r="S94" s="343"/>
      <c r="T94" s="343"/>
      <c r="U94" s="343"/>
      <c r="V94" s="343"/>
      <c r="W94" s="343"/>
      <c r="X94" s="343"/>
      <c r="Y94" s="343"/>
      <c r="Z94" s="343"/>
      <c r="AD94" s="345"/>
    </row>
    <row r="95" spans="1:30" s="337" customFormat="1" ht="10.5" customHeight="1" x14ac:dyDescent="0.2">
      <c r="A95" s="343"/>
      <c r="B95" s="343"/>
      <c r="C95" s="343"/>
      <c r="D95" s="343"/>
      <c r="E95" s="343"/>
      <c r="F95" s="343"/>
      <c r="G95" s="343"/>
      <c r="H95" s="343"/>
      <c r="I95" s="343"/>
      <c r="J95" s="343"/>
      <c r="K95" s="343"/>
      <c r="L95" s="343"/>
      <c r="M95" s="343"/>
      <c r="N95" s="343"/>
      <c r="O95" s="343"/>
      <c r="P95" s="343"/>
      <c r="Q95" s="343"/>
      <c r="R95" s="343"/>
      <c r="S95" s="343"/>
      <c r="T95" s="343"/>
      <c r="U95" s="343"/>
      <c r="V95" s="343"/>
      <c r="W95" s="343"/>
      <c r="X95" s="343"/>
      <c r="Y95" s="343"/>
      <c r="Z95" s="343"/>
      <c r="AD95" s="345"/>
    </row>
    <row r="96" spans="1:30" s="337" customFormat="1" ht="10.5" customHeight="1" x14ac:dyDescent="0.2">
      <c r="A96" s="343"/>
      <c r="B96" s="343"/>
      <c r="C96" s="343"/>
      <c r="D96" s="343"/>
      <c r="E96" s="343"/>
      <c r="F96" s="343"/>
      <c r="G96" s="343"/>
      <c r="H96" s="343"/>
      <c r="I96" s="343"/>
      <c r="J96" s="343"/>
      <c r="K96" s="343"/>
      <c r="L96" s="343"/>
      <c r="M96" s="343"/>
      <c r="N96" s="343"/>
      <c r="O96" s="343"/>
      <c r="P96" s="343"/>
      <c r="Q96" s="343"/>
      <c r="R96" s="343"/>
      <c r="S96" s="343"/>
      <c r="T96" s="343"/>
      <c r="U96" s="343"/>
      <c r="V96" s="343"/>
      <c r="W96" s="343"/>
      <c r="X96" s="343"/>
      <c r="Y96" s="343"/>
      <c r="Z96" s="343"/>
      <c r="AD96" s="345"/>
    </row>
    <row r="97" spans="1:30" s="337" customFormat="1" ht="10.5" customHeight="1" x14ac:dyDescent="0.2">
      <c r="A97" s="343"/>
      <c r="B97" s="343"/>
      <c r="C97" s="343"/>
      <c r="D97" s="343"/>
      <c r="E97" s="343"/>
      <c r="F97" s="343"/>
      <c r="G97" s="343"/>
      <c r="H97" s="343"/>
      <c r="I97" s="343"/>
      <c r="J97" s="343"/>
      <c r="K97" s="343"/>
      <c r="L97" s="343"/>
      <c r="M97" s="343"/>
      <c r="N97" s="343"/>
      <c r="O97" s="343"/>
      <c r="P97" s="343"/>
      <c r="Q97" s="343"/>
      <c r="R97" s="343"/>
      <c r="S97" s="343"/>
      <c r="T97" s="343"/>
      <c r="U97" s="343"/>
      <c r="V97" s="343"/>
      <c r="W97" s="343"/>
      <c r="X97" s="343"/>
      <c r="Y97" s="343"/>
      <c r="Z97" s="343"/>
      <c r="AD97" s="345"/>
    </row>
    <row r="98" spans="1:30" s="337" customFormat="1" ht="10.5" customHeight="1" x14ac:dyDescent="0.2">
      <c r="A98" s="343"/>
      <c r="B98" s="343"/>
      <c r="C98" s="343"/>
      <c r="D98" s="343"/>
      <c r="E98" s="343"/>
      <c r="F98" s="343"/>
      <c r="G98" s="343"/>
      <c r="H98" s="343"/>
      <c r="I98" s="343"/>
      <c r="J98" s="343"/>
      <c r="K98" s="343"/>
      <c r="L98" s="343"/>
      <c r="M98" s="343"/>
      <c r="N98" s="343"/>
      <c r="O98" s="343"/>
      <c r="P98" s="343"/>
      <c r="Q98" s="343"/>
      <c r="R98" s="343"/>
      <c r="S98" s="343"/>
      <c r="T98" s="343"/>
      <c r="U98" s="343"/>
      <c r="V98" s="343"/>
      <c r="W98" s="343"/>
      <c r="X98" s="343"/>
      <c r="Y98" s="343"/>
      <c r="Z98" s="343"/>
      <c r="AD98" s="345"/>
    </row>
    <row r="99" spans="1:30" s="337" customFormat="1" ht="10.5" customHeight="1" x14ac:dyDescent="0.2">
      <c r="A99" s="343"/>
      <c r="B99" s="343"/>
      <c r="C99" s="343"/>
      <c r="D99" s="343"/>
      <c r="E99" s="343"/>
      <c r="F99" s="343"/>
      <c r="G99" s="343"/>
      <c r="H99" s="343"/>
      <c r="I99" s="343"/>
      <c r="J99" s="343"/>
      <c r="K99" s="343"/>
      <c r="L99" s="343"/>
      <c r="M99" s="343"/>
      <c r="N99" s="343"/>
      <c r="O99" s="343"/>
      <c r="P99" s="343"/>
      <c r="Q99" s="343"/>
      <c r="R99" s="343"/>
      <c r="S99" s="343"/>
      <c r="T99" s="343"/>
      <c r="U99" s="343"/>
      <c r="V99" s="343"/>
      <c r="W99" s="343"/>
      <c r="X99" s="343"/>
      <c r="Y99" s="343"/>
      <c r="Z99" s="343"/>
      <c r="AD99" s="345"/>
    </row>
    <row r="100" spans="1:30" s="337" customFormat="1" ht="10.5" customHeight="1" x14ac:dyDescent="0.2">
      <c r="A100" s="343"/>
      <c r="B100" s="343"/>
      <c r="C100" s="343"/>
      <c r="D100" s="343"/>
      <c r="E100" s="343"/>
      <c r="F100" s="343"/>
      <c r="G100" s="343"/>
      <c r="H100" s="343"/>
      <c r="I100" s="343"/>
      <c r="J100" s="343"/>
      <c r="K100" s="343"/>
      <c r="L100" s="343"/>
      <c r="M100" s="343"/>
      <c r="N100" s="343"/>
      <c r="O100" s="343"/>
      <c r="P100" s="343"/>
      <c r="Q100" s="343"/>
      <c r="R100" s="343"/>
      <c r="S100" s="343"/>
      <c r="T100" s="343"/>
      <c r="U100" s="343"/>
      <c r="V100" s="343"/>
      <c r="W100" s="343"/>
      <c r="X100" s="343"/>
      <c r="Y100" s="343"/>
      <c r="Z100" s="343"/>
      <c r="AD100" s="345"/>
    </row>
    <row r="101" spans="1:30" s="337" customFormat="1" ht="10.5" customHeight="1" x14ac:dyDescent="0.2">
      <c r="A101" s="343"/>
      <c r="B101" s="343"/>
      <c r="C101" s="343"/>
      <c r="D101" s="343"/>
      <c r="E101" s="343"/>
      <c r="F101" s="343"/>
      <c r="G101" s="343"/>
      <c r="H101" s="343"/>
      <c r="I101" s="343"/>
      <c r="J101" s="343"/>
      <c r="K101" s="343"/>
      <c r="L101" s="343"/>
      <c r="M101" s="343"/>
      <c r="N101" s="343"/>
      <c r="O101" s="343"/>
      <c r="P101" s="343"/>
      <c r="Q101" s="343"/>
      <c r="R101" s="343"/>
      <c r="S101" s="343"/>
      <c r="T101" s="343"/>
      <c r="U101" s="343"/>
      <c r="V101" s="343"/>
      <c r="W101" s="343"/>
      <c r="X101" s="343"/>
      <c r="Y101" s="343"/>
      <c r="Z101" s="343"/>
      <c r="AD101" s="345"/>
    </row>
    <row r="102" spans="1:30" s="337" customFormat="1" ht="10.5" customHeight="1" x14ac:dyDescent="0.2">
      <c r="A102" s="343"/>
      <c r="B102" s="343"/>
      <c r="C102" s="343"/>
      <c r="D102" s="343"/>
      <c r="E102" s="343"/>
      <c r="F102" s="343"/>
      <c r="G102" s="343"/>
      <c r="H102" s="343"/>
      <c r="I102" s="343"/>
      <c r="J102" s="343"/>
      <c r="K102" s="343"/>
      <c r="L102" s="343"/>
      <c r="M102" s="343"/>
      <c r="N102" s="343"/>
      <c r="O102" s="343"/>
      <c r="P102" s="343"/>
      <c r="Q102" s="343"/>
      <c r="R102" s="343"/>
      <c r="S102" s="343"/>
      <c r="T102" s="343"/>
      <c r="U102" s="343"/>
      <c r="V102" s="343"/>
      <c r="W102" s="343"/>
      <c r="X102" s="343"/>
      <c r="Y102" s="343"/>
      <c r="Z102" s="343"/>
      <c r="AD102" s="345"/>
    </row>
    <row r="103" spans="1:30" s="337" customFormat="1" ht="10.5" customHeight="1" x14ac:dyDescent="0.2">
      <c r="A103" s="343"/>
      <c r="B103" s="343"/>
      <c r="C103" s="343"/>
      <c r="D103" s="343"/>
      <c r="E103" s="343"/>
      <c r="F103" s="343"/>
      <c r="G103" s="343"/>
      <c r="H103" s="343"/>
      <c r="I103" s="343"/>
      <c r="J103" s="343"/>
      <c r="K103" s="343"/>
      <c r="L103" s="343"/>
      <c r="M103" s="343"/>
      <c r="N103" s="343"/>
      <c r="O103" s="343"/>
      <c r="P103" s="343"/>
      <c r="Q103" s="343"/>
      <c r="R103" s="343"/>
      <c r="S103" s="343"/>
      <c r="T103" s="343"/>
      <c r="U103" s="343"/>
      <c r="V103" s="343"/>
      <c r="W103" s="343"/>
      <c r="X103" s="343"/>
      <c r="Y103" s="343"/>
      <c r="Z103" s="343"/>
      <c r="AD103" s="345"/>
    </row>
    <row r="104" spans="1:30" s="337" customFormat="1" ht="10.5" customHeight="1" x14ac:dyDescent="0.2">
      <c r="A104" s="343"/>
      <c r="B104" s="343"/>
      <c r="C104" s="343"/>
      <c r="D104" s="343"/>
      <c r="E104" s="343"/>
      <c r="F104" s="343"/>
      <c r="G104" s="343"/>
      <c r="H104" s="343"/>
      <c r="I104" s="343"/>
      <c r="J104" s="343"/>
      <c r="K104" s="343"/>
      <c r="L104" s="343"/>
      <c r="M104" s="343"/>
      <c r="N104" s="343"/>
      <c r="O104" s="343"/>
      <c r="P104" s="343"/>
      <c r="Q104" s="343"/>
      <c r="R104" s="343"/>
      <c r="S104" s="343"/>
      <c r="T104" s="343"/>
      <c r="U104" s="343"/>
      <c r="V104" s="343"/>
      <c r="W104" s="343"/>
      <c r="X104" s="343"/>
      <c r="Y104" s="343"/>
      <c r="Z104" s="343"/>
      <c r="AD104" s="345"/>
    </row>
    <row r="105" spans="1:30" s="337" customFormat="1" ht="10.5" customHeight="1" x14ac:dyDescent="0.2">
      <c r="A105" s="343"/>
      <c r="B105" s="343"/>
      <c r="C105" s="343"/>
      <c r="D105" s="343"/>
      <c r="E105" s="343"/>
      <c r="F105" s="343"/>
      <c r="G105" s="343"/>
      <c r="H105" s="343"/>
      <c r="I105" s="343"/>
      <c r="J105" s="343"/>
      <c r="K105" s="343"/>
      <c r="L105" s="343"/>
      <c r="M105" s="343"/>
      <c r="N105" s="343"/>
      <c r="O105" s="343"/>
      <c r="P105" s="343"/>
      <c r="Q105" s="343"/>
      <c r="R105" s="343"/>
      <c r="S105" s="343"/>
      <c r="T105" s="343"/>
      <c r="U105" s="343"/>
      <c r="V105" s="343"/>
      <c r="W105" s="343"/>
      <c r="X105" s="343"/>
      <c r="Y105" s="343"/>
      <c r="Z105" s="343"/>
      <c r="AD105" s="345"/>
    </row>
    <row r="106" spans="1:30" s="337" customFormat="1" ht="10.5" customHeight="1" x14ac:dyDescent="0.2">
      <c r="A106" s="343"/>
      <c r="B106" s="343"/>
      <c r="C106" s="343"/>
      <c r="D106" s="343"/>
      <c r="E106" s="343"/>
      <c r="F106" s="343"/>
      <c r="G106" s="343"/>
      <c r="H106" s="343"/>
      <c r="I106" s="343"/>
      <c r="J106" s="343"/>
      <c r="K106" s="343"/>
      <c r="L106" s="343"/>
      <c r="M106" s="343"/>
      <c r="N106" s="343"/>
      <c r="O106" s="343"/>
      <c r="P106" s="343"/>
      <c r="Q106" s="343"/>
      <c r="R106" s="343"/>
      <c r="S106" s="343"/>
      <c r="T106" s="343"/>
      <c r="U106" s="343"/>
      <c r="V106" s="343"/>
      <c r="W106" s="343"/>
      <c r="X106" s="343"/>
      <c r="Y106" s="343"/>
      <c r="Z106" s="343"/>
      <c r="AD106" s="345"/>
    </row>
    <row r="107" spans="1:30" s="337" customFormat="1" ht="10.5" customHeight="1" x14ac:dyDescent="0.2">
      <c r="A107" s="343"/>
      <c r="B107" s="343"/>
      <c r="C107" s="343"/>
      <c r="D107" s="343"/>
      <c r="E107" s="343"/>
      <c r="F107" s="343"/>
      <c r="G107" s="343"/>
      <c r="H107" s="343"/>
      <c r="I107" s="343"/>
      <c r="J107" s="343"/>
      <c r="K107" s="343"/>
      <c r="L107" s="343"/>
      <c r="M107" s="343"/>
      <c r="N107" s="343"/>
      <c r="O107" s="343"/>
      <c r="P107" s="343"/>
      <c r="Q107" s="343"/>
      <c r="R107" s="343"/>
      <c r="S107" s="343"/>
      <c r="T107" s="343"/>
      <c r="U107" s="343"/>
      <c r="V107" s="343"/>
      <c r="W107" s="343"/>
      <c r="X107" s="343"/>
      <c r="Y107" s="343"/>
      <c r="Z107" s="343"/>
      <c r="AD107" s="345"/>
    </row>
    <row r="108" spans="1:30" s="337" customFormat="1" ht="10.5" customHeight="1" x14ac:dyDescent="0.2">
      <c r="A108" s="343"/>
      <c r="B108" s="343"/>
      <c r="C108" s="343"/>
      <c r="D108" s="343"/>
      <c r="E108" s="343"/>
      <c r="F108" s="343"/>
      <c r="G108" s="343"/>
      <c r="H108" s="343"/>
      <c r="I108" s="343"/>
      <c r="J108" s="343"/>
      <c r="K108" s="343"/>
      <c r="L108" s="343"/>
      <c r="M108" s="343"/>
      <c r="N108" s="343"/>
      <c r="O108" s="343"/>
      <c r="P108" s="343"/>
      <c r="Q108" s="343"/>
      <c r="R108" s="343"/>
      <c r="S108" s="343"/>
      <c r="T108" s="343"/>
      <c r="U108" s="343"/>
      <c r="V108" s="343"/>
      <c r="W108" s="343"/>
      <c r="X108" s="343"/>
      <c r="Y108" s="343"/>
      <c r="Z108" s="343"/>
      <c r="AD108" s="345"/>
    </row>
    <row r="109" spans="1:30" s="337" customFormat="1" ht="10.5" customHeight="1" x14ac:dyDescent="0.2">
      <c r="A109" s="343"/>
      <c r="B109" s="343"/>
      <c r="C109" s="343"/>
      <c r="D109" s="343"/>
      <c r="E109" s="343"/>
      <c r="F109" s="343"/>
      <c r="G109" s="343"/>
      <c r="H109" s="343"/>
      <c r="I109" s="343"/>
      <c r="J109" s="343"/>
      <c r="K109" s="343"/>
      <c r="L109" s="343"/>
      <c r="M109" s="343"/>
      <c r="N109" s="343"/>
      <c r="O109" s="343"/>
      <c r="P109" s="343"/>
      <c r="Q109" s="343"/>
      <c r="R109" s="343"/>
      <c r="S109" s="343"/>
      <c r="T109" s="343"/>
      <c r="U109" s="343"/>
      <c r="V109" s="343"/>
      <c r="W109" s="343"/>
      <c r="X109" s="343"/>
      <c r="Y109" s="343"/>
      <c r="Z109" s="343"/>
      <c r="AD109" s="345"/>
    </row>
    <row r="110" spans="1:30" s="337" customFormat="1" ht="10.5" customHeight="1" x14ac:dyDescent="0.2">
      <c r="A110" s="343"/>
      <c r="B110" s="343"/>
      <c r="C110" s="343"/>
      <c r="D110" s="343"/>
      <c r="E110" s="343"/>
      <c r="F110" s="343"/>
      <c r="G110" s="343"/>
      <c r="H110" s="343"/>
      <c r="I110" s="343"/>
      <c r="J110" s="343"/>
      <c r="K110" s="343"/>
      <c r="L110" s="343"/>
      <c r="M110" s="343"/>
      <c r="N110" s="343"/>
      <c r="O110" s="343"/>
      <c r="P110" s="343"/>
      <c r="Q110" s="343"/>
      <c r="R110" s="343"/>
      <c r="S110" s="343"/>
      <c r="T110" s="343"/>
      <c r="U110" s="343"/>
      <c r="V110" s="343"/>
      <c r="W110" s="343"/>
      <c r="X110" s="343"/>
      <c r="Y110" s="343"/>
      <c r="Z110" s="343"/>
      <c r="AD110" s="345"/>
    </row>
    <row r="111" spans="1:30" s="337" customFormat="1" ht="10.5" customHeight="1" x14ac:dyDescent="0.2">
      <c r="A111" s="343"/>
      <c r="B111" s="343"/>
      <c r="C111" s="343"/>
      <c r="D111" s="343"/>
      <c r="E111" s="343"/>
      <c r="F111" s="343"/>
      <c r="G111" s="343"/>
      <c r="H111" s="343"/>
      <c r="I111" s="343"/>
      <c r="J111" s="343"/>
      <c r="K111" s="343"/>
      <c r="L111" s="343"/>
      <c r="M111" s="343"/>
      <c r="N111" s="343"/>
      <c r="O111" s="343"/>
      <c r="P111" s="343"/>
      <c r="Q111" s="343"/>
      <c r="R111" s="343"/>
      <c r="S111" s="343"/>
      <c r="T111" s="343"/>
      <c r="U111" s="343"/>
      <c r="V111" s="343"/>
      <c r="W111" s="343"/>
      <c r="X111" s="343"/>
      <c r="Y111" s="343"/>
      <c r="Z111" s="343"/>
      <c r="AD111" s="345"/>
    </row>
    <row r="112" spans="1:30" s="337" customFormat="1" ht="10.5" customHeight="1" x14ac:dyDescent="0.2">
      <c r="A112" s="343"/>
      <c r="B112" s="343"/>
      <c r="C112" s="343"/>
      <c r="D112" s="343"/>
      <c r="E112" s="343"/>
      <c r="F112" s="343"/>
      <c r="G112" s="343"/>
      <c r="H112" s="343"/>
      <c r="I112" s="343"/>
      <c r="J112" s="343"/>
      <c r="K112" s="343"/>
      <c r="L112" s="343"/>
      <c r="M112" s="343"/>
      <c r="N112" s="343"/>
      <c r="O112" s="343"/>
      <c r="P112" s="343"/>
      <c r="Q112" s="343"/>
      <c r="R112" s="343"/>
      <c r="S112" s="343"/>
      <c r="T112" s="343"/>
      <c r="U112" s="343"/>
      <c r="V112" s="343"/>
      <c r="W112" s="343"/>
      <c r="X112" s="343"/>
      <c r="Y112" s="343"/>
      <c r="Z112" s="343"/>
      <c r="AD112" s="345"/>
    </row>
    <row r="113" spans="1:30" s="337" customFormat="1" ht="10.5" customHeight="1" x14ac:dyDescent="0.2">
      <c r="A113" s="343"/>
      <c r="B113" s="343"/>
      <c r="C113" s="343"/>
      <c r="D113" s="343"/>
      <c r="E113" s="343"/>
      <c r="F113" s="343"/>
      <c r="G113" s="343"/>
      <c r="H113" s="343"/>
      <c r="I113" s="343"/>
      <c r="J113" s="343"/>
      <c r="K113" s="343"/>
      <c r="L113" s="343"/>
      <c r="M113" s="343"/>
      <c r="N113" s="343"/>
      <c r="O113" s="343"/>
      <c r="P113" s="343"/>
      <c r="Q113" s="343"/>
      <c r="R113" s="343"/>
      <c r="S113" s="343"/>
      <c r="T113" s="343"/>
      <c r="U113" s="343"/>
      <c r="V113" s="343"/>
      <c r="W113" s="343"/>
      <c r="X113" s="343"/>
      <c r="Y113" s="343"/>
      <c r="Z113" s="343"/>
      <c r="AD113" s="345"/>
    </row>
    <row r="114" spans="1:30" s="337" customFormat="1" ht="10.5" customHeight="1" x14ac:dyDescent="0.2">
      <c r="A114" s="343"/>
      <c r="B114" s="343"/>
      <c r="C114" s="343"/>
      <c r="D114" s="343"/>
      <c r="E114" s="343"/>
      <c r="F114" s="343"/>
      <c r="G114" s="343"/>
      <c r="H114" s="343"/>
      <c r="I114" s="343"/>
      <c r="J114" s="343"/>
      <c r="K114" s="343"/>
      <c r="L114" s="343"/>
      <c r="M114" s="343"/>
      <c r="N114" s="343"/>
      <c r="O114" s="343"/>
      <c r="P114" s="343"/>
      <c r="Q114" s="343"/>
      <c r="R114" s="343"/>
      <c r="S114" s="343"/>
      <c r="T114" s="343"/>
      <c r="U114" s="343"/>
      <c r="V114" s="343"/>
      <c r="W114" s="343"/>
      <c r="X114" s="343"/>
      <c r="Y114" s="343"/>
      <c r="Z114" s="343"/>
      <c r="AD114" s="345"/>
    </row>
    <row r="115" spans="1:30" s="337" customFormat="1" ht="10.5" customHeight="1" x14ac:dyDescent="0.2">
      <c r="A115" s="343"/>
      <c r="B115" s="343"/>
      <c r="C115" s="343"/>
      <c r="D115" s="343"/>
      <c r="E115" s="343"/>
      <c r="F115" s="343"/>
      <c r="G115" s="343"/>
      <c r="H115" s="343"/>
      <c r="I115" s="343"/>
      <c r="J115" s="343"/>
      <c r="K115" s="343"/>
      <c r="L115" s="343"/>
      <c r="M115" s="343"/>
      <c r="N115" s="343"/>
      <c r="O115" s="343"/>
      <c r="P115" s="343"/>
      <c r="Q115" s="343"/>
      <c r="R115" s="343"/>
      <c r="S115" s="343"/>
      <c r="T115" s="343"/>
      <c r="U115" s="343"/>
      <c r="V115" s="343"/>
      <c r="W115" s="343"/>
      <c r="X115" s="343"/>
      <c r="Y115" s="343"/>
      <c r="Z115" s="343"/>
      <c r="AD115" s="345"/>
    </row>
    <row r="116" spans="1:30" s="337" customFormat="1" ht="10.5" customHeight="1" x14ac:dyDescent="0.2">
      <c r="A116" s="343"/>
      <c r="B116" s="343"/>
      <c r="C116" s="343"/>
      <c r="D116" s="343"/>
      <c r="E116" s="343"/>
      <c r="F116" s="343"/>
      <c r="G116" s="343"/>
      <c r="H116" s="343"/>
      <c r="I116" s="343"/>
      <c r="J116" s="343"/>
      <c r="K116" s="343"/>
      <c r="L116" s="343"/>
      <c r="M116" s="343"/>
      <c r="N116" s="343"/>
      <c r="O116" s="343"/>
      <c r="P116" s="343"/>
      <c r="Q116" s="343"/>
      <c r="R116" s="343"/>
      <c r="S116" s="343"/>
      <c r="T116" s="343"/>
      <c r="U116" s="343"/>
      <c r="V116" s="343"/>
      <c r="W116" s="343"/>
      <c r="X116" s="343"/>
      <c r="Y116" s="343"/>
      <c r="Z116" s="343"/>
      <c r="AD116" s="345"/>
    </row>
    <row r="117" spans="1:30" s="337" customFormat="1" ht="10.5" customHeight="1" x14ac:dyDescent="0.2">
      <c r="A117" s="343"/>
      <c r="B117" s="343"/>
      <c r="C117" s="343"/>
      <c r="D117" s="343"/>
      <c r="E117" s="343"/>
      <c r="F117" s="343"/>
      <c r="G117" s="343"/>
      <c r="H117" s="343"/>
      <c r="I117" s="343"/>
      <c r="J117" s="343"/>
      <c r="K117" s="343"/>
      <c r="L117" s="343"/>
      <c r="M117" s="343"/>
      <c r="N117" s="343"/>
      <c r="O117" s="343"/>
      <c r="P117" s="343"/>
      <c r="Q117" s="343"/>
      <c r="R117" s="343"/>
      <c r="S117" s="343"/>
      <c r="T117" s="343"/>
      <c r="U117" s="343"/>
      <c r="V117" s="343"/>
      <c r="W117" s="343"/>
      <c r="X117" s="343"/>
      <c r="Y117" s="343"/>
      <c r="Z117" s="343"/>
      <c r="AD117" s="345"/>
    </row>
    <row r="118" spans="1:30" s="337" customFormat="1" ht="10.5" customHeight="1" x14ac:dyDescent="0.2">
      <c r="A118" s="343"/>
      <c r="B118" s="343"/>
      <c r="C118" s="343"/>
      <c r="D118" s="343"/>
      <c r="E118" s="343"/>
      <c r="F118" s="343"/>
      <c r="G118" s="343"/>
      <c r="H118" s="343"/>
      <c r="I118" s="343"/>
      <c r="J118" s="343"/>
      <c r="K118" s="343"/>
      <c r="L118" s="343"/>
      <c r="M118" s="343"/>
      <c r="N118" s="343"/>
      <c r="O118" s="343"/>
      <c r="P118" s="343"/>
      <c r="Q118" s="343"/>
      <c r="R118" s="343"/>
      <c r="S118" s="343"/>
      <c r="T118" s="343"/>
      <c r="U118" s="343"/>
      <c r="V118" s="343"/>
      <c r="W118" s="343"/>
      <c r="X118" s="343"/>
      <c r="Y118" s="343"/>
      <c r="Z118" s="343"/>
      <c r="AD118" s="345"/>
    </row>
    <row r="119" spans="1:30" s="337" customFormat="1" ht="10.5" customHeight="1" x14ac:dyDescent="0.2">
      <c r="A119" s="343"/>
      <c r="B119" s="343"/>
      <c r="C119" s="343"/>
      <c r="D119" s="343"/>
      <c r="E119" s="343"/>
      <c r="F119" s="343"/>
      <c r="G119" s="343"/>
      <c r="H119" s="343"/>
      <c r="I119" s="343"/>
      <c r="J119" s="343"/>
      <c r="K119" s="343"/>
      <c r="L119" s="343"/>
      <c r="M119" s="343"/>
      <c r="N119" s="343"/>
      <c r="O119" s="343"/>
      <c r="P119" s="343"/>
      <c r="Q119" s="343"/>
      <c r="R119" s="343"/>
      <c r="S119" s="343"/>
      <c r="T119" s="343"/>
      <c r="U119" s="343"/>
      <c r="V119" s="343"/>
      <c r="W119" s="343"/>
      <c r="X119" s="343"/>
      <c r="Y119" s="343"/>
      <c r="Z119" s="343"/>
      <c r="AD119" s="345"/>
    </row>
    <row r="120" spans="1:30" s="337" customFormat="1" ht="10.5" customHeight="1" x14ac:dyDescent="0.2">
      <c r="A120" s="343"/>
      <c r="B120" s="343"/>
      <c r="C120" s="343"/>
      <c r="D120" s="343"/>
      <c r="E120" s="343"/>
      <c r="F120" s="343"/>
      <c r="G120" s="343"/>
      <c r="H120" s="343"/>
      <c r="I120" s="343"/>
      <c r="J120" s="343"/>
      <c r="K120" s="343"/>
      <c r="L120" s="343"/>
      <c r="M120" s="343"/>
      <c r="N120" s="343"/>
      <c r="O120" s="343"/>
      <c r="P120" s="343"/>
      <c r="Q120" s="343"/>
      <c r="R120" s="343"/>
      <c r="S120" s="343"/>
      <c r="T120" s="343"/>
      <c r="U120" s="343"/>
      <c r="V120" s="343"/>
      <c r="W120" s="343"/>
      <c r="X120" s="343"/>
      <c r="Y120" s="343"/>
      <c r="Z120" s="343"/>
      <c r="AD120" s="345"/>
    </row>
    <row r="121" spans="1:30" s="337" customFormat="1" ht="10.5" customHeight="1" x14ac:dyDescent="0.2">
      <c r="A121" s="343"/>
      <c r="B121" s="343"/>
      <c r="C121" s="343"/>
      <c r="D121" s="343"/>
      <c r="E121" s="343"/>
      <c r="F121" s="343"/>
      <c r="G121" s="343"/>
      <c r="H121" s="343"/>
      <c r="I121" s="343"/>
      <c r="J121" s="343"/>
      <c r="K121" s="343"/>
      <c r="L121" s="343"/>
      <c r="M121" s="343"/>
      <c r="N121" s="343"/>
      <c r="O121" s="343"/>
      <c r="P121" s="343"/>
      <c r="Q121" s="343"/>
      <c r="R121" s="343"/>
      <c r="S121" s="343"/>
      <c r="T121" s="343"/>
      <c r="U121" s="343"/>
      <c r="V121" s="343"/>
      <c r="W121" s="343"/>
      <c r="X121" s="343"/>
      <c r="Y121" s="343"/>
      <c r="Z121" s="343"/>
      <c r="AD121" s="345"/>
    </row>
    <row r="122" spans="1:30" s="337" customFormat="1" ht="10.5" customHeight="1" x14ac:dyDescent="0.2">
      <c r="A122" s="343"/>
      <c r="B122" s="343"/>
      <c r="C122" s="343"/>
      <c r="D122" s="343"/>
      <c r="E122" s="343"/>
      <c r="F122" s="343"/>
      <c r="G122" s="343"/>
      <c r="H122" s="343"/>
      <c r="I122" s="343"/>
      <c r="J122" s="343"/>
      <c r="K122" s="343"/>
      <c r="L122" s="343"/>
      <c r="M122" s="343"/>
      <c r="N122" s="343"/>
      <c r="O122" s="343"/>
      <c r="P122" s="343"/>
      <c r="Q122" s="343"/>
      <c r="R122" s="343"/>
      <c r="S122" s="343"/>
      <c r="T122" s="343"/>
      <c r="U122" s="343"/>
      <c r="V122" s="343"/>
      <c r="W122" s="343"/>
      <c r="X122" s="343"/>
      <c r="Y122" s="343"/>
      <c r="Z122" s="343"/>
      <c r="AD122" s="345"/>
    </row>
    <row r="123" spans="1:30" s="337" customFormat="1" ht="10.5" customHeight="1" x14ac:dyDescent="0.2">
      <c r="A123" s="343"/>
      <c r="B123" s="343"/>
      <c r="C123" s="343"/>
      <c r="D123" s="343"/>
      <c r="E123" s="343"/>
      <c r="F123" s="343"/>
      <c r="G123" s="343"/>
      <c r="H123" s="343"/>
      <c r="I123" s="343"/>
      <c r="J123" s="343"/>
      <c r="K123" s="343"/>
      <c r="L123" s="343"/>
      <c r="M123" s="343"/>
      <c r="N123" s="343"/>
      <c r="O123" s="343"/>
      <c r="P123" s="343"/>
      <c r="Q123" s="343"/>
      <c r="R123" s="343"/>
      <c r="S123" s="343"/>
      <c r="T123" s="343"/>
      <c r="U123" s="343"/>
      <c r="V123" s="343"/>
      <c r="W123" s="343"/>
      <c r="X123" s="343"/>
      <c r="Y123" s="343"/>
      <c r="Z123" s="343"/>
      <c r="AD123" s="345"/>
    </row>
    <row r="124" spans="1:30" s="337" customFormat="1" ht="10.5" customHeight="1" x14ac:dyDescent="0.2">
      <c r="A124" s="343"/>
      <c r="B124" s="343"/>
      <c r="C124" s="343"/>
      <c r="D124" s="343"/>
      <c r="E124" s="343"/>
      <c r="F124" s="343"/>
      <c r="G124" s="343"/>
      <c r="H124" s="343"/>
      <c r="I124" s="343"/>
      <c r="J124" s="343"/>
      <c r="K124" s="343"/>
      <c r="L124" s="343"/>
      <c r="M124" s="343"/>
      <c r="N124" s="343"/>
      <c r="O124" s="343"/>
      <c r="P124" s="343"/>
      <c r="Q124" s="343"/>
      <c r="R124" s="343"/>
      <c r="S124" s="343"/>
      <c r="T124" s="343"/>
      <c r="U124" s="343"/>
      <c r="V124" s="343"/>
      <c r="W124" s="343"/>
      <c r="X124" s="343"/>
      <c r="Y124" s="343"/>
      <c r="Z124" s="343"/>
      <c r="AD124" s="345"/>
    </row>
    <row r="125" spans="1:30" s="337" customFormat="1" ht="10.5" customHeight="1" x14ac:dyDescent="0.2">
      <c r="A125" s="343"/>
      <c r="B125" s="343"/>
      <c r="C125" s="343"/>
      <c r="D125" s="343"/>
      <c r="E125" s="343"/>
      <c r="F125" s="343"/>
      <c r="G125" s="343"/>
      <c r="H125" s="343"/>
      <c r="I125" s="343"/>
      <c r="J125" s="343"/>
      <c r="K125" s="343"/>
      <c r="L125" s="343"/>
      <c r="M125" s="343"/>
      <c r="N125" s="343"/>
      <c r="O125" s="343"/>
      <c r="P125" s="343"/>
      <c r="Q125" s="343"/>
      <c r="R125" s="343"/>
      <c r="S125" s="343"/>
      <c r="T125" s="343"/>
      <c r="U125" s="343"/>
      <c r="V125" s="343"/>
      <c r="W125" s="343"/>
      <c r="X125" s="343"/>
      <c r="Y125" s="343"/>
      <c r="Z125" s="343"/>
      <c r="AD125" s="345"/>
    </row>
    <row r="126" spans="1:30" s="337" customFormat="1" ht="10.5" customHeight="1" x14ac:dyDescent="0.2">
      <c r="A126" s="343"/>
      <c r="B126" s="343"/>
      <c r="C126" s="343"/>
      <c r="D126" s="343"/>
      <c r="E126" s="343"/>
      <c r="F126" s="343"/>
      <c r="G126" s="343"/>
      <c r="H126" s="343"/>
      <c r="I126" s="343"/>
      <c r="J126" s="343"/>
      <c r="K126" s="343"/>
      <c r="L126" s="343"/>
      <c r="M126" s="343"/>
      <c r="N126" s="343"/>
      <c r="O126" s="343"/>
      <c r="P126" s="343"/>
      <c r="Q126" s="343"/>
      <c r="R126" s="343"/>
      <c r="S126" s="343"/>
      <c r="T126" s="343"/>
      <c r="U126" s="343"/>
      <c r="V126" s="343"/>
      <c r="W126" s="343"/>
      <c r="X126" s="343"/>
      <c r="Y126" s="343"/>
      <c r="Z126" s="343"/>
      <c r="AD126" s="345"/>
    </row>
    <row r="127" spans="1:30" s="337" customFormat="1" ht="10.5" customHeight="1" x14ac:dyDescent="0.2">
      <c r="A127" s="343"/>
      <c r="B127" s="343"/>
      <c r="C127" s="343"/>
      <c r="D127" s="343"/>
      <c r="E127" s="343"/>
      <c r="F127" s="343"/>
      <c r="G127" s="343"/>
      <c r="H127" s="343"/>
      <c r="I127" s="343"/>
      <c r="J127" s="343"/>
      <c r="K127" s="343"/>
      <c r="L127" s="343"/>
      <c r="M127" s="343"/>
      <c r="N127" s="343"/>
      <c r="O127" s="343"/>
      <c r="P127" s="343"/>
      <c r="Q127" s="343"/>
      <c r="R127" s="343"/>
      <c r="S127" s="343"/>
      <c r="T127" s="343"/>
      <c r="U127" s="343"/>
      <c r="V127" s="343"/>
      <c r="W127" s="343"/>
      <c r="X127" s="343"/>
      <c r="Y127" s="343"/>
      <c r="Z127" s="343"/>
      <c r="AD127" s="345"/>
    </row>
    <row r="128" spans="1:30" s="337" customFormat="1" ht="10.5" customHeight="1" x14ac:dyDescent="0.2">
      <c r="A128" s="343"/>
      <c r="B128" s="343"/>
      <c r="C128" s="343"/>
      <c r="D128" s="343"/>
      <c r="E128" s="343"/>
      <c r="F128" s="343"/>
      <c r="G128" s="343"/>
      <c r="H128" s="343"/>
      <c r="I128" s="343"/>
      <c r="J128" s="343"/>
      <c r="K128" s="343"/>
      <c r="L128" s="343"/>
      <c r="M128" s="343"/>
      <c r="N128" s="343"/>
      <c r="O128" s="343"/>
      <c r="P128" s="343"/>
      <c r="Q128" s="343"/>
      <c r="R128" s="343"/>
      <c r="S128" s="343"/>
      <c r="T128" s="343"/>
      <c r="U128" s="343"/>
      <c r="V128" s="343"/>
      <c r="W128" s="343"/>
      <c r="X128" s="343"/>
      <c r="Y128" s="343"/>
      <c r="Z128" s="343"/>
      <c r="AD128" s="345"/>
    </row>
    <row r="129" spans="1:30" s="337" customFormat="1" ht="10.5" customHeight="1" x14ac:dyDescent="0.2">
      <c r="A129" s="343"/>
      <c r="B129" s="343"/>
      <c r="C129" s="343"/>
      <c r="D129" s="343"/>
      <c r="E129" s="343"/>
      <c r="F129" s="343"/>
      <c r="G129" s="343"/>
      <c r="H129" s="343"/>
      <c r="I129" s="343"/>
      <c r="J129" s="343"/>
      <c r="K129" s="343"/>
      <c r="L129" s="343"/>
      <c r="M129" s="343"/>
      <c r="N129" s="343"/>
      <c r="O129" s="343"/>
      <c r="P129" s="343"/>
      <c r="Q129" s="343"/>
      <c r="R129" s="343"/>
      <c r="S129" s="343"/>
      <c r="T129" s="343"/>
      <c r="U129" s="343"/>
      <c r="V129" s="343"/>
      <c r="W129" s="343"/>
      <c r="X129" s="343"/>
      <c r="Y129" s="343"/>
      <c r="Z129" s="343"/>
      <c r="AD129" s="345"/>
    </row>
    <row r="130" spans="1:30" s="337" customFormat="1" ht="10.5" customHeight="1" x14ac:dyDescent="0.2">
      <c r="A130" s="343"/>
      <c r="B130" s="343"/>
      <c r="C130" s="343"/>
      <c r="D130" s="343"/>
      <c r="E130" s="343"/>
      <c r="F130" s="343"/>
      <c r="G130" s="343"/>
      <c r="H130" s="343"/>
      <c r="I130" s="343"/>
      <c r="J130" s="343"/>
      <c r="K130" s="343"/>
      <c r="L130" s="343"/>
      <c r="M130" s="343"/>
      <c r="N130" s="343"/>
      <c r="O130" s="343"/>
      <c r="P130" s="343"/>
      <c r="Q130" s="343"/>
      <c r="R130" s="343"/>
      <c r="S130" s="343"/>
      <c r="T130" s="343"/>
      <c r="U130" s="343"/>
      <c r="V130" s="343"/>
      <c r="W130" s="343"/>
      <c r="X130" s="343"/>
      <c r="Y130" s="343"/>
      <c r="Z130" s="343"/>
      <c r="AD130" s="345"/>
    </row>
    <row r="131" spans="1:30" s="337" customFormat="1" ht="10.5" customHeight="1" x14ac:dyDescent="0.2">
      <c r="A131" s="343"/>
      <c r="B131" s="343"/>
      <c r="C131" s="343"/>
      <c r="D131" s="343"/>
      <c r="E131" s="343"/>
      <c r="F131" s="343"/>
      <c r="G131" s="343"/>
      <c r="H131" s="343"/>
      <c r="I131" s="343"/>
      <c r="J131" s="343"/>
      <c r="K131" s="343"/>
      <c r="L131" s="343"/>
      <c r="M131" s="343"/>
      <c r="N131" s="343"/>
      <c r="O131" s="343"/>
      <c r="P131" s="343"/>
      <c r="Q131" s="343"/>
      <c r="R131" s="343"/>
      <c r="S131" s="343"/>
      <c r="T131" s="343"/>
      <c r="U131" s="343"/>
      <c r="V131" s="343"/>
      <c r="W131" s="343"/>
      <c r="X131" s="343"/>
      <c r="Y131" s="343"/>
      <c r="Z131" s="343"/>
      <c r="AD131" s="345"/>
    </row>
    <row r="132" spans="1:30" s="337" customFormat="1" ht="10.5" customHeight="1" x14ac:dyDescent="0.2">
      <c r="A132" s="343"/>
      <c r="B132" s="343"/>
      <c r="C132" s="343"/>
      <c r="D132" s="343"/>
      <c r="E132" s="343"/>
      <c r="F132" s="343"/>
      <c r="G132" s="343"/>
      <c r="H132" s="343"/>
      <c r="I132" s="343"/>
      <c r="J132" s="343"/>
      <c r="K132" s="343"/>
      <c r="L132" s="343"/>
      <c r="M132" s="343"/>
      <c r="N132" s="343"/>
      <c r="O132" s="343"/>
      <c r="P132" s="343"/>
      <c r="Q132" s="343"/>
      <c r="R132" s="343"/>
      <c r="S132" s="343"/>
      <c r="T132" s="343"/>
      <c r="U132" s="343"/>
      <c r="V132" s="343"/>
      <c r="W132" s="343"/>
      <c r="X132" s="343"/>
      <c r="Y132" s="343"/>
      <c r="Z132" s="343"/>
      <c r="AD132" s="345"/>
    </row>
    <row r="133" spans="1:30" s="337" customFormat="1" ht="10.5" customHeight="1" x14ac:dyDescent="0.2">
      <c r="A133" s="343"/>
      <c r="B133" s="343"/>
      <c r="C133" s="343"/>
      <c r="D133" s="343"/>
      <c r="E133" s="343"/>
      <c r="F133" s="343"/>
      <c r="G133" s="343"/>
      <c r="H133" s="343"/>
      <c r="I133" s="343"/>
      <c r="J133" s="343"/>
      <c r="K133" s="343"/>
      <c r="L133" s="343"/>
      <c r="M133" s="343"/>
      <c r="N133" s="343"/>
      <c r="O133" s="343"/>
      <c r="P133" s="343"/>
      <c r="Q133" s="343"/>
      <c r="R133" s="343"/>
      <c r="S133" s="343"/>
      <c r="T133" s="343"/>
      <c r="U133" s="343"/>
      <c r="V133" s="343"/>
      <c r="W133" s="343"/>
      <c r="X133" s="343"/>
      <c r="Y133" s="343"/>
      <c r="Z133" s="343"/>
      <c r="AD133" s="345"/>
    </row>
    <row r="134" spans="1:30" s="337" customFormat="1" ht="10.5" customHeight="1" x14ac:dyDescent="0.2">
      <c r="A134" s="343"/>
      <c r="B134" s="343"/>
      <c r="C134" s="343"/>
      <c r="D134" s="343"/>
      <c r="E134" s="343"/>
      <c r="F134" s="343"/>
      <c r="G134" s="343"/>
      <c r="H134" s="343"/>
      <c r="I134" s="343"/>
      <c r="J134" s="343"/>
      <c r="K134" s="343"/>
      <c r="L134" s="343"/>
      <c r="M134" s="343"/>
      <c r="N134" s="343"/>
      <c r="O134" s="343"/>
      <c r="P134" s="343"/>
      <c r="Q134" s="343"/>
      <c r="R134" s="343"/>
      <c r="S134" s="343"/>
      <c r="T134" s="343"/>
      <c r="U134" s="343"/>
      <c r="V134" s="343"/>
      <c r="W134" s="343"/>
      <c r="X134" s="343"/>
      <c r="Y134" s="343"/>
      <c r="Z134" s="343"/>
      <c r="AD134" s="345"/>
    </row>
    <row r="135" spans="1:30" s="337" customFormat="1" ht="10.5" customHeight="1" x14ac:dyDescent="0.2">
      <c r="A135" s="343"/>
      <c r="B135" s="343"/>
      <c r="C135" s="343"/>
      <c r="D135" s="343"/>
      <c r="E135" s="343"/>
      <c r="F135" s="343"/>
      <c r="G135" s="343"/>
      <c r="H135" s="343"/>
      <c r="I135" s="343"/>
      <c r="J135" s="343"/>
      <c r="K135" s="343"/>
      <c r="L135" s="343"/>
      <c r="M135" s="343"/>
      <c r="N135" s="343"/>
      <c r="O135" s="343"/>
      <c r="P135" s="343"/>
      <c r="Q135" s="343"/>
      <c r="R135" s="343"/>
      <c r="S135" s="343"/>
      <c r="T135" s="343"/>
      <c r="U135" s="343"/>
      <c r="V135" s="343"/>
      <c r="W135" s="343"/>
      <c r="X135" s="343"/>
      <c r="Y135" s="343"/>
      <c r="Z135" s="343"/>
      <c r="AD135" s="345"/>
    </row>
    <row r="136" spans="1:30" s="337" customFormat="1" ht="10.5" customHeight="1" x14ac:dyDescent="0.2">
      <c r="A136" s="343"/>
      <c r="B136" s="343"/>
      <c r="C136" s="343"/>
      <c r="D136" s="343"/>
      <c r="E136" s="343"/>
      <c r="F136" s="343"/>
      <c r="G136" s="343"/>
      <c r="H136" s="343"/>
      <c r="I136" s="343"/>
      <c r="J136" s="343"/>
      <c r="K136" s="343"/>
      <c r="L136" s="343"/>
      <c r="M136" s="343"/>
      <c r="N136" s="343"/>
      <c r="O136" s="343"/>
      <c r="P136" s="343"/>
      <c r="Q136" s="343"/>
      <c r="R136" s="343"/>
      <c r="S136" s="343"/>
      <c r="T136" s="343"/>
      <c r="U136" s="343"/>
      <c r="V136" s="343"/>
      <c r="W136" s="343"/>
      <c r="X136" s="343"/>
      <c r="Y136" s="343"/>
      <c r="Z136" s="343"/>
      <c r="AD136" s="345"/>
    </row>
    <row r="137" spans="1:30" s="337" customFormat="1" ht="10.5" customHeight="1" x14ac:dyDescent="0.2">
      <c r="A137" s="343"/>
      <c r="B137" s="343"/>
      <c r="C137" s="343"/>
      <c r="D137" s="343"/>
      <c r="E137" s="343"/>
      <c r="F137" s="343"/>
      <c r="G137" s="343"/>
      <c r="H137" s="343"/>
      <c r="I137" s="343"/>
      <c r="J137" s="343"/>
      <c r="K137" s="343"/>
      <c r="L137" s="343"/>
      <c r="M137" s="343"/>
      <c r="N137" s="343"/>
      <c r="O137" s="343"/>
      <c r="P137" s="343"/>
      <c r="Q137" s="343"/>
      <c r="R137" s="343"/>
      <c r="S137" s="343"/>
      <c r="T137" s="343"/>
      <c r="U137" s="343"/>
      <c r="V137" s="343"/>
      <c r="W137" s="343"/>
      <c r="X137" s="343"/>
      <c r="Y137" s="343"/>
      <c r="Z137" s="343"/>
      <c r="AD137" s="345"/>
    </row>
    <row r="138" spans="1:30" s="337" customFormat="1" ht="10.5" customHeight="1" x14ac:dyDescent="0.2">
      <c r="A138" s="343"/>
      <c r="B138" s="343"/>
      <c r="C138" s="343"/>
      <c r="D138" s="343"/>
      <c r="E138" s="343"/>
      <c r="F138" s="343"/>
      <c r="G138" s="343"/>
      <c r="H138" s="343"/>
      <c r="I138" s="343"/>
      <c r="J138" s="343"/>
      <c r="K138" s="343"/>
      <c r="L138" s="343"/>
      <c r="M138" s="343"/>
      <c r="N138" s="343"/>
      <c r="O138" s="343"/>
      <c r="P138" s="343"/>
      <c r="Q138" s="343"/>
      <c r="R138" s="343"/>
      <c r="S138" s="343"/>
      <c r="T138" s="343"/>
      <c r="U138" s="343"/>
      <c r="V138" s="343"/>
      <c r="W138" s="343"/>
      <c r="X138" s="343"/>
      <c r="Y138" s="343"/>
      <c r="Z138" s="343"/>
      <c r="AD138" s="345"/>
    </row>
    <row r="139" spans="1:30" s="337" customFormat="1" ht="10.5" customHeight="1" x14ac:dyDescent="0.2">
      <c r="A139" s="343"/>
      <c r="B139" s="343"/>
      <c r="C139" s="343"/>
      <c r="D139" s="343"/>
      <c r="E139" s="343"/>
      <c r="F139" s="343"/>
      <c r="G139" s="343"/>
      <c r="H139" s="343"/>
      <c r="I139" s="343"/>
      <c r="J139" s="343"/>
      <c r="K139" s="343"/>
      <c r="L139" s="343"/>
      <c r="M139" s="343"/>
      <c r="N139" s="343"/>
      <c r="O139" s="343"/>
      <c r="P139" s="343"/>
      <c r="Q139" s="343"/>
      <c r="R139" s="343"/>
      <c r="S139" s="343"/>
      <c r="T139" s="343"/>
      <c r="U139" s="343"/>
      <c r="V139" s="343"/>
      <c r="W139" s="343"/>
      <c r="X139" s="343"/>
      <c r="Y139" s="343"/>
      <c r="Z139" s="343"/>
      <c r="AD139" s="345"/>
    </row>
    <row r="140" spans="1:30" s="337" customFormat="1" ht="10.5" customHeight="1" x14ac:dyDescent="0.2">
      <c r="A140" s="343"/>
      <c r="B140" s="343"/>
      <c r="C140" s="343"/>
      <c r="D140" s="343"/>
      <c r="E140" s="343"/>
      <c r="F140" s="343"/>
      <c r="G140" s="343"/>
      <c r="H140" s="343"/>
      <c r="I140" s="343"/>
      <c r="J140" s="343"/>
      <c r="K140" s="343"/>
      <c r="L140" s="343"/>
      <c r="M140" s="343"/>
      <c r="N140" s="343"/>
      <c r="O140" s="343"/>
      <c r="P140" s="343"/>
      <c r="Q140" s="343"/>
      <c r="R140" s="343"/>
      <c r="S140" s="343"/>
      <c r="T140" s="343"/>
      <c r="U140" s="343"/>
      <c r="V140" s="343"/>
      <c r="W140" s="343"/>
      <c r="X140" s="343"/>
      <c r="Y140" s="343"/>
      <c r="Z140" s="343"/>
      <c r="AD140" s="345"/>
    </row>
    <row r="141" spans="1:30" s="337" customFormat="1" ht="10.5" customHeight="1" x14ac:dyDescent="0.2">
      <c r="A141" s="343"/>
      <c r="B141" s="343"/>
      <c r="C141" s="343"/>
      <c r="D141" s="343"/>
      <c r="E141" s="343"/>
      <c r="F141" s="343"/>
      <c r="G141" s="343"/>
      <c r="H141" s="343"/>
      <c r="I141" s="343"/>
      <c r="J141" s="343"/>
      <c r="K141" s="343"/>
      <c r="L141" s="343"/>
      <c r="M141" s="343"/>
      <c r="N141" s="343"/>
      <c r="O141" s="343"/>
      <c r="P141" s="343"/>
      <c r="Q141" s="343"/>
      <c r="R141" s="343"/>
      <c r="S141" s="343"/>
      <c r="T141" s="343"/>
      <c r="U141" s="343"/>
      <c r="V141" s="343"/>
      <c r="W141" s="343"/>
      <c r="X141" s="343"/>
      <c r="Y141" s="343"/>
      <c r="Z141" s="343"/>
      <c r="AD141" s="345"/>
    </row>
    <row r="142" spans="1:30" s="337" customFormat="1" ht="10.5" customHeight="1" x14ac:dyDescent="0.2">
      <c r="A142" s="343"/>
      <c r="B142" s="343"/>
      <c r="C142" s="343"/>
      <c r="D142" s="343"/>
      <c r="E142" s="343"/>
      <c r="F142" s="343"/>
      <c r="G142" s="343"/>
      <c r="H142" s="343"/>
      <c r="I142" s="343"/>
      <c r="J142" s="343"/>
      <c r="K142" s="343"/>
      <c r="L142" s="343"/>
      <c r="M142" s="343"/>
      <c r="N142" s="343"/>
      <c r="O142" s="343"/>
      <c r="P142" s="343"/>
      <c r="Q142" s="343"/>
      <c r="R142" s="343"/>
      <c r="S142" s="343"/>
      <c r="T142" s="343"/>
      <c r="U142" s="343"/>
      <c r="V142" s="343"/>
      <c r="W142" s="343"/>
      <c r="X142" s="343"/>
      <c r="Y142" s="343"/>
      <c r="Z142" s="343"/>
      <c r="AD142" s="345"/>
    </row>
    <row r="143" spans="1:30" s="337" customFormat="1" ht="10.5" customHeight="1" x14ac:dyDescent="0.2">
      <c r="A143" s="343"/>
      <c r="B143" s="343"/>
      <c r="C143" s="343"/>
      <c r="D143" s="343"/>
      <c r="E143" s="343"/>
      <c r="F143" s="343"/>
      <c r="G143" s="343"/>
      <c r="H143" s="343"/>
      <c r="I143" s="343"/>
      <c r="J143" s="343"/>
      <c r="K143" s="343"/>
      <c r="L143" s="343"/>
      <c r="M143" s="343"/>
      <c r="N143" s="343"/>
      <c r="O143" s="343"/>
      <c r="P143" s="343"/>
      <c r="Q143" s="343"/>
      <c r="R143" s="343"/>
      <c r="S143" s="343"/>
      <c r="T143" s="343"/>
      <c r="U143" s="343"/>
      <c r="V143" s="343"/>
      <c r="W143" s="343"/>
      <c r="X143" s="343"/>
      <c r="Y143" s="343"/>
      <c r="Z143" s="343"/>
      <c r="AD143" s="345"/>
    </row>
    <row r="144" spans="1:30" s="337" customFormat="1" ht="10.5" customHeight="1" x14ac:dyDescent="0.2">
      <c r="A144" s="343"/>
      <c r="B144" s="343"/>
      <c r="C144" s="343"/>
      <c r="D144" s="343"/>
      <c r="E144" s="343"/>
      <c r="F144" s="343"/>
      <c r="G144" s="343"/>
      <c r="H144" s="343"/>
      <c r="I144" s="343"/>
      <c r="J144" s="343"/>
      <c r="K144" s="343"/>
      <c r="L144" s="343"/>
      <c r="M144" s="343"/>
      <c r="N144" s="343"/>
      <c r="O144" s="343"/>
      <c r="P144" s="343"/>
      <c r="Q144" s="343"/>
      <c r="R144" s="343"/>
      <c r="S144" s="343"/>
      <c r="T144" s="343"/>
      <c r="U144" s="343"/>
      <c r="V144" s="343"/>
      <c r="W144" s="343"/>
      <c r="X144" s="343"/>
      <c r="Y144" s="343"/>
      <c r="Z144" s="343"/>
      <c r="AD144" s="345"/>
    </row>
    <row r="145" spans="1:30" s="337" customFormat="1" ht="10.5" customHeight="1" x14ac:dyDescent="0.2">
      <c r="A145" s="343"/>
      <c r="B145" s="343"/>
      <c r="C145" s="343"/>
      <c r="D145" s="343"/>
      <c r="E145" s="343"/>
      <c r="F145" s="343"/>
      <c r="G145" s="343"/>
      <c r="H145" s="343"/>
      <c r="I145" s="343"/>
      <c r="J145" s="343"/>
      <c r="K145" s="343"/>
      <c r="L145" s="343"/>
      <c r="M145" s="343"/>
      <c r="N145" s="343"/>
      <c r="O145" s="343"/>
      <c r="P145" s="343"/>
      <c r="Q145" s="343"/>
      <c r="R145" s="343"/>
      <c r="S145" s="343"/>
      <c r="T145" s="343"/>
      <c r="U145" s="343"/>
      <c r="V145" s="343"/>
      <c r="W145" s="343"/>
      <c r="X145" s="343"/>
      <c r="Y145" s="343"/>
      <c r="Z145" s="343"/>
      <c r="AD145" s="345"/>
    </row>
    <row r="146" spans="1:30" s="337" customFormat="1" ht="10.5" customHeight="1" x14ac:dyDescent="0.2">
      <c r="A146" s="343"/>
      <c r="B146" s="343"/>
      <c r="C146" s="343"/>
      <c r="D146" s="343"/>
      <c r="E146" s="343"/>
      <c r="F146" s="343"/>
      <c r="G146" s="343"/>
      <c r="H146" s="343"/>
      <c r="I146" s="343"/>
      <c r="J146" s="343"/>
      <c r="K146" s="343"/>
      <c r="L146" s="343"/>
      <c r="M146" s="343"/>
      <c r="N146" s="343"/>
      <c r="O146" s="343"/>
      <c r="P146" s="343"/>
      <c r="Q146" s="343"/>
      <c r="R146" s="343"/>
      <c r="S146" s="343"/>
      <c r="T146" s="343"/>
      <c r="U146" s="343"/>
      <c r="V146" s="343"/>
      <c r="W146" s="343"/>
      <c r="X146" s="343"/>
      <c r="Y146" s="343"/>
      <c r="Z146" s="343"/>
      <c r="AD146" s="345"/>
    </row>
    <row r="147" spans="1:30" s="337" customFormat="1" ht="10.5" customHeight="1" x14ac:dyDescent="0.2">
      <c r="A147" s="343"/>
      <c r="B147" s="343"/>
      <c r="C147" s="343"/>
      <c r="D147" s="343"/>
      <c r="E147" s="343"/>
      <c r="F147" s="343"/>
      <c r="G147" s="343"/>
      <c r="H147" s="343"/>
      <c r="I147" s="343"/>
      <c r="J147" s="343"/>
      <c r="K147" s="343"/>
      <c r="L147" s="343"/>
      <c r="M147" s="343"/>
      <c r="N147" s="343"/>
      <c r="O147" s="343"/>
      <c r="P147" s="343"/>
      <c r="Q147" s="343"/>
      <c r="R147" s="343"/>
      <c r="S147" s="343"/>
      <c r="T147" s="343"/>
      <c r="U147" s="343"/>
      <c r="V147" s="343"/>
      <c r="W147" s="343"/>
      <c r="X147" s="343"/>
      <c r="Y147" s="343"/>
      <c r="Z147" s="343"/>
      <c r="AD147" s="345"/>
    </row>
    <row r="148" spans="1:30" s="337" customFormat="1" ht="10.5" customHeight="1" x14ac:dyDescent="0.2">
      <c r="A148" s="343"/>
      <c r="B148" s="343"/>
      <c r="C148" s="343"/>
      <c r="D148" s="343"/>
      <c r="E148" s="343"/>
      <c r="F148" s="343"/>
      <c r="G148" s="343"/>
      <c r="H148" s="343"/>
      <c r="I148" s="343"/>
      <c r="J148" s="343"/>
      <c r="K148" s="343"/>
      <c r="L148" s="343"/>
      <c r="M148" s="343"/>
      <c r="N148" s="343"/>
      <c r="O148" s="343"/>
      <c r="P148" s="343"/>
      <c r="Q148" s="343"/>
      <c r="R148" s="343"/>
      <c r="S148" s="343"/>
      <c r="T148" s="343"/>
      <c r="U148" s="343"/>
      <c r="V148" s="343"/>
      <c r="W148" s="343"/>
      <c r="X148" s="343"/>
      <c r="Y148" s="343"/>
      <c r="Z148" s="343"/>
      <c r="AD148" s="345"/>
    </row>
    <row r="149" spans="1:30" s="337" customFormat="1" ht="10.5" customHeight="1" x14ac:dyDescent="0.2">
      <c r="A149" s="343"/>
      <c r="B149" s="343"/>
      <c r="C149" s="343"/>
      <c r="D149" s="343"/>
      <c r="E149" s="343"/>
      <c r="F149" s="343"/>
      <c r="G149" s="343"/>
      <c r="H149" s="343"/>
      <c r="I149" s="343"/>
      <c r="J149" s="343"/>
      <c r="K149" s="343"/>
      <c r="L149" s="343"/>
      <c r="M149" s="343"/>
      <c r="N149" s="343"/>
      <c r="O149" s="343"/>
      <c r="P149" s="343"/>
      <c r="Q149" s="343"/>
      <c r="R149" s="343"/>
      <c r="S149" s="343"/>
      <c r="T149" s="343"/>
      <c r="U149" s="343"/>
      <c r="V149" s="343"/>
      <c r="W149" s="343"/>
      <c r="X149" s="343"/>
      <c r="Y149" s="343"/>
      <c r="Z149" s="343"/>
      <c r="AD149" s="345"/>
    </row>
    <row r="150" spans="1:30" s="337" customFormat="1" ht="10.5" customHeight="1" x14ac:dyDescent="0.2">
      <c r="A150" s="343"/>
      <c r="B150" s="343"/>
      <c r="C150" s="343"/>
      <c r="D150" s="343"/>
      <c r="E150" s="343"/>
      <c r="F150" s="343"/>
      <c r="G150" s="343"/>
      <c r="H150" s="343"/>
      <c r="I150" s="343"/>
      <c r="J150" s="343"/>
      <c r="K150" s="343"/>
      <c r="L150" s="343"/>
      <c r="M150" s="343"/>
      <c r="N150" s="343"/>
      <c r="O150" s="343"/>
      <c r="P150" s="343"/>
      <c r="Q150" s="343"/>
      <c r="R150" s="343"/>
      <c r="S150" s="343"/>
      <c r="T150" s="343"/>
      <c r="U150" s="343"/>
      <c r="V150" s="343"/>
      <c r="W150" s="343"/>
      <c r="X150" s="343"/>
      <c r="Y150" s="343"/>
      <c r="Z150" s="343"/>
      <c r="AD150" s="345"/>
    </row>
    <row r="151" spans="1:30" s="337" customFormat="1" ht="10.5" customHeight="1" x14ac:dyDescent="0.2">
      <c r="A151" s="343"/>
      <c r="B151" s="343"/>
      <c r="C151" s="343"/>
      <c r="D151" s="343"/>
      <c r="E151" s="343"/>
      <c r="F151" s="343"/>
      <c r="G151" s="343"/>
      <c r="H151" s="343"/>
      <c r="I151" s="343"/>
      <c r="J151" s="343"/>
      <c r="K151" s="343"/>
      <c r="L151" s="343"/>
      <c r="M151" s="343"/>
      <c r="N151" s="343"/>
      <c r="O151" s="343"/>
      <c r="P151" s="343"/>
      <c r="Q151" s="343"/>
      <c r="R151" s="343"/>
      <c r="S151" s="343"/>
      <c r="T151" s="343"/>
      <c r="U151" s="343"/>
      <c r="V151" s="343"/>
      <c r="W151" s="343"/>
      <c r="X151" s="343"/>
      <c r="Y151" s="343"/>
      <c r="Z151" s="343"/>
      <c r="AD151" s="345"/>
    </row>
    <row r="152" spans="1:30" s="337" customFormat="1" ht="10.5" customHeight="1" x14ac:dyDescent="0.2">
      <c r="A152" s="343"/>
      <c r="B152" s="343"/>
      <c r="C152" s="343"/>
      <c r="D152" s="343"/>
      <c r="E152" s="343"/>
      <c r="F152" s="343"/>
      <c r="G152" s="343"/>
      <c r="H152" s="343"/>
      <c r="I152" s="343"/>
      <c r="J152" s="343"/>
      <c r="K152" s="343"/>
      <c r="L152" s="343"/>
      <c r="M152" s="343"/>
      <c r="N152" s="343"/>
      <c r="O152" s="343"/>
      <c r="P152" s="343"/>
      <c r="Q152" s="343"/>
      <c r="R152" s="343"/>
      <c r="S152" s="343"/>
      <c r="T152" s="343"/>
      <c r="U152" s="343"/>
      <c r="V152" s="343"/>
      <c r="W152" s="343"/>
      <c r="X152" s="343"/>
      <c r="Y152" s="343"/>
      <c r="Z152" s="343"/>
      <c r="AD152" s="345"/>
    </row>
    <row r="153" spans="1:30" s="337" customFormat="1" ht="10.5" customHeight="1" x14ac:dyDescent="0.2">
      <c r="A153" s="343"/>
      <c r="B153" s="343"/>
      <c r="C153" s="343"/>
      <c r="D153" s="343"/>
      <c r="E153" s="343"/>
      <c r="F153" s="343"/>
      <c r="G153" s="343"/>
      <c r="H153" s="343"/>
      <c r="I153" s="343"/>
      <c r="J153" s="343"/>
      <c r="K153" s="343"/>
      <c r="L153" s="343"/>
      <c r="M153" s="343"/>
      <c r="N153" s="343"/>
      <c r="O153" s="343"/>
      <c r="P153" s="343"/>
      <c r="Q153" s="343"/>
      <c r="R153" s="343"/>
      <c r="S153" s="343"/>
      <c r="T153" s="343"/>
      <c r="U153" s="343"/>
      <c r="V153" s="343"/>
      <c r="W153" s="343"/>
      <c r="X153" s="343"/>
      <c r="Y153" s="343"/>
      <c r="Z153" s="343"/>
      <c r="AD153" s="345"/>
    </row>
    <row r="154" spans="1:30" s="337" customFormat="1" ht="10.5" customHeight="1" x14ac:dyDescent="0.2">
      <c r="A154" s="343"/>
      <c r="B154" s="343"/>
      <c r="C154" s="343"/>
      <c r="D154" s="343"/>
      <c r="E154" s="343"/>
      <c r="F154" s="343"/>
      <c r="G154" s="343"/>
      <c r="H154" s="343"/>
      <c r="I154" s="343"/>
      <c r="J154" s="343"/>
      <c r="K154" s="343"/>
      <c r="L154" s="343"/>
      <c r="M154" s="343"/>
      <c r="N154" s="343"/>
      <c r="O154" s="343"/>
      <c r="P154" s="343"/>
      <c r="Q154" s="343"/>
      <c r="R154" s="343"/>
      <c r="S154" s="343"/>
      <c r="T154" s="343"/>
      <c r="U154" s="343"/>
      <c r="V154" s="343"/>
      <c r="W154" s="343"/>
      <c r="X154" s="343"/>
      <c r="Y154" s="343"/>
      <c r="Z154" s="343"/>
      <c r="AD154" s="345"/>
    </row>
    <row r="155" spans="1:30" s="337" customFormat="1" ht="10.5" customHeight="1" x14ac:dyDescent="0.2">
      <c r="A155" s="343"/>
      <c r="B155" s="343"/>
      <c r="C155" s="343"/>
      <c r="D155" s="343"/>
      <c r="E155" s="343"/>
      <c r="F155" s="343"/>
      <c r="G155" s="343"/>
      <c r="H155" s="343"/>
      <c r="I155" s="343"/>
      <c r="J155" s="343"/>
      <c r="K155" s="343"/>
      <c r="L155" s="343"/>
      <c r="M155" s="343"/>
      <c r="N155" s="343"/>
      <c r="O155" s="343"/>
      <c r="P155" s="343"/>
      <c r="Q155" s="343"/>
      <c r="R155" s="343"/>
      <c r="S155" s="343"/>
      <c r="T155" s="343"/>
      <c r="U155" s="343"/>
      <c r="V155" s="343"/>
      <c r="W155" s="343"/>
      <c r="X155" s="343"/>
      <c r="Y155" s="343"/>
      <c r="Z155" s="343"/>
      <c r="AD155" s="345"/>
    </row>
    <row r="156" spans="1:30" s="337" customFormat="1" ht="10.5" customHeight="1" x14ac:dyDescent="0.2">
      <c r="A156" s="343"/>
      <c r="B156" s="343"/>
      <c r="C156" s="343"/>
      <c r="D156" s="343"/>
      <c r="E156" s="343"/>
      <c r="F156" s="343"/>
      <c r="G156" s="343"/>
      <c r="H156" s="343"/>
      <c r="I156" s="343"/>
      <c r="J156" s="343"/>
      <c r="K156" s="343"/>
      <c r="L156" s="343"/>
      <c r="M156" s="343"/>
      <c r="N156" s="343"/>
      <c r="O156" s="343"/>
      <c r="P156" s="343"/>
      <c r="Q156" s="343"/>
      <c r="R156" s="343"/>
      <c r="S156" s="343"/>
      <c r="T156" s="343"/>
      <c r="U156" s="343"/>
      <c r="V156" s="343"/>
      <c r="W156" s="343"/>
      <c r="X156" s="343"/>
      <c r="Y156" s="343"/>
      <c r="Z156" s="343"/>
      <c r="AD156" s="345"/>
    </row>
    <row r="157" spans="1:30" s="337" customFormat="1" ht="10.5" customHeight="1" x14ac:dyDescent="0.2">
      <c r="A157" s="343"/>
      <c r="B157" s="343"/>
      <c r="C157" s="343"/>
      <c r="D157" s="343"/>
      <c r="E157" s="343"/>
      <c r="F157" s="343"/>
      <c r="G157" s="343"/>
      <c r="H157" s="343"/>
      <c r="I157" s="343"/>
      <c r="J157" s="343"/>
      <c r="K157" s="343"/>
      <c r="L157" s="343"/>
      <c r="M157" s="343"/>
      <c r="N157" s="343"/>
      <c r="O157" s="343"/>
      <c r="P157" s="343"/>
      <c r="Q157" s="343"/>
      <c r="R157" s="343"/>
      <c r="S157" s="343"/>
      <c r="T157" s="343"/>
      <c r="U157" s="343"/>
      <c r="V157" s="343"/>
      <c r="W157" s="343"/>
      <c r="X157" s="343"/>
      <c r="Y157" s="343"/>
      <c r="Z157" s="343"/>
      <c r="AD157" s="345"/>
    </row>
    <row r="158" spans="1:30" s="337" customFormat="1" ht="10.5" customHeight="1" x14ac:dyDescent="0.2">
      <c r="A158" s="343"/>
      <c r="B158" s="343"/>
      <c r="C158" s="343"/>
      <c r="D158" s="343"/>
      <c r="E158" s="343"/>
      <c r="F158" s="343"/>
      <c r="G158" s="343"/>
      <c r="H158" s="343"/>
      <c r="I158" s="343"/>
      <c r="J158" s="343"/>
      <c r="K158" s="343"/>
      <c r="L158" s="343"/>
      <c r="M158" s="343"/>
      <c r="N158" s="343"/>
      <c r="O158" s="343"/>
      <c r="P158" s="343"/>
      <c r="Q158" s="343"/>
      <c r="R158" s="343"/>
      <c r="S158" s="343"/>
      <c r="T158" s="343"/>
      <c r="U158" s="343"/>
      <c r="V158" s="343"/>
      <c r="W158" s="343"/>
      <c r="X158" s="343"/>
      <c r="Y158" s="343"/>
      <c r="Z158" s="343"/>
      <c r="AD158" s="345"/>
    </row>
    <row r="159" spans="1:30" s="337" customFormat="1" ht="10.5" customHeight="1" x14ac:dyDescent="0.2">
      <c r="A159" s="343"/>
      <c r="B159" s="343"/>
      <c r="C159" s="343"/>
      <c r="D159" s="343"/>
      <c r="E159" s="343"/>
      <c r="F159" s="343"/>
      <c r="G159" s="343"/>
      <c r="H159" s="343"/>
      <c r="I159" s="343"/>
      <c r="J159" s="343"/>
      <c r="K159" s="343"/>
      <c r="L159" s="343"/>
      <c r="M159" s="343"/>
      <c r="N159" s="343"/>
      <c r="O159" s="343"/>
      <c r="P159" s="343"/>
      <c r="Q159" s="343"/>
      <c r="R159" s="343"/>
      <c r="S159" s="343"/>
      <c r="T159" s="343"/>
      <c r="U159" s="343"/>
      <c r="V159" s="343"/>
      <c r="W159" s="343"/>
      <c r="X159" s="343"/>
      <c r="Y159" s="343"/>
      <c r="Z159" s="343"/>
      <c r="AD159" s="345"/>
    </row>
    <row r="160" spans="1:30" s="337" customFormat="1" ht="10.5" customHeight="1" x14ac:dyDescent="0.2">
      <c r="A160" s="343"/>
      <c r="B160" s="343"/>
      <c r="C160" s="343"/>
      <c r="D160" s="343"/>
      <c r="E160" s="343"/>
      <c r="F160" s="343"/>
      <c r="G160" s="343"/>
      <c r="H160" s="343"/>
      <c r="I160" s="343"/>
      <c r="J160" s="343"/>
      <c r="K160" s="343"/>
      <c r="L160" s="343"/>
      <c r="M160" s="343"/>
      <c r="N160" s="343"/>
      <c r="O160" s="343"/>
      <c r="P160" s="343"/>
      <c r="Q160" s="343"/>
      <c r="R160" s="343"/>
      <c r="S160" s="343"/>
      <c r="T160" s="343"/>
      <c r="U160" s="343"/>
      <c r="V160" s="343"/>
      <c r="W160" s="343"/>
      <c r="X160" s="343"/>
      <c r="Y160" s="343"/>
      <c r="Z160" s="343"/>
      <c r="AD160" s="345"/>
    </row>
    <row r="161" spans="1:30" s="337" customFormat="1" ht="10.5" customHeight="1" x14ac:dyDescent="0.2">
      <c r="A161" s="343"/>
      <c r="B161" s="343"/>
      <c r="C161" s="343"/>
      <c r="D161" s="343"/>
      <c r="E161" s="343"/>
      <c r="F161" s="343"/>
      <c r="G161" s="343"/>
      <c r="H161" s="343"/>
      <c r="I161" s="343"/>
      <c r="J161" s="343"/>
      <c r="K161" s="343"/>
      <c r="L161" s="343"/>
      <c r="M161" s="343"/>
      <c r="N161" s="343"/>
      <c r="O161" s="343"/>
      <c r="P161" s="343"/>
      <c r="Q161" s="343"/>
      <c r="R161" s="343"/>
      <c r="S161" s="343"/>
      <c r="T161" s="343"/>
      <c r="U161" s="343"/>
      <c r="V161" s="343"/>
      <c r="W161" s="343"/>
      <c r="X161" s="343"/>
      <c r="Y161" s="343"/>
      <c r="Z161" s="343"/>
      <c r="AD161" s="345"/>
    </row>
    <row r="162" spans="1:30" s="337" customFormat="1" ht="10.5" customHeight="1" x14ac:dyDescent="0.2">
      <c r="A162" s="343"/>
      <c r="B162" s="343"/>
      <c r="C162" s="343"/>
      <c r="D162" s="343"/>
      <c r="E162" s="343"/>
      <c r="F162" s="343"/>
      <c r="G162" s="343"/>
      <c r="H162" s="343"/>
      <c r="I162" s="343"/>
      <c r="J162" s="343"/>
      <c r="K162" s="343"/>
      <c r="L162" s="343"/>
      <c r="M162" s="343"/>
      <c r="N162" s="343"/>
      <c r="O162" s="343"/>
      <c r="P162" s="343"/>
      <c r="Q162" s="343"/>
      <c r="R162" s="343"/>
      <c r="S162" s="343"/>
      <c r="T162" s="343"/>
      <c r="U162" s="343"/>
      <c r="V162" s="343"/>
      <c r="W162" s="343"/>
      <c r="X162" s="343"/>
      <c r="Y162" s="343"/>
      <c r="Z162" s="343"/>
      <c r="AD162" s="345"/>
    </row>
    <row r="163" spans="1:30" s="337" customFormat="1" ht="10.5" customHeight="1" x14ac:dyDescent="0.2">
      <c r="A163" s="343"/>
      <c r="B163" s="343"/>
      <c r="C163" s="343"/>
      <c r="D163" s="343"/>
      <c r="E163" s="343"/>
      <c r="F163" s="343"/>
      <c r="G163" s="343"/>
      <c r="H163" s="343"/>
      <c r="I163" s="343"/>
      <c r="J163" s="343"/>
      <c r="K163" s="343"/>
      <c r="L163" s="343"/>
      <c r="M163" s="343"/>
      <c r="N163" s="343"/>
      <c r="O163" s="343"/>
      <c r="P163" s="343"/>
      <c r="Q163" s="343"/>
      <c r="R163" s="343"/>
      <c r="S163" s="343"/>
      <c r="T163" s="343"/>
      <c r="U163" s="343"/>
      <c r="V163" s="343"/>
      <c r="W163" s="343"/>
      <c r="X163" s="343"/>
      <c r="Y163" s="343"/>
      <c r="Z163" s="343"/>
      <c r="AD163" s="345"/>
    </row>
    <row r="164" spans="1:30" s="337" customFormat="1" ht="10.5" customHeight="1" x14ac:dyDescent="0.2">
      <c r="A164" s="343"/>
      <c r="B164" s="343"/>
      <c r="C164" s="343"/>
      <c r="D164" s="343"/>
      <c r="E164" s="343"/>
      <c r="F164" s="343"/>
      <c r="G164" s="343"/>
      <c r="H164" s="343"/>
      <c r="I164" s="343"/>
      <c r="J164" s="343"/>
      <c r="K164" s="343"/>
      <c r="L164" s="343"/>
      <c r="M164" s="343"/>
      <c r="N164" s="343"/>
      <c r="O164" s="343"/>
      <c r="P164" s="343"/>
      <c r="Q164" s="343"/>
      <c r="R164" s="343"/>
      <c r="S164" s="343"/>
      <c r="T164" s="343"/>
      <c r="U164" s="343"/>
      <c r="V164" s="343"/>
      <c r="W164" s="343"/>
      <c r="X164" s="343"/>
      <c r="Y164" s="343"/>
      <c r="Z164" s="343"/>
      <c r="AD164" s="345"/>
    </row>
    <row r="165" spans="1:30" s="337" customFormat="1" ht="10.5" customHeight="1" x14ac:dyDescent="0.2">
      <c r="A165" s="343"/>
      <c r="B165" s="343"/>
      <c r="C165" s="343"/>
      <c r="D165" s="343"/>
      <c r="E165" s="343"/>
      <c r="F165" s="343"/>
      <c r="G165" s="343"/>
      <c r="H165" s="343"/>
      <c r="I165" s="343"/>
      <c r="J165" s="343"/>
      <c r="K165" s="343"/>
      <c r="L165" s="343"/>
      <c r="M165" s="343"/>
      <c r="N165" s="343"/>
      <c r="O165" s="343"/>
      <c r="P165" s="343"/>
      <c r="Q165" s="343"/>
      <c r="R165" s="343"/>
      <c r="S165" s="343"/>
      <c r="T165" s="343"/>
      <c r="U165" s="343"/>
      <c r="V165" s="343"/>
      <c r="W165" s="343"/>
      <c r="X165" s="343"/>
      <c r="Y165" s="343"/>
      <c r="Z165" s="343"/>
      <c r="AD165" s="345"/>
    </row>
    <row r="166" spans="1:30" s="337" customFormat="1" ht="10.5" customHeight="1" x14ac:dyDescent="0.2">
      <c r="A166" s="343"/>
      <c r="B166" s="343"/>
      <c r="C166" s="343"/>
      <c r="D166" s="343"/>
      <c r="E166" s="343"/>
      <c r="F166" s="343"/>
      <c r="G166" s="343"/>
      <c r="H166" s="343"/>
      <c r="I166" s="343"/>
      <c r="J166" s="343"/>
      <c r="K166" s="343"/>
      <c r="L166" s="343"/>
      <c r="M166" s="343"/>
      <c r="N166" s="343"/>
      <c r="O166" s="343"/>
      <c r="P166" s="343"/>
      <c r="Q166" s="343"/>
      <c r="R166" s="343"/>
      <c r="S166" s="343"/>
      <c r="T166" s="343"/>
      <c r="U166" s="343"/>
      <c r="V166" s="343"/>
      <c r="W166" s="343"/>
      <c r="X166" s="343"/>
      <c r="Y166" s="343"/>
      <c r="Z166" s="343"/>
      <c r="AD166" s="345"/>
    </row>
    <row r="167" spans="1:30" s="337" customFormat="1" ht="10.5" customHeight="1" x14ac:dyDescent="0.2">
      <c r="A167" s="343"/>
      <c r="B167" s="343"/>
      <c r="C167" s="343"/>
      <c r="D167" s="343"/>
      <c r="E167" s="343"/>
      <c r="F167" s="343"/>
      <c r="G167" s="343"/>
      <c r="H167" s="343"/>
      <c r="I167" s="343"/>
      <c r="J167" s="343"/>
      <c r="K167" s="343"/>
      <c r="L167" s="343"/>
      <c r="M167" s="343"/>
      <c r="N167" s="343"/>
      <c r="O167" s="343"/>
      <c r="P167" s="343"/>
      <c r="Q167" s="343"/>
      <c r="R167" s="343"/>
      <c r="S167" s="343"/>
      <c r="T167" s="343"/>
      <c r="U167" s="343"/>
      <c r="V167" s="343"/>
      <c r="W167" s="343"/>
      <c r="X167" s="343"/>
      <c r="Y167" s="343"/>
      <c r="Z167" s="343"/>
      <c r="AD167" s="345"/>
    </row>
    <row r="168" spans="1:30" s="337" customFormat="1" ht="10.5" customHeight="1" x14ac:dyDescent="0.2">
      <c r="A168" s="343"/>
      <c r="B168" s="343"/>
      <c r="C168" s="343"/>
      <c r="D168" s="343"/>
      <c r="E168" s="343"/>
      <c r="F168" s="343"/>
      <c r="G168" s="343"/>
      <c r="H168" s="343"/>
      <c r="I168" s="343"/>
      <c r="J168" s="343"/>
      <c r="K168" s="343"/>
      <c r="L168" s="343"/>
      <c r="M168" s="343"/>
      <c r="N168" s="343"/>
      <c r="O168" s="343"/>
      <c r="P168" s="343"/>
      <c r="Q168" s="343"/>
      <c r="R168" s="343"/>
      <c r="S168" s="343"/>
      <c r="T168" s="343"/>
      <c r="U168" s="343"/>
      <c r="V168" s="343"/>
      <c r="W168" s="343"/>
      <c r="X168" s="343"/>
      <c r="Y168" s="343"/>
      <c r="Z168" s="343"/>
      <c r="AD168" s="345"/>
    </row>
    <row r="169" spans="1:30" s="337" customFormat="1" ht="10.5" customHeight="1" x14ac:dyDescent="0.2">
      <c r="A169" s="343"/>
      <c r="B169" s="343"/>
      <c r="C169" s="343"/>
      <c r="D169" s="343"/>
      <c r="E169" s="343"/>
      <c r="F169" s="343"/>
      <c r="G169" s="343"/>
      <c r="H169" s="343"/>
      <c r="I169" s="343"/>
      <c r="J169" s="343"/>
      <c r="K169" s="343"/>
      <c r="L169" s="343"/>
      <c r="M169" s="343"/>
      <c r="N169" s="343"/>
      <c r="O169" s="343"/>
      <c r="P169" s="343"/>
      <c r="Q169" s="343"/>
      <c r="R169" s="343"/>
      <c r="S169" s="343"/>
      <c r="T169" s="343"/>
      <c r="U169" s="343"/>
      <c r="V169" s="343"/>
      <c r="W169" s="343"/>
      <c r="X169" s="343"/>
      <c r="Y169" s="343"/>
      <c r="Z169" s="343"/>
      <c r="AD169" s="345"/>
    </row>
    <row r="170" spans="1:30" s="337" customFormat="1" ht="10.5" customHeight="1" x14ac:dyDescent="0.2">
      <c r="A170" s="343"/>
      <c r="B170" s="343"/>
      <c r="C170" s="343"/>
      <c r="D170" s="343"/>
      <c r="E170" s="343"/>
      <c r="F170" s="343"/>
      <c r="G170" s="343"/>
      <c r="H170" s="343"/>
      <c r="I170" s="343"/>
      <c r="J170" s="343"/>
      <c r="K170" s="343"/>
      <c r="L170" s="343"/>
      <c r="M170" s="343"/>
      <c r="N170" s="343"/>
      <c r="O170" s="343"/>
      <c r="P170" s="343"/>
      <c r="Q170" s="343"/>
      <c r="R170" s="343"/>
      <c r="S170" s="343"/>
      <c r="T170" s="343"/>
      <c r="U170" s="343"/>
      <c r="V170" s="343"/>
      <c r="W170" s="343"/>
      <c r="X170" s="343"/>
      <c r="Y170" s="343"/>
      <c r="Z170" s="343"/>
      <c r="AD170" s="345"/>
    </row>
    <row r="171" spans="1:30" s="337" customFormat="1" ht="10.5" customHeight="1" x14ac:dyDescent="0.2">
      <c r="A171" s="343"/>
      <c r="B171" s="343"/>
      <c r="C171" s="343"/>
      <c r="D171" s="343"/>
      <c r="E171" s="343"/>
      <c r="F171" s="343"/>
      <c r="G171" s="343"/>
      <c r="H171" s="343"/>
      <c r="I171" s="343"/>
      <c r="J171" s="343"/>
      <c r="K171" s="343"/>
      <c r="L171" s="343"/>
      <c r="M171" s="343"/>
      <c r="N171" s="343"/>
      <c r="O171" s="343"/>
      <c r="P171" s="343"/>
      <c r="Q171" s="343"/>
      <c r="R171" s="343"/>
      <c r="S171" s="343"/>
      <c r="T171" s="343"/>
      <c r="U171" s="343"/>
      <c r="V171" s="343"/>
      <c r="W171" s="343"/>
      <c r="X171" s="343"/>
      <c r="Y171" s="343"/>
      <c r="Z171" s="343"/>
      <c r="AD171" s="345"/>
    </row>
    <row r="172" spans="1:30" s="337" customFormat="1" ht="10.5" customHeight="1" x14ac:dyDescent="0.2">
      <c r="A172" s="343"/>
      <c r="B172" s="343"/>
      <c r="C172" s="343"/>
      <c r="D172" s="343"/>
      <c r="E172" s="343"/>
      <c r="F172" s="343"/>
      <c r="G172" s="343"/>
      <c r="H172" s="343"/>
      <c r="I172" s="343"/>
      <c r="J172" s="343"/>
      <c r="K172" s="343"/>
      <c r="L172" s="343"/>
      <c r="M172" s="343"/>
      <c r="N172" s="343"/>
      <c r="O172" s="343"/>
      <c r="P172" s="343"/>
      <c r="Q172" s="343"/>
      <c r="R172" s="343"/>
      <c r="S172" s="343"/>
      <c r="T172" s="343"/>
      <c r="U172" s="343"/>
      <c r="V172" s="343"/>
      <c r="W172" s="343"/>
      <c r="X172" s="343"/>
      <c r="Y172" s="343"/>
      <c r="Z172" s="343"/>
      <c r="AD172" s="345"/>
    </row>
    <row r="173" spans="1:30" s="337" customFormat="1" ht="10.5" customHeight="1" x14ac:dyDescent="0.2">
      <c r="A173" s="343"/>
      <c r="B173" s="343"/>
      <c r="C173" s="343"/>
      <c r="D173" s="343"/>
      <c r="E173" s="343"/>
      <c r="F173" s="343"/>
      <c r="G173" s="343"/>
      <c r="H173" s="343"/>
      <c r="I173" s="343"/>
      <c r="J173" s="343"/>
      <c r="K173" s="343"/>
      <c r="L173" s="343"/>
      <c r="M173" s="343"/>
      <c r="N173" s="343"/>
      <c r="O173" s="343"/>
      <c r="P173" s="343"/>
      <c r="Q173" s="343"/>
      <c r="R173" s="343"/>
      <c r="S173" s="343"/>
      <c r="T173" s="343"/>
      <c r="U173" s="343"/>
      <c r="V173" s="343"/>
      <c r="W173" s="343"/>
      <c r="X173" s="343"/>
      <c r="Y173" s="343"/>
      <c r="Z173" s="343"/>
      <c r="AD173" s="345"/>
    </row>
    <row r="174" spans="1:30" s="337" customFormat="1" ht="10.5" customHeight="1" x14ac:dyDescent="0.2">
      <c r="A174" s="343"/>
      <c r="B174" s="343"/>
      <c r="C174" s="343"/>
      <c r="D174" s="343"/>
      <c r="E174" s="343"/>
      <c r="F174" s="343"/>
      <c r="G174" s="343"/>
      <c r="H174" s="343"/>
      <c r="I174" s="343"/>
      <c r="J174" s="343"/>
      <c r="K174" s="343"/>
      <c r="L174" s="343"/>
      <c r="M174" s="343"/>
      <c r="N174" s="343"/>
      <c r="O174" s="343"/>
      <c r="P174" s="343"/>
      <c r="Q174" s="343"/>
      <c r="R174" s="343"/>
      <c r="S174" s="343"/>
      <c r="T174" s="343"/>
      <c r="U174" s="343"/>
      <c r="V174" s="343"/>
      <c r="W174" s="343"/>
      <c r="X174" s="343"/>
      <c r="Y174" s="343"/>
      <c r="Z174" s="343"/>
      <c r="AD174" s="345"/>
    </row>
    <row r="175" spans="1:30" s="337" customFormat="1" ht="10.5" customHeight="1" x14ac:dyDescent="0.2">
      <c r="A175" s="343"/>
      <c r="B175" s="343"/>
      <c r="C175" s="343"/>
      <c r="D175" s="343"/>
      <c r="E175" s="343"/>
      <c r="F175" s="343"/>
      <c r="G175" s="343"/>
      <c r="H175" s="343"/>
      <c r="I175" s="343"/>
      <c r="J175" s="343"/>
      <c r="K175" s="343"/>
      <c r="L175" s="343"/>
      <c r="M175" s="343"/>
      <c r="N175" s="343"/>
      <c r="O175" s="343"/>
      <c r="P175" s="343"/>
      <c r="Q175" s="343"/>
      <c r="R175" s="343"/>
      <c r="S175" s="343"/>
      <c r="T175" s="343"/>
      <c r="U175" s="343"/>
      <c r="V175" s="343"/>
      <c r="W175" s="343"/>
      <c r="X175" s="343"/>
      <c r="Y175" s="343"/>
      <c r="Z175" s="343"/>
      <c r="AD175" s="345"/>
    </row>
    <row r="176" spans="1:30" s="337" customFormat="1" ht="10.5" customHeight="1" x14ac:dyDescent="0.2">
      <c r="A176" s="343"/>
      <c r="B176" s="343"/>
      <c r="C176" s="343"/>
      <c r="D176" s="343"/>
      <c r="E176" s="343"/>
      <c r="F176" s="343"/>
      <c r="G176" s="343"/>
      <c r="H176" s="343"/>
      <c r="I176" s="343"/>
      <c r="J176" s="343"/>
      <c r="K176" s="343"/>
      <c r="L176" s="343"/>
      <c r="M176" s="343"/>
      <c r="N176" s="343"/>
      <c r="O176" s="343"/>
      <c r="P176" s="343"/>
      <c r="Q176" s="343"/>
      <c r="R176" s="343"/>
      <c r="S176" s="343"/>
      <c r="T176" s="343"/>
      <c r="U176" s="343"/>
      <c r="V176" s="343"/>
      <c r="W176" s="343"/>
      <c r="X176" s="343"/>
      <c r="Y176" s="343"/>
      <c r="Z176" s="343"/>
      <c r="AD176" s="345"/>
    </row>
    <row r="177" spans="1:30" s="337" customFormat="1" ht="10.5" customHeight="1" x14ac:dyDescent="0.2">
      <c r="A177" s="343"/>
      <c r="B177" s="343"/>
      <c r="C177" s="343"/>
      <c r="D177" s="343"/>
      <c r="E177" s="343"/>
      <c r="F177" s="343"/>
      <c r="G177" s="343"/>
      <c r="H177" s="343"/>
      <c r="I177" s="343"/>
      <c r="J177" s="343"/>
      <c r="K177" s="343"/>
      <c r="L177" s="343"/>
      <c r="M177" s="343"/>
      <c r="N177" s="343"/>
      <c r="O177" s="343"/>
      <c r="P177" s="343"/>
      <c r="Q177" s="343"/>
      <c r="R177" s="343"/>
      <c r="S177" s="343"/>
      <c r="T177" s="343"/>
      <c r="U177" s="343"/>
      <c r="V177" s="343"/>
      <c r="W177" s="343"/>
      <c r="X177" s="343"/>
      <c r="Y177" s="343"/>
      <c r="Z177" s="343"/>
      <c r="AD177" s="345"/>
    </row>
    <row r="178" spans="1:30" s="337" customFormat="1" ht="10.5" customHeight="1" x14ac:dyDescent="0.2">
      <c r="A178" s="343"/>
      <c r="B178" s="343"/>
      <c r="C178" s="343"/>
      <c r="D178" s="343"/>
      <c r="E178" s="343"/>
      <c r="F178" s="343"/>
      <c r="G178" s="343"/>
      <c r="H178" s="343"/>
      <c r="I178" s="343"/>
      <c r="J178" s="343"/>
      <c r="K178" s="343"/>
      <c r="L178" s="343"/>
      <c r="M178" s="343"/>
      <c r="N178" s="343"/>
      <c r="O178" s="343"/>
      <c r="P178" s="343"/>
      <c r="Q178" s="343"/>
      <c r="R178" s="343"/>
      <c r="S178" s="343"/>
      <c r="T178" s="343"/>
      <c r="U178" s="343"/>
      <c r="V178" s="343"/>
      <c r="W178" s="343"/>
      <c r="X178" s="343"/>
      <c r="Y178" s="343"/>
      <c r="Z178" s="343"/>
      <c r="AD178" s="345"/>
    </row>
    <row r="179" spans="1:30" s="337" customFormat="1" ht="10.5" customHeight="1" x14ac:dyDescent="0.2">
      <c r="A179" s="343"/>
      <c r="B179" s="343"/>
      <c r="C179" s="343"/>
      <c r="D179" s="343"/>
      <c r="E179" s="343"/>
      <c r="F179" s="343"/>
      <c r="G179" s="343"/>
      <c r="H179" s="343"/>
      <c r="I179" s="343"/>
      <c r="J179" s="343"/>
      <c r="K179" s="343"/>
      <c r="L179" s="343"/>
      <c r="M179" s="343"/>
      <c r="N179" s="343"/>
      <c r="O179" s="343"/>
      <c r="P179" s="343"/>
      <c r="Q179" s="343"/>
      <c r="R179" s="343"/>
      <c r="S179" s="343"/>
      <c r="T179" s="343"/>
      <c r="U179" s="343"/>
      <c r="V179" s="343"/>
      <c r="W179" s="343"/>
      <c r="X179" s="343"/>
      <c r="Y179" s="343"/>
      <c r="Z179" s="343"/>
      <c r="AD179" s="345"/>
    </row>
    <row r="180" spans="1:30" s="337" customFormat="1" ht="10.5" customHeight="1" x14ac:dyDescent="0.2">
      <c r="A180" s="343"/>
      <c r="B180" s="343"/>
      <c r="C180" s="343"/>
      <c r="D180" s="343"/>
      <c r="E180" s="343"/>
      <c r="F180" s="343"/>
      <c r="G180" s="343"/>
      <c r="H180" s="343"/>
      <c r="I180" s="343"/>
      <c r="J180" s="343"/>
      <c r="K180" s="343"/>
      <c r="L180" s="343"/>
      <c r="M180" s="343"/>
      <c r="N180" s="343"/>
      <c r="O180" s="343"/>
      <c r="P180" s="343"/>
      <c r="Q180" s="343"/>
      <c r="R180" s="343"/>
      <c r="S180" s="343"/>
      <c r="T180" s="343"/>
      <c r="U180" s="343"/>
      <c r="V180" s="343"/>
      <c r="W180" s="343"/>
      <c r="X180" s="343"/>
      <c r="Y180" s="343"/>
      <c r="Z180" s="343"/>
      <c r="AD180" s="345"/>
    </row>
    <row r="181" spans="1:30" s="337" customFormat="1" ht="10.5" customHeight="1" x14ac:dyDescent="0.2">
      <c r="A181" s="343"/>
      <c r="B181" s="343"/>
      <c r="C181" s="343"/>
      <c r="D181" s="343"/>
      <c r="E181" s="343"/>
      <c r="F181" s="343"/>
      <c r="G181" s="343"/>
      <c r="H181" s="343"/>
      <c r="I181" s="343"/>
      <c r="J181" s="343"/>
      <c r="K181" s="343"/>
      <c r="L181" s="343"/>
      <c r="M181" s="343"/>
      <c r="N181" s="343"/>
      <c r="O181" s="343"/>
      <c r="P181" s="343"/>
      <c r="Q181" s="343"/>
      <c r="R181" s="343"/>
      <c r="S181" s="343"/>
      <c r="T181" s="343"/>
      <c r="U181" s="343"/>
      <c r="V181" s="343"/>
      <c r="W181" s="343"/>
      <c r="X181" s="343"/>
      <c r="Y181" s="343"/>
      <c r="Z181" s="343"/>
      <c r="AD181" s="345"/>
    </row>
    <row r="182" spans="1:30" s="337" customFormat="1" ht="10.5" customHeight="1" x14ac:dyDescent="0.2">
      <c r="A182" s="343"/>
      <c r="B182" s="343"/>
      <c r="C182" s="343"/>
      <c r="D182" s="343"/>
      <c r="E182" s="343"/>
      <c r="F182" s="343"/>
      <c r="G182" s="343"/>
      <c r="H182" s="343"/>
      <c r="I182" s="343"/>
      <c r="J182" s="343"/>
      <c r="K182" s="343"/>
      <c r="L182" s="343"/>
      <c r="M182" s="343"/>
      <c r="N182" s="343"/>
      <c r="O182" s="343"/>
      <c r="P182" s="343"/>
      <c r="Q182" s="343"/>
      <c r="R182" s="343"/>
      <c r="S182" s="343"/>
      <c r="T182" s="343"/>
      <c r="U182" s="343"/>
      <c r="V182" s="343"/>
      <c r="W182" s="343"/>
      <c r="X182" s="343"/>
      <c r="Y182" s="343"/>
      <c r="Z182" s="343"/>
      <c r="AD182" s="345"/>
    </row>
    <row r="183" spans="1:30" s="337" customFormat="1" ht="10.5" customHeight="1" x14ac:dyDescent="0.2">
      <c r="A183" s="343"/>
      <c r="B183" s="343"/>
      <c r="C183" s="343"/>
      <c r="D183" s="343"/>
      <c r="E183" s="343"/>
      <c r="F183" s="343"/>
      <c r="G183" s="343"/>
      <c r="H183" s="343"/>
      <c r="I183" s="343"/>
      <c r="J183" s="343"/>
      <c r="K183" s="343"/>
      <c r="L183" s="343"/>
      <c r="M183" s="343"/>
      <c r="N183" s="343"/>
      <c r="O183" s="343"/>
      <c r="P183" s="343"/>
      <c r="Q183" s="343"/>
      <c r="R183" s="343"/>
      <c r="S183" s="343"/>
      <c r="T183" s="343"/>
      <c r="U183" s="343"/>
      <c r="V183" s="343"/>
      <c r="W183" s="343"/>
      <c r="X183" s="343"/>
      <c r="Y183" s="343"/>
      <c r="Z183" s="343"/>
      <c r="AD183" s="345"/>
    </row>
    <row r="184" spans="1:30" s="337" customFormat="1" ht="10.5" customHeight="1" x14ac:dyDescent="0.2">
      <c r="A184" s="343"/>
      <c r="B184" s="343"/>
      <c r="C184" s="343"/>
      <c r="D184" s="343"/>
      <c r="E184" s="343"/>
      <c r="F184" s="343"/>
      <c r="G184" s="343"/>
      <c r="H184" s="343"/>
      <c r="I184" s="343"/>
      <c r="J184" s="343"/>
      <c r="K184" s="343"/>
      <c r="L184" s="343"/>
      <c r="M184" s="343"/>
      <c r="N184" s="343"/>
      <c r="O184" s="343"/>
      <c r="P184" s="343"/>
      <c r="Q184" s="343"/>
      <c r="R184" s="343"/>
      <c r="S184" s="343"/>
      <c r="T184" s="343"/>
      <c r="U184" s="343"/>
      <c r="V184" s="343"/>
      <c r="W184" s="343"/>
      <c r="X184" s="343"/>
      <c r="Y184" s="343"/>
      <c r="Z184" s="343"/>
      <c r="AD184" s="345"/>
    </row>
    <row r="185" spans="1:30" s="337" customFormat="1" ht="10.5" customHeight="1" x14ac:dyDescent="0.2">
      <c r="A185" s="343"/>
      <c r="B185" s="343"/>
      <c r="C185" s="343"/>
      <c r="D185" s="343"/>
      <c r="E185" s="343"/>
      <c r="F185" s="343"/>
      <c r="G185" s="343"/>
      <c r="H185" s="343"/>
      <c r="I185" s="343"/>
      <c r="J185" s="343"/>
      <c r="K185" s="343"/>
      <c r="L185" s="343"/>
      <c r="M185" s="343"/>
      <c r="N185" s="343"/>
      <c r="O185" s="343"/>
      <c r="P185" s="343"/>
      <c r="Q185" s="343"/>
      <c r="R185" s="343"/>
      <c r="S185" s="343"/>
      <c r="T185" s="343"/>
      <c r="U185" s="343"/>
      <c r="V185" s="343"/>
      <c r="W185" s="343"/>
      <c r="X185" s="343"/>
      <c r="Y185" s="343"/>
      <c r="Z185" s="343"/>
      <c r="AD185" s="345"/>
    </row>
    <row r="186" spans="1:30" s="337" customFormat="1" ht="10.5" customHeight="1" x14ac:dyDescent="0.2">
      <c r="A186" s="343"/>
      <c r="B186" s="343"/>
      <c r="C186" s="343"/>
      <c r="D186" s="343"/>
      <c r="E186" s="343"/>
      <c r="F186" s="343"/>
      <c r="G186" s="343"/>
      <c r="H186" s="343"/>
      <c r="I186" s="343"/>
      <c r="J186" s="343"/>
      <c r="K186" s="343"/>
      <c r="L186" s="343"/>
      <c r="M186" s="343"/>
      <c r="N186" s="343"/>
      <c r="O186" s="343"/>
      <c r="P186" s="343"/>
      <c r="Q186" s="343"/>
      <c r="R186" s="343"/>
      <c r="S186" s="343"/>
      <c r="T186" s="343"/>
      <c r="U186" s="343"/>
      <c r="V186" s="343"/>
      <c r="W186" s="343"/>
      <c r="X186" s="343"/>
      <c r="Y186" s="343"/>
      <c r="Z186" s="343"/>
      <c r="AD186" s="345"/>
    </row>
    <row r="187" spans="1:30" s="337" customFormat="1" ht="10.5" customHeight="1" x14ac:dyDescent="0.2">
      <c r="A187" s="343"/>
      <c r="B187" s="343"/>
      <c r="C187" s="343"/>
      <c r="D187" s="343"/>
      <c r="E187" s="343"/>
      <c r="F187" s="343"/>
      <c r="G187" s="343"/>
      <c r="H187" s="343"/>
      <c r="I187" s="343"/>
      <c r="J187" s="343"/>
      <c r="K187" s="343"/>
      <c r="L187" s="343"/>
      <c r="M187" s="343"/>
      <c r="N187" s="343"/>
      <c r="O187" s="343"/>
      <c r="P187" s="343"/>
      <c r="Q187" s="343"/>
      <c r="R187" s="343"/>
      <c r="S187" s="343"/>
      <c r="T187" s="343"/>
      <c r="U187" s="343"/>
      <c r="V187" s="343"/>
      <c r="W187" s="343"/>
      <c r="X187" s="343"/>
      <c r="Y187" s="343"/>
      <c r="Z187" s="343"/>
      <c r="AD187" s="345"/>
    </row>
    <row r="188" spans="1:30" s="337" customFormat="1" ht="10.5" customHeight="1" x14ac:dyDescent="0.2">
      <c r="A188" s="343"/>
      <c r="B188" s="343"/>
      <c r="C188" s="343"/>
      <c r="D188" s="343"/>
      <c r="E188" s="343"/>
      <c r="F188" s="343"/>
      <c r="G188" s="343"/>
      <c r="H188" s="343"/>
      <c r="I188" s="343"/>
      <c r="J188" s="343"/>
      <c r="K188" s="343"/>
      <c r="L188" s="343"/>
      <c r="M188" s="343"/>
      <c r="N188" s="343"/>
      <c r="O188" s="343"/>
      <c r="P188" s="343"/>
      <c r="Q188" s="343"/>
      <c r="R188" s="343"/>
      <c r="S188" s="343"/>
      <c r="T188" s="343"/>
      <c r="U188" s="343"/>
      <c r="V188" s="343"/>
      <c r="W188" s="343"/>
      <c r="X188" s="343"/>
      <c r="Y188" s="343"/>
      <c r="Z188" s="343"/>
      <c r="AD188" s="345"/>
    </row>
    <row r="189" spans="1:30" s="337" customFormat="1" ht="10.5" customHeight="1" x14ac:dyDescent="0.2">
      <c r="A189" s="343"/>
      <c r="B189" s="343"/>
      <c r="C189" s="343"/>
      <c r="D189" s="343"/>
      <c r="E189" s="343"/>
      <c r="F189" s="343"/>
      <c r="G189" s="343"/>
      <c r="H189" s="343"/>
      <c r="I189" s="343"/>
      <c r="J189" s="343"/>
      <c r="K189" s="343"/>
      <c r="L189" s="343"/>
      <c r="M189" s="343"/>
      <c r="N189" s="343"/>
      <c r="O189" s="343"/>
      <c r="P189" s="343"/>
      <c r="Q189" s="343"/>
      <c r="R189" s="343"/>
      <c r="S189" s="343"/>
      <c r="T189" s="343"/>
      <c r="U189" s="343"/>
      <c r="V189" s="343"/>
      <c r="W189" s="343"/>
      <c r="X189" s="343"/>
      <c r="Y189" s="343"/>
      <c r="Z189" s="343"/>
      <c r="AD189" s="345"/>
    </row>
    <row r="190" spans="1:30" s="337" customFormat="1" ht="10.5" customHeight="1" x14ac:dyDescent="0.2">
      <c r="A190" s="343"/>
      <c r="B190" s="343"/>
      <c r="C190" s="343"/>
      <c r="D190" s="343"/>
      <c r="E190" s="343"/>
      <c r="F190" s="343"/>
      <c r="G190" s="343"/>
      <c r="H190" s="343"/>
      <c r="I190" s="343"/>
      <c r="J190" s="343"/>
      <c r="K190" s="343"/>
      <c r="L190" s="343"/>
      <c r="M190" s="343"/>
      <c r="N190" s="343"/>
      <c r="O190" s="343"/>
      <c r="P190" s="343"/>
      <c r="Q190" s="343"/>
      <c r="R190" s="343"/>
      <c r="S190" s="343"/>
      <c r="T190" s="343"/>
      <c r="U190" s="343"/>
      <c r="V190" s="343"/>
      <c r="W190" s="343"/>
      <c r="X190" s="343"/>
      <c r="Y190" s="343"/>
      <c r="Z190" s="343"/>
      <c r="AD190" s="345"/>
    </row>
    <row r="191" spans="1:30" s="337" customFormat="1" ht="10.5" customHeight="1" x14ac:dyDescent="0.2">
      <c r="A191" s="343"/>
      <c r="B191" s="343"/>
      <c r="C191" s="343"/>
      <c r="D191" s="343"/>
      <c r="E191" s="343"/>
      <c r="F191" s="343"/>
      <c r="G191" s="343"/>
      <c r="H191" s="343"/>
      <c r="I191" s="343"/>
      <c r="J191" s="343"/>
      <c r="K191" s="343"/>
      <c r="L191" s="343"/>
      <c r="M191" s="343"/>
      <c r="N191" s="343"/>
      <c r="O191" s="343"/>
      <c r="P191" s="343"/>
      <c r="Q191" s="343"/>
      <c r="R191" s="343"/>
      <c r="S191" s="343"/>
      <c r="T191" s="343"/>
      <c r="U191" s="343"/>
      <c r="V191" s="343"/>
      <c r="W191" s="343"/>
      <c r="X191" s="343"/>
      <c r="Y191" s="343"/>
      <c r="Z191" s="343"/>
      <c r="AD191" s="345"/>
    </row>
    <row r="192" spans="1:30" s="337" customFormat="1" ht="10.5" customHeight="1" x14ac:dyDescent="0.2">
      <c r="A192" s="343"/>
      <c r="B192" s="343"/>
      <c r="C192" s="343"/>
      <c r="D192" s="343"/>
      <c r="E192" s="343"/>
      <c r="F192" s="343"/>
      <c r="G192" s="343"/>
      <c r="H192" s="343"/>
      <c r="I192" s="343"/>
      <c r="J192" s="343"/>
      <c r="K192" s="343"/>
      <c r="L192" s="343"/>
      <c r="M192" s="343"/>
      <c r="N192" s="343"/>
      <c r="O192" s="343"/>
      <c r="P192" s="343"/>
      <c r="Q192" s="343"/>
      <c r="R192" s="343"/>
      <c r="S192" s="343"/>
      <c r="T192" s="343"/>
      <c r="U192" s="343"/>
      <c r="V192" s="343"/>
      <c r="W192" s="343"/>
      <c r="X192" s="343"/>
      <c r="Y192" s="343"/>
      <c r="Z192" s="343"/>
      <c r="AD192" s="345"/>
    </row>
    <row r="193" spans="1:30" s="337" customFormat="1" ht="10.5" customHeight="1" x14ac:dyDescent="0.2">
      <c r="A193" s="343"/>
      <c r="B193" s="343"/>
      <c r="C193" s="343"/>
      <c r="D193" s="343"/>
      <c r="E193" s="343"/>
      <c r="F193" s="343"/>
      <c r="G193" s="343"/>
      <c r="H193" s="343"/>
      <c r="I193" s="343"/>
      <c r="J193" s="343"/>
      <c r="K193" s="343"/>
      <c r="L193" s="343"/>
      <c r="M193" s="343"/>
      <c r="N193" s="343"/>
      <c r="O193" s="343"/>
      <c r="P193" s="343"/>
      <c r="Q193" s="343"/>
      <c r="R193" s="343"/>
      <c r="S193" s="343"/>
      <c r="T193" s="343"/>
      <c r="U193" s="343"/>
      <c r="V193" s="343"/>
      <c r="W193" s="343"/>
      <c r="X193" s="343"/>
      <c r="Y193" s="343"/>
      <c r="Z193" s="343"/>
      <c r="AD193" s="345"/>
    </row>
    <row r="194" spans="1:30" s="337" customFormat="1" ht="10.5" customHeight="1" x14ac:dyDescent="0.2">
      <c r="A194" s="343"/>
      <c r="B194" s="343"/>
      <c r="C194" s="343"/>
      <c r="D194" s="343"/>
      <c r="E194" s="343"/>
      <c r="F194" s="343"/>
      <c r="G194" s="343"/>
      <c r="H194" s="343"/>
      <c r="I194" s="343"/>
      <c r="J194" s="343"/>
      <c r="K194" s="343"/>
      <c r="L194" s="343"/>
      <c r="M194" s="343"/>
      <c r="N194" s="343"/>
      <c r="O194" s="343"/>
      <c r="P194" s="343"/>
      <c r="Q194" s="343"/>
      <c r="R194" s="343"/>
      <c r="S194" s="343"/>
      <c r="T194" s="343"/>
      <c r="U194" s="343"/>
      <c r="V194" s="343"/>
      <c r="W194" s="343"/>
      <c r="X194" s="343"/>
      <c r="Y194" s="343"/>
      <c r="Z194" s="343"/>
      <c r="AD194" s="345"/>
    </row>
    <row r="195" spans="1:30" s="337" customFormat="1" ht="10.5" customHeight="1" x14ac:dyDescent="0.2">
      <c r="A195" s="343"/>
      <c r="B195" s="343"/>
      <c r="C195" s="343"/>
      <c r="D195" s="343"/>
      <c r="E195" s="343"/>
      <c r="F195" s="343"/>
      <c r="G195" s="343"/>
      <c r="H195" s="343"/>
      <c r="I195" s="343"/>
      <c r="J195" s="343"/>
      <c r="K195" s="343"/>
      <c r="L195" s="343"/>
      <c r="M195" s="343"/>
      <c r="N195" s="343"/>
      <c r="O195" s="343"/>
      <c r="P195" s="343"/>
      <c r="Q195" s="343"/>
      <c r="R195" s="343"/>
      <c r="S195" s="343"/>
      <c r="T195" s="343"/>
      <c r="U195" s="343"/>
      <c r="V195" s="343"/>
      <c r="W195" s="343"/>
      <c r="X195" s="343"/>
      <c r="Y195" s="343"/>
      <c r="Z195" s="343"/>
      <c r="AD195" s="345"/>
    </row>
    <row r="196" spans="1:30" s="337" customFormat="1" ht="10.5" customHeight="1" x14ac:dyDescent="0.2">
      <c r="A196" s="343"/>
      <c r="B196" s="343"/>
      <c r="C196" s="343"/>
      <c r="D196" s="343"/>
      <c r="E196" s="343"/>
      <c r="F196" s="343"/>
      <c r="G196" s="343"/>
      <c r="H196" s="343"/>
      <c r="I196" s="343"/>
      <c r="J196" s="343"/>
      <c r="K196" s="343"/>
      <c r="L196" s="343"/>
      <c r="M196" s="343"/>
      <c r="N196" s="343"/>
      <c r="O196" s="343"/>
      <c r="P196" s="343"/>
      <c r="Q196" s="343"/>
      <c r="R196" s="343"/>
      <c r="S196" s="343"/>
      <c r="T196" s="343"/>
      <c r="U196" s="343"/>
      <c r="V196" s="343"/>
      <c r="W196" s="343"/>
      <c r="X196" s="343"/>
      <c r="Y196" s="343"/>
      <c r="Z196" s="343"/>
      <c r="AD196" s="345"/>
    </row>
    <row r="197" spans="1:30" s="337" customFormat="1" ht="10.5" customHeight="1" x14ac:dyDescent="0.2">
      <c r="A197" s="343"/>
      <c r="B197" s="343"/>
      <c r="C197" s="343"/>
      <c r="D197" s="343"/>
      <c r="E197" s="343"/>
      <c r="F197" s="343"/>
      <c r="G197" s="343"/>
      <c r="H197" s="343"/>
      <c r="I197" s="343"/>
      <c r="J197" s="343"/>
      <c r="K197" s="343"/>
      <c r="L197" s="343"/>
      <c r="M197" s="343"/>
      <c r="N197" s="343"/>
      <c r="O197" s="343"/>
      <c r="P197" s="343"/>
      <c r="Q197" s="343"/>
      <c r="R197" s="343"/>
      <c r="S197" s="343"/>
      <c r="T197" s="343"/>
      <c r="U197" s="343"/>
      <c r="V197" s="343"/>
      <c r="W197" s="343"/>
      <c r="X197" s="343"/>
      <c r="Y197" s="343"/>
      <c r="Z197" s="343"/>
      <c r="AD197" s="345"/>
    </row>
    <row r="198" spans="1:30" s="337" customFormat="1" ht="10.5" customHeight="1" x14ac:dyDescent="0.2">
      <c r="A198" s="343"/>
      <c r="B198" s="343"/>
      <c r="C198" s="343"/>
      <c r="D198" s="343"/>
      <c r="E198" s="343"/>
      <c r="F198" s="343"/>
      <c r="G198" s="343"/>
      <c r="H198" s="343"/>
      <c r="I198" s="343"/>
      <c r="J198" s="343"/>
      <c r="K198" s="343"/>
      <c r="L198" s="343"/>
      <c r="M198" s="343"/>
      <c r="N198" s="343"/>
      <c r="O198" s="343"/>
      <c r="P198" s="343"/>
      <c r="Q198" s="343"/>
      <c r="R198" s="343"/>
      <c r="S198" s="343"/>
      <c r="T198" s="343"/>
      <c r="U198" s="343"/>
      <c r="V198" s="343"/>
      <c r="W198" s="343"/>
      <c r="X198" s="343"/>
      <c r="Y198" s="343"/>
      <c r="Z198" s="343"/>
      <c r="AD198" s="345"/>
    </row>
    <row r="199" spans="1:30" s="337" customFormat="1" ht="10.5" customHeight="1" x14ac:dyDescent="0.2">
      <c r="A199" s="343"/>
      <c r="B199" s="343"/>
      <c r="C199" s="343"/>
      <c r="D199" s="343"/>
      <c r="E199" s="343"/>
      <c r="F199" s="343"/>
      <c r="G199" s="343"/>
      <c r="H199" s="343"/>
      <c r="I199" s="343"/>
      <c r="J199" s="343"/>
      <c r="K199" s="343"/>
      <c r="L199" s="343"/>
      <c r="M199" s="343"/>
      <c r="N199" s="343"/>
      <c r="O199" s="343"/>
      <c r="P199" s="343"/>
      <c r="Q199" s="343"/>
      <c r="R199" s="343"/>
      <c r="S199" s="343"/>
      <c r="T199" s="343"/>
      <c r="U199" s="343"/>
      <c r="V199" s="343"/>
      <c r="W199" s="343"/>
      <c r="X199" s="343"/>
      <c r="Y199" s="343"/>
      <c r="Z199" s="343"/>
      <c r="AD199" s="345"/>
    </row>
    <row r="200" spans="1:30" s="337" customFormat="1" ht="10.5" customHeight="1" x14ac:dyDescent="0.2">
      <c r="A200" s="343"/>
      <c r="B200" s="343"/>
      <c r="C200" s="343"/>
      <c r="D200" s="343"/>
      <c r="E200" s="343"/>
      <c r="F200" s="343"/>
      <c r="G200" s="343"/>
      <c r="H200" s="343"/>
      <c r="I200" s="343"/>
      <c r="J200" s="343"/>
      <c r="K200" s="343"/>
      <c r="L200" s="343"/>
      <c r="M200" s="343"/>
      <c r="N200" s="343"/>
      <c r="O200" s="343"/>
      <c r="P200" s="343"/>
      <c r="Q200" s="343"/>
      <c r="R200" s="343"/>
      <c r="S200" s="343"/>
      <c r="T200" s="343"/>
      <c r="U200" s="343"/>
      <c r="V200" s="343"/>
      <c r="W200" s="343"/>
      <c r="X200" s="343"/>
      <c r="Y200" s="343"/>
      <c r="Z200" s="343"/>
      <c r="AD200" s="345"/>
    </row>
    <row r="201" spans="1:30" s="337" customFormat="1" ht="10.5" customHeight="1" x14ac:dyDescent="0.2">
      <c r="A201" s="343"/>
      <c r="B201" s="343"/>
      <c r="C201" s="343"/>
      <c r="D201" s="343"/>
      <c r="E201" s="343"/>
      <c r="F201" s="343"/>
      <c r="G201" s="343"/>
      <c r="H201" s="343"/>
      <c r="I201" s="343"/>
      <c r="J201" s="343"/>
      <c r="K201" s="343"/>
      <c r="L201" s="343"/>
      <c r="M201" s="343"/>
      <c r="N201" s="343"/>
      <c r="O201" s="343"/>
      <c r="P201" s="343"/>
      <c r="Q201" s="343"/>
      <c r="R201" s="343"/>
      <c r="S201" s="343"/>
      <c r="T201" s="343"/>
      <c r="U201" s="343"/>
      <c r="V201" s="343"/>
      <c r="W201" s="343"/>
      <c r="X201" s="343"/>
      <c r="Y201" s="343"/>
      <c r="Z201" s="343"/>
      <c r="AD201" s="345"/>
    </row>
    <row r="202" spans="1:30" s="337" customFormat="1" ht="10.5" customHeight="1" x14ac:dyDescent="0.2">
      <c r="A202" s="343"/>
      <c r="B202" s="343"/>
      <c r="C202" s="343"/>
      <c r="D202" s="343"/>
      <c r="E202" s="343"/>
      <c r="F202" s="343"/>
      <c r="G202" s="343"/>
      <c r="H202" s="343"/>
      <c r="I202" s="343"/>
      <c r="J202" s="343"/>
      <c r="K202" s="343"/>
      <c r="L202" s="343"/>
      <c r="M202" s="343"/>
      <c r="N202" s="343"/>
      <c r="O202" s="343"/>
      <c r="P202" s="343"/>
      <c r="Q202" s="343"/>
      <c r="R202" s="343"/>
      <c r="S202" s="343"/>
      <c r="T202" s="343"/>
      <c r="U202" s="343"/>
      <c r="V202" s="343"/>
      <c r="W202" s="343"/>
      <c r="X202" s="343"/>
      <c r="Y202" s="343"/>
      <c r="Z202" s="343"/>
      <c r="AD202" s="345"/>
    </row>
    <row r="203" spans="1:30" s="337" customFormat="1" ht="10.5" customHeight="1" x14ac:dyDescent="0.2">
      <c r="A203" s="343"/>
      <c r="B203" s="343"/>
      <c r="C203" s="343"/>
      <c r="D203" s="343"/>
      <c r="E203" s="343"/>
      <c r="F203" s="343"/>
      <c r="G203" s="343"/>
      <c r="H203" s="343"/>
      <c r="I203" s="343"/>
      <c r="J203" s="343"/>
      <c r="K203" s="343"/>
      <c r="L203" s="343"/>
      <c r="M203" s="343"/>
      <c r="N203" s="343"/>
      <c r="O203" s="343"/>
      <c r="P203" s="343"/>
      <c r="Q203" s="343"/>
      <c r="R203" s="343"/>
      <c r="S203" s="343"/>
      <c r="T203" s="343"/>
      <c r="U203" s="343"/>
      <c r="V203" s="343"/>
      <c r="W203" s="343"/>
      <c r="X203" s="343"/>
      <c r="Y203" s="343"/>
      <c r="Z203" s="343"/>
      <c r="AD203" s="345"/>
    </row>
    <row r="204" spans="1:30" s="337" customFormat="1" ht="10.5" customHeight="1" x14ac:dyDescent="0.2">
      <c r="A204" s="343"/>
      <c r="B204" s="343"/>
      <c r="C204" s="343"/>
      <c r="D204" s="343"/>
      <c r="E204" s="343"/>
      <c r="F204" s="343"/>
      <c r="G204" s="343"/>
      <c r="H204" s="343"/>
      <c r="I204" s="343"/>
      <c r="J204" s="343"/>
      <c r="K204" s="343"/>
      <c r="L204" s="343"/>
      <c r="M204" s="343"/>
      <c r="N204" s="343"/>
      <c r="O204" s="343"/>
      <c r="P204" s="343"/>
      <c r="Q204" s="343"/>
      <c r="R204" s="343"/>
      <c r="S204" s="343"/>
      <c r="T204" s="343"/>
      <c r="U204" s="343"/>
      <c r="V204" s="343"/>
      <c r="W204" s="343"/>
      <c r="X204" s="343"/>
      <c r="Y204" s="343"/>
      <c r="Z204" s="343"/>
      <c r="AD204" s="345"/>
    </row>
    <row r="205" spans="1:30" s="337" customFormat="1" ht="10.5" customHeight="1" x14ac:dyDescent="0.2">
      <c r="A205" s="343"/>
      <c r="B205" s="343"/>
      <c r="C205" s="343"/>
      <c r="D205" s="343"/>
      <c r="E205" s="343"/>
      <c r="F205" s="343"/>
      <c r="G205" s="343"/>
      <c r="H205" s="343"/>
      <c r="I205" s="343"/>
      <c r="J205" s="343"/>
      <c r="K205" s="343"/>
      <c r="L205" s="343"/>
      <c r="M205" s="343"/>
      <c r="N205" s="343"/>
      <c r="O205" s="343"/>
      <c r="P205" s="343"/>
      <c r="Q205" s="343"/>
      <c r="R205" s="343"/>
      <c r="S205" s="343"/>
      <c r="T205" s="343"/>
      <c r="U205" s="343"/>
      <c r="V205" s="343"/>
      <c r="W205" s="343"/>
      <c r="X205" s="343"/>
      <c r="Y205" s="343"/>
      <c r="Z205" s="343"/>
      <c r="AD205" s="345"/>
    </row>
    <row r="206" spans="1:30" s="337" customFormat="1" ht="10.5" customHeight="1" x14ac:dyDescent="0.2">
      <c r="A206" s="343"/>
      <c r="B206" s="343"/>
      <c r="C206" s="343"/>
      <c r="D206" s="343"/>
      <c r="E206" s="343"/>
      <c r="F206" s="343"/>
      <c r="G206" s="343"/>
      <c r="H206" s="343"/>
      <c r="I206" s="343"/>
      <c r="J206" s="343"/>
      <c r="K206" s="343"/>
      <c r="L206" s="343"/>
      <c r="M206" s="343"/>
      <c r="N206" s="343"/>
      <c r="O206" s="343"/>
      <c r="P206" s="343"/>
      <c r="Q206" s="343"/>
      <c r="R206" s="343"/>
      <c r="S206" s="343"/>
      <c r="T206" s="343"/>
      <c r="U206" s="343"/>
      <c r="V206" s="343"/>
      <c r="W206" s="343"/>
      <c r="X206" s="343"/>
      <c r="Y206" s="343"/>
      <c r="Z206" s="343"/>
      <c r="AD206" s="345"/>
    </row>
    <row r="207" spans="1:30" s="337" customFormat="1" ht="10.5" customHeight="1" x14ac:dyDescent="0.2">
      <c r="A207" s="343"/>
      <c r="B207" s="343"/>
      <c r="C207" s="343"/>
      <c r="D207" s="343"/>
      <c r="E207" s="343"/>
      <c r="F207" s="343"/>
      <c r="G207" s="343"/>
      <c r="H207" s="343"/>
      <c r="I207" s="343"/>
      <c r="J207" s="343"/>
      <c r="K207" s="343"/>
      <c r="L207" s="343"/>
      <c r="M207" s="343"/>
      <c r="N207" s="343"/>
      <c r="O207" s="343"/>
      <c r="P207" s="343"/>
      <c r="Q207" s="343"/>
      <c r="R207" s="343"/>
      <c r="S207" s="343"/>
      <c r="T207" s="343"/>
      <c r="U207" s="343"/>
      <c r="V207" s="343"/>
      <c r="W207" s="343"/>
      <c r="X207" s="343"/>
      <c r="Y207" s="343"/>
      <c r="Z207" s="343"/>
      <c r="AD207" s="345"/>
    </row>
    <row r="208" spans="1:30" s="337" customFormat="1" ht="10.5" customHeight="1" x14ac:dyDescent="0.2">
      <c r="A208" s="343"/>
      <c r="B208" s="343"/>
      <c r="C208" s="343"/>
      <c r="D208" s="343"/>
      <c r="E208" s="343"/>
      <c r="F208" s="343"/>
      <c r="G208" s="343"/>
      <c r="H208" s="343"/>
      <c r="I208" s="343"/>
      <c r="J208" s="343"/>
      <c r="K208" s="343"/>
      <c r="L208" s="343"/>
      <c r="M208" s="343"/>
      <c r="N208" s="343"/>
      <c r="O208" s="343"/>
      <c r="P208" s="343"/>
      <c r="Q208" s="343"/>
      <c r="R208" s="343"/>
      <c r="S208" s="343"/>
      <c r="T208" s="343"/>
      <c r="U208" s="343"/>
      <c r="V208" s="343"/>
      <c r="W208" s="343"/>
      <c r="X208" s="343"/>
      <c r="Y208" s="343"/>
      <c r="Z208" s="343"/>
      <c r="AD208" s="345"/>
    </row>
    <row r="209" spans="1:30" s="337" customFormat="1" ht="10.5" customHeight="1" x14ac:dyDescent="0.2">
      <c r="A209" s="343"/>
      <c r="B209" s="343"/>
      <c r="C209" s="343"/>
      <c r="D209" s="343"/>
      <c r="E209" s="343"/>
      <c r="F209" s="343"/>
      <c r="G209" s="343"/>
      <c r="H209" s="343"/>
      <c r="I209" s="343"/>
      <c r="J209" s="343"/>
      <c r="K209" s="343"/>
      <c r="L209" s="343"/>
      <c r="M209" s="343"/>
      <c r="N209" s="343"/>
      <c r="O209" s="343"/>
      <c r="P209" s="343"/>
      <c r="Q209" s="343"/>
      <c r="R209" s="343"/>
      <c r="S209" s="343"/>
      <c r="T209" s="343"/>
      <c r="U209" s="343"/>
      <c r="V209" s="343"/>
      <c r="W209" s="343"/>
      <c r="X209" s="343"/>
      <c r="Y209" s="343"/>
      <c r="Z209" s="343"/>
      <c r="AD209" s="345"/>
    </row>
    <row r="210" spans="1:30" s="337" customFormat="1" ht="10.5" customHeight="1" x14ac:dyDescent="0.2">
      <c r="A210" s="343"/>
      <c r="B210" s="343"/>
      <c r="C210" s="343"/>
      <c r="D210" s="343"/>
      <c r="E210" s="343"/>
      <c r="F210" s="343"/>
      <c r="G210" s="343"/>
      <c r="H210" s="343"/>
      <c r="I210" s="343"/>
      <c r="J210" s="343"/>
      <c r="K210" s="343"/>
      <c r="L210" s="343"/>
      <c r="M210" s="343"/>
      <c r="N210" s="343"/>
      <c r="O210" s="343"/>
      <c r="P210" s="343"/>
      <c r="Q210" s="343"/>
      <c r="R210" s="343"/>
      <c r="S210" s="343"/>
      <c r="T210" s="343"/>
      <c r="U210" s="343"/>
      <c r="V210" s="343"/>
      <c r="W210" s="343"/>
      <c r="X210" s="343"/>
      <c r="Y210" s="343"/>
      <c r="Z210" s="343"/>
      <c r="AD210" s="345"/>
    </row>
    <row r="211" spans="1:30" s="337" customFormat="1" ht="10.5" customHeight="1" x14ac:dyDescent="0.2">
      <c r="A211" s="343"/>
      <c r="B211" s="343"/>
      <c r="C211" s="343"/>
      <c r="D211" s="343"/>
      <c r="E211" s="343"/>
      <c r="F211" s="343"/>
      <c r="G211" s="343"/>
      <c r="H211" s="343"/>
      <c r="I211" s="343"/>
      <c r="J211" s="343"/>
      <c r="K211" s="343"/>
      <c r="L211" s="343"/>
      <c r="M211" s="343"/>
      <c r="N211" s="343"/>
      <c r="O211" s="343"/>
      <c r="P211" s="343"/>
      <c r="Q211" s="343"/>
      <c r="R211" s="343"/>
      <c r="S211" s="343"/>
      <c r="T211" s="343"/>
      <c r="U211" s="343"/>
      <c r="V211" s="343"/>
      <c r="W211" s="343"/>
      <c r="X211" s="343"/>
      <c r="Y211" s="343"/>
      <c r="Z211" s="343"/>
      <c r="AD211" s="345"/>
    </row>
    <row r="212" spans="1:30" s="337" customFormat="1" ht="10.5" customHeight="1" x14ac:dyDescent="0.2">
      <c r="A212" s="343"/>
      <c r="B212" s="343"/>
      <c r="C212" s="343"/>
      <c r="D212" s="343"/>
      <c r="E212" s="343"/>
      <c r="F212" s="343"/>
      <c r="G212" s="343"/>
      <c r="H212" s="343"/>
      <c r="I212" s="343"/>
      <c r="J212" s="343"/>
      <c r="K212" s="343"/>
      <c r="L212" s="343"/>
      <c r="M212" s="343"/>
      <c r="N212" s="343"/>
      <c r="O212" s="343"/>
      <c r="P212" s="343"/>
      <c r="Q212" s="343"/>
      <c r="R212" s="343"/>
      <c r="S212" s="343"/>
      <c r="T212" s="343"/>
      <c r="U212" s="343"/>
      <c r="V212" s="343"/>
      <c r="W212" s="343"/>
      <c r="X212" s="343"/>
      <c r="Y212" s="343"/>
      <c r="Z212" s="343"/>
      <c r="AD212" s="345"/>
    </row>
    <row r="213" spans="1:30" s="337" customFormat="1" ht="10.5" customHeight="1" x14ac:dyDescent="0.2">
      <c r="A213" s="343"/>
      <c r="B213" s="343"/>
      <c r="C213" s="343"/>
      <c r="D213" s="343"/>
      <c r="E213" s="343"/>
      <c r="F213" s="343"/>
      <c r="G213" s="343"/>
      <c r="H213" s="343"/>
      <c r="I213" s="343"/>
      <c r="J213" s="343"/>
      <c r="K213" s="343"/>
      <c r="L213" s="343"/>
      <c r="M213" s="343"/>
      <c r="N213" s="343"/>
      <c r="O213" s="343"/>
      <c r="P213" s="343"/>
      <c r="Q213" s="343"/>
      <c r="R213" s="343"/>
      <c r="S213" s="343"/>
      <c r="T213" s="343"/>
      <c r="U213" s="343"/>
      <c r="V213" s="343"/>
      <c r="W213" s="343"/>
      <c r="X213" s="343"/>
      <c r="Y213" s="343"/>
      <c r="Z213" s="343"/>
      <c r="AD213" s="345"/>
    </row>
    <row r="214" spans="1:30" s="337" customFormat="1" ht="10.5" customHeight="1" x14ac:dyDescent="0.2">
      <c r="A214" s="343"/>
      <c r="B214" s="343"/>
      <c r="C214" s="343"/>
      <c r="D214" s="343"/>
      <c r="E214" s="343"/>
      <c r="F214" s="343"/>
      <c r="G214" s="343"/>
      <c r="H214" s="343"/>
      <c r="I214" s="343"/>
      <c r="J214" s="343"/>
      <c r="K214" s="343"/>
      <c r="L214" s="343"/>
      <c r="M214" s="343"/>
      <c r="N214" s="343"/>
      <c r="O214" s="343"/>
      <c r="P214" s="343"/>
      <c r="Q214" s="343"/>
      <c r="R214" s="343"/>
      <c r="S214" s="343"/>
      <c r="T214" s="343"/>
      <c r="U214" s="343"/>
      <c r="V214" s="343"/>
      <c r="W214" s="343"/>
      <c r="X214" s="343"/>
      <c r="Y214" s="343"/>
      <c r="Z214" s="343"/>
      <c r="AD214" s="345"/>
    </row>
    <row r="215" spans="1:30" s="337" customFormat="1" ht="10.5" customHeight="1" x14ac:dyDescent="0.2">
      <c r="A215" s="343"/>
      <c r="B215" s="343"/>
      <c r="C215" s="343"/>
      <c r="D215" s="343"/>
      <c r="E215" s="343"/>
      <c r="F215" s="343"/>
      <c r="G215" s="343"/>
      <c r="H215" s="343"/>
      <c r="I215" s="343"/>
      <c r="J215" s="343"/>
      <c r="K215" s="343"/>
      <c r="L215" s="343"/>
      <c r="M215" s="343"/>
      <c r="N215" s="343"/>
      <c r="O215" s="343"/>
      <c r="P215" s="343"/>
      <c r="Q215" s="343"/>
      <c r="R215" s="343"/>
      <c r="S215" s="343"/>
      <c r="T215" s="343"/>
      <c r="U215" s="343"/>
      <c r="V215" s="343"/>
      <c r="W215" s="343"/>
      <c r="X215" s="343"/>
      <c r="Y215" s="343"/>
      <c r="Z215" s="343"/>
      <c r="AD215" s="345"/>
    </row>
    <row r="216" spans="1:30" s="337" customFormat="1" ht="10.5" customHeight="1" x14ac:dyDescent="0.2">
      <c r="A216" s="343"/>
      <c r="B216" s="343"/>
      <c r="C216" s="343"/>
      <c r="D216" s="343"/>
      <c r="E216" s="343"/>
      <c r="F216" s="343"/>
      <c r="G216" s="343"/>
      <c r="H216" s="343"/>
      <c r="I216" s="343"/>
      <c r="J216" s="343"/>
      <c r="K216" s="343"/>
      <c r="L216" s="343"/>
      <c r="M216" s="343"/>
      <c r="N216" s="343"/>
      <c r="O216" s="343"/>
      <c r="P216" s="343"/>
      <c r="Q216" s="343"/>
      <c r="R216" s="343"/>
      <c r="S216" s="343"/>
      <c r="T216" s="343"/>
      <c r="U216" s="343"/>
      <c r="V216" s="343"/>
      <c r="W216" s="343"/>
      <c r="X216" s="343"/>
      <c r="Y216" s="343"/>
      <c r="Z216" s="343"/>
      <c r="AD216" s="345"/>
    </row>
    <row r="217" spans="1:30" s="337" customFormat="1" ht="10.5" customHeight="1" x14ac:dyDescent="0.2">
      <c r="A217" s="343"/>
      <c r="B217" s="343"/>
      <c r="C217" s="343"/>
      <c r="D217" s="343"/>
      <c r="E217" s="343"/>
      <c r="F217" s="343"/>
      <c r="G217" s="343"/>
      <c r="H217" s="343"/>
      <c r="I217" s="343"/>
      <c r="J217" s="343"/>
      <c r="K217" s="343"/>
      <c r="L217" s="343"/>
      <c r="M217" s="343"/>
      <c r="N217" s="343"/>
      <c r="O217" s="343"/>
      <c r="P217" s="343"/>
      <c r="Q217" s="343"/>
      <c r="R217" s="343"/>
      <c r="S217" s="343"/>
      <c r="T217" s="343"/>
      <c r="U217" s="343"/>
      <c r="V217" s="343"/>
      <c r="W217" s="343"/>
      <c r="X217" s="343"/>
      <c r="Y217" s="343"/>
      <c r="Z217" s="343"/>
      <c r="AD217" s="345"/>
    </row>
    <row r="218" spans="1:30" s="337" customFormat="1" ht="10.5" customHeight="1" x14ac:dyDescent="0.2">
      <c r="A218" s="343"/>
      <c r="B218" s="343"/>
      <c r="C218" s="343"/>
      <c r="D218" s="343"/>
      <c r="E218" s="343"/>
      <c r="F218" s="343"/>
      <c r="G218" s="343"/>
      <c r="H218" s="343"/>
      <c r="I218" s="343"/>
      <c r="J218" s="343"/>
      <c r="K218" s="343"/>
      <c r="L218" s="343"/>
      <c r="M218" s="343"/>
      <c r="N218" s="343"/>
      <c r="O218" s="343"/>
      <c r="P218" s="343"/>
      <c r="Q218" s="343"/>
      <c r="R218" s="343"/>
      <c r="S218" s="343"/>
      <c r="T218" s="343"/>
      <c r="U218" s="343"/>
      <c r="V218" s="343"/>
      <c r="W218" s="343"/>
      <c r="X218" s="343"/>
      <c r="Y218" s="343"/>
      <c r="Z218" s="343"/>
      <c r="AD218" s="345"/>
    </row>
    <row r="219" spans="1:30" s="337" customFormat="1" ht="10.5" customHeight="1" x14ac:dyDescent="0.2">
      <c r="A219" s="343"/>
      <c r="B219" s="343"/>
      <c r="C219" s="343"/>
      <c r="D219" s="343"/>
      <c r="E219" s="343"/>
      <c r="F219" s="343"/>
      <c r="G219" s="343"/>
      <c r="H219" s="343"/>
      <c r="I219" s="343"/>
      <c r="J219" s="343"/>
      <c r="K219" s="343"/>
      <c r="L219" s="343"/>
      <c r="M219" s="343"/>
      <c r="N219" s="343"/>
      <c r="O219" s="343"/>
      <c r="P219" s="343"/>
      <c r="Q219" s="343"/>
      <c r="R219" s="343"/>
      <c r="S219" s="343"/>
      <c r="T219" s="343"/>
      <c r="U219" s="343"/>
      <c r="V219" s="343"/>
      <c r="W219" s="343"/>
      <c r="X219" s="343"/>
      <c r="Y219" s="343"/>
      <c r="Z219" s="343"/>
      <c r="AD219" s="345"/>
    </row>
    <row r="220" spans="1:30" s="337" customFormat="1" ht="10.5" customHeight="1" x14ac:dyDescent="0.2">
      <c r="A220" s="343"/>
      <c r="B220" s="343"/>
      <c r="C220" s="343"/>
      <c r="D220" s="343"/>
      <c r="E220" s="343"/>
      <c r="F220" s="343"/>
      <c r="G220" s="343"/>
      <c r="H220" s="343"/>
      <c r="I220" s="343"/>
      <c r="J220" s="343"/>
      <c r="K220" s="343"/>
      <c r="L220" s="343"/>
      <c r="M220" s="343"/>
      <c r="N220" s="343"/>
      <c r="O220" s="343"/>
      <c r="P220" s="343"/>
      <c r="Q220" s="343"/>
      <c r="R220" s="343"/>
      <c r="S220" s="343"/>
      <c r="T220" s="343"/>
      <c r="U220" s="343"/>
      <c r="V220" s="343"/>
      <c r="W220" s="343"/>
      <c r="X220" s="343"/>
      <c r="Y220" s="343"/>
      <c r="Z220" s="343"/>
      <c r="AD220" s="345"/>
    </row>
    <row r="221" spans="1:30" s="337" customFormat="1" ht="10.5" customHeight="1" x14ac:dyDescent="0.2">
      <c r="A221" s="343"/>
      <c r="B221" s="343"/>
      <c r="C221" s="343"/>
      <c r="D221" s="343"/>
      <c r="E221" s="343"/>
      <c r="F221" s="343"/>
      <c r="G221" s="343"/>
      <c r="H221" s="343"/>
      <c r="I221" s="343"/>
      <c r="J221" s="343"/>
      <c r="K221" s="343"/>
      <c r="L221" s="343"/>
      <c r="M221" s="343"/>
      <c r="N221" s="343"/>
      <c r="O221" s="343"/>
      <c r="P221" s="343"/>
      <c r="Q221" s="343"/>
      <c r="R221" s="343"/>
      <c r="S221" s="343"/>
      <c r="T221" s="343"/>
      <c r="U221" s="343"/>
      <c r="V221" s="343"/>
      <c r="W221" s="343"/>
      <c r="X221" s="343"/>
      <c r="Y221" s="343"/>
      <c r="Z221" s="343"/>
      <c r="AD221" s="345"/>
    </row>
    <row r="222" spans="1:30" s="337" customFormat="1" ht="10.5" customHeight="1" x14ac:dyDescent="0.2">
      <c r="A222" s="343"/>
      <c r="B222" s="343"/>
      <c r="C222" s="343"/>
      <c r="D222" s="343"/>
      <c r="E222" s="343"/>
      <c r="F222" s="343"/>
      <c r="G222" s="343"/>
      <c r="H222" s="343"/>
      <c r="I222" s="343"/>
      <c r="J222" s="343"/>
      <c r="K222" s="343"/>
      <c r="L222" s="343"/>
      <c r="M222" s="343"/>
      <c r="N222" s="343"/>
      <c r="O222" s="343"/>
      <c r="P222" s="343"/>
      <c r="Q222" s="343"/>
      <c r="R222" s="343"/>
      <c r="S222" s="343"/>
      <c r="T222" s="343"/>
      <c r="U222" s="343"/>
      <c r="V222" s="343"/>
      <c r="W222" s="343"/>
      <c r="X222" s="343"/>
      <c r="Y222" s="343"/>
      <c r="Z222" s="343"/>
      <c r="AD222" s="345"/>
    </row>
    <row r="223" spans="1:30" s="337" customFormat="1" ht="10.5" customHeight="1" x14ac:dyDescent="0.2">
      <c r="A223" s="343"/>
      <c r="B223" s="343"/>
      <c r="C223" s="343"/>
      <c r="D223" s="343"/>
      <c r="E223" s="343"/>
      <c r="F223" s="343"/>
      <c r="G223" s="343"/>
      <c r="H223" s="343"/>
      <c r="I223" s="343"/>
      <c r="J223" s="343"/>
      <c r="K223" s="343"/>
      <c r="L223" s="343"/>
      <c r="M223" s="343"/>
      <c r="N223" s="343"/>
      <c r="O223" s="343"/>
      <c r="P223" s="343"/>
      <c r="Q223" s="343"/>
      <c r="R223" s="343"/>
      <c r="S223" s="343"/>
      <c r="T223" s="343"/>
      <c r="U223" s="343"/>
      <c r="V223" s="343"/>
      <c r="W223" s="343"/>
      <c r="X223" s="343"/>
      <c r="Y223" s="343"/>
      <c r="Z223" s="343"/>
      <c r="AD223" s="345"/>
    </row>
    <row r="224" spans="1:30" s="337" customFormat="1" ht="10.5" customHeight="1" x14ac:dyDescent="0.2">
      <c r="A224" s="343"/>
      <c r="B224" s="343"/>
      <c r="C224" s="343"/>
      <c r="D224" s="343"/>
      <c r="E224" s="343"/>
      <c r="F224" s="343"/>
      <c r="G224" s="343"/>
      <c r="H224" s="343"/>
      <c r="I224" s="343"/>
      <c r="J224" s="343"/>
      <c r="K224" s="343"/>
      <c r="L224" s="343"/>
      <c r="M224" s="343"/>
      <c r="N224" s="343"/>
      <c r="O224" s="343"/>
      <c r="P224" s="343"/>
      <c r="Q224" s="343"/>
      <c r="R224" s="343"/>
      <c r="S224" s="343"/>
      <c r="T224" s="343"/>
      <c r="U224" s="343"/>
      <c r="V224" s="343"/>
      <c r="W224" s="343"/>
      <c r="X224" s="343"/>
      <c r="Y224" s="343"/>
      <c r="Z224" s="343"/>
      <c r="AD224" s="345"/>
    </row>
    <row r="225" spans="1:30" s="337" customFormat="1" ht="10.5" customHeight="1" x14ac:dyDescent="0.2">
      <c r="A225" s="343"/>
      <c r="B225" s="343"/>
      <c r="C225" s="343"/>
      <c r="D225" s="343"/>
      <c r="E225" s="343"/>
      <c r="F225" s="343"/>
      <c r="G225" s="343"/>
      <c r="H225" s="343"/>
      <c r="I225" s="343"/>
      <c r="J225" s="343"/>
      <c r="K225" s="343"/>
      <c r="L225" s="343"/>
      <c r="M225" s="343"/>
      <c r="N225" s="343"/>
      <c r="O225" s="343"/>
      <c r="P225" s="343"/>
      <c r="Q225" s="343"/>
      <c r="R225" s="343"/>
      <c r="S225" s="343"/>
      <c r="T225" s="343"/>
      <c r="U225" s="343"/>
      <c r="V225" s="343"/>
      <c r="W225" s="343"/>
      <c r="X225" s="343"/>
      <c r="Y225" s="343"/>
      <c r="Z225" s="343"/>
      <c r="AD225" s="345"/>
    </row>
    <row r="226" spans="1:30" s="337" customFormat="1" ht="10.5" customHeight="1" x14ac:dyDescent="0.2">
      <c r="A226" s="343"/>
      <c r="B226" s="343"/>
      <c r="C226" s="343"/>
      <c r="D226" s="343"/>
      <c r="E226" s="343"/>
      <c r="F226" s="343"/>
      <c r="G226" s="343"/>
      <c r="H226" s="343"/>
      <c r="I226" s="343"/>
      <c r="J226" s="343"/>
      <c r="K226" s="343"/>
      <c r="L226" s="343"/>
      <c r="M226" s="343"/>
      <c r="N226" s="343"/>
      <c r="O226" s="343"/>
      <c r="P226" s="343"/>
      <c r="Q226" s="343"/>
      <c r="R226" s="343"/>
      <c r="S226" s="343"/>
      <c r="T226" s="343"/>
      <c r="U226" s="343"/>
      <c r="V226" s="343"/>
      <c r="W226" s="343"/>
      <c r="X226" s="343"/>
      <c r="Y226" s="343"/>
      <c r="Z226" s="343"/>
      <c r="AD226" s="345"/>
    </row>
    <row r="227" spans="1:30" s="337" customFormat="1" ht="10.5" customHeight="1" x14ac:dyDescent="0.2">
      <c r="A227" s="343"/>
      <c r="B227" s="343"/>
      <c r="C227" s="343"/>
      <c r="D227" s="343"/>
      <c r="E227" s="343"/>
      <c r="F227" s="343"/>
      <c r="G227" s="343"/>
      <c r="H227" s="343"/>
      <c r="I227" s="343"/>
      <c r="J227" s="343"/>
      <c r="K227" s="343"/>
      <c r="L227" s="343"/>
      <c r="M227" s="343"/>
      <c r="N227" s="343"/>
      <c r="O227" s="343"/>
      <c r="P227" s="343"/>
      <c r="Q227" s="343"/>
      <c r="R227" s="343"/>
      <c r="S227" s="343"/>
      <c r="T227" s="343"/>
      <c r="U227" s="343"/>
      <c r="V227" s="343"/>
      <c r="W227" s="343"/>
      <c r="X227" s="343"/>
      <c r="Y227" s="343"/>
      <c r="Z227" s="343"/>
      <c r="AD227" s="345"/>
    </row>
    <row r="228" spans="1:30" s="337" customFormat="1" ht="10.5" customHeight="1" x14ac:dyDescent="0.2">
      <c r="A228" s="343"/>
      <c r="B228" s="343"/>
      <c r="C228" s="343"/>
      <c r="D228" s="343"/>
      <c r="E228" s="343"/>
      <c r="F228" s="343"/>
      <c r="G228" s="343"/>
      <c r="H228" s="343"/>
      <c r="I228" s="343"/>
      <c r="J228" s="343"/>
      <c r="K228" s="343"/>
      <c r="L228" s="343"/>
      <c r="M228" s="343"/>
      <c r="N228" s="343"/>
      <c r="O228" s="343"/>
      <c r="P228" s="343"/>
      <c r="Q228" s="343"/>
      <c r="R228" s="343"/>
      <c r="S228" s="343"/>
      <c r="T228" s="343"/>
      <c r="U228" s="343"/>
      <c r="V228" s="343"/>
      <c r="W228" s="343"/>
      <c r="X228" s="343"/>
      <c r="Y228" s="343"/>
      <c r="Z228" s="343"/>
      <c r="AD228" s="345"/>
    </row>
    <row r="229" spans="1:30" s="337" customFormat="1" ht="10.5" customHeight="1" x14ac:dyDescent="0.2">
      <c r="A229" s="343"/>
      <c r="B229" s="343"/>
      <c r="C229" s="343"/>
      <c r="D229" s="343"/>
      <c r="E229" s="343"/>
      <c r="F229" s="343"/>
      <c r="G229" s="343"/>
      <c r="H229" s="343"/>
      <c r="I229" s="343"/>
      <c r="J229" s="343"/>
      <c r="K229" s="343"/>
      <c r="L229" s="343"/>
      <c r="M229" s="343"/>
      <c r="N229" s="343"/>
      <c r="O229" s="343"/>
      <c r="P229" s="343"/>
      <c r="Q229" s="343"/>
      <c r="R229" s="343"/>
      <c r="S229" s="343"/>
      <c r="T229" s="343"/>
      <c r="U229" s="343"/>
      <c r="V229" s="343"/>
      <c r="W229" s="343"/>
      <c r="X229" s="343"/>
      <c r="Y229" s="343"/>
      <c r="Z229" s="343"/>
      <c r="AD229" s="345"/>
    </row>
    <row r="230" spans="1:30" s="337" customFormat="1" ht="10.5" customHeight="1" x14ac:dyDescent="0.2">
      <c r="A230" s="343"/>
      <c r="B230" s="343"/>
      <c r="C230" s="343"/>
      <c r="D230" s="343"/>
      <c r="E230" s="343"/>
      <c r="F230" s="343"/>
      <c r="G230" s="343"/>
      <c r="H230" s="343"/>
      <c r="I230" s="343"/>
      <c r="J230" s="343"/>
      <c r="K230" s="343"/>
      <c r="L230" s="343"/>
      <c r="M230" s="343"/>
      <c r="N230" s="343"/>
      <c r="O230" s="343"/>
      <c r="P230" s="343"/>
      <c r="Q230" s="343"/>
      <c r="R230" s="343"/>
      <c r="S230" s="343"/>
      <c r="T230" s="343"/>
      <c r="U230" s="343"/>
      <c r="V230" s="343"/>
      <c r="W230" s="343"/>
      <c r="X230" s="343"/>
      <c r="Y230" s="343"/>
      <c r="Z230" s="343"/>
      <c r="AD230" s="345"/>
    </row>
    <row r="231" spans="1:30" s="337" customFormat="1" ht="10.5" customHeight="1" x14ac:dyDescent="0.2">
      <c r="A231" s="343"/>
      <c r="B231" s="343"/>
      <c r="C231" s="343"/>
      <c r="D231" s="343"/>
      <c r="E231" s="343"/>
      <c r="F231" s="343"/>
      <c r="G231" s="343"/>
      <c r="H231" s="343"/>
      <c r="I231" s="343"/>
      <c r="J231" s="343"/>
      <c r="K231" s="343"/>
      <c r="L231" s="343"/>
      <c r="M231" s="343"/>
      <c r="N231" s="343"/>
      <c r="O231" s="343"/>
      <c r="P231" s="343"/>
      <c r="Q231" s="343"/>
      <c r="R231" s="343"/>
      <c r="S231" s="343"/>
      <c r="T231" s="343"/>
      <c r="U231" s="343"/>
      <c r="V231" s="343"/>
      <c r="W231" s="343"/>
      <c r="X231" s="343"/>
      <c r="Y231" s="343"/>
      <c r="Z231" s="343"/>
      <c r="AD231" s="345"/>
    </row>
    <row r="232" spans="1:30" s="337" customFormat="1" ht="10.5" customHeight="1" x14ac:dyDescent="0.2">
      <c r="A232" s="343"/>
      <c r="B232" s="343"/>
      <c r="C232" s="343"/>
      <c r="D232" s="343"/>
      <c r="E232" s="343"/>
      <c r="F232" s="343"/>
      <c r="G232" s="343"/>
      <c r="H232" s="343"/>
      <c r="I232" s="343"/>
      <c r="J232" s="343"/>
      <c r="K232" s="343"/>
      <c r="L232" s="343"/>
      <c r="M232" s="343"/>
      <c r="N232" s="343"/>
      <c r="O232" s="343"/>
      <c r="P232" s="343"/>
      <c r="Q232" s="343"/>
      <c r="R232" s="343"/>
      <c r="S232" s="343"/>
      <c r="T232" s="343"/>
      <c r="U232" s="343"/>
      <c r="V232" s="343"/>
      <c r="W232" s="343"/>
      <c r="X232" s="343"/>
      <c r="Y232" s="343"/>
      <c r="Z232" s="343"/>
      <c r="AD232" s="345"/>
    </row>
    <row r="233" spans="1:30" s="337" customFormat="1" ht="10.5" customHeight="1" x14ac:dyDescent="0.2">
      <c r="A233" s="343"/>
      <c r="B233" s="343"/>
      <c r="C233" s="343"/>
      <c r="D233" s="343"/>
      <c r="E233" s="343"/>
      <c r="F233" s="343"/>
      <c r="G233" s="343"/>
      <c r="H233" s="343"/>
      <c r="I233" s="343"/>
      <c r="J233" s="343"/>
      <c r="K233" s="343"/>
      <c r="L233" s="343"/>
      <c r="M233" s="343"/>
      <c r="N233" s="343"/>
      <c r="O233" s="343"/>
      <c r="P233" s="343"/>
      <c r="Q233" s="343"/>
      <c r="R233" s="343"/>
      <c r="S233" s="343"/>
      <c r="T233" s="343"/>
      <c r="U233" s="343"/>
      <c r="V233" s="343"/>
      <c r="W233" s="343"/>
      <c r="X233" s="343"/>
      <c r="Y233" s="343"/>
      <c r="Z233" s="343"/>
      <c r="AD233" s="345"/>
    </row>
    <row r="234" spans="1:30" s="337" customFormat="1" ht="10.5" customHeight="1" x14ac:dyDescent="0.2">
      <c r="A234" s="343"/>
      <c r="B234" s="343"/>
      <c r="C234" s="343"/>
      <c r="D234" s="343"/>
      <c r="E234" s="343"/>
      <c r="F234" s="343"/>
      <c r="G234" s="343"/>
      <c r="H234" s="343"/>
      <c r="I234" s="343"/>
      <c r="J234" s="343"/>
      <c r="K234" s="343"/>
      <c r="L234" s="343"/>
      <c r="M234" s="343"/>
      <c r="N234" s="343"/>
      <c r="O234" s="343"/>
      <c r="P234" s="343"/>
      <c r="Q234" s="343"/>
      <c r="R234" s="343"/>
      <c r="S234" s="343"/>
      <c r="T234" s="343"/>
      <c r="U234" s="343"/>
      <c r="V234" s="343"/>
      <c r="W234" s="343"/>
      <c r="X234" s="343"/>
      <c r="Y234" s="343"/>
      <c r="Z234" s="343"/>
      <c r="AD234" s="345"/>
    </row>
    <row r="235" spans="1:30" s="337" customFormat="1" ht="10.5" customHeight="1" x14ac:dyDescent="0.2">
      <c r="A235" s="343"/>
      <c r="B235" s="343"/>
      <c r="C235" s="343"/>
      <c r="D235" s="343"/>
      <c r="E235" s="343"/>
      <c r="F235" s="343"/>
      <c r="G235" s="343"/>
      <c r="H235" s="343"/>
      <c r="I235" s="343"/>
      <c r="J235" s="343"/>
      <c r="K235" s="343"/>
      <c r="L235" s="343"/>
      <c r="M235" s="343"/>
      <c r="N235" s="343"/>
      <c r="O235" s="343"/>
      <c r="P235" s="343"/>
      <c r="Q235" s="343"/>
      <c r="R235" s="343"/>
      <c r="S235" s="343"/>
      <c r="T235" s="343"/>
      <c r="U235" s="343"/>
      <c r="V235" s="343"/>
      <c r="W235" s="343"/>
      <c r="X235" s="343"/>
      <c r="Y235" s="343"/>
      <c r="Z235" s="343"/>
      <c r="AD235" s="345"/>
    </row>
    <row r="236" spans="1:30" s="337" customFormat="1" ht="10.5" customHeight="1" x14ac:dyDescent="0.2">
      <c r="A236" s="343"/>
      <c r="B236" s="343"/>
      <c r="C236" s="343"/>
      <c r="D236" s="343"/>
      <c r="E236" s="343"/>
      <c r="F236" s="343"/>
      <c r="G236" s="343"/>
      <c r="H236" s="343"/>
      <c r="I236" s="343"/>
      <c r="J236" s="343"/>
      <c r="K236" s="343"/>
      <c r="L236" s="343"/>
      <c r="M236" s="343"/>
      <c r="N236" s="343"/>
      <c r="O236" s="343"/>
      <c r="P236" s="343"/>
      <c r="Q236" s="343"/>
      <c r="R236" s="343"/>
      <c r="S236" s="343"/>
      <c r="T236" s="343"/>
      <c r="U236" s="343"/>
      <c r="V236" s="343"/>
      <c r="W236" s="343"/>
      <c r="X236" s="343"/>
      <c r="Y236" s="343"/>
      <c r="Z236" s="343"/>
      <c r="AD236" s="345"/>
    </row>
    <row r="237" spans="1:30" s="337" customFormat="1" ht="10.5" customHeight="1" x14ac:dyDescent="0.2">
      <c r="A237" s="343"/>
      <c r="B237" s="343"/>
      <c r="C237" s="343"/>
      <c r="D237" s="343"/>
      <c r="E237" s="343"/>
      <c r="F237" s="343"/>
      <c r="G237" s="343"/>
      <c r="H237" s="343"/>
      <c r="I237" s="343"/>
      <c r="J237" s="343"/>
      <c r="K237" s="343"/>
      <c r="L237" s="343"/>
      <c r="M237" s="343"/>
      <c r="N237" s="343"/>
      <c r="O237" s="343"/>
      <c r="P237" s="343"/>
      <c r="Q237" s="343"/>
      <c r="R237" s="343"/>
      <c r="S237" s="343"/>
      <c r="T237" s="343"/>
      <c r="U237" s="343"/>
      <c r="V237" s="343"/>
      <c r="W237" s="343"/>
      <c r="X237" s="343"/>
      <c r="Y237" s="343"/>
      <c r="Z237" s="343"/>
      <c r="AD237" s="345"/>
    </row>
    <row r="238" spans="1:30" s="337" customFormat="1" ht="10.5" customHeight="1" x14ac:dyDescent="0.2">
      <c r="A238" s="343"/>
      <c r="B238" s="343"/>
      <c r="C238" s="343"/>
      <c r="D238" s="343"/>
      <c r="E238" s="343"/>
      <c r="F238" s="343"/>
      <c r="G238" s="343"/>
      <c r="H238" s="343"/>
      <c r="I238" s="343"/>
      <c r="J238" s="343"/>
      <c r="K238" s="343"/>
      <c r="L238" s="343"/>
      <c r="M238" s="343"/>
      <c r="N238" s="343"/>
      <c r="O238" s="343"/>
      <c r="P238" s="343"/>
      <c r="Q238" s="343"/>
      <c r="R238" s="343"/>
      <c r="S238" s="343"/>
      <c r="T238" s="343"/>
      <c r="U238" s="343"/>
      <c r="V238" s="343"/>
      <c r="W238" s="343"/>
      <c r="X238" s="343"/>
      <c r="Y238" s="343"/>
      <c r="Z238" s="343"/>
      <c r="AD238" s="345"/>
    </row>
    <row r="239" spans="1:30" s="337" customFormat="1" ht="10.5" customHeight="1" x14ac:dyDescent="0.2">
      <c r="A239" s="343"/>
      <c r="B239" s="343"/>
      <c r="C239" s="343"/>
      <c r="D239" s="343"/>
      <c r="E239" s="343"/>
      <c r="F239" s="343"/>
      <c r="G239" s="343"/>
      <c r="H239" s="343"/>
      <c r="I239" s="343"/>
      <c r="J239" s="343"/>
      <c r="K239" s="343"/>
      <c r="L239" s="343"/>
      <c r="M239" s="343"/>
      <c r="N239" s="343"/>
      <c r="O239" s="343"/>
      <c r="P239" s="343"/>
      <c r="Q239" s="343"/>
      <c r="R239" s="343"/>
      <c r="S239" s="343"/>
      <c r="T239" s="343"/>
      <c r="U239" s="343"/>
      <c r="V239" s="343"/>
      <c r="W239" s="343"/>
      <c r="X239" s="343"/>
      <c r="Y239" s="343"/>
      <c r="Z239" s="343"/>
      <c r="AD239" s="345"/>
    </row>
    <row r="240" spans="1:30" s="337" customFormat="1" ht="10.5" customHeight="1" x14ac:dyDescent="0.2">
      <c r="A240" s="343"/>
      <c r="B240" s="343"/>
      <c r="C240" s="343"/>
      <c r="D240" s="343"/>
      <c r="E240" s="343"/>
      <c r="F240" s="343"/>
      <c r="G240" s="343"/>
      <c r="H240" s="343"/>
      <c r="I240" s="343"/>
      <c r="J240" s="343"/>
      <c r="K240" s="343"/>
      <c r="L240" s="343"/>
      <c r="M240" s="343"/>
      <c r="N240" s="343"/>
      <c r="O240" s="343"/>
      <c r="P240" s="343"/>
      <c r="Q240" s="343"/>
      <c r="R240" s="343"/>
      <c r="S240" s="343"/>
      <c r="T240" s="343"/>
      <c r="U240" s="343"/>
      <c r="V240" s="343"/>
      <c r="W240" s="343"/>
      <c r="X240" s="343"/>
      <c r="Y240" s="343"/>
      <c r="Z240" s="343"/>
      <c r="AD240" s="345"/>
    </row>
    <row r="241" spans="1:30" s="337" customFormat="1" ht="10.5" customHeight="1" x14ac:dyDescent="0.2">
      <c r="A241" s="343"/>
      <c r="B241" s="343"/>
      <c r="C241" s="343"/>
      <c r="D241" s="343"/>
      <c r="E241" s="343"/>
      <c r="F241" s="343"/>
      <c r="G241" s="343"/>
      <c r="H241" s="343"/>
      <c r="I241" s="343"/>
      <c r="J241" s="343"/>
      <c r="K241" s="343"/>
      <c r="L241" s="343"/>
      <c r="M241" s="343"/>
      <c r="N241" s="343"/>
      <c r="O241" s="343"/>
      <c r="P241" s="343"/>
      <c r="Q241" s="343"/>
      <c r="R241" s="343"/>
      <c r="S241" s="343"/>
      <c r="T241" s="343"/>
      <c r="U241" s="343"/>
      <c r="V241" s="343"/>
      <c r="W241" s="343"/>
      <c r="X241" s="343"/>
      <c r="Y241" s="343"/>
      <c r="Z241" s="343"/>
      <c r="AD241" s="345"/>
    </row>
    <row r="242" spans="1:30" s="337" customFormat="1" ht="10.5" customHeight="1" x14ac:dyDescent="0.2">
      <c r="A242" s="343"/>
      <c r="B242" s="343"/>
      <c r="C242" s="343"/>
      <c r="D242" s="343"/>
      <c r="E242" s="343"/>
      <c r="F242" s="343"/>
      <c r="G242" s="343"/>
      <c r="H242" s="343"/>
      <c r="I242" s="343"/>
      <c r="J242" s="343"/>
      <c r="K242" s="343"/>
      <c r="L242" s="343"/>
      <c r="M242" s="343"/>
      <c r="N242" s="343"/>
      <c r="O242" s="343"/>
      <c r="P242" s="343"/>
      <c r="Q242" s="343"/>
      <c r="R242" s="343"/>
      <c r="S242" s="343"/>
      <c r="T242" s="343"/>
      <c r="U242" s="343"/>
      <c r="V242" s="343"/>
      <c r="W242" s="343"/>
      <c r="X242" s="343"/>
      <c r="Y242" s="343"/>
      <c r="Z242" s="343"/>
      <c r="AD242" s="345"/>
    </row>
    <row r="243" spans="1:30" s="337" customFormat="1" ht="10.5" customHeight="1" x14ac:dyDescent="0.2">
      <c r="A243" s="343"/>
      <c r="B243" s="343"/>
      <c r="C243" s="343"/>
      <c r="D243" s="343"/>
      <c r="E243" s="343"/>
      <c r="F243" s="343"/>
      <c r="G243" s="343"/>
      <c r="H243" s="343"/>
      <c r="I243" s="343"/>
      <c r="J243" s="343"/>
      <c r="K243" s="343"/>
      <c r="L243" s="343"/>
      <c r="M243" s="343"/>
      <c r="N243" s="343"/>
      <c r="O243" s="343"/>
      <c r="P243" s="343"/>
      <c r="Q243" s="343"/>
      <c r="R243" s="343"/>
      <c r="S243" s="343"/>
      <c r="T243" s="343"/>
      <c r="U243" s="343"/>
      <c r="V243" s="343"/>
      <c r="W243" s="343"/>
      <c r="X243" s="343"/>
      <c r="Y243" s="343"/>
      <c r="Z243" s="343"/>
      <c r="AD243" s="345"/>
    </row>
    <row r="244" spans="1:30" s="337" customFormat="1" ht="10.5" customHeight="1" x14ac:dyDescent="0.2">
      <c r="A244" s="343"/>
      <c r="B244" s="343"/>
      <c r="C244" s="343"/>
      <c r="D244" s="343"/>
      <c r="E244" s="343"/>
      <c r="F244" s="343"/>
      <c r="G244" s="343"/>
      <c r="H244" s="343"/>
      <c r="I244" s="343"/>
      <c r="J244" s="343"/>
      <c r="K244" s="343"/>
      <c r="L244" s="343"/>
      <c r="M244" s="343"/>
      <c r="N244" s="343"/>
      <c r="O244" s="343"/>
      <c r="P244" s="343"/>
      <c r="Q244" s="343"/>
      <c r="R244" s="343"/>
      <c r="S244" s="343"/>
      <c r="T244" s="343"/>
      <c r="U244" s="343"/>
      <c r="V244" s="343"/>
      <c r="W244" s="343"/>
      <c r="X244" s="343"/>
      <c r="Y244" s="343"/>
      <c r="Z244" s="343"/>
      <c r="AD244" s="345"/>
    </row>
    <row r="245" spans="1:30" s="337" customFormat="1" ht="10.5" customHeight="1" x14ac:dyDescent="0.2">
      <c r="A245" s="343"/>
      <c r="B245" s="343"/>
      <c r="C245" s="343"/>
      <c r="D245" s="343"/>
      <c r="E245" s="343"/>
      <c r="F245" s="343"/>
      <c r="G245" s="343"/>
      <c r="H245" s="343"/>
      <c r="I245" s="343"/>
      <c r="J245" s="343"/>
      <c r="K245" s="343"/>
      <c r="L245" s="343"/>
      <c r="M245" s="343"/>
      <c r="N245" s="343"/>
      <c r="O245" s="343"/>
      <c r="P245" s="343"/>
      <c r="Q245" s="343"/>
      <c r="R245" s="343"/>
      <c r="S245" s="343"/>
      <c r="T245" s="343"/>
      <c r="U245" s="343"/>
      <c r="V245" s="343"/>
      <c r="W245" s="343"/>
      <c r="X245" s="343"/>
      <c r="Y245" s="343"/>
      <c r="Z245" s="343"/>
      <c r="AD245" s="345"/>
    </row>
    <row r="246" spans="1:30" s="337" customFormat="1" ht="10.5" customHeight="1" x14ac:dyDescent="0.2">
      <c r="A246" s="343"/>
      <c r="B246" s="343"/>
      <c r="C246" s="343"/>
      <c r="D246" s="343"/>
      <c r="E246" s="343"/>
      <c r="F246" s="343"/>
      <c r="G246" s="343"/>
      <c r="H246" s="343"/>
      <c r="I246" s="343"/>
      <c r="J246" s="343"/>
      <c r="K246" s="343"/>
      <c r="L246" s="343"/>
      <c r="M246" s="343"/>
      <c r="N246" s="343"/>
      <c r="O246" s="343"/>
      <c r="P246" s="343"/>
      <c r="Q246" s="343"/>
      <c r="R246" s="343"/>
      <c r="S246" s="343"/>
      <c r="T246" s="343"/>
      <c r="U246" s="343"/>
      <c r="V246" s="343"/>
      <c r="W246" s="343"/>
      <c r="X246" s="343"/>
      <c r="Y246" s="343"/>
      <c r="Z246" s="343"/>
      <c r="AD246" s="345"/>
    </row>
    <row r="247" spans="1:30" s="337" customFormat="1" ht="10.5" customHeight="1" x14ac:dyDescent="0.2">
      <c r="A247" s="343"/>
      <c r="B247" s="343"/>
      <c r="C247" s="343"/>
      <c r="D247" s="343"/>
      <c r="E247" s="343"/>
      <c r="F247" s="343"/>
      <c r="G247" s="343"/>
      <c r="H247" s="343"/>
      <c r="I247" s="343"/>
      <c r="J247" s="343"/>
      <c r="K247" s="343"/>
      <c r="L247" s="343"/>
      <c r="M247" s="343"/>
      <c r="N247" s="343"/>
      <c r="O247" s="343"/>
      <c r="P247" s="343"/>
      <c r="Q247" s="343"/>
      <c r="R247" s="343"/>
      <c r="S247" s="343"/>
      <c r="T247" s="343"/>
      <c r="U247" s="343"/>
      <c r="V247" s="343"/>
      <c r="W247" s="343"/>
      <c r="X247" s="343"/>
      <c r="Y247" s="343"/>
      <c r="Z247" s="343"/>
      <c r="AD247" s="345"/>
    </row>
    <row r="248" spans="1:30" s="337" customFormat="1" ht="10.5" customHeight="1" x14ac:dyDescent="0.2">
      <c r="A248" s="343"/>
      <c r="B248" s="343"/>
      <c r="C248" s="343"/>
      <c r="D248" s="343"/>
      <c r="E248" s="343"/>
      <c r="F248" s="343"/>
      <c r="G248" s="343"/>
      <c r="H248" s="343"/>
      <c r="I248" s="343"/>
      <c r="J248" s="343"/>
      <c r="K248" s="343"/>
      <c r="L248" s="343"/>
      <c r="M248" s="343"/>
      <c r="N248" s="343"/>
      <c r="O248" s="343"/>
      <c r="P248" s="343"/>
      <c r="Q248" s="343"/>
      <c r="R248" s="343"/>
      <c r="S248" s="343"/>
      <c r="T248" s="343"/>
      <c r="U248" s="343"/>
      <c r="V248" s="343"/>
      <c r="W248" s="343"/>
      <c r="X248" s="343"/>
      <c r="Y248" s="343"/>
      <c r="Z248" s="343"/>
      <c r="AD248" s="345"/>
    </row>
    <row r="249" spans="1:30" s="337" customFormat="1" ht="10.5" customHeight="1" x14ac:dyDescent="0.2">
      <c r="A249" s="343"/>
      <c r="B249" s="343"/>
      <c r="C249" s="343"/>
      <c r="D249" s="343"/>
      <c r="E249" s="343"/>
      <c r="F249" s="343"/>
      <c r="G249" s="343"/>
      <c r="H249" s="343"/>
      <c r="I249" s="343"/>
      <c r="J249" s="343"/>
      <c r="K249" s="343"/>
      <c r="L249" s="343"/>
      <c r="M249" s="343"/>
      <c r="N249" s="343"/>
      <c r="O249" s="343"/>
      <c r="P249" s="343"/>
      <c r="Q249" s="343"/>
      <c r="R249" s="343"/>
      <c r="S249" s="343"/>
      <c r="T249" s="343"/>
      <c r="U249" s="343"/>
      <c r="V249" s="343"/>
      <c r="W249" s="343"/>
      <c r="X249" s="343"/>
      <c r="Y249" s="343"/>
      <c r="Z249" s="343"/>
      <c r="AD249" s="345"/>
    </row>
    <row r="250" spans="1:30" s="337" customFormat="1" ht="10.5" customHeight="1" x14ac:dyDescent="0.2">
      <c r="A250" s="343"/>
      <c r="B250" s="343"/>
      <c r="C250" s="343"/>
      <c r="D250" s="343"/>
      <c r="E250" s="343"/>
      <c r="F250" s="343"/>
      <c r="G250" s="343"/>
      <c r="H250" s="343"/>
      <c r="I250" s="343"/>
      <c r="J250" s="343"/>
      <c r="K250" s="343"/>
      <c r="L250" s="343"/>
      <c r="M250" s="343"/>
      <c r="N250" s="343"/>
      <c r="O250" s="343"/>
      <c r="P250" s="343"/>
      <c r="Q250" s="343"/>
      <c r="R250" s="343"/>
      <c r="S250" s="343"/>
      <c r="T250" s="343"/>
      <c r="U250" s="343"/>
      <c r="V250" s="343"/>
      <c r="W250" s="343"/>
      <c r="X250" s="343"/>
      <c r="Y250" s="343"/>
      <c r="Z250" s="343"/>
      <c r="AD250" s="345"/>
    </row>
    <row r="251" spans="1:30" s="337" customFormat="1" ht="10.5" customHeight="1" x14ac:dyDescent="0.2">
      <c r="A251" s="343"/>
      <c r="B251" s="343"/>
      <c r="C251" s="343"/>
      <c r="D251" s="343"/>
      <c r="E251" s="343"/>
      <c r="F251" s="343"/>
      <c r="G251" s="343"/>
      <c r="H251" s="343"/>
      <c r="I251" s="343"/>
      <c r="J251" s="343"/>
      <c r="K251" s="343"/>
      <c r="L251" s="343"/>
      <c r="M251" s="343"/>
      <c r="N251" s="343"/>
      <c r="O251" s="343"/>
      <c r="P251" s="343"/>
      <c r="Q251" s="343"/>
      <c r="R251" s="343"/>
      <c r="S251" s="343"/>
      <c r="T251" s="343"/>
      <c r="U251" s="343"/>
      <c r="V251" s="343"/>
      <c r="W251" s="343"/>
      <c r="X251" s="343"/>
      <c r="Y251" s="343"/>
      <c r="Z251" s="343"/>
      <c r="AD251" s="345"/>
    </row>
    <row r="252" spans="1:30" s="337" customFormat="1" ht="10.5" customHeight="1" x14ac:dyDescent="0.2">
      <c r="A252" s="343"/>
      <c r="B252" s="343"/>
      <c r="C252" s="343"/>
      <c r="D252" s="343"/>
      <c r="E252" s="343"/>
      <c r="F252" s="343"/>
      <c r="G252" s="343"/>
      <c r="H252" s="343"/>
      <c r="I252" s="343"/>
      <c r="J252" s="343"/>
      <c r="K252" s="343"/>
      <c r="L252" s="343"/>
      <c r="M252" s="343"/>
      <c r="N252" s="343"/>
      <c r="O252" s="343"/>
      <c r="P252" s="343"/>
      <c r="Q252" s="343"/>
      <c r="R252" s="343"/>
      <c r="S252" s="343"/>
      <c r="T252" s="343"/>
      <c r="U252" s="343"/>
      <c r="V252" s="343"/>
      <c r="W252" s="343"/>
      <c r="X252" s="343"/>
      <c r="Y252" s="343"/>
      <c r="Z252" s="343"/>
      <c r="AD252" s="345"/>
    </row>
    <row r="253" spans="1:30" s="337" customFormat="1" ht="10.5" customHeight="1" x14ac:dyDescent="0.2">
      <c r="A253" s="343"/>
      <c r="B253" s="343"/>
      <c r="C253" s="343"/>
      <c r="D253" s="343"/>
      <c r="E253" s="343"/>
      <c r="F253" s="343"/>
      <c r="G253" s="343"/>
      <c r="H253" s="343"/>
      <c r="I253" s="343"/>
      <c r="J253" s="343"/>
      <c r="K253" s="343"/>
      <c r="L253" s="343"/>
      <c r="M253" s="343"/>
      <c r="N253" s="343"/>
      <c r="O253" s="343"/>
      <c r="P253" s="343"/>
      <c r="Q253" s="343"/>
      <c r="R253" s="343"/>
      <c r="S253" s="343"/>
      <c r="T253" s="343"/>
      <c r="U253" s="343"/>
      <c r="V253" s="343"/>
      <c r="W253" s="343"/>
      <c r="X253" s="343"/>
      <c r="Y253" s="343"/>
      <c r="Z253" s="343"/>
      <c r="AD253" s="345"/>
    </row>
    <row r="254" spans="1:30" s="337" customFormat="1" ht="10.5" customHeight="1" x14ac:dyDescent="0.2">
      <c r="A254" s="343"/>
      <c r="B254" s="343"/>
      <c r="C254" s="343"/>
      <c r="D254" s="343"/>
      <c r="E254" s="343"/>
      <c r="F254" s="343"/>
      <c r="G254" s="343"/>
      <c r="H254" s="343"/>
      <c r="I254" s="343"/>
      <c r="J254" s="343"/>
      <c r="K254" s="343"/>
      <c r="L254" s="343"/>
      <c r="M254" s="343"/>
      <c r="N254" s="343"/>
      <c r="O254" s="343"/>
      <c r="P254" s="343"/>
      <c r="Q254" s="343"/>
      <c r="R254" s="343"/>
      <c r="S254" s="343"/>
      <c r="T254" s="343"/>
      <c r="U254" s="343"/>
      <c r="V254" s="343"/>
      <c r="W254" s="343"/>
      <c r="X254" s="343"/>
      <c r="Y254" s="343"/>
      <c r="Z254" s="343"/>
      <c r="AD254" s="345"/>
    </row>
    <row r="255" spans="1:30" s="337" customFormat="1" ht="10.5" customHeight="1" x14ac:dyDescent="0.2">
      <c r="A255" s="343"/>
      <c r="B255" s="343"/>
      <c r="C255" s="343"/>
      <c r="D255" s="343"/>
      <c r="E255" s="343"/>
      <c r="F255" s="343"/>
      <c r="G255" s="343"/>
      <c r="H255" s="343"/>
      <c r="I255" s="343"/>
      <c r="J255" s="343"/>
      <c r="K255" s="343"/>
      <c r="L255" s="343"/>
      <c r="M255" s="343"/>
      <c r="N255" s="343"/>
      <c r="O255" s="343"/>
      <c r="P255" s="343"/>
      <c r="Q255" s="343"/>
      <c r="R255" s="343"/>
      <c r="S255" s="343"/>
      <c r="T255" s="343"/>
      <c r="U255" s="343"/>
      <c r="V255" s="343"/>
      <c r="W255" s="343"/>
      <c r="X255" s="343"/>
      <c r="Y255" s="343"/>
      <c r="Z255" s="343"/>
      <c r="AD255" s="345"/>
    </row>
    <row r="256" spans="1:30" s="337" customFormat="1" ht="10.5" customHeight="1" x14ac:dyDescent="0.2">
      <c r="A256" s="343"/>
      <c r="B256" s="343"/>
      <c r="C256" s="343"/>
      <c r="D256" s="343"/>
      <c r="E256" s="343"/>
      <c r="F256" s="343"/>
      <c r="G256" s="343"/>
      <c r="H256" s="343"/>
      <c r="I256" s="343"/>
      <c r="J256" s="343"/>
      <c r="K256" s="343"/>
      <c r="L256" s="343"/>
      <c r="M256" s="343"/>
      <c r="N256" s="343"/>
      <c r="O256" s="343"/>
      <c r="P256" s="343"/>
      <c r="Q256" s="343"/>
      <c r="R256" s="343"/>
      <c r="S256" s="343"/>
      <c r="T256" s="343"/>
      <c r="U256" s="343"/>
      <c r="V256" s="343"/>
      <c r="W256" s="343"/>
      <c r="X256" s="343"/>
      <c r="Y256" s="343"/>
      <c r="Z256" s="343"/>
      <c r="AD256" s="345"/>
    </row>
    <row r="257" spans="1:30" s="337" customFormat="1" ht="10.5" customHeight="1" x14ac:dyDescent="0.2">
      <c r="A257" s="343"/>
      <c r="B257" s="343"/>
      <c r="C257" s="343"/>
      <c r="D257" s="343"/>
      <c r="E257" s="343"/>
      <c r="F257" s="343"/>
      <c r="G257" s="343"/>
      <c r="H257" s="343"/>
      <c r="I257" s="343"/>
      <c r="J257" s="343"/>
      <c r="K257" s="343"/>
      <c r="L257" s="343"/>
      <c r="M257" s="343"/>
      <c r="N257" s="343"/>
      <c r="O257" s="343"/>
      <c r="P257" s="343"/>
      <c r="Q257" s="343"/>
      <c r="R257" s="343"/>
      <c r="S257" s="343"/>
      <c r="T257" s="343"/>
      <c r="U257" s="343"/>
      <c r="V257" s="343"/>
      <c r="W257" s="343"/>
      <c r="X257" s="343"/>
      <c r="Y257" s="343"/>
      <c r="Z257" s="343"/>
      <c r="AD257" s="345"/>
    </row>
    <row r="258" spans="1:30" ht="10.5" customHeight="1" x14ac:dyDescent="0.2">
      <c r="A258" s="343"/>
      <c r="B258" s="343"/>
      <c r="C258" s="343"/>
      <c r="D258" s="343"/>
      <c r="E258" s="343"/>
      <c r="F258" s="343"/>
      <c r="G258" s="343"/>
      <c r="H258" s="343"/>
      <c r="I258" s="343"/>
      <c r="J258" s="343"/>
      <c r="K258" s="343"/>
      <c r="L258" s="343"/>
      <c r="M258" s="343"/>
      <c r="N258" s="343"/>
      <c r="O258" s="343"/>
      <c r="P258" s="343"/>
      <c r="Q258" s="343"/>
      <c r="R258" s="343"/>
      <c r="S258" s="343"/>
      <c r="T258" s="343"/>
      <c r="U258" s="343"/>
      <c r="V258" s="343"/>
      <c r="W258" s="343"/>
      <c r="X258" s="343"/>
      <c r="Y258" s="343"/>
      <c r="Z258" s="343"/>
    </row>
    <row r="259" spans="1:30" ht="10.5" customHeight="1" x14ac:dyDescent="0.2">
      <c r="A259" s="343"/>
      <c r="B259" s="343"/>
      <c r="C259" s="343"/>
      <c r="D259" s="343"/>
      <c r="E259" s="343"/>
      <c r="F259" s="343"/>
      <c r="G259" s="343"/>
      <c r="H259" s="343"/>
      <c r="I259" s="343"/>
      <c r="J259" s="343"/>
      <c r="K259" s="343"/>
      <c r="L259" s="343"/>
      <c r="M259" s="343"/>
      <c r="N259" s="343"/>
      <c r="O259" s="343"/>
      <c r="P259" s="343"/>
      <c r="Q259" s="343"/>
      <c r="R259" s="343"/>
      <c r="S259" s="343"/>
      <c r="T259" s="343"/>
      <c r="U259" s="343"/>
      <c r="V259" s="343"/>
      <c r="W259" s="343"/>
      <c r="X259" s="343"/>
      <c r="Y259" s="343"/>
      <c r="Z259" s="343"/>
    </row>
    <row r="260" spans="1:30" ht="10.5" customHeight="1" x14ac:dyDescent="0.2">
      <c r="A260" s="343"/>
      <c r="B260" s="343"/>
      <c r="C260" s="343"/>
      <c r="D260" s="343"/>
      <c r="E260" s="343"/>
      <c r="F260" s="343"/>
      <c r="G260" s="343"/>
      <c r="H260" s="343"/>
      <c r="I260" s="343"/>
      <c r="J260" s="343"/>
      <c r="K260" s="343"/>
      <c r="L260" s="343"/>
      <c r="M260" s="343"/>
      <c r="N260" s="343"/>
      <c r="O260" s="343"/>
      <c r="P260" s="343"/>
      <c r="Q260" s="343"/>
      <c r="R260" s="343"/>
      <c r="S260" s="343"/>
      <c r="T260" s="343"/>
      <c r="U260" s="343"/>
      <c r="V260" s="343"/>
      <c r="W260" s="343"/>
      <c r="X260" s="343"/>
      <c r="Y260" s="343"/>
      <c r="Z260" s="343"/>
    </row>
    <row r="261" spans="1:30" ht="10.5" customHeight="1" x14ac:dyDescent="0.2">
      <c r="A261" s="343"/>
      <c r="B261" s="343"/>
      <c r="C261" s="343"/>
      <c r="D261" s="343"/>
      <c r="E261" s="343"/>
      <c r="F261" s="343"/>
      <c r="G261" s="343"/>
      <c r="H261" s="343"/>
      <c r="I261" s="343"/>
      <c r="J261" s="343"/>
      <c r="K261" s="343"/>
      <c r="L261" s="343"/>
      <c r="M261" s="343"/>
      <c r="N261" s="343"/>
      <c r="O261" s="343"/>
      <c r="P261" s="343"/>
      <c r="Q261" s="343"/>
      <c r="R261" s="343"/>
      <c r="S261" s="343"/>
      <c r="T261" s="343"/>
      <c r="U261" s="343"/>
      <c r="V261" s="343"/>
      <c r="W261" s="343"/>
      <c r="X261" s="343"/>
      <c r="Y261" s="343"/>
      <c r="Z261" s="343"/>
    </row>
    <row r="262" spans="1:30" ht="10.5" customHeight="1" x14ac:dyDescent="0.2">
      <c r="A262" s="343"/>
      <c r="B262" s="343"/>
      <c r="C262" s="343"/>
      <c r="D262" s="343"/>
      <c r="E262" s="343"/>
      <c r="F262" s="343"/>
      <c r="G262" s="343"/>
      <c r="H262" s="343"/>
      <c r="I262" s="343"/>
      <c r="J262" s="343"/>
      <c r="K262" s="343"/>
      <c r="L262" s="343"/>
      <c r="M262" s="343"/>
      <c r="N262" s="343"/>
      <c r="O262" s="343"/>
      <c r="P262" s="343"/>
      <c r="Q262" s="343"/>
      <c r="R262" s="343"/>
      <c r="S262" s="343"/>
      <c r="T262" s="343"/>
      <c r="U262" s="343"/>
      <c r="V262" s="343"/>
      <c r="W262" s="343"/>
      <c r="X262" s="343"/>
      <c r="Y262" s="343"/>
      <c r="Z262" s="343"/>
    </row>
    <row r="263" spans="1:30" ht="10.5" customHeight="1" x14ac:dyDescent="0.2">
      <c r="A263" s="343"/>
      <c r="B263" s="343"/>
      <c r="C263" s="343"/>
      <c r="D263" s="343"/>
      <c r="E263" s="343"/>
      <c r="F263" s="343"/>
      <c r="G263" s="343"/>
      <c r="H263" s="343"/>
      <c r="I263" s="343"/>
      <c r="J263" s="343"/>
      <c r="K263" s="343"/>
      <c r="L263" s="343"/>
      <c r="M263" s="343"/>
      <c r="N263" s="343"/>
      <c r="O263" s="343"/>
      <c r="P263" s="343"/>
      <c r="Q263" s="343"/>
      <c r="R263" s="343"/>
      <c r="S263" s="343"/>
      <c r="T263" s="343"/>
      <c r="U263" s="343"/>
      <c r="V263" s="343"/>
      <c r="W263" s="343"/>
      <c r="X263" s="343"/>
      <c r="Y263" s="343"/>
      <c r="Z263" s="343"/>
    </row>
    <row r="264" spans="1:30" ht="10.5" customHeight="1" x14ac:dyDescent="0.2">
      <c r="A264" s="343"/>
      <c r="B264" s="343"/>
      <c r="C264" s="343"/>
      <c r="D264" s="343"/>
      <c r="E264" s="343"/>
      <c r="F264" s="343"/>
      <c r="G264" s="343"/>
      <c r="H264" s="343"/>
      <c r="I264" s="343"/>
      <c r="J264" s="343"/>
      <c r="K264" s="343"/>
      <c r="L264" s="343"/>
      <c r="M264" s="343"/>
      <c r="N264" s="343"/>
      <c r="O264" s="343"/>
      <c r="P264" s="343"/>
      <c r="Q264" s="343"/>
      <c r="R264" s="343"/>
      <c r="S264" s="343"/>
      <c r="T264" s="343"/>
      <c r="U264" s="343"/>
      <c r="V264" s="343"/>
      <c r="W264" s="343"/>
      <c r="X264" s="343"/>
      <c r="Y264" s="343"/>
      <c r="Z264" s="343"/>
    </row>
    <row r="265" spans="1:30" ht="10.5" customHeight="1" x14ac:dyDescent="0.2">
      <c r="A265" s="343"/>
      <c r="B265" s="343"/>
      <c r="C265" s="343"/>
      <c r="D265" s="343"/>
      <c r="E265" s="343"/>
      <c r="F265" s="343"/>
      <c r="G265" s="343"/>
      <c r="H265" s="343"/>
      <c r="I265" s="343"/>
      <c r="J265" s="343"/>
      <c r="K265" s="343"/>
      <c r="L265" s="343"/>
      <c r="M265" s="343"/>
      <c r="N265" s="343"/>
      <c r="O265" s="343"/>
      <c r="P265" s="343"/>
      <c r="Q265" s="343"/>
      <c r="R265" s="343"/>
      <c r="S265" s="343"/>
      <c r="T265" s="343"/>
      <c r="U265" s="343"/>
      <c r="V265" s="343"/>
      <c r="W265" s="343"/>
      <c r="X265" s="343"/>
      <c r="Y265" s="343"/>
      <c r="Z265" s="343"/>
    </row>
    <row r="266" spans="1:30" ht="10.5" customHeight="1" x14ac:dyDescent="0.2">
      <c r="A266" s="343"/>
      <c r="B266" s="343"/>
      <c r="C266" s="343"/>
      <c r="D266" s="343"/>
      <c r="E266" s="343"/>
      <c r="F266" s="343"/>
      <c r="G266" s="343"/>
      <c r="H266" s="343"/>
      <c r="I266" s="343"/>
      <c r="J266" s="343"/>
      <c r="K266" s="343"/>
      <c r="L266" s="343"/>
      <c r="M266" s="343"/>
      <c r="N266" s="343"/>
      <c r="O266" s="343"/>
      <c r="P266" s="343"/>
      <c r="Q266" s="343"/>
      <c r="R266" s="343"/>
      <c r="S266" s="343"/>
      <c r="T266" s="343"/>
      <c r="U266" s="343"/>
      <c r="V266" s="343"/>
      <c r="W266" s="343"/>
      <c r="X266" s="343"/>
      <c r="Y266" s="343"/>
      <c r="Z266" s="343"/>
    </row>
    <row r="267" spans="1:30" ht="10.5" customHeight="1" x14ac:dyDescent="0.2">
      <c r="A267" s="343"/>
      <c r="B267" s="343"/>
      <c r="C267" s="343"/>
      <c r="D267" s="343"/>
      <c r="E267" s="343"/>
      <c r="F267" s="343"/>
      <c r="G267" s="343"/>
      <c r="H267" s="343"/>
      <c r="I267" s="343"/>
      <c r="J267" s="343"/>
      <c r="K267" s="343"/>
      <c r="L267" s="343"/>
      <c r="M267" s="343"/>
      <c r="N267" s="343"/>
      <c r="O267" s="343"/>
      <c r="P267" s="343"/>
      <c r="Q267" s="343"/>
      <c r="R267" s="343"/>
      <c r="S267" s="343"/>
      <c r="T267" s="343"/>
      <c r="U267" s="343"/>
      <c r="V267" s="343"/>
      <c r="W267" s="343"/>
      <c r="X267" s="343"/>
      <c r="Y267" s="343"/>
      <c r="Z267" s="343"/>
    </row>
    <row r="268" spans="1:30" ht="10.5" customHeight="1" x14ac:dyDescent="0.2">
      <c r="A268" s="343"/>
      <c r="B268" s="343"/>
      <c r="C268" s="343"/>
      <c r="D268" s="343"/>
      <c r="E268" s="343"/>
      <c r="F268" s="343"/>
      <c r="G268" s="343"/>
      <c r="H268" s="343"/>
      <c r="I268" s="343"/>
      <c r="J268" s="343"/>
      <c r="K268" s="343"/>
      <c r="L268" s="343"/>
      <c r="M268" s="343"/>
      <c r="N268" s="343"/>
      <c r="O268" s="343"/>
      <c r="P268" s="343"/>
      <c r="Q268" s="343"/>
      <c r="R268" s="343"/>
      <c r="S268" s="343"/>
      <c r="T268" s="343"/>
      <c r="U268" s="343"/>
      <c r="V268" s="343"/>
      <c r="W268" s="343"/>
      <c r="X268" s="343"/>
      <c r="Y268" s="343"/>
      <c r="Z268" s="343"/>
    </row>
    <row r="269" spans="1:30" ht="10.5" customHeight="1" x14ac:dyDescent="0.2">
      <c r="A269" s="343"/>
      <c r="B269" s="343"/>
      <c r="C269" s="343"/>
      <c r="D269" s="343"/>
      <c r="E269" s="343"/>
      <c r="F269" s="343"/>
      <c r="G269" s="343"/>
      <c r="H269" s="343"/>
      <c r="I269" s="343"/>
      <c r="J269" s="343"/>
      <c r="K269" s="343"/>
      <c r="L269" s="343"/>
      <c r="M269" s="343"/>
      <c r="N269" s="343"/>
      <c r="O269" s="343"/>
      <c r="P269" s="343"/>
      <c r="Q269" s="343"/>
      <c r="R269" s="343"/>
      <c r="S269" s="343"/>
      <c r="T269" s="343"/>
      <c r="U269" s="343"/>
      <c r="V269" s="343"/>
      <c r="W269" s="343"/>
      <c r="X269" s="343"/>
      <c r="Y269" s="343"/>
      <c r="Z269" s="343"/>
    </row>
    <row r="270" spans="1:30" ht="10.5" customHeight="1" x14ac:dyDescent="0.2">
      <c r="A270" s="343"/>
      <c r="B270" s="343"/>
      <c r="C270" s="343"/>
      <c r="D270" s="343"/>
      <c r="E270" s="343"/>
      <c r="F270" s="343"/>
      <c r="G270" s="343"/>
      <c r="H270" s="343"/>
      <c r="I270" s="343"/>
      <c r="J270" s="343"/>
      <c r="K270" s="343"/>
      <c r="L270" s="343"/>
      <c r="M270" s="343"/>
      <c r="N270" s="343"/>
      <c r="O270" s="343"/>
      <c r="P270" s="343"/>
      <c r="Q270" s="343"/>
      <c r="R270" s="343"/>
      <c r="S270" s="343"/>
      <c r="T270" s="343"/>
      <c r="U270" s="343"/>
      <c r="V270" s="343"/>
      <c r="W270" s="343"/>
      <c r="X270" s="343"/>
      <c r="Y270" s="343"/>
      <c r="Z270" s="343"/>
    </row>
    <row r="271" spans="1:30" ht="10.5" customHeight="1" x14ac:dyDescent="0.2">
      <c r="A271" s="343"/>
      <c r="B271" s="343"/>
      <c r="C271" s="343"/>
      <c r="D271" s="343"/>
      <c r="E271" s="343"/>
      <c r="F271" s="343"/>
      <c r="G271" s="343"/>
      <c r="H271" s="343"/>
      <c r="I271" s="343"/>
      <c r="J271" s="343"/>
      <c r="K271" s="343"/>
      <c r="L271" s="343"/>
      <c r="M271" s="343"/>
      <c r="N271" s="343"/>
      <c r="O271" s="343"/>
      <c r="P271" s="343"/>
      <c r="Q271" s="343"/>
      <c r="R271" s="343"/>
      <c r="S271" s="343"/>
      <c r="T271" s="343"/>
      <c r="U271" s="343"/>
      <c r="V271" s="343"/>
      <c r="W271" s="343"/>
      <c r="X271" s="343"/>
      <c r="Y271" s="343"/>
      <c r="Z271" s="343"/>
    </row>
    <row r="272" spans="1:30" ht="10.5" customHeight="1" x14ac:dyDescent="0.2">
      <c r="A272" s="343"/>
      <c r="B272" s="343"/>
      <c r="C272" s="343"/>
      <c r="D272" s="343"/>
      <c r="E272" s="343"/>
      <c r="F272" s="343"/>
      <c r="G272" s="343"/>
      <c r="H272" s="343"/>
      <c r="I272" s="343"/>
      <c r="J272" s="343"/>
      <c r="K272" s="343"/>
      <c r="L272" s="343"/>
      <c r="M272" s="343"/>
      <c r="N272" s="343"/>
      <c r="O272" s="343"/>
      <c r="P272" s="343"/>
      <c r="Q272" s="343"/>
      <c r="R272" s="343"/>
      <c r="S272" s="343"/>
      <c r="T272" s="343"/>
      <c r="U272" s="343"/>
      <c r="V272" s="343"/>
      <c r="W272" s="343"/>
      <c r="X272" s="343"/>
      <c r="Y272" s="343"/>
      <c r="Z272" s="343"/>
    </row>
    <row r="273" spans="1:26" ht="10.5" customHeight="1" x14ac:dyDescent="0.2">
      <c r="A273" s="343"/>
      <c r="B273" s="343"/>
      <c r="C273" s="343"/>
      <c r="D273" s="343"/>
      <c r="E273" s="343"/>
      <c r="F273" s="343"/>
      <c r="G273" s="343"/>
      <c r="H273" s="343"/>
      <c r="I273" s="343"/>
      <c r="J273" s="343"/>
      <c r="K273" s="343"/>
      <c r="L273" s="343"/>
      <c r="M273" s="343"/>
      <c r="N273" s="343"/>
      <c r="O273" s="343"/>
      <c r="P273" s="343"/>
      <c r="Q273" s="343"/>
      <c r="R273" s="343"/>
      <c r="S273" s="343"/>
      <c r="T273" s="343"/>
      <c r="U273" s="343"/>
      <c r="V273" s="343"/>
      <c r="W273" s="343"/>
      <c r="X273" s="343"/>
      <c r="Y273" s="343"/>
      <c r="Z273" s="343"/>
    </row>
    <row r="274" spans="1:26" ht="10.5" customHeight="1" x14ac:dyDescent="0.2">
      <c r="A274" s="343"/>
      <c r="B274" s="343"/>
      <c r="C274" s="343"/>
      <c r="D274" s="343"/>
      <c r="E274" s="343"/>
      <c r="F274" s="343"/>
      <c r="G274" s="343"/>
      <c r="H274" s="343"/>
      <c r="I274" s="343"/>
      <c r="J274" s="343"/>
      <c r="K274" s="343"/>
      <c r="L274" s="343"/>
      <c r="M274" s="343"/>
      <c r="N274" s="343"/>
      <c r="O274" s="343"/>
      <c r="P274" s="343"/>
      <c r="Q274" s="343"/>
      <c r="R274" s="343"/>
      <c r="S274" s="343"/>
      <c r="T274" s="343"/>
      <c r="U274" s="343"/>
      <c r="V274" s="343"/>
      <c r="W274" s="343"/>
      <c r="X274" s="343"/>
      <c r="Y274" s="343"/>
      <c r="Z274" s="343"/>
    </row>
    <row r="275" spans="1:26" ht="10.5" customHeight="1" x14ac:dyDescent="0.2">
      <c r="A275" s="343"/>
      <c r="B275" s="343"/>
      <c r="C275" s="343"/>
      <c r="D275" s="343"/>
      <c r="E275" s="343"/>
      <c r="F275" s="343"/>
      <c r="G275" s="343"/>
      <c r="H275" s="343"/>
      <c r="I275" s="343"/>
      <c r="J275" s="343"/>
      <c r="K275" s="343"/>
      <c r="L275" s="343"/>
      <c r="M275" s="343"/>
      <c r="N275" s="343"/>
      <c r="O275" s="343"/>
      <c r="P275" s="343"/>
      <c r="Q275" s="343"/>
      <c r="R275" s="343"/>
      <c r="S275" s="343"/>
      <c r="T275" s="343"/>
      <c r="U275" s="343"/>
      <c r="V275" s="343"/>
      <c r="W275" s="343"/>
      <c r="X275" s="343"/>
      <c r="Y275" s="343"/>
      <c r="Z275" s="343"/>
    </row>
    <row r="276" spans="1:26" ht="10.5" customHeight="1" x14ac:dyDescent="0.2">
      <c r="A276" s="343"/>
      <c r="B276" s="343"/>
      <c r="C276" s="343"/>
      <c r="D276" s="343"/>
      <c r="E276" s="343"/>
      <c r="F276" s="343"/>
      <c r="G276" s="343"/>
      <c r="H276" s="343"/>
      <c r="I276" s="343"/>
      <c r="J276" s="343"/>
      <c r="K276" s="343"/>
      <c r="L276" s="343"/>
      <c r="M276" s="343"/>
      <c r="N276" s="343"/>
      <c r="O276" s="343"/>
      <c r="P276" s="343"/>
      <c r="Q276" s="343"/>
      <c r="R276" s="343"/>
      <c r="S276" s="343"/>
      <c r="T276" s="343"/>
      <c r="U276" s="343"/>
      <c r="V276" s="343"/>
      <c r="W276" s="343"/>
      <c r="X276" s="343"/>
      <c r="Y276" s="343"/>
      <c r="Z276" s="343"/>
    </row>
    <row r="277" spans="1:26" ht="10.5" customHeight="1" x14ac:dyDescent="0.2">
      <c r="A277" s="343"/>
      <c r="B277" s="343"/>
      <c r="C277" s="343"/>
      <c r="D277" s="343"/>
      <c r="E277" s="343"/>
      <c r="F277" s="343"/>
      <c r="G277" s="343"/>
      <c r="H277" s="343"/>
      <c r="I277" s="343"/>
      <c r="J277" s="343"/>
      <c r="K277" s="343"/>
      <c r="L277" s="343"/>
      <c r="M277" s="343"/>
      <c r="N277" s="343"/>
      <c r="O277" s="343"/>
      <c r="P277" s="343"/>
      <c r="Q277" s="343"/>
      <c r="R277" s="343"/>
      <c r="S277" s="343"/>
      <c r="T277" s="343"/>
      <c r="U277" s="343"/>
      <c r="V277" s="343"/>
      <c r="W277" s="343"/>
      <c r="X277" s="343"/>
      <c r="Y277" s="343"/>
      <c r="Z277" s="343"/>
    </row>
    <row r="278" spans="1:26" ht="10.5" customHeight="1" x14ac:dyDescent="0.2">
      <c r="A278" s="343"/>
      <c r="B278" s="343"/>
      <c r="C278" s="343"/>
      <c r="D278" s="343"/>
      <c r="E278" s="343"/>
      <c r="F278" s="343"/>
      <c r="G278" s="343"/>
      <c r="H278" s="343"/>
      <c r="I278" s="343"/>
      <c r="J278" s="343"/>
      <c r="K278" s="343"/>
      <c r="L278" s="343"/>
      <c r="M278" s="343"/>
      <c r="N278" s="343"/>
      <c r="O278" s="343"/>
      <c r="P278" s="343"/>
      <c r="Q278" s="343"/>
      <c r="R278" s="343"/>
      <c r="S278" s="343"/>
      <c r="T278" s="343"/>
      <c r="U278" s="343"/>
      <c r="V278" s="343"/>
      <c r="W278" s="343"/>
      <c r="X278" s="343"/>
      <c r="Y278" s="343"/>
      <c r="Z278" s="343"/>
    </row>
    <row r="279" spans="1:26" ht="10.5" customHeight="1" x14ac:dyDescent="0.2">
      <c r="A279" s="343"/>
      <c r="B279" s="343"/>
      <c r="C279" s="343"/>
      <c r="D279" s="343"/>
      <c r="E279" s="343"/>
      <c r="F279" s="343"/>
      <c r="G279" s="343"/>
      <c r="H279" s="343"/>
      <c r="I279" s="343"/>
      <c r="J279" s="343"/>
      <c r="K279" s="343"/>
      <c r="L279" s="343"/>
      <c r="M279" s="343"/>
      <c r="N279" s="343"/>
      <c r="O279" s="343"/>
      <c r="P279" s="343"/>
      <c r="Q279" s="343"/>
      <c r="R279" s="343"/>
      <c r="S279" s="343"/>
      <c r="T279" s="343"/>
      <c r="U279" s="343"/>
      <c r="V279" s="343"/>
      <c r="W279" s="343"/>
      <c r="X279" s="343"/>
      <c r="Y279" s="343"/>
      <c r="Z279" s="343"/>
    </row>
    <row r="280" spans="1:26" ht="10.5" customHeight="1" x14ac:dyDescent="0.2">
      <c r="A280" s="343"/>
      <c r="B280" s="343"/>
      <c r="C280" s="343"/>
      <c r="D280" s="343"/>
      <c r="E280" s="343"/>
      <c r="F280" s="343"/>
      <c r="G280" s="343"/>
      <c r="H280" s="343"/>
      <c r="I280" s="343"/>
      <c r="J280" s="343"/>
      <c r="K280" s="343"/>
      <c r="L280" s="343"/>
      <c r="M280" s="343"/>
      <c r="N280" s="343"/>
      <c r="O280" s="343"/>
      <c r="P280" s="343"/>
      <c r="Q280" s="343"/>
      <c r="R280" s="343"/>
      <c r="S280" s="343"/>
      <c r="T280" s="343"/>
      <c r="U280" s="343"/>
      <c r="V280" s="343"/>
      <c r="W280" s="343"/>
      <c r="X280" s="343"/>
      <c r="Y280" s="343"/>
      <c r="Z280" s="343"/>
    </row>
    <row r="281" spans="1:26" ht="10.5" customHeight="1" x14ac:dyDescent="0.2">
      <c r="A281" s="343"/>
      <c r="B281" s="343"/>
      <c r="C281" s="343"/>
      <c r="D281" s="343"/>
      <c r="E281" s="343"/>
      <c r="F281" s="343"/>
      <c r="G281" s="343"/>
      <c r="H281" s="343"/>
      <c r="I281" s="343"/>
      <c r="J281" s="343"/>
      <c r="K281" s="343"/>
      <c r="L281" s="343"/>
      <c r="M281" s="343"/>
      <c r="N281" s="343"/>
      <c r="O281" s="343"/>
      <c r="P281" s="343"/>
      <c r="Q281" s="343"/>
      <c r="R281" s="343"/>
      <c r="S281" s="343"/>
      <c r="T281" s="343"/>
      <c r="U281" s="343"/>
      <c r="V281" s="343"/>
      <c r="W281" s="343"/>
      <c r="X281" s="343"/>
      <c r="Y281" s="343"/>
      <c r="Z281" s="343"/>
    </row>
    <row r="282" spans="1:26" ht="10.5" customHeight="1" x14ac:dyDescent="0.2">
      <c r="A282" s="343"/>
      <c r="B282" s="343"/>
      <c r="C282" s="343"/>
      <c r="D282" s="343"/>
      <c r="E282" s="343"/>
      <c r="F282" s="343"/>
      <c r="G282" s="343"/>
      <c r="H282" s="343"/>
      <c r="I282" s="343"/>
      <c r="J282" s="343"/>
      <c r="K282" s="343"/>
      <c r="L282" s="343"/>
      <c r="M282" s="343"/>
      <c r="N282" s="343"/>
      <c r="O282" s="343"/>
      <c r="P282" s="343"/>
      <c r="Q282" s="343"/>
      <c r="R282" s="343"/>
      <c r="S282" s="343"/>
      <c r="T282" s="343"/>
      <c r="U282" s="343"/>
      <c r="V282" s="343"/>
      <c r="W282" s="343"/>
      <c r="X282" s="343"/>
      <c r="Y282" s="343"/>
      <c r="Z282" s="343"/>
    </row>
    <row r="283" spans="1:26" ht="10.5" customHeight="1" x14ac:dyDescent="0.2">
      <c r="A283" s="343"/>
      <c r="B283" s="343"/>
      <c r="C283" s="343"/>
      <c r="D283" s="343"/>
      <c r="E283" s="343"/>
      <c r="F283" s="343"/>
      <c r="G283" s="343"/>
      <c r="H283" s="343"/>
      <c r="I283" s="343"/>
      <c r="J283" s="343"/>
      <c r="K283" s="343"/>
      <c r="L283" s="343"/>
      <c r="M283" s="343"/>
      <c r="N283" s="343"/>
      <c r="O283" s="343"/>
      <c r="P283" s="343"/>
      <c r="Q283" s="343"/>
      <c r="R283" s="343"/>
      <c r="S283" s="343"/>
      <c r="T283" s="343"/>
      <c r="U283" s="343"/>
      <c r="V283" s="343"/>
      <c r="W283" s="343"/>
      <c r="X283" s="343"/>
      <c r="Y283" s="343"/>
      <c r="Z283" s="343"/>
    </row>
    <row r="284" spans="1:26" ht="10.5" customHeight="1" x14ac:dyDescent="0.2">
      <c r="A284" s="343"/>
      <c r="B284" s="343"/>
      <c r="C284" s="343"/>
      <c r="D284" s="343"/>
      <c r="E284" s="343"/>
      <c r="F284" s="343"/>
      <c r="G284" s="343"/>
      <c r="H284" s="343"/>
      <c r="I284" s="343"/>
      <c r="J284" s="343"/>
      <c r="K284" s="343"/>
      <c r="L284" s="343"/>
      <c r="M284" s="343"/>
      <c r="N284" s="343"/>
      <c r="O284" s="343"/>
      <c r="P284" s="343"/>
      <c r="Q284" s="343"/>
      <c r="R284" s="343"/>
      <c r="S284" s="343"/>
      <c r="T284" s="343"/>
      <c r="U284" s="343"/>
      <c r="V284" s="343"/>
      <c r="W284" s="343"/>
      <c r="X284" s="343"/>
      <c r="Y284" s="343"/>
      <c r="Z284" s="343"/>
    </row>
    <row r="285" spans="1:26" ht="10.5" customHeight="1" x14ac:dyDescent="0.2">
      <c r="A285" s="343"/>
      <c r="B285" s="343"/>
      <c r="C285" s="343"/>
      <c r="D285" s="343"/>
      <c r="E285" s="343"/>
      <c r="F285" s="343"/>
      <c r="G285" s="343"/>
      <c r="H285" s="343"/>
      <c r="I285" s="343"/>
      <c r="J285" s="343"/>
      <c r="K285" s="343"/>
      <c r="L285" s="343"/>
      <c r="M285" s="343"/>
      <c r="N285" s="343"/>
      <c r="O285" s="343"/>
      <c r="P285" s="343"/>
      <c r="Q285" s="343"/>
      <c r="R285" s="343"/>
      <c r="S285" s="343"/>
      <c r="T285" s="343"/>
      <c r="U285" s="343"/>
      <c r="V285" s="343"/>
      <c r="W285" s="343"/>
      <c r="X285" s="343"/>
      <c r="Y285" s="343"/>
      <c r="Z285" s="343"/>
    </row>
    <row r="286" spans="1:26" ht="10.5" customHeight="1" x14ac:dyDescent="0.2">
      <c r="A286" s="343"/>
      <c r="B286" s="343"/>
      <c r="C286" s="343"/>
      <c r="D286" s="343"/>
      <c r="E286" s="343"/>
      <c r="F286" s="343"/>
      <c r="G286" s="343"/>
      <c r="H286" s="343"/>
      <c r="I286" s="343"/>
      <c r="J286" s="343"/>
      <c r="K286" s="343"/>
      <c r="L286" s="343"/>
      <c r="M286" s="343"/>
      <c r="N286" s="343"/>
      <c r="O286" s="343"/>
      <c r="P286" s="343"/>
      <c r="Q286" s="343"/>
      <c r="R286" s="343"/>
      <c r="S286" s="343"/>
      <c r="T286" s="343"/>
      <c r="U286" s="343"/>
      <c r="V286" s="343"/>
      <c r="W286" s="343"/>
      <c r="X286" s="343"/>
      <c r="Y286" s="343"/>
      <c r="Z286" s="343"/>
    </row>
    <row r="287" spans="1:26" ht="10.5" customHeight="1" x14ac:dyDescent="0.2">
      <c r="A287" s="343"/>
      <c r="B287" s="343"/>
      <c r="C287" s="343"/>
      <c r="D287" s="343"/>
      <c r="E287" s="343"/>
      <c r="F287" s="343"/>
      <c r="G287" s="343"/>
      <c r="H287" s="343"/>
      <c r="I287" s="343"/>
      <c r="J287" s="343"/>
      <c r="K287" s="343"/>
      <c r="L287" s="343"/>
      <c r="M287" s="343"/>
      <c r="N287" s="343"/>
      <c r="O287" s="343"/>
      <c r="P287" s="343"/>
      <c r="Q287" s="343"/>
      <c r="R287" s="343"/>
      <c r="S287" s="343"/>
      <c r="T287" s="343"/>
      <c r="U287" s="343"/>
      <c r="V287" s="343"/>
      <c r="W287" s="343"/>
      <c r="X287" s="343"/>
      <c r="Y287" s="343"/>
      <c r="Z287" s="343"/>
    </row>
    <row r="288" spans="1:26" ht="10.5" customHeight="1" x14ac:dyDescent="0.2">
      <c r="A288" s="343"/>
      <c r="B288" s="343"/>
      <c r="C288" s="343"/>
      <c r="D288" s="343"/>
      <c r="E288" s="343"/>
      <c r="F288" s="343"/>
      <c r="G288" s="343"/>
      <c r="H288" s="343"/>
      <c r="I288" s="343"/>
      <c r="J288" s="343"/>
      <c r="K288" s="343"/>
      <c r="L288" s="343"/>
      <c r="M288" s="343"/>
      <c r="N288" s="343"/>
      <c r="O288" s="343"/>
      <c r="P288" s="343"/>
      <c r="Q288" s="343"/>
      <c r="R288" s="343"/>
      <c r="S288" s="343"/>
      <c r="T288" s="343"/>
      <c r="U288" s="343"/>
      <c r="V288" s="343"/>
      <c r="W288" s="343"/>
      <c r="X288" s="343"/>
      <c r="Y288" s="343"/>
      <c r="Z288" s="343"/>
    </row>
    <row r="289" spans="1:26" ht="10.5" customHeight="1" x14ac:dyDescent="0.2">
      <c r="A289" s="343"/>
      <c r="B289" s="343"/>
      <c r="C289" s="343"/>
      <c r="D289" s="343"/>
      <c r="E289" s="343"/>
      <c r="F289" s="343"/>
      <c r="G289" s="343"/>
      <c r="H289" s="343"/>
      <c r="I289" s="343"/>
      <c r="J289" s="343"/>
      <c r="K289" s="343"/>
      <c r="L289" s="343"/>
      <c r="M289" s="343"/>
      <c r="N289" s="343"/>
      <c r="O289" s="343"/>
      <c r="P289" s="343"/>
      <c r="Q289" s="343"/>
      <c r="R289" s="343"/>
      <c r="S289" s="343"/>
      <c r="T289" s="343"/>
      <c r="U289" s="343"/>
      <c r="V289" s="343"/>
      <c r="W289" s="343"/>
      <c r="X289" s="343"/>
      <c r="Y289" s="343"/>
      <c r="Z289" s="343"/>
    </row>
    <row r="290" spans="1:26" ht="10.5" customHeight="1" x14ac:dyDescent="0.2">
      <c r="A290" s="343"/>
      <c r="B290" s="343"/>
      <c r="C290" s="343"/>
      <c r="D290" s="343"/>
      <c r="E290" s="343"/>
      <c r="F290" s="343"/>
      <c r="G290" s="343"/>
      <c r="H290" s="343"/>
      <c r="I290" s="343"/>
      <c r="J290" s="343"/>
      <c r="K290" s="343"/>
      <c r="L290" s="343"/>
      <c r="M290" s="343"/>
      <c r="N290" s="343"/>
      <c r="O290" s="343"/>
      <c r="P290" s="343"/>
      <c r="Q290" s="343"/>
      <c r="R290" s="343"/>
      <c r="S290" s="343"/>
      <c r="T290" s="343"/>
      <c r="U290" s="343"/>
      <c r="V290" s="343"/>
      <c r="W290" s="343"/>
      <c r="X290" s="343"/>
      <c r="Y290" s="343"/>
      <c r="Z290" s="343"/>
    </row>
    <row r="291" spans="1:26" ht="10.5" customHeight="1" x14ac:dyDescent="0.2">
      <c r="A291" s="343"/>
      <c r="B291" s="343"/>
      <c r="C291" s="343"/>
      <c r="D291" s="343"/>
      <c r="E291" s="343"/>
      <c r="F291" s="343"/>
      <c r="G291" s="343"/>
      <c r="H291" s="343"/>
      <c r="I291" s="343"/>
      <c r="J291" s="343"/>
      <c r="K291" s="343"/>
      <c r="L291" s="343"/>
      <c r="M291" s="343"/>
      <c r="N291" s="343"/>
      <c r="O291" s="343"/>
      <c r="P291" s="343"/>
      <c r="Q291" s="343"/>
      <c r="R291" s="343"/>
      <c r="S291" s="343"/>
      <c r="T291" s="343"/>
      <c r="U291" s="343"/>
      <c r="V291" s="343"/>
      <c r="W291" s="343"/>
      <c r="X291" s="343"/>
      <c r="Y291" s="343"/>
      <c r="Z291" s="343"/>
    </row>
    <row r="292" spans="1:26" ht="10.5" customHeight="1" x14ac:dyDescent="0.2">
      <c r="A292" s="343"/>
      <c r="B292" s="343"/>
      <c r="C292" s="343"/>
      <c r="D292" s="343"/>
      <c r="E292" s="343"/>
      <c r="F292" s="343"/>
      <c r="G292" s="343"/>
      <c r="H292" s="343"/>
      <c r="I292" s="343"/>
      <c r="J292" s="343"/>
      <c r="K292" s="343"/>
      <c r="L292" s="343"/>
      <c r="M292" s="343"/>
      <c r="N292" s="343"/>
      <c r="O292" s="343"/>
      <c r="P292" s="343"/>
      <c r="Q292" s="343"/>
      <c r="R292" s="343"/>
      <c r="S292" s="343"/>
      <c r="T292" s="343"/>
      <c r="U292" s="343"/>
      <c r="V292" s="343"/>
      <c r="W292" s="343"/>
      <c r="X292" s="343"/>
      <c r="Y292" s="343"/>
      <c r="Z292" s="343"/>
    </row>
    <row r="293" spans="1:26" ht="10.5" customHeight="1" x14ac:dyDescent="0.2">
      <c r="A293" s="343"/>
      <c r="B293" s="343"/>
      <c r="C293" s="343"/>
      <c r="D293" s="343"/>
      <c r="E293" s="343"/>
      <c r="F293" s="343"/>
      <c r="G293" s="343"/>
      <c r="H293" s="343"/>
      <c r="I293" s="343"/>
      <c r="J293" s="343"/>
      <c r="K293" s="343"/>
      <c r="L293" s="343"/>
      <c r="M293" s="343"/>
      <c r="N293" s="343"/>
      <c r="O293" s="343"/>
      <c r="P293" s="343"/>
      <c r="Q293" s="343"/>
      <c r="R293" s="343"/>
      <c r="S293" s="343"/>
      <c r="T293" s="343"/>
      <c r="U293" s="343"/>
      <c r="V293" s="343"/>
      <c r="W293" s="343"/>
      <c r="X293" s="343"/>
      <c r="Y293" s="343"/>
      <c r="Z293" s="343"/>
    </row>
    <row r="294" spans="1:26" ht="10.5" customHeight="1" x14ac:dyDescent="0.2">
      <c r="A294" s="343"/>
      <c r="B294" s="343"/>
      <c r="C294" s="343"/>
      <c r="D294" s="343"/>
      <c r="E294" s="343"/>
      <c r="F294" s="343"/>
      <c r="G294" s="343"/>
      <c r="H294" s="343"/>
      <c r="I294" s="343"/>
      <c r="J294" s="343"/>
      <c r="K294" s="343"/>
      <c r="L294" s="343"/>
      <c r="M294" s="343"/>
      <c r="N294" s="343"/>
      <c r="O294" s="343"/>
      <c r="P294" s="343"/>
      <c r="Q294" s="343"/>
      <c r="R294" s="343"/>
      <c r="S294" s="343"/>
      <c r="T294" s="343"/>
      <c r="U294" s="343"/>
      <c r="V294" s="343"/>
      <c r="W294" s="343"/>
      <c r="X294" s="343"/>
      <c r="Y294" s="343"/>
      <c r="Z294" s="343"/>
    </row>
    <row r="295" spans="1:26" ht="10.5" customHeight="1" x14ac:dyDescent="0.2">
      <c r="A295" s="343"/>
      <c r="B295" s="343"/>
      <c r="C295" s="343"/>
      <c r="D295" s="343"/>
      <c r="E295" s="343"/>
      <c r="F295" s="343"/>
      <c r="G295" s="343"/>
      <c r="H295" s="343"/>
      <c r="I295" s="343"/>
      <c r="J295" s="343"/>
      <c r="K295" s="343"/>
      <c r="L295" s="343"/>
      <c r="M295" s="343"/>
      <c r="N295" s="343"/>
      <c r="O295" s="343"/>
      <c r="P295" s="343"/>
      <c r="Q295" s="343"/>
      <c r="R295" s="343"/>
      <c r="S295" s="343"/>
      <c r="T295" s="343"/>
      <c r="U295" s="343"/>
      <c r="V295" s="343"/>
      <c r="W295" s="343"/>
      <c r="X295" s="343"/>
      <c r="Y295" s="343"/>
      <c r="Z295" s="343"/>
    </row>
    <row r="296" spans="1:26" ht="10.5" customHeight="1" x14ac:dyDescent="0.2">
      <c r="A296" s="343"/>
      <c r="B296" s="343"/>
      <c r="C296" s="343"/>
      <c r="D296" s="343"/>
      <c r="E296" s="343"/>
      <c r="F296" s="343"/>
      <c r="G296" s="343"/>
      <c r="H296" s="343"/>
      <c r="I296" s="343"/>
      <c r="J296" s="343"/>
      <c r="K296" s="343"/>
      <c r="L296" s="343"/>
      <c r="M296" s="343"/>
      <c r="N296" s="343"/>
      <c r="O296" s="343"/>
      <c r="P296" s="343"/>
      <c r="Q296" s="343"/>
      <c r="R296" s="343"/>
      <c r="S296" s="343"/>
      <c r="T296" s="343"/>
      <c r="U296" s="343"/>
      <c r="V296" s="343"/>
      <c r="W296" s="343"/>
      <c r="X296" s="343"/>
      <c r="Y296" s="343"/>
      <c r="Z296" s="343"/>
    </row>
    <row r="297" spans="1:26" ht="10.5" customHeight="1" x14ac:dyDescent="0.2">
      <c r="A297" s="343"/>
      <c r="B297" s="343"/>
      <c r="C297" s="343"/>
      <c r="D297" s="343"/>
      <c r="E297" s="343"/>
      <c r="F297" s="343"/>
      <c r="G297" s="343"/>
      <c r="H297" s="343"/>
      <c r="I297" s="343"/>
      <c r="J297" s="343"/>
      <c r="K297" s="343"/>
      <c r="L297" s="343"/>
      <c r="M297" s="343"/>
      <c r="N297" s="343"/>
      <c r="O297" s="343"/>
      <c r="P297" s="343"/>
      <c r="Q297" s="343"/>
      <c r="R297" s="343"/>
      <c r="S297" s="343"/>
      <c r="T297" s="343"/>
      <c r="U297" s="343"/>
      <c r="V297" s="343"/>
      <c r="W297" s="343"/>
      <c r="X297" s="343"/>
      <c r="Y297" s="343"/>
      <c r="Z297" s="343"/>
    </row>
    <row r="298" spans="1:26" ht="10.5" customHeight="1" x14ac:dyDescent="0.2">
      <c r="A298" s="343"/>
      <c r="B298" s="343"/>
      <c r="C298" s="343"/>
      <c r="D298" s="343"/>
      <c r="E298" s="343"/>
      <c r="F298" s="343"/>
      <c r="G298" s="343"/>
      <c r="H298" s="343"/>
      <c r="I298" s="343"/>
      <c r="J298" s="343"/>
      <c r="K298" s="343"/>
      <c r="L298" s="343"/>
      <c r="M298" s="343"/>
      <c r="N298" s="343"/>
      <c r="O298" s="343"/>
      <c r="P298" s="343"/>
      <c r="Q298" s="343"/>
      <c r="R298" s="343"/>
      <c r="S298" s="343"/>
      <c r="T298" s="343"/>
      <c r="U298" s="343"/>
      <c r="V298" s="343"/>
      <c r="W298" s="343"/>
      <c r="X298" s="343"/>
      <c r="Y298" s="343"/>
      <c r="Z298" s="343"/>
    </row>
    <row r="299" spans="1:26" ht="10.5" customHeight="1" x14ac:dyDescent="0.2">
      <c r="A299" s="343"/>
      <c r="B299" s="343"/>
      <c r="C299" s="343"/>
      <c r="D299" s="343"/>
      <c r="E299" s="343"/>
      <c r="F299" s="343"/>
      <c r="G299" s="343"/>
      <c r="H299" s="343"/>
      <c r="I299" s="343"/>
      <c r="J299" s="343"/>
      <c r="K299" s="343"/>
      <c r="L299" s="343"/>
      <c r="M299" s="343"/>
      <c r="N299" s="343"/>
      <c r="O299" s="343"/>
      <c r="P299" s="343"/>
      <c r="Q299" s="343"/>
      <c r="R299" s="343"/>
      <c r="S299" s="343"/>
      <c r="T299" s="343"/>
      <c r="U299" s="343"/>
      <c r="V299" s="343"/>
      <c r="W299" s="343"/>
      <c r="X299" s="343"/>
      <c r="Y299" s="343"/>
      <c r="Z299" s="343"/>
    </row>
    <row r="300" spans="1:26" ht="10.5" customHeight="1" x14ac:dyDescent="0.2">
      <c r="A300" s="343"/>
      <c r="B300" s="343"/>
      <c r="C300" s="343"/>
      <c r="D300" s="343"/>
      <c r="E300" s="343"/>
      <c r="F300" s="343"/>
      <c r="G300" s="343"/>
      <c r="H300" s="343"/>
      <c r="I300" s="343"/>
      <c r="J300" s="343"/>
      <c r="K300" s="343"/>
      <c r="L300" s="343"/>
      <c r="M300" s="343"/>
      <c r="N300" s="343"/>
      <c r="O300" s="343"/>
      <c r="P300" s="343"/>
      <c r="Q300" s="343"/>
      <c r="R300" s="343"/>
      <c r="S300" s="343"/>
      <c r="T300" s="343"/>
      <c r="U300" s="343"/>
      <c r="V300" s="343"/>
      <c r="W300" s="343"/>
      <c r="X300" s="343"/>
      <c r="Y300" s="343"/>
      <c r="Z300" s="343"/>
    </row>
    <row r="301" spans="1:26" ht="10.5" customHeight="1" x14ac:dyDescent="0.2">
      <c r="A301" s="343"/>
      <c r="B301" s="343"/>
      <c r="C301" s="343"/>
      <c r="D301" s="343"/>
      <c r="E301" s="343"/>
      <c r="F301" s="343"/>
      <c r="G301" s="343"/>
      <c r="H301" s="343"/>
      <c r="I301" s="343"/>
      <c r="J301" s="343"/>
      <c r="K301" s="343"/>
      <c r="L301" s="343"/>
      <c r="M301" s="343"/>
      <c r="N301" s="343"/>
      <c r="O301" s="343"/>
      <c r="P301" s="343"/>
      <c r="Q301" s="343"/>
      <c r="R301" s="343"/>
      <c r="S301" s="343"/>
      <c r="T301" s="343"/>
      <c r="U301" s="343"/>
      <c r="V301" s="343"/>
      <c r="W301" s="343"/>
      <c r="X301" s="343"/>
      <c r="Y301" s="343"/>
      <c r="Z301" s="343"/>
    </row>
    <row r="302" spans="1:26" ht="10.5" customHeight="1" x14ac:dyDescent="0.2">
      <c r="A302" s="343"/>
      <c r="B302" s="343"/>
      <c r="C302" s="343"/>
      <c r="D302" s="343"/>
      <c r="E302" s="343"/>
      <c r="F302" s="343"/>
      <c r="G302" s="343"/>
      <c r="H302" s="343"/>
      <c r="I302" s="343"/>
      <c r="J302" s="343"/>
      <c r="K302" s="343"/>
      <c r="L302" s="343"/>
      <c r="M302" s="343"/>
      <c r="N302" s="343"/>
      <c r="O302" s="343"/>
      <c r="P302" s="343"/>
      <c r="Q302" s="343"/>
      <c r="R302" s="343"/>
      <c r="S302" s="343"/>
      <c r="T302" s="343"/>
      <c r="U302" s="343"/>
      <c r="V302" s="343"/>
      <c r="W302" s="343"/>
      <c r="X302" s="343"/>
      <c r="Y302" s="343"/>
      <c r="Z302" s="343"/>
    </row>
    <row r="303" spans="1:26" ht="10.5" customHeight="1" x14ac:dyDescent="0.2">
      <c r="A303" s="343"/>
      <c r="B303" s="343"/>
      <c r="C303" s="343"/>
      <c r="D303" s="343"/>
      <c r="E303" s="343"/>
      <c r="F303" s="343"/>
      <c r="G303" s="343"/>
      <c r="H303" s="343"/>
      <c r="I303" s="343"/>
      <c r="J303" s="343"/>
      <c r="K303" s="343"/>
      <c r="L303" s="343"/>
      <c r="M303" s="343"/>
      <c r="N303" s="343"/>
      <c r="O303" s="343"/>
      <c r="P303" s="343"/>
      <c r="Q303" s="343"/>
      <c r="R303" s="343"/>
      <c r="S303" s="343"/>
      <c r="T303" s="343"/>
      <c r="U303" s="343"/>
      <c r="V303" s="343"/>
      <c r="W303" s="343"/>
      <c r="X303" s="343"/>
      <c r="Y303" s="343"/>
      <c r="Z303" s="343"/>
    </row>
    <row r="304" spans="1:26" ht="10.5" customHeight="1" x14ac:dyDescent="0.2">
      <c r="A304" s="343"/>
      <c r="B304" s="343"/>
      <c r="C304" s="343"/>
      <c r="D304" s="343"/>
      <c r="E304" s="343"/>
      <c r="F304" s="343"/>
      <c r="G304" s="343"/>
      <c r="H304" s="343"/>
      <c r="I304" s="343"/>
      <c r="J304" s="343"/>
      <c r="K304" s="343"/>
      <c r="L304" s="343"/>
      <c r="M304" s="343"/>
      <c r="N304" s="343"/>
      <c r="O304" s="343"/>
      <c r="P304" s="343"/>
      <c r="Q304" s="343"/>
      <c r="R304" s="343"/>
      <c r="S304" s="343"/>
      <c r="T304" s="343"/>
      <c r="U304" s="343"/>
      <c r="V304" s="343"/>
      <c r="W304" s="343"/>
      <c r="X304" s="343"/>
      <c r="Y304" s="343"/>
      <c r="Z304" s="343"/>
    </row>
    <row r="305" spans="1:26" ht="10.5" customHeight="1" x14ac:dyDescent="0.2">
      <c r="A305" s="343"/>
      <c r="B305" s="343"/>
      <c r="C305" s="343"/>
      <c r="D305" s="343"/>
      <c r="E305" s="343"/>
      <c r="F305" s="343"/>
      <c r="G305" s="343"/>
      <c r="H305" s="343"/>
      <c r="I305" s="343"/>
      <c r="J305" s="343"/>
      <c r="K305" s="343"/>
      <c r="L305" s="343"/>
      <c r="M305" s="343"/>
      <c r="N305" s="343"/>
      <c r="O305" s="343"/>
      <c r="P305" s="343"/>
      <c r="Q305" s="343"/>
      <c r="R305" s="343"/>
      <c r="S305" s="343"/>
      <c r="T305" s="343"/>
      <c r="U305" s="343"/>
      <c r="V305" s="343"/>
      <c r="W305" s="343"/>
      <c r="X305" s="343"/>
      <c r="Y305" s="343"/>
      <c r="Z305" s="343"/>
    </row>
    <row r="306" spans="1:26" ht="10.5" customHeight="1" x14ac:dyDescent="0.2">
      <c r="A306" s="343"/>
      <c r="B306" s="343"/>
      <c r="C306" s="343"/>
      <c r="D306" s="343"/>
      <c r="E306" s="343"/>
      <c r="F306" s="343"/>
      <c r="G306" s="343"/>
      <c r="H306" s="343"/>
      <c r="I306" s="343"/>
      <c r="J306" s="343"/>
      <c r="K306" s="343"/>
      <c r="L306" s="343"/>
      <c r="M306" s="343"/>
      <c r="N306" s="343"/>
      <c r="O306" s="343"/>
      <c r="P306" s="343"/>
      <c r="Q306" s="343"/>
      <c r="R306" s="343"/>
      <c r="S306" s="343"/>
      <c r="T306" s="343"/>
      <c r="U306" s="343"/>
      <c r="V306" s="343"/>
      <c r="W306" s="343"/>
      <c r="X306" s="343"/>
      <c r="Y306" s="343"/>
      <c r="Z306" s="343"/>
    </row>
    <row r="307" spans="1:26" ht="10.5" customHeight="1" x14ac:dyDescent="0.2">
      <c r="A307" s="343"/>
      <c r="B307" s="343"/>
      <c r="C307" s="343"/>
      <c r="D307" s="343"/>
      <c r="E307" s="343"/>
      <c r="F307" s="343"/>
      <c r="G307" s="343"/>
      <c r="H307" s="343"/>
      <c r="I307" s="343"/>
      <c r="J307" s="343"/>
      <c r="K307" s="343"/>
      <c r="L307" s="343"/>
      <c r="M307" s="343"/>
      <c r="N307" s="343"/>
      <c r="O307" s="343"/>
      <c r="P307" s="343"/>
      <c r="Q307" s="343"/>
      <c r="R307" s="343"/>
      <c r="S307" s="343"/>
      <c r="T307" s="343"/>
      <c r="U307" s="343"/>
      <c r="V307" s="343"/>
      <c r="W307" s="343"/>
      <c r="X307" s="343"/>
      <c r="Y307" s="343"/>
      <c r="Z307" s="343"/>
    </row>
    <row r="308" spans="1:26" ht="10.5" customHeight="1" x14ac:dyDescent="0.2">
      <c r="A308" s="343"/>
      <c r="B308" s="343"/>
      <c r="C308" s="343"/>
      <c r="D308" s="343"/>
      <c r="E308" s="343"/>
      <c r="F308" s="343"/>
      <c r="G308" s="343"/>
      <c r="H308" s="343"/>
      <c r="I308" s="343"/>
      <c r="J308" s="343"/>
      <c r="K308" s="343"/>
      <c r="L308" s="343"/>
      <c r="M308" s="343"/>
      <c r="N308" s="343"/>
      <c r="O308" s="343"/>
      <c r="P308" s="343"/>
      <c r="Q308" s="343"/>
      <c r="R308" s="343"/>
      <c r="S308" s="343"/>
      <c r="T308" s="343"/>
      <c r="U308" s="343"/>
      <c r="V308" s="343"/>
      <c r="W308" s="343"/>
      <c r="X308" s="343"/>
      <c r="Y308" s="343"/>
      <c r="Z308" s="343"/>
    </row>
    <row r="309" spans="1:26" ht="10.5" customHeight="1" x14ac:dyDescent="0.2">
      <c r="A309" s="343"/>
      <c r="B309" s="343"/>
      <c r="C309" s="343"/>
      <c r="D309" s="343"/>
      <c r="E309" s="343"/>
      <c r="F309" s="343"/>
      <c r="G309" s="343"/>
      <c r="H309" s="343"/>
      <c r="I309" s="343"/>
      <c r="J309" s="343"/>
      <c r="K309" s="343"/>
      <c r="L309" s="343"/>
      <c r="M309" s="343"/>
      <c r="N309" s="343"/>
      <c r="O309" s="343"/>
      <c r="P309" s="343"/>
      <c r="Q309" s="343"/>
      <c r="R309" s="343"/>
      <c r="S309" s="343"/>
      <c r="T309" s="343"/>
      <c r="U309" s="343"/>
      <c r="V309" s="343"/>
      <c r="W309" s="343"/>
      <c r="X309" s="343"/>
      <c r="Y309" s="343"/>
      <c r="Z309" s="343"/>
    </row>
    <row r="310" spans="1:26" ht="10.5" customHeight="1" x14ac:dyDescent="0.2">
      <c r="A310" s="343"/>
      <c r="B310" s="343"/>
      <c r="C310" s="343"/>
      <c r="D310" s="343"/>
      <c r="E310" s="343"/>
      <c r="F310" s="343"/>
      <c r="G310" s="343"/>
      <c r="H310" s="343"/>
      <c r="I310" s="343"/>
      <c r="J310" s="343"/>
      <c r="K310" s="343"/>
      <c r="L310" s="343"/>
      <c r="M310" s="343"/>
      <c r="N310" s="343"/>
      <c r="O310" s="343"/>
      <c r="P310" s="343"/>
      <c r="Q310" s="343"/>
      <c r="R310" s="343"/>
      <c r="S310" s="343"/>
      <c r="T310" s="343"/>
      <c r="U310" s="343"/>
      <c r="V310" s="343"/>
      <c r="W310" s="343"/>
      <c r="X310" s="343"/>
      <c r="Y310" s="343"/>
      <c r="Z310" s="343"/>
    </row>
    <row r="311" spans="1:26" ht="10.5" customHeight="1" x14ac:dyDescent="0.2">
      <c r="A311" s="343"/>
      <c r="B311" s="343"/>
      <c r="C311" s="343"/>
      <c r="D311" s="343"/>
      <c r="E311" s="343"/>
      <c r="F311" s="343"/>
      <c r="G311" s="343"/>
      <c r="H311" s="343"/>
      <c r="I311" s="343"/>
      <c r="J311" s="343"/>
      <c r="K311" s="343"/>
      <c r="L311" s="343"/>
      <c r="M311" s="343"/>
      <c r="N311" s="343"/>
      <c r="O311" s="343"/>
      <c r="P311" s="343"/>
      <c r="Q311" s="343"/>
      <c r="R311" s="343"/>
      <c r="S311" s="343"/>
      <c r="T311" s="343"/>
      <c r="U311" s="343"/>
      <c r="V311" s="343"/>
      <c r="W311" s="343"/>
      <c r="X311" s="343"/>
      <c r="Y311" s="343"/>
      <c r="Z311" s="343"/>
    </row>
    <row r="312" spans="1:26" ht="10.5" customHeight="1" x14ac:dyDescent="0.2">
      <c r="A312" s="343"/>
      <c r="B312" s="343"/>
      <c r="C312" s="343"/>
      <c r="D312" s="343"/>
      <c r="E312" s="343"/>
      <c r="F312" s="343"/>
      <c r="G312" s="343"/>
      <c r="H312" s="343"/>
      <c r="I312" s="343"/>
      <c r="J312" s="343"/>
      <c r="K312" s="343"/>
      <c r="L312" s="343"/>
      <c r="M312" s="343"/>
      <c r="N312" s="343"/>
      <c r="O312" s="343"/>
      <c r="P312" s="343"/>
      <c r="Q312" s="343"/>
      <c r="R312" s="343"/>
      <c r="S312" s="343"/>
      <c r="T312" s="343"/>
      <c r="U312" s="343"/>
      <c r="V312" s="343"/>
      <c r="W312" s="343"/>
      <c r="X312" s="343"/>
      <c r="Y312" s="343"/>
      <c r="Z312" s="343"/>
    </row>
    <row r="313" spans="1:26" ht="10.5" customHeight="1" x14ac:dyDescent="0.2">
      <c r="A313" s="343"/>
      <c r="B313" s="343"/>
      <c r="C313" s="343"/>
      <c r="D313" s="343"/>
      <c r="E313" s="343"/>
      <c r="F313" s="343"/>
      <c r="G313" s="343"/>
      <c r="H313" s="343"/>
      <c r="I313" s="343"/>
      <c r="J313" s="343"/>
      <c r="K313" s="343"/>
      <c r="L313" s="343"/>
      <c r="M313" s="343"/>
      <c r="N313" s="343"/>
      <c r="O313" s="343"/>
      <c r="P313" s="343"/>
      <c r="Q313" s="343"/>
      <c r="R313" s="343"/>
      <c r="S313" s="343"/>
      <c r="T313" s="343"/>
      <c r="U313" s="343"/>
      <c r="V313" s="343"/>
      <c r="W313" s="343"/>
      <c r="X313" s="343"/>
      <c r="Y313" s="343"/>
      <c r="Z313" s="343"/>
    </row>
    <row r="314" spans="1:26" ht="10.5" customHeight="1" x14ac:dyDescent="0.2">
      <c r="A314" s="343"/>
      <c r="B314" s="343"/>
      <c r="C314" s="343"/>
      <c r="D314" s="343"/>
      <c r="E314" s="343"/>
      <c r="F314" s="343"/>
      <c r="G314" s="343"/>
      <c r="H314" s="343"/>
      <c r="I314" s="343"/>
      <c r="J314" s="343"/>
      <c r="K314" s="343"/>
      <c r="L314" s="343"/>
      <c r="M314" s="343"/>
      <c r="N314" s="343"/>
      <c r="O314" s="343"/>
      <c r="P314" s="343"/>
      <c r="Q314" s="343"/>
      <c r="R314" s="343"/>
      <c r="S314" s="343"/>
      <c r="T314" s="343"/>
      <c r="U314" s="343"/>
      <c r="V314" s="343"/>
      <c r="W314" s="343"/>
      <c r="X314" s="343"/>
      <c r="Y314" s="343"/>
      <c r="Z314" s="343"/>
    </row>
    <row r="315" spans="1:26" ht="10.5" customHeight="1" x14ac:dyDescent="0.2">
      <c r="A315" s="343"/>
      <c r="B315" s="343"/>
      <c r="C315" s="343"/>
      <c r="D315" s="343"/>
      <c r="E315" s="343"/>
      <c r="F315" s="343"/>
      <c r="G315" s="343"/>
      <c r="H315" s="343"/>
      <c r="I315" s="343"/>
      <c r="J315" s="343"/>
      <c r="K315" s="343"/>
      <c r="L315" s="343"/>
      <c r="M315" s="343"/>
      <c r="N315" s="343"/>
      <c r="O315" s="343"/>
      <c r="P315" s="343"/>
      <c r="Q315" s="343"/>
      <c r="R315" s="343"/>
      <c r="S315" s="343"/>
      <c r="T315" s="343"/>
      <c r="U315" s="343"/>
      <c r="V315" s="343"/>
      <c r="W315" s="343"/>
      <c r="X315" s="343"/>
      <c r="Y315" s="343"/>
      <c r="Z315" s="343"/>
    </row>
    <row r="316" spans="1:26" ht="10.5" customHeight="1" x14ac:dyDescent="0.2">
      <c r="A316" s="343"/>
      <c r="B316" s="343"/>
      <c r="C316" s="343"/>
      <c r="D316" s="343"/>
      <c r="E316" s="343"/>
      <c r="F316" s="343"/>
      <c r="G316" s="343"/>
      <c r="H316" s="343"/>
      <c r="I316" s="343"/>
      <c r="J316" s="343"/>
      <c r="K316" s="343"/>
      <c r="L316" s="343"/>
      <c r="M316" s="343"/>
      <c r="N316" s="343"/>
      <c r="O316" s="343"/>
      <c r="P316" s="343"/>
      <c r="Q316" s="343"/>
      <c r="R316" s="343"/>
      <c r="S316" s="343"/>
      <c r="T316" s="343"/>
      <c r="U316" s="343"/>
      <c r="V316" s="343"/>
      <c r="W316" s="343"/>
      <c r="X316" s="343"/>
      <c r="Y316" s="343"/>
      <c r="Z316" s="343"/>
    </row>
    <row r="317" spans="1:26" ht="10.5" customHeight="1" x14ac:dyDescent="0.2">
      <c r="A317" s="343"/>
      <c r="B317" s="343"/>
      <c r="C317" s="343"/>
      <c r="D317" s="343"/>
      <c r="E317" s="343"/>
      <c r="F317" s="343"/>
      <c r="G317" s="343"/>
      <c r="H317" s="343"/>
      <c r="I317" s="343"/>
      <c r="J317" s="343"/>
      <c r="K317" s="343"/>
      <c r="L317" s="343"/>
      <c r="M317" s="343"/>
      <c r="N317" s="343"/>
      <c r="O317" s="343"/>
      <c r="P317" s="343"/>
      <c r="Q317" s="343"/>
      <c r="R317" s="343"/>
      <c r="S317" s="343"/>
      <c r="T317" s="343"/>
      <c r="U317" s="343"/>
      <c r="V317" s="343"/>
      <c r="W317" s="343"/>
      <c r="X317" s="343"/>
      <c r="Y317" s="343"/>
      <c r="Z317" s="343"/>
    </row>
    <row r="318" spans="1:26" ht="10.5" customHeight="1" x14ac:dyDescent="0.2">
      <c r="A318" s="343"/>
      <c r="B318" s="343"/>
      <c r="C318" s="343"/>
      <c r="D318" s="343"/>
      <c r="E318" s="343"/>
      <c r="F318" s="343"/>
      <c r="G318" s="343"/>
      <c r="H318" s="343"/>
      <c r="I318" s="343"/>
      <c r="J318" s="343"/>
      <c r="K318" s="343"/>
      <c r="L318" s="343"/>
      <c r="M318" s="343"/>
      <c r="N318" s="343"/>
      <c r="O318" s="343"/>
      <c r="P318" s="343"/>
      <c r="Q318" s="343"/>
      <c r="R318" s="343"/>
      <c r="S318" s="343"/>
      <c r="T318" s="343"/>
      <c r="U318" s="343"/>
      <c r="V318" s="343"/>
      <c r="W318" s="343"/>
      <c r="X318" s="343"/>
      <c r="Y318" s="343"/>
      <c r="Z318" s="343"/>
    </row>
    <row r="319" spans="1:26" ht="10.5" customHeight="1" x14ac:dyDescent="0.2">
      <c r="A319" s="343"/>
      <c r="B319" s="343"/>
      <c r="C319" s="343"/>
      <c r="D319" s="343"/>
      <c r="E319" s="343"/>
      <c r="F319" s="343"/>
      <c r="G319" s="343"/>
      <c r="H319" s="343"/>
      <c r="I319" s="343"/>
      <c r="J319" s="343"/>
      <c r="K319" s="343"/>
      <c r="L319" s="343"/>
      <c r="M319" s="343"/>
      <c r="N319" s="343"/>
      <c r="O319" s="343"/>
      <c r="P319" s="343"/>
      <c r="Q319" s="343"/>
      <c r="R319" s="343"/>
      <c r="S319" s="343"/>
      <c r="T319" s="343"/>
      <c r="U319" s="343"/>
      <c r="V319" s="343"/>
      <c r="W319" s="343"/>
      <c r="X319" s="343"/>
      <c r="Y319" s="343"/>
      <c r="Z319" s="343"/>
    </row>
    <row r="320" spans="1:26" ht="10.5" customHeight="1" x14ac:dyDescent="0.2">
      <c r="A320" s="343"/>
      <c r="B320" s="343"/>
      <c r="C320" s="343"/>
      <c r="D320" s="343"/>
      <c r="E320" s="343"/>
      <c r="F320" s="343"/>
      <c r="G320" s="343"/>
      <c r="H320" s="343"/>
      <c r="I320" s="343"/>
      <c r="J320" s="343"/>
      <c r="K320" s="343"/>
      <c r="L320" s="343"/>
      <c r="M320" s="343"/>
      <c r="N320" s="343"/>
      <c r="O320" s="343"/>
      <c r="P320" s="343"/>
      <c r="Q320" s="343"/>
      <c r="R320" s="343"/>
      <c r="S320" s="343"/>
      <c r="T320" s="343"/>
      <c r="U320" s="343"/>
      <c r="V320" s="343"/>
      <c r="W320" s="343"/>
      <c r="X320" s="343"/>
      <c r="Y320" s="343"/>
      <c r="Z320" s="343"/>
    </row>
    <row r="321" spans="1:26" ht="10.5" customHeight="1" x14ac:dyDescent="0.2">
      <c r="A321" s="343"/>
      <c r="B321" s="343"/>
      <c r="C321" s="343"/>
      <c r="D321" s="343"/>
      <c r="E321" s="343"/>
      <c r="F321" s="343"/>
      <c r="G321" s="343"/>
      <c r="H321" s="343"/>
      <c r="I321" s="343"/>
      <c r="J321" s="343"/>
      <c r="K321" s="343"/>
      <c r="L321" s="343"/>
      <c r="M321" s="343"/>
      <c r="N321" s="343"/>
      <c r="O321" s="343"/>
      <c r="P321" s="343"/>
      <c r="Q321" s="343"/>
      <c r="R321" s="343"/>
      <c r="S321" s="343"/>
      <c r="T321" s="343"/>
      <c r="U321" s="343"/>
      <c r="V321" s="343"/>
      <c r="W321" s="343"/>
      <c r="X321" s="343"/>
      <c r="Y321" s="343"/>
      <c r="Z321" s="343"/>
    </row>
    <row r="322" spans="1:26" ht="10.5" customHeight="1" x14ac:dyDescent="0.2">
      <c r="A322" s="343"/>
      <c r="B322" s="343"/>
      <c r="C322" s="343"/>
      <c r="D322" s="343"/>
      <c r="E322" s="343"/>
      <c r="F322" s="343"/>
      <c r="G322" s="343"/>
      <c r="H322" s="343"/>
      <c r="I322" s="343"/>
      <c r="J322" s="343"/>
      <c r="K322" s="343"/>
      <c r="L322" s="343"/>
      <c r="M322" s="343"/>
      <c r="N322" s="343"/>
      <c r="O322" s="343"/>
      <c r="P322" s="343"/>
      <c r="Q322" s="343"/>
      <c r="R322" s="343"/>
      <c r="S322" s="343"/>
      <c r="T322" s="343"/>
      <c r="U322" s="343"/>
      <c r="V322" s="343"/>
      <c r="W322" s="343"/>
      <c r="X322" s="343"/>
      <c r="Y322" s="343"/>
      <c r="Z322" s="343"/>
    </row>
    <row r="323" spans="1:26" ht="10.5" customHeight="1" x14ac:dyDescent="0.2">
      <c r="A323" s="343"/>
      <c r="B323" s="343"/>
      <c r="C323" s="343"/>
      <c r="D323" s="343"/>
      <c r="E323" s="343"/>
      <c r="F323" s="343"/>
      <c r="G323" s="343"/>
      <c r="H323" s="343"/>
      <c r="I323" s="343"/>
      <c r="J323" s="343"/>
      <c r="K323" s="343"/>
      <c r="L323" s="343"/>
      <c r="M323" s="343"/>
      <c r="N323" s="343"/>
      <c r="O323" s="343"/>
      <c r="P323" s="343"/>
      <c r="Q323" s="343"/>
      <c r="R323" s="343"/>
      <c r="S323" s="343"/>
      <c r="T323" s="343"/>
      <c r="U323" s="343"/>
      <c r="V323" s="343"/>
      <c r="W323" s="343"/>
      <c r="X323" s="343"/>
      <c r="Y323" s="343"/>
      <c r="Z323" s="343"/>
    </row>
    <row r="324" spans="1:26" ht="10.5" customHeight="1" x14ac:dyDescent="0.2">
      <c r="A324" s="343"/>
      <c r="B324" s="343"/>
      <c r="C324" s="343"/>
      <c r="D324" s="343"/>
      <c r="E324" s="343"/>
      <c r="F324" s="343"/>
      <c r="G324" s="343"/>
      <c r="H324" s="343"/>
      <c r="I324" s="343"/>
      <c r="J324" s="343"/>
      <c r="K324" s="343"/>
      <c r="L324" s="343"/>
      <c r="M324" s="343"/>
      <c r="N324" s="343"/>
      <c r="O324" s="343"/>
      <c r="P324" s="343"/>
      <c r="Q324" s="343"/>
      <c r="R324" s="343"/>
      <c r="S324" s="343"/>
      <c r="T324" s="343"/>
      <c r="U324" s="343"/>
      <c r="V324" s="343"/>
      <c r="W324" s="343"/>
      <c r="X324" s="343"/>
      <c r="Y324" s="343"/>
      <c r="Z324" s="343"/>
    </row>
    <row r="325" spans="1:26" ht="10.5" customHeight="1" x14ac:dyDescent="0.2">
      <c r="A325" s="343"/>
      <c r="B325" s="343"/>
      <c r="C325" s="343"/>
      <c r="D325" s="343"/>
      <c r="E325" s="343"/>
      <c r="F325" s="343"/>
      <c r="G325" s="343"/>
      <c r="H325" s="343"/>
      <c r="I325" s="343"/>
      <c r="J325" s="343"/>
      <c r="K325" s="343"/>
      <c r="L325" s="343"/>
      <c r="M325" s="343"/>
      <c r="N325" s="343"/>
      <c r="O325" s="343"/>
      <c r="P325" s="343"/>
      <c r="Q325" s="343"/>
      <c r="R325" s="343"/>
      <c r="S325" s="343"/>
      <c r="T325" s="343"/>
      <c r="U325" s="343"/>
      <c r="V325" s="343"/>
      <c r="W325" s="343"/>
      <c r="X325" s="343"/>
      <c r="Y325" s="343"/>
      <c r="Z325" s="343"/>
    </row>
    <row r="326" spans="1:26" ht="10.5" customHeight="1" x14ac:dyDescent="0.2">
      <c r="A326" s="343"/>
      <c r="B326" s="343"/>
      <c r="C326" s="343"/>
      <c r="D326" s="343"/>
      <c r="E326" s="343"/>
      <c r="F326" s="343"/>
      <c r="G326" s="343"/>
      <c r="H326" s="343"/>
      <c r="I326" s="343"/>
      <c r="J326" s="343"/>
      <c r="K326" s="343"/>
      <c r="L326" s="343"/>
      <c r="M326" s="343"/>
      <c r="N326" s="343"/>
      <c r="O326" s="343"/>
      <c r="P326" s="343"/>
      <c r="Q326" s="343"/>
      <c r="R326" s="343"/>
      <c r="S326" s="343"/>
      <c r="T326" s="343"/>
      <c r="U326" s="343"/>
      <c r="V326" s="343"/>
      <c r="W326" s="343"/>
      <c r="X326" s="343"/>
      <c r="Y326" s="343"/>
      <c r="Z326" s="343"/>
    </row>
    <row r="327" spans="1:26" ht="10.5" customHeight="1" x14ac:dyDescent="0.2">
      <c r="A327" s="343"/>
      <c r="B327" s="343"/>
      <c r="C327" s="343"/>
      <c r="D327" s="343"/>
      <c r="E327" s="343"/>
      <c r="F327" s="343"/>
      <c r="G327" s="343"/>
      <c r="H327" s="343"/>
      <c r="I327" s="343"/>
      <c r="J327" s="343"/>
      <c r="K327" s="343"/>
      <c r="L327" s="343"/>
      <c r="M327" s="343"/>
      <c r="N327" s="343"/>
      <c r="O327" s="343"/>
      <c r="P327" s="343"/>
      <c r="Q327" s="343"/>
      <c r="R327" s="343"/>
      <c r="S327" s="343"/>
      <c r="T327" s="343"/>
      <c r="U327" s="343"/>
      <c r="V327" s="343"/>
      <c r="W327" s="343"/>
      <c r="X327" s="343"/>
      <c r="Y327" s="343"/>
      <c r="Z327" s="343"/>
    </row>
    <row r="328" spans="1:26" ht="10.5" customHeight="1" x14ac:dyDescent="0.2">
      <c r="A328" s="343"/>
      <c r="B328" s="343"/>
      <c r="C328" s="343"/>
      <c r="D328" s="343"/>
      <c r="E328" s="343"/>
      <c r="F328" s="343"/>
      <c r="G328" s="343"/>
      <c r="H328" s="343"/>
      <c r="I328" s="343"/>
      <c r="J328" s="343"/>
      <c r="K328" s="343"/>
      <c r="L328" s="343"/>
      <c r="M328" s="343"/>
      <c r="N328" s="343"/>
      <c r="O328" s="343"/>
      <c r="P328" s="343"/>
      <c r="Q328" s="343"/>
      <c r="R328" s="343"/>
      <c r="S328" s="343"/>
      <c r="T328" s="343"/>
      <c r="U328" s="343"/>
      <c r="V328" s="343"/>
      <c r="W328" s="343"/>
      <c r="X328" s="343"/>
      <c r="Y328" s="343"/>
      <c r="Z328" s="343"/>
    </row>
    <row r="329" spans="1:26" ht="10.5" customHeight="1" x14ac:dyDescent="0.2">
      <c r="A329" s="343"/>
      <c r="B329" s="343"/>
      <c r="C329" s="343"/>
      <c r="D329" s="343"/>
      <c r="E329" s="343"/>
      <c r="F329" s="343"/>
      <c r="G329" s="343"/>
      <c r="H329" s="343"/>
      <c r="I329" s="343"/>
      <c r="J329" s="343"/>
      <c r="K329" s="343"/>
      <c r="L329" s="343"/>
      <c r="M329" s="343"/>
      <c r="N329" s="343"/>
      <c r="O329" s="343"/>
      <c r="P329" s="343"/>
      <c r="Q329" s="343"/>
      <c r="R329" s="343"/>
      <c r="S329" s="343"/>
      <c r="T329" s="343"/>
      <c r="U329" s="343"/>
      <c r="V329" s="343"/>
      <c r="W329" s="343"/>
      <c r="X329" s="343"/>
      <c r="Y329" s="343"/>
      <c r="Z329" s="343"/>
    </row>
    <row r="330" spans="1:26" ht="10.5" customHeight="1" x14ac:dyDescent="0.2">
      <c r="A330" s="343"/>
      <c r="B330" s="343"/>
      <c r="C330" s="343"/>
      <c r="D330" s="343"/>
      <c r="E330" s="343"/>
      <c r="F330" s="343"/>
      <c r="G330" s="343"/>
      <c r="H330" s="343"/>
      <c r="I330" s="343"/>
      <c r="J330" s="343"/>
      <c r="K330" s="343"/>
      <c r="L330" s="343"/>
      <c r="M330" s="343"/>
      <c r="N330" s="343"/>
      <c r="O330" s="343"/>
      <c r="P330" s="343"/>
      <c r="Q330" s="343"/>
      <c r="R330" s="343"/>
      <c r="S330" s="343"/>
      <c r="T330" s="343"/>
      <c r="U330" s="343"/>
      <c r="V330" s="343"/>
      <c r="W330" s="343"/>
      <c r="X330" s="343"/>
      <c r="Y330" s="343"/>
      <c r="Z330" s="343"/>
    </row>
    <row r="331" spans="1:26" ht="10.5" customHeight="1" x14ac:dyDescent="0.2">
      <c r="A331" s="343"/>
      <c r="B331" s="343"/>
      <c r="C331" s="343"/>
      <c r="D331" s="343"/>
      <c r="E331" s="343"/>
      <c r="F331" s="343"/>
      <c r="G331" s="343"/>
      <c r="H331" s="343"/>
      <c r="I331" s="343"/>
      <c r="J331" s="343"/>
      <c r="K331" s="343"/>
      <c r="L331" s="343"/>
      <c r="M331" s="343"/>
      <c r="N331" s="343"/>
      <c r="O331" s="343"/>
      <c r="P331" s="343"/>
      <c r="Q331" s="343"/>
      <c r="R331" s="343"/>
      <c r="S331" s="343"/>
      <c r="T331" s="343"/>
      <c r="U331" s="343"/>
      <c r="V331" s="343"/>
      <c r="W331" s="343"/>
      <c r="X331" s="343"/>
      <c r="Y331" s="343"/>
      <c r="Z331" s="343"/>
    </row>
    <row r="332" spans="1:26" ht="10.5" customHeight="1" x14ac:dyDescent="0.2">
      <c r="A332" s="343"/>
      <c r="B332" s="343"/>
      <c r="C332" s="343"/>
      <c r="D332" s="343"/>
      <c r="E332" s="343"/>
      <c r="F332" s="343"/>
      <c r="G332" s="343"/>
      <c r="H332" s="343"/>
      <c r="I332" s="343"/>
      <c r="J332" s="343"/>
      <c r="K332" s="343"/>
      <c r="L332" s="343"/>
      <c r="M332" s="343"/>
      <c r="N332" s="343"/>
      <c r="O332" s="343"/>
      <c r="P332" s="343"/>
      <c r="Q332" s="343"/>
      <c r="R332" s="343"/>
      <c r="S332" s="343"/>
      <c r="T332" s="343"/>
      <c r="U332" s="343"/>
      <c r="V332" s="343"/>
      <c r="W332" s="343"/>
      <c r="X332" s="343"/>
      <c r="Y332" s="343"/>
      <c r="Z332" s="343"/>
    </row>
    <row r="333" spans="1:26" ht="10.5" customHeight="1" x14ac:dyDescent="0.2">
      <c r="A333" s="343"/>
      <c r="B333" s="343"/>
      <c r="C333" s="343"/>
      <c r="D333" s="343"/>
      <c r="E333" s="343"/>
      <c r="F333" s="343"/>
      <c r="G333" s="343"/>
      <c r="H333" s="343"/>
      <c r="I333" s="343"/>
      <c r="J333" s="343"/>
      <c r="K333" s="343"/>
      <c r="L333" s="343"/>
      <c r="M333" s="343"/>
      <c r="N333" s="343"/>
      <c r="O333" s="343"/>
      <c r="P333" s="343"/>
      <c r="Q333" s="343"/>
      <c r="R333" s="343"/>
      <c r="S333" s="343"/>
      <c r="T333" s="343"/>
      <c r="U333" s="343"/>
      <c r="V333" s="343"/>
      <c r="W333" s="343"/>
      <c r="X333" s="343"/>
      <c r="Y333" s="343"/>
      <c r="Z333" s="343"/>
    </row>
    <row r="334" spans="1:26" ht="10.5" customHeight="1" x14ac:dyDescent="0.2">
      <c r="A334" s="343"/>
      <c r="B334" s="343"/>
      <c r="C334" s="343"/>
      <c r="D334" s="343"/>
      <c r="E334" s="343"/>
      <c r="F334" s="343"/>
      <c r="G334" s="343"/>
      <c r="H334" s="343"/>
      <c r="I334" s="343"/>
      <c r="J334" s="343"/>
      <c r="K334" s="343"/>
      <c r="L334" s="343"/>
      <c r="M334" s="343"/>
      <c r="N334" s="343"/>
      <c r="O334" s="343"/>
      <c r="P334" s="343"/>
      <c r="Q334" s="343"/>
      <c r="R334" s="343"/>
      <c r="S334" s="343"/>
      <c r="T334" s="343"/>
      <c r="U334" s="343"/>
      <c r="V334" s="343"/>
      <c r="W334" s="343"/>
      <c r="X334" s="343"/>
      <c r="Y334" s="343"/>
      <c r="Z334" s="343"/>
    </row>
    <row r="335" spans="1:26" ht="10.5" customHeight="1" x14ac:dyDescent="0.2">
      <c r="A335" s="343"/>
      <c r="B335" s="343"/>
      <c r="C335" s="343"/>
      <c r="D335" s="343"/>
      <c r="E335" s="343"/>
      <c r="F335" s="343"/>
      <c r="G335" s="343"/>
      <c r="H335" s="343"/>
      <c r="I335" s="343"/>
      <c r="J335" s="343"/>
      <c r="K335" s="343"/>
      <c r="L335" s="343"/>
      <c r="M335" s="343"/>
      <c r="N335" s="343"/>
      <c r="O335" s="343"/>
      <c r="P335" s="343"/>
      <c r="Q335" s="343"/>
      <c r="R335" s="343"/>
      <c r="S335" s="343"/>
      <c r="T335" s="343"/>
      <c r="U335" s="343"/>
      <c r="V335" s="343"/>
      <c r="W335" s="343"/>
      <c r="X335" s="343"/>
      <c r="Y335" s="343"/>
      <c r="Z335" s="343"/>
    </row>
    <row r="336" spans="1:26" ht="10.5" customHeight="1" x14ac:dyDescent="0.2">
      <c r="A336" s="343"/>
      <c r="B336" s="343"/>
      <c r="C336" s="343"/>
      <c r="D336" s="343"/>
      <c r="E336" s="343"/>
      <c r="F336" s="343"/>
      <c r="G336" s="343"/>
      <c r="H336" s="343"/>
      <c r="I336" s="343"/>
      <c r="J336" s="343"/>
      <c r="K336" s="343"/>
      <c r="L336" s="343"/>
      <c r="M336" s="343"/>
      <c r="N336" s="343"/>
      <c r="O336" s="343"/>
      <c r="P336" s="343"/>
      <c r="Q336" s="343"/>
      <c r="R336" s="343"/>
      <c r="S336" s="343"/>
      <c r="T336" s="343"/>
      <c r="U336" s="343"/>
      <c r="V336" s="343"/>
      <c r="W336" s="343"/>
      <c r="X336" s="343"/>
      <c r="Y336" s="343"/>
      <c r="Z336" s="343"/>
    </row>
    <row r="337" spans="1:26" ht="10.5" customHeight="1" x14ac:dyDescent="0.2">
      <c r="A337" s="343"/>
      <c r="B337" s="343"/>
      <c r="C337" s="343"/>
      <c r="D337" s="343"/>
      <c r="E337" s="343"/>
      <c r="F337" s="343"/>
      <c r="G337" s="343"/>
      <c r="H337" s="343"/>
      <c r="I337" s="343"/>
      <c r="J337" s="343"/>
      <c r="K337" s="343"/>
      <c r="L337" s="343"/>
      <c r="M337" s="343"/>
      <c r="N337" s="343"/>
      <c r="O337" s="343"/>
      <c r="P337" s="343"/>
      <c r="Q337" s="343"/>
      <c r="R337" s="343"/>
      <c r="S337" s="343"/>
      <c r="T337" s="343"/>
      <c r="U337" s="343"/>
      <c r="V337" s="343"/>
      <c r="W337" s="343"/>
      <c r="X337" s="343"/>
      <c r="Y337" s="343"/>
      <c r="Z337" s="343"/>
    </row>
    <row r="338" spans="1:26" ht="10.5" customHeight="1" x14ac:dyDescent="0.2">
      <c r="A338" s="343"/>
      <c r="B338" s="343"/>
      <c r="C338" s="343"/>
      <c r="D338" s="343"/>
      <c r="E338" s="343"/>
      <c r="F338" s="343"/>
      <c r="G338" s="343"/>
      <c r="H338" s="343"/>
      <c r="I338" s="343"/>
      <c r="J338" s="343"/>
      <c r="K338" s="343"/>
      <c r="L338" s="343"/>
      <c r="M338" s="343"/>
      <c r="N338" s="343"/>
      <c r="O338" s="343"/>
      <c r="P338" s="343"/>
      <c r="Q338" s="343"/>
      <c r="R338" s="343"/>
      <c r="S338" s="343"/>
      <c r="T338" s="343"/>
      <c r="U338" s="343"/>
      <c r="V338" s="343"/>
      <c r="W338" s="343"/>
      <c r="X338" s="343"/>
      <c r="Y338" s="343"/>
      <c r="Z338" s="343"/>
    </row>
    <row r="339" spans="1:26" ht="10.5" customHeight="1" x14ac:dyDescent="0.2">
      <c r="A339" s="343"/>
      <c r="B339" s="343"/>
      <c r="C339" s="343"/>
      <c r="D339" s="343"/>
      <c r="E339" s="343"/>
      <c r="F339" s="343"/>
      <c r="G339" s="343"/>
      <c r="H339" s="343"/>
      <c r="I339" s="343"/>
      <c r="J339" s="343"/>
      <c r="K339" s="343"/>
      <c r="L339" s="343"/>
      <c r="M339" s="343"/>
      <c r="N339" s="343"/>
      <c r="O339" s="343"/>
      <c r="P339" s="343"/>
      <c r="Q339" s="343"/>
      <c r="R339" s="343"/>
      <c r="S339" s="343"/>
      <c r="T339" s="343"/>
      <c r="U339" s="343"/>
      <c r="V339" s="343"/>
      <c r="W339" s="343"/>
      <c r="X339" s="343"/>
      <c r="Y339" s="343"/>
      <c r="Z339" s="343"/>
    </row>
    <row r="340" spans="1:26" ht="10.5" customHeight="1" x14ac:dyDescent="0.2">
      <c r="A340" s="343"/>
      <c r="B340" s="343"/>
      <c r="C340" s="343"/>
      <c r="D340" s="343"/>
      <c r="E340" s="343"/>
      <c r="F340" s="343"/>
      <c r="G340" s="343"/>
      <c r="H340" s="343"/>
      <c r="I340" s="343"/>
      <c r="J340" s="343"/>
      <c r="K340" s="343"/>
      <c r="L340" s="343"/>
      <c r="M340" s="343"/>
      <c r="N340" s="343"/>
      <c r="O340" s="343"/>
      <c r="P340" s="343"/>
      <c r="Q340" s="343"/>
      <c r="R340" s="343"/>
      <c r="S340" s="343"/>
      <c r="T340" s="343"/>
      <c r="U340" s="343"/>
      <c r="V340" s="343"/>
      <c r="W340" s="343"/>
      <c r="X340" s="343"/>
      <c r="Y340" s="343"/>
      <c r="Z340" s="343"/>
    </row>
    <row r="341" spans="1:26" ht="10.5" customHeight="1" x14ac:dyDescent="0.2">
      <c r="A341" s="343"/>
      <c r="B341" s="343"/>
      <c r="C341" s="343"/>
      <c r="D341" s="343"/>
      <c r="E341" s="343"/>
      <c r="F341" s="343"/>
      <c r="G341" s="343"/>
      <c r="H341" s="343"/>
      <c r="I341" s="343"/>
      <c r="J341" s="343"/>
      <c r="K341" s="343"/>
      <c r="L341" s="343"/>
      <c r="M341" s="343"/>
      <c r="N341" s="343"/>
      <c r="O341" s="343"/>
      <c r="P341" s="343"/>
      <c r="Q341" s="343"/>
      <c r="R341" s="343"/>
      <c r="S341" s="343"/>
      <c r="T341" s="343"/>
      <c r="U341" s="343"/>
      <c r="V341" s="343"/>
      <c r="W341" s="343"/>
      <c r="X341" s="343"/>
      <c r="Y341" s="343"/>
      <c r="Z341" s="343"/>
    </row>
    <row r="342" spans="1:26" ht="10.5" customHeight="1" x14ac:dyDescent="0.2">
      <c r="A342" s="343"/>
      <c r="B342" s="343"/>
      <c r="C342" s="343"/>
      <c r="D342" s="343"/>
      <c r="E342" s="343"/>
      <c r="F342" s="343"/>
      <c r="G342" s="343"/>
      <c r="H342" s="343"/>
      <c r="I342" s="343"/>
      <c r="J342" s="343"/>
      <c r="K342" s="343"/>
      <c r="L342" s="343"/>
      <c r="M342" s="343"/>
      <c r="N342" s="343"/>
      <c r="O342" s="343"/>
      <c r="P342" s="343"/>
      <c r="Q342" s="343"/>
      <c r="R342" s="343"/>
      <c r="S342" s="343"/>
      <c r="T342" s="343"/>
      <c r="U342" s="343"/>
      <c r="V342" s="343"/>
      <c r="W342" s="343"/>
      <c r="X342" s="343"/>
      <c r="Y342" s="343"/>
      <c r="Z342" s="343"/>
    </row>
    <row r="343" spans="1:26" ht="10.5" customHeight="1" x14ac:dyDescent="0.2">
      <c r="A343" s="343"/>
      <c r="B343" s="343"/>
      <c r="C343" s="343"/>
      <c r="D343" s="343"/>
      <c r="E343" s="343"/>
      <c r="F343" s="343"/>
      <c r="G343" s="343"/>
      <c r="H343" s="343"/>
      <c r="I343" s="343"/>
      <c r="J343" s="343"/>
      <c r="K343" s="343"/>
      <c r="L343" s="343"/>
      <c r="M343" s="343"/>
      <c r="N343" s="343"/>
      <c r="O343" s="343"/>
      <c r="P343" s="343"/>
      <c r="Q343" s="343"/>
      <c r="R343" s="343"/>
      <c r="S343" s="343"/>
      <c r="T343" s="343"/>
      <c r="U343" s="343"/>
      <c r="V343" s="343"/>
      <c r="W343" s="343"/>
      <c r="X343" s="343"/>
      <c r="Y343" s="343"/>
      <c r="Z343" s="343"/>
    </row>
    <row r="344" spans="1:26" ht="10.5" customHeight="1" x14ac:dyDescent="0.2">
      <c r="A344" s="343"/>
      <c r="B344" s="343"/>
      <c r="C344" s="343"/>
      <c r="D344" s="343"/>
      <c r="E344" s="343"/>
      <c r="F344" s="343"/>
      <c r="G344" s="343"/>
      <c r="H344" s="343"/>
      <c r="I344" s="343"/>
      <c r="J344" s="343"/>
      <c r="K344" s="343"/>
      <c r="L344" s="343"/>
      <c r="M344" s="343"/>
      <c r="N344" s="343"/>
      <c r="O344" s="343"/>
      <c r="P344" s="343"/>
      <c r="Q344" s="343"/>
      <c r="R344" s="343"/>
      <c r="S344" s="343"/>
      <c r="T344" s="343"/>
      <c r="U344" s="343"/>
      <c r="V344" s="343"/>
      <c r="W344" s="343"/>
      <c r="X344" s="343"/>
      <c r="Y344" s="343"/>
      <c r="Z344" s="343"/>
    </row>
    <row r="345" spans="1:26" ht="10.5" customHeight="1" x14ac:dyDescent="0.2">
      <c r="A345" s="343"/>
      <c r="B345" s="343"/>
      <c r="C345" s="343"/>
      <c r="D345" s="343"/>
      <c r="E345" s="343"/>
      <c r="F345" s="343"/>
      <c r="G345" s="343"/>
      <c r="H345" s="343"/>
      <c r="I345" s="343"/>
      <c r="J345" s="343"/>
      <c r="K345" s="343"/>
      <c r="L345" s="343"/>
      <c r="M345" s="343"/>
      <c r="N345" s="343"/>
      <c r="O345" s="343"/>
      <c r="P345" s="343"/>
      <c r="Q345" s="343"/>
      <c r="R345" s="343"/>
      <c r="S345" s="343"/>
      <c r="T345" s="343"/>
      <c r="U345" s="343"/>
      <c r="V345" s="343"/>
      <c r="W345" s="343"/>
      <c r="X345" s="343"/>
      <c r="Y345" s="343"/>
      <c r="Z345" s="343"/>
    </row>
    <row r="346" spans="1:26" ht="10.5" customHeight="1" x14ac:dyDescent="0.2">
      <c r="A346" s="343"/>
      <c r="B346" s="343"/>
      <c r="C346" s="343"/>
      <c r="D346" s="343"/>
      <c r="E346" s="343"/>
      <c r="F346" s="343"/>
      <c r="G346" s="343"/>
      <c r="H346" s="343"/>
      <c r="I346" s="343"/>
      <c r="J346" s="343"/>
      <c r="K346" s="343"/>
      <c r="L346" s="343"/>
      <c r="M346" s="343"/>
      <c r="N346" s="343"/>
      <c r="O346" s="343"/>
      <c r="P346" s="343"/>
      <c r="Q346" s="343"/>
      <c r="R346" s="343"/>
      <c r="S346" s="343"/>
      <c r="T346" s="343"/>
      <c r="U346" s="343"/>
      <c r="V346" s="343"/>
      <c r="W346" s="343"/>
      <c r="X346" s="343"/>
      <c r="Y346" s="343"/>
      <c r="Z346" s="343"/>
    </row>
    <row r="347" spans="1:26" ht="10.5" customHeight="1" x14ac:dyDescent="0.2">
      <c r="A347" s="343"/>
      <c r="B347" s="343"/>
      <c r="C347" s="343"/>
      <c r="D347" s="343"/>
      <c r="E347" s="343"/>
      <c r="F347" s="343"/>
      <c r="G347" s="343"/>
      <c r="H347" s="343"/>
      <c r="I347" s="343"/>
      <c r="J347" s="343"/>
      <c r="K347" s="343"/>
      <c r="L347" s="343"/>
      <c r="M347" s="343"/>
      <c r="N347" s="343"/>
      <c r="O347" s="343"/>
      <c r="P347" s="343"/>
      <c r="Q347" s="343"/>
      <c r="R347" s="343"/>
      <c r="S347" s="343"/>
      <c r="T347" s="343"/>
      <c r="U347" s="343"/>
      <c r="V347" s="343"/>
      <c r="W347" s="343"/>
      <c r="X347" s="343"/>
      <c r="Y347" s="343"/>
      <c r="Z347" s="343"/>
    </row>
    <row r="348" spans="1:26" ht="10.5" customHeight="1" x14ac:dyDescent="0.2">
      <c r="A348" s="343"/>
      <c r="B348" s="343"/>
      <c r="C348" s="343"/>
      <c r="D348" s="343"/>
      <c r="E348" s="343"/>
      <c r="F348" s="343"/>
      <c r="G348" s="343"/>
      <c r="H348" s="343"/>
      <c r="I348" s="343"/>
      <c r="J348" s="343"/>
      <c r="K348" s="343"/>
      <c r="L348" s="343"/>
      <c r="M348" s="343"/>
      <c r="N348" s="343"/>
      <c r="O348" s="343"/>
      <c r="P348" s="343"/>
      <c r="Q348" s="343"/>
      <c r="R348" s="343"/>
      <c r="S348" s="343"/>
      <c r="T348" s="343"/>
      <c r="U348" s="343"/>
      <c r="V348" s="343"/>
      <c r="W348" s="343"/>
      <c r="X348" s="343"/>
      <c r="Y348" s="343"/>
      <c r="Z348" s="343"/>
    </row>
    <row r="349" spans="1:26" ht="10.5" customHeight="1" x14ac:dyDescent="0.2">
      <c r="A349" s="343"/>
      <c r="B349" s="343"/>
      <c r="C349" s="343"/>
      <c r="D349" s="343"/>
      <c r="E349" s="343"/>
      <c r="F349" s="343"/>
      <c r="G349" s="343"/>
      <c r="H349" s="343"/>
      <c r="I349" s="343"/>
      <c r="J349" s="343"/>
      <c r="K349" s="343"/>
      <c r="L349" s="343"/>
      <c r="M349" s="343"/>
      <c r="N349" s="343"/>
      <c r="O349" s="343"/>
      <c r="P349" s="343"/>
      <c r="Q349" s="343"/>
      <c r="R349" s="343"/>
      <c r="S349" s="343"/>
      <c r="T349" s="343"/>
      <c r="U349" s="343"/>
      <c r="V349" s="343"/>
      <c r="W349" s="343"/>
      <c r="X349" s="343"/>
      <c r="Y349" s="343"/>
      <c r="Z349" s="343"/>
    </row>
    <row r="350" spans="1:26" ht="10.5" customHeight="1" x14ac:dyDescent="0.2">
      <c r="A350" s="343"/>
      <c r="B350" s="343"/>
      <c r="C350" s="343"/>
      <c r="D350" s="343"/>
      <c r="E350" s="343"/>
      <c r="F350" s="343"/>
      <c r="G350" s="343"/>
      <c r="H350" s="343"/>
      <c r="I350" s="343"/>
      <c r="J350" s="343"/>
      <c r="K350" s="343"/>
      <c r="L350" s="343"/>
      <c r="M350" s="343"/>
      <c r="N350" s="343"/>
      <c r="O350" s="343"/>
      <c r="P350" s="343"/>
      <c r="Q350" s="343"/>
      <c r="R350" s="343"/>
      <c r="S350" s="343"/>
      <c r="T350" s="343"/>
      <c r="U350" s="343"/>
      <c r="V350" s="343"/>
      <c r="W350" s="343"/>
      <c r="X350" s="343"/>
      <c r="Y350" s="343"/>
      <c r="Z350" s="343"/>
    </row>
    <row r="351" spans="1:26" ht="10.5" customHeight="1" x14ac:dyDescent="0.2">
      <c r="A351" s="343"/>
      <c r="B351" s="343"/>
      <c r="C351" s="343"/>
      <c r="D351" s="343"/>
      <c r="E351" s="343"/>
      <c r="F351" s="343"/>
      <c r="G351" s="343"/>
      <c r="H351" s="343"/>
      <c r="I351" s="343"/>
      <c r="J351" s="343"/>
      <c r="K351" s="343"/>
      <c r="L351" s="343"/>
      <c r="M351" s="343"/>
      <c r="N351" s="343"/>
      <c r="O351" s="343"/>
      <c r="P351" s="343"/>
      <c r="Q351" s="343"/>
      <c r="R351" s="343"/>
      <c r="S351" s="343"/>
      <c r="T351" s="343"/>
      <c r="U351" s="343"/>
      <c r="V351" s="343"/>
      <c r="W351" s="343"/>
      <c r="X351" s="343"/>
      <c r="Y351" s="343"/>
      <c r="Z351" s="343"/>
    </row>
    <row r="352" spans="1:26" ht="10.5" customHeight="1" x14ac:dyDescent="0.2">
      <c r="A352" s="343"/>
      <c r="B352" s="343"/>
      <c r="C352" s="343"/>
      <c r="D352" s="343"/>
      <c r="E352" s="343"/>
      <c r="F352" s="343"/>
      <c r="G352" s="343"/>
      <c r="H352" s="343"/>
      <c r="I352" s="343"/>
      <c r="J352" s="343"/>
      <c r="K352" s="343"/>
      <c r="L352" s="343"/>
      <c r="M352" s="343"/>
      <c r="N352" s="343"/>
      <c r="O352" s="343"/>
      <c r="P352" s="343"/>
      <c r="Q352" s="343"/>
      <c r="R352" s="343"/>
      <c r="S352" s="343"/>
      <c r="T352" s="343"/>
      <c r="U352" s="343"/>
      <c r="V352" s="343"/>
      <c r="W352" s="343"/>
      <c r="X352" s="343"/>
      <c r="Y352" s="343"/>
      <c r="Z352" s="343"/>
    </row>
    <row r="353" spans="1:26" ht="10.5" customHeight="1" x14ac:dyDescent="0.2">
      <c r="A353" s="343"/>
      <c r="B353" s="343"/>
      <c r="C353" s="343"/>
      <c r="D353" s="343"/>
      <c r="E353" s="343"/>
      <c r="F353" s="343"/>
      <c r="G353" s="343"/>
      <c r="H353" s="343"/>
      <c r="I353" s="343"/>
      <c r="J353" s="343"/>
      <c r="K353" s="343"/>
      <c r="L353" s="343"/>
      <c r="M353" s="343"/>
      <c r="N353" s="343"/>
      <c r="O353" s="343"/>
      <c r="P353" s="343"/>
      <c r="Q353" s="343"/>
      <c r="R353" s="343"/>
      <c r="S353" s="343"/>
      <c r="T353" s="343"/>
      <c r="U353" s="343"/>
      <c r="V353" s="343"/>
      <c r="W353" s="343"/>
      <c r="X353" s="343"/>
      <c r="Y353" s="343"/>
      <c r="Z353" s="343"/>
    </row>
    <row r="354" spans="1:26" ht="10.5" customHeight="1" x14ac:dyDescent="0.2">
      <c r="A354" s="343"/>
      <c r="B354" s="343"/>
      <c r="C354" s="343"/>
      <c r="D354" s="343"/>
      <c r="E354" s="343"/>
      <c r="F354" s="343"/>
      <c r="G354" s="343"/>
      <c r="H354" s="343"/>
      <c r="I354" s="343"/>
      <c r="J354" s="343"/>
      <c r="K354" s="343"/>
      <c r="L354" s="343"/>
      <c r="M354" s="343"/>
      <c r="N354" s="343"/>
      <c r="O354" s="343"/>
      <c r="P354" s="343"/>
      <c r="Q354" s="343"/>
      <c r="R354" s="343"/>
      <c r="S354" s="343"/>
      <c r="T354" s="343"/>
      <c r="U354" s="343"/>
      <c r="V354" s="343"/>
      <c r="W354" s="343"/>
      <c r="X354" s="343"/>
      <c r="Y354" s="343"/>
      <c r="Z354" s="343"/>
    </row>
    <row r="355" spans="1:26" ht="10.5" customHeight="1" x14ac:dyDescent="0.2">
      <c r="A355" s="343"/>
      <c r="B355" s="343"/>
      <c r="C355" s="343"/>
      <c r="D355" s="343"/>
      <c r="E355" s="343"/>
      <c r="F355" s="343"/>
      <c r="G355" s="343"/>
      <c r="H355" s="343"/>
      <c r="I355" s="343"/>
      <c r="J355" s="343"/>
      <c r="K355" s="343"/>
      <c r="L355" s="343"/>
      <c r="M355" s="343"/>
      <c r="N355" s="343"/>
      <c r="O355" s="343"/>
      <c r="P355" s="343"/>
      <c r="Q355" s="343"/>
      <c r="R355" s="343"/>
      <c r="S355" s="343"/>
      <c r="T355" s="343"/>
      <c r="U355" s="343"/>
      <c r="V355" s="343"/>
      <c r="W355" s="343"/>
      <c r="X355" s="343"/>
      <c r="Y355" s="343"/>
      <c r="Z355" s="343"/>
    </row>
    <row r="356" spans="1:26" ht="10.5" customHeight="1" x14ac:dyDescent="0.2">
      <c r="A356" s="343"/>
      <c r="B356" s="343"/>
      <c r="C356" s="343"/>
      <c r="D356" s="343"/>
      <c r="E356" s="343"/>
      <c r="F356" s="343"/>
      <c r="G356" s="343"/>
      <c r="H356" s="343"/>
      <c r="I356" s="343"/>
      <c r="J356" s="343"/>
      <c r="K356" s="343"/>
      <c r="L356" s="343"/>
      <c r="M356" s="343"/>
      <c r="N356" s="343"/>
      <c r="O356" s="343"/>
      <c r="P356" s="343"/>
      <c r="Q356" s="343"/>
      <c r="R356" s="343"/>
      <c r="S356" s="343"/>
      <c r="T356" s="343"/>
      <c r="U356" s="343"/>
      <c r="V356" s="343"/>
      <c r="W356" s="343"/>
      <c r="X356" s="343"/>
      <c r="Y356" s="343"/>
      <c r="Z356" s="343"/>
    </row>
    <row r="357" spans="1:26" ht="10.5" customHeight="1" x14ac:dyDescent="0.2">
      <c r="A357" s="343"/>
      <c r="B357" s="343"/>
      <c r="C357" s="343"/>
      <c r="D357" s="343"/>
      <c r="E357" s="343"/>
      <c r="F357" s="343"/>
      <c r="G357" s="343"/>
      <c r="H357" s="343"/>
      <c r="I357" s="343"/>
      <c r="J357" s="343"/>
      <c r="K357" s="343"/>
      <c r="L357" s="343"/>
      <c r="M357" s="343"/>
      <c r="N357" s="343"/>
      <c r="O357" s="343"/>
      <c r="P357" s="343"/>
      <c r="Q357" s="343"/>
      <c r="R357" s="343"/>
      <c r="S357" s="343"/>
      <c r="T357" s="343"/>
      <c r="U357" s="343"/>
      <c r="V357" s="343"/>
      <c r="W357" s="343"/>
      <c r="X357" s="343"/>
      <c r="Y357" s="343"/>
      <c r="Z357" s="343"/>
    </row>
    <row r="358" spans="1:26" ht="10.5" customHeight="1" x14ac:dyDescent="0.2">
      <c r="A358" s="343"/>
      <c r="B358" s="343"/>
      <c r="C358" s="343"/>
      <c r="D358" s="343"/>
      <c r="E358" s="343"/>
      <c r="F358" s="343"/>
      <c r="G358" s="343"/>
      <c r="H358" s="343"/>
      <c r="I358" s="343"/>
      <c r="J358" s="343"/>
      <c r="K358" s="343"/>
      <c r="L358" s="343"/>
      <c r="M358" s="343"/>
      <c r="N358" s="343"/>
      <c r="O358" s="343"/>
      <c r="P358" s="343"/>
      <c r="Q358" s="343"/>
      <c r="R358" s="343"/>
      <c r="S358" s="343"/>
      <c r="T358" s="343"/>
      <c r="U358" s="343"/>
      <c r="V358" s="343"/>
      <c r="W358" s="343"/>
      <c r="X358" s="343"/>
      <c r="Y358" s="343"/>
      <c r="Z358" s="343"/>
    </row>
    <row r="359" spans="1:26" ht="10.5" customHeight="1" x14ac:dyDescent="0.2">
      <c r="A359" s="343"/>
      <c r="B359" s="343"/>
      <c r="C359" s="343"/>
      <c r="D359" s="343"/>
      <c r="E359" s="343"/>
      <c r="F359" s="343"/>
      <c r="G359" s="343"/>
      <c r="H359" s="343"/>
      <c r="I359" s="343"/>
      <c r="J359" s="343"/>
      <c r="K359" s="343"/>
      <c r="L359" s="343"/>
      <c r="M359" s="343"/>
      <c r="N359" s="343"/>
      <c r="O359" s="343"/>
      <c r="P359" s="343"/>
      <c r="Q359" s="343"/>
      <c r="R359" s="343"/>
      <c r="S359" s="343"/>
      <c r="T359" s="343"/>
      <c r="U359" s="343"/>
      <c r="V359" s="343"/>
      <c r="W359" s="343"/>
      <c r="X359" s="343"/>
      <c r="Y359" s="343"/>
      <c r="Z359" s="343"/>
    </row>
    <row r="360" spans="1:26" ht="10.5" customHeight="1" x14ac:dyDescent="0.2">
      <c r="A360" s="343"/>
      <c r="B360" s="343"/>
      <c r="C360" s="343"/>
      <c r="D360" s="343"/>
      <c r="E360" s="343"/>
      <c r="F360" s="343"/>
      <c r="G360" s="343"/>
      <c r="H360" s="343"/>
      <c r="I360" s="343"/>
      <c r="J360" s="343"/>
      <c r="K360" s="343"/>
      <c r="L360" s="343"/>
      <c r="M360" s="343"/>
      <c r="N360" s="343"/>
      <c r="O360" s="343"/>
      <c r="P360" s="343"/>
      <c r="Q360" s="343"/>
      <c r="R360" s="343"/>
      <c r="S360" s="343"/>
      <c r="T360" s="343"/>
      <c r="U360" s="343"/>
      <c r="V360" s="343"/>
      <c r="W360" s="343"/>
      <c r="X360" s="343"/>
      <c r="Y360" s="343"/>
      <c r="Z360" s="343"/>
    </row>
    <row r="361" spans="1:26" ht="10.5" customHeight="1" x14ac:dyDescent="0.2">
      <c r="A361" s="343"/>
      <c r="B361" s="343"/>
      <c r="C361" s="343"/>
      <c r="D361" s="343"/>
      <c r="E361" s="343"/>
      <c r="F361" s="343"/>
      <c r="G361" s="343"/>
      <c r="H361" s="343"/>
      <c r="I361" s="343"/>
      <c r="J361" s="343"/>
      <c r="K361" s="343"/>
      <c r="L361" s="343"/>
      <c r="M361" s="343"/>
      <c r="N361" s="343"/>
      <c r="O361" s="343"/>
      <c r="P361" s="343"/>
      <c r="Q361" s="343"/>
      <c r="R361" s="343"/>
      <c r="S361" s="343"/>
      <c r="T361" s="343"/>
      <c r="U361" s="343"/>
      <c r="V361" s="343"/>
      <c r="W361" s="343"/>
      <c r="X361" s="343"/>
      <c r="Y361" s="343"/>
      <c r="Z361" s="343"/>
    </row>
    <row r="362" spans="1:26" ht="10.5" customHeight="1" x14ac:dyDescent="0.2">
      <c r="A362" s="343"/>
      <c r="B362" s="343"/>
      <c r="C362" s="343"/>
      <c r="D362" s="343"/>
      <c r="E362" s="343"/>
      <c r="F362" s="343"/>
      <c r="G362" s="343"/>
      <c r="H362" s="343"/>
      <c r="I362" s="343"/>
      <c r="J362" s="343"/>
      <c r="K362" s="343"/>
      <c r="L362" s="343"/>
      <c r="M362" s="343"/>
      <c r="N362" s="343"/>
      <c r="O362" s="343"/>
      <c r="P362" s="343"/>
      <c r="Q362" s="343"/>
      <c r="R362" s="343"/>
      <c r="S362" s="343"/>
      <c r="T362" s="343"/>
      <c r="U362" s="343"/>
      <c r="V362" s="343"/>
      <c r="W362" s="343"/>
      <c r="X362" s="343"/>
      <c r="Y362" s="343"/>
      <c r="Z362" s="343"/>
    </row>
    <row r="363" spans="1:26" ht="10.5" customHeight="1" x14ac:dyDescent="0.2">
      <c r="A363" s="343"/>
      <c r="B363" s="343"/>
      <c r="C363" s="343"/>
      <c r="D363" s="343"/>
      <c r="E363" s="343"/>
      <c r="F363" s="343"/>
      <c r="G363" s="343"/>
      <c r="H363" s="343"/>
      <c r="I363" s="343"/>
      <c r="J363" s="343"/>
      <c r="K363" s="343"/>
      <c r="L363" s="343"/>
      <c r="M363" s="343"/>
      <c r="N363" s="343"/>
      <c r="O363" s="343"/>
      <c r="P363" s="343"/>
      <c r="Q363" s="343"/>
      <c r="R363" s="343"/>
      <c r="S363" s="343"/>
      <c r="T363" s="343"/>
      <c r="U363" s="343"/>
      <c r="V363" s="343"/>
      <c r="W363" s="343"/>
      <c r="X363" s="343"/>
      <c r="Y363" s="343"/>
      <c r="Z363" s="343"/>
    </row>
    <row r="364" spans="1:26" ht="10.5" customHeight="1" x14ac:dyDescent="0.2">
      <c r="A364" s="343"/>
      <c r="B364" s="343"/>
      <c r="C364" s="343"/>
      <c r="D364" s="343"/>
      <c r="E364" s="343"/>
      <c r="F364" s="343"/>
      <c r="G364" s="343"/>
      <c r="H364" s="343"/>
      <c r="I364" s="343"/>
      <c r="J364" s="343"/>
      <c r="K364" s="343"/>
      <c r="L364" s="343"/>
      <c r="M364" s="343"/>
      <c r="N364" s="343"/>
      <c r="O364" s="343"/>
      <c r="P364" s="343"/>
      <c r="Q364" s="343"/>
      <c r="R364" s="343"/>
      <c r="S364" s="343"/>
      <c r="T364" s="343"/>
      <c r="U364" s="343"/>
      <c r="V364" s="343"/>
      <c r="W364" s="343"/>
      <c r="X364" s="343"/>
      <c r="Y364" s="343"/>
      <c r="Z364" s="343"/>
    </row>
    <row r="365" spans="1:26" ht="10.5" customHeight="1" x14ac:dyDescent="0.2">
      <c r="A365" s="343"/>
      <c r="B365" s="343"/>
      <c r="C365" s="343"/>
      <c r="D365" s="343"/>
      <c r="E365" s="343"/>
      <c r="F365" s="343"/>
      <c r="G365" s="343"/>
      <c r="H365" s="343"/>
      <c r="I365" s="343"/>
      <c r="J365" s="343"/>
      <c r="K365" s="343"/>
      <c r="L365" s="343"/>
      <c r="M365" s="343"/>
      <c r="N365" s="343"/>
      <c r="O365" s="343"/>
      <c r="P365" s="343"/>
      <c r="Q365" s="343"/>
      <c r="R365" s="343"/>
      <c r="S365" s="343"/>
      <c r="T365" s="343"/>
      <c r="U365" s="343"/>
      <c r="V365" s="343"/>
      <c r="W365" s="343"/>
      <c r="X365" s="343"/>
      <c r="Y365" s="343"/>
      <c r="Z365" s="343"/>
    </row>
    <row r="366" spans="1:26" ht="10.5" customHeight="1" x14ac:dyDescent="0.2">
      <c r="A366" s="343"/>
      <c r="B366" s="343"/>
      <c r="C366" s="343"/>
      <c r="D366" s="343"/>
      <c r="E366" s="343"/>
      <c r="F366" s="343"/>
      <c r="G366" s="343"/>
      <c r="H366" s="343"/>
      <c r="I366" s="343"/>
      <c r="J366" s="343"/>
      <c r="K366" s="343"/>
      <c r="L366" s="343"/>
      <c r="M366" s="343"/>
      <c r="N366" s="343"/>
      <c r="O366" s="343"/>
      <c r="P366" s="343"/>
      <c r="Q366" s="343"/>
      <c r="R366" s="343"/>
      <c r="S366" s="343"/>
      <c r="T366" s="343"/>
      <c r="U366" s="343"/>
      <c r="V366" s="343"/>
      <c r="W366" s="343"/>
      <c r="X366" s="343"/>
      <c r="Y366" s="343"/>
      <c r="Z366" s="343"/>
    </row>
    <row r="367" spans="1:26" ht="10.5" customHeight="1" x14ac:dyDescent="0.2">
      <c r="A367" s="343"/>
      <c r="B367" s="343"/>
      <c r="C367" s="343"/>
      <c r="D367" s="343"/>
      <c r="E367" s="343"/>
      <c r="F367" s="343"/>
      <c r="G367" s="343"/>
      <c r="H367" s="343"/>
      <c r="I367" s="343"/>
      <c r="J367" s="343"/>
      <c r="K367" s="343"/>
      <c r="L367" s="343"/>
      <c r="M367" s="343"/>
      <c r="N367" s="343"/>
      <c r="O367" s="343"/>
      <c r="P367" s="343"/>
      <c r="Q367" s="343"/>
      <c r="R367" s="343"/>
      <c r="S367" s="343"/>
      <c r="T367" s="343"/>
      <c r="U367" s="343"/>
      <c r="V367" s="343"/>
      <c r="W367" s="343"/>
      <c r="X367" s="343"/>
      <c r="Y367" s="343"/>
      <c r="Z367" s="343"/>
    </row>
    <row r="368" spans="1:26" ht="10.5" customHeight="1" x14ac:dyDescent="0.2">
      <c r="A368" s="343"/>
      <c r="B368" s="343"/>
      <c r="C368" s="343"/>
      <c r="D368" s="343"/>
      <c r="E368" s="343"/>
      <c r="F368" s="343"/>
      <c r="G368" s="343"/>
      <c r="H368" s="343"/>
      <c r="I368" s="343"/>
      <c r="J368" s="343"/>
      <c r="K368" s="343"/>
      <c r="L368" s="343"/>
      <c r="M368" s="343"/>
      <c r="N368" s="343"/>
      <c r="O368" s="343"/>
      <c r="P368" s="343"/>
      <c r="Q368" s="343"/>
      <c r="R368" s="343"/>
      <c r="S368" s="343"/>
      <c r="T368" s="343"/>
      <c r="U368" s="343"/>
      <c r="V368" s="343"/>
      <c r="W368" s="343"/>
      <c r="X368" s="343"/>
      <c r="Y368" s="343"/>
      <c r="Z368" s="343"/>
    </row>
    <row r="369" spans="1:26" ht="10.5" customHeight="1" x14ac:dyDescent="0.2">
      <c r="A369" s="343"/>
      <c r="B369" s="343"/>
      <c r="C369" s="343"/>
      <c r="D369" s="343"/>
      <c r="E369" s="343"/>
      <c r="F369" s="343"/>
      <c r="G369" s="343"/>
      <c r="H369" s="343"/>
      <c r="I369" s="343"/>
      <c r="J369" s="343"/>
      <c r="K369" s="343"/>
      <c r="L369" s="343"/>
      <c r="M369" s="343"/>
      <c r="N369" s="343"/>
      <c r="O369" s="343"/>
      <c r="P369" s="343"/>
      <c r="Q369" s="343"/>
      <c r="R369" s="343"/>
      <c r="S369" s="343"/>
      <c r="T369" s="343"/>
      <c r="U369" s="343"/>
      <c r="V369" s="343"/>
      <c r="W369" s="343"/>
      <c r="X369" s="343"/>
      <c r="Y369" s="343"/>
      <c r="Z369" s="343"/>
    </row>
    <row r="370" spans="1:26" ht="10.5" customHeight="1" x14ac:dyDescent="0.2">
      <c r="A370" s="343"/>
      <c r="B370" s="343"/>
      <c r="C370" s="343"/>
      <c r="D370" s="343"/>
      <c r="E370" s="343"/>
      <c r="F370" s="343"/>
      <c r="G370" s="343"/>
      <c r="H370" s="343"/>
      <c r="I370" s="343"/>
      <c r="J370" s="343"/>
      <c r="K370" s="343"/>
      <c r="L370" s="343"/>
      <c r="M370" s="343"/>
      <c r="N370" s="343"/>
      <c r="O370" s="343"/>
      <c r="P370" s="343"/>
      <c r="Q370" s="343"/>
      <c r="R370" s="343"/>
      <c r="S370" s="343"/>
      <c r="T370" s="343"/>
      <c r="U370" s="343"/>
      <c r="V370" s="343"/>
      <c r="W370" s="343"/>
      <c r="X370" s="343"/>
      <c r="Y370" s="343"/>
      <c r="Z370" s="343"/>
    </row>
    <row r="371" spans="1:26" ht="10.5" customHeight="1" x14ac:dyDescent="0.2">
      <c r="A371" s="343"/>
      <c r="B371" s="343"/>
      <c r="C371" s="343"/>
      <c r="D371" s="343"/>
      <c r="E371" s="343"/>
      <c r="F371" s="343"/>
      <c r="G371" s="343"/>
      <c r="H371" s="343"/>
      <c r="I371" s="343"/>
      <c r="J371" s="343"/>
      <c r="K371" s="343"/>
      <c r="L371" s="343"/>
      <c r="M371" s="343"/>
      <c r="N371" s="343"/>
      <c r="O371" s="343"/>
      <c r="P371" s="343"/>
      <c r="Q371" s="343"/>
      <c r="R371" s="343"/>
      <c r="S371" s="343"/>
      <c r="T371" s="343"/>
      <c r="U371" s="343"/>
      <c r="V371" s="343"/>
      <c r="W371" s="343"/>
      <c r="X371" s="343"/>
      <c r="Y371" s="343"/>
      <c r="Z371" s="343"/>
    </row>
    <row r="372" spans="1:26" ht="10.5" customHeight="1" x14ac:dyDescent="0.2">
      <c r="A372" s="343"/>
      <c r="B372" s="343"/>
      <c r="C372" s="343"/>
      <c r="D372" s="343"/>
      <c r="E372" s="343"/>
      <c r="F372" s="343"/>
      <c r="G372" s="343"/>
      <c r="H372" s="343"/>
      <c r="I372" s="343"/>
      <c r="J372" s="343"/>
      <c r="K372" s="343"/>
      <c r="L372" s="343"/>
      <c r="M372" s="343"/>
      <c r="N372" s="343"/>
      <c r="O372" s="343"/>
      <c r="P372" s="343"/>
      <c r="Q372" s="343"/>
      <c r="R372" s="343"/>
      <c r="S372" s="343"/>
      <c r="T372" s="343"/>
      <c r="U372" s="343"/>
      <c r="V372" s="343"/>
      <c r="W372" s="343"/>
      <c r="X372" s="343"/>
      <c r="Y372" s="343"/>
      <c r="Z372" s="343"/>
    </row>
    <row r="373" spans="1:26" ht="10.5" customHeight="1" x14ac:dyDescent="0.2">
      <c r="A373" s="343"/>
      <c r="B373" s="343"/>
      <c r="C373" s="343"/>
      <c r="D373" s="343"/>
      <c r="E373" s="343"/>
      <c r="F373" s="343"/>
      <c r="G373" s="343"/>
      <c r="H373" s="343"/>
      <c r="I373" s="343"/>
      <c r="J373" s="343"/>
      <c r="K373" s="343"/>
      <c r="L373" s="343"/>
      <c r="M373" s="343"/>
      <c r="N373" s="343"/>
      <c r="O373" s="343"/>
      <c r="P373" s="343"/>
      <c r="Q373" s="343"/>
      <c r="R373" s="343"/>
      <c r="S373" s="343"/>
      <c r="T373" s="343"/>
      <c r="U373" s="343"/>
      <c r="V373" s="343"/>
      <c r="W373" s="343"/>
      <c r="X373" s="343"/>
      <c r="Y373" s="343"/>
      <c r="Z373" s="343"/>
    </row>
    <row r="374" spans="1:26" ht="10.5" customHeight="1" x14ac:dyDescent="0.2">
      <c r="A374" s="343"/>
      <c r="B374" s="343"/>
      <c r="C374" s="343"/>
      <c r="D374" s="343"/>
      <c r="E374" s="343"/>
      <c r="F374" s="343"/>
      <c r="G374" s="343"/>
      <c r="H374" s="343"/>
      <c r="I374" s="343"/>
      <c r="J374" s="343"/>
      <c r="K374" s="343"/>
      <c r="L374" s="343"/>
      <c r="M374" s="343"/>
      <c r="N374" s="343"/>
      <c r="O374" s="343"/>
      <c r="P374" s="343"/>
      <c r="Q374" s="343"/>
      <c r="R374" s="343"/>
      <c r="S374" s="343"/>
      <c r="T374" s="343"/>
      <c r="U374" s="343"/>
      <c r="V374" s="343"/>
      <c r="W374" s="343"/>
      <c r="X374" s="343"/>
      <c r="Y374" s="343"/>
      <c r="Z374" s="343"/>
    </row>
    <row r="375" spans="1:26" ht="10.5" customHeight="1" x14ac:dyDescent="0.2">
      <c r="A375" s="343"/>
      <c r="B375" s="343"/>
      <c r="C375" s="343"/>
      <c r="D375" s="343"/>
      <c r="E375" s="343"/>
      <c r="F375" s="343"/>
      <c r="G375" s="343"/>
      <c r="H375" s="343"/>
      <c r="I375" s="343"/>
      <c r="J375" s="343"/>
      <c r="K375" s="343"/>
      <c r="L375" s="343"/>
      <c r="M375" s="343"/>
      <c r="N375" s="343"/>
      <c r="O375" s="343"/>
      <c r="P375" s="343"/>
      <c r="Q375" s="343"/>
      <c r="R375" s="343"/>
      <c r="S375" s="343"/>
      <c r="T375" s="343"/>
      <c r="U375" s="343"/>
      <c r="V375" s="343"/>
      <c r="W375" s="343"/>
      <c r="X375" s="343"/>
      <c r="Y375" s="343"/>
      <c r="Z375" s="343"/>
    </row>
    <row r="376" spans="1:26" ht="10.5" customHeight="1" x14ac:dyDescent="0.2">
      <c r="A376" s="343"/>
      <c r="B376" s="343"/>
      <c r="C376" s="343"/>
      <c r="D376" s="343"/>
      <c r="E376" s="343"/>
      <c r="F376" s="343"/>
      <c r="G376" s="343"/>
      <c r="H376" s="343"/>
      <c r="I376" s="343"/>
      <c r="J376" s="343"/>
      <c r="K376" s="343"/>
      <c r="L376" s="343"/>
      <c r="M376" s="343"/>
      <c r="N376" s="343"/>
      <c r="O376" s="343"/>
      <c r="P376" s="343"/>
      <c r="Q376" s="343"/>
      <c r="R376" s="343"/>
      <c r="S376" s="343"/>
      <c r="T376" s="343"/>
      <c r="U376" s="343"/>
      <c r="V376" s="343"/>
      <c r="W376" s="343"/>
      <c r="X376" s="343"/>
      <c r="Y376" s="343"/>
      <c r="Z376" s="343"/>
    </row>
    <row r="377" spans="1:26" ht="10.5" customHeight="1" x14ac:dyDescent="0.2">
      <c r="A377" s="343"/>
      <c r="B377" s="343"/>
      <c r="C377" s="343"/>
      <c r="D377" s="343"/>
      <c r="E377" s="343"/>
      <c r="F377" s="343"/>
      <c r="G377" s="343"/>
      <c r="H377" s="343"/>
      <c r="I377" s="343"/>
      <c r="J377" s="343"/>
      <c r="K377" s="343"/>
      <c r="L377" s="343"/>
      <c r="M377" s="343"/>
      <c r="N377" s="343"/>
      <c r="O377" s="343"/>
      <c r="P377" s="343"/>
      <c r="Q377" s="343"/>
      <c r="R377" s="343"/>
      <c r="S377" s="343"/>
      <c r="T377" s="343"/>
      <c r="U377" s="343"/>
      <c r="V377" s="343"/>
      <c r="W377" s="343"/>
      <c r="X377" s="343"/>
      <c r="Y377" s="343"/>
      <c r="Z377" s="343"/>
    </row>
    <row r="378" spans="1:26" ht="10.5" customHeight="1" x14ac:dyDescent="0.2">
      <c r="A378" s="343"/>
      <c r="B378" s="343"/>
      <c r="C378" s="343"/>
      <c r="D378" s="343"/>
      <c r="E378" s="343"/>
      <c r="F378" s="343"/>
      <c r="G378" s="343"/>
      <c r="H378" s="343"/>
      <c r="I378" s="343"/>
      <c r="J378" s="343"/>
      <c r="K378" s="343"/>
      <c r="L378" s="343"/>
      <c r="M378" s="343"/>
      <c r="N378" s="343"/>
      <c r="O378" s="343"/>
      <c r="P378" s="343"/>
      <c r="Q378" s="343"/>
      <c r="R378" s="343"/>
      <c r="S378" s="343"/>
      <c r="T378" s="343"/>
      <c r="U378" s="343"/>
      <c r="V378" s="343"/>
      <c r="W378" s="343"/>
      <c r="X378" s="343"/>
      <c r="Y378" s="343"/>
      <c r="Z378" s="343"/>
    </row>
    <row r="379" spans="1:26" ht="10.5" customHeight="1" x14ac:dyDescent="0.2">
      <c r="A379" s="343"/>
      <c r="B379" s="343"/>
      <c r="C379" s="343"/>
      <c r="D379" s="343"/>
      <c r="E379" s="343"/>
      <c r="F379" s="343"/>
      <c r="G379" s="343"/>
      <c r="H379" s="343"/>
      <c r="I379" s="343"/>
      <c r="J379" s="343"/>
      <c r="K379" s="343"/>
      <c r="L379" s="343"/>
      <c r="M379" s="343"/>
      <c r="N379" s="343"/>
      <c r="O379" s="343"/>
      <c r="P379" s="343"/>
      <c r="Q379" s="343"/>
      <c r="R379" s="343"/>
      <c r="S379" s="343"/>
      <c r="T379" s="343"/>
      <c r="U379" s="343"/>
      <c r="V379" s="343"/>
      <c r="W379" s="343"/>
      <c r="X379" s="343"/>
      <c r="Y379" s="343"/>
      <c r="Z379" s="343"/>
    </row>
    <row r="380" spans="1:26" ht="10.5" customHeight="1" x14ac:dyDescent="0.2">
      <c r="A380" s="343"/>
      <c r="B380" s="343"/>
      <c r="C380" s="343"/>
      <c r="D380" s="343"/>
      <c r="E380" s="343"/>
      <c r="F380" s="343"/>
      <c r="G380" s="343"/>
      <c r="H380" s="343"/>
      <c r="I380" s="343"/>
      <c r="J380" s="343"/>
      <c r="K380" s="343"/>
      <c r="L380" s="343"/>
      <c r="M380" s="343"/>
      <c r="N380" s="343"/>
      <c r="O380" s="343"/>
      <c r="P380" s="343"/>
      <c r="Q380" s="343"/>
      <c r="R380" s="343"/>
      <c r="S380" s="343"/>
      <c r="T380" s="343"/>
      <c r="U380" s="343"/>
      <c r="V380" s="343"/>
      <c r="W380" s="343"/>
      <c r="X380" s="343"/>
      <c r="Y380" s="343"/>
      <c r="Z380" s="343"/>
    </row>
    <row r="381" spans="1:26" ht="10.5" customHeight="1" x14ac:dyDescent="0.2">
      <c r="A381" s="343"/>
      <c r="B381" s="343"/>
      <c r="C381" s="343"/>
      <c r="D381" s="343"/>
      <c r="E381" s="343"/>
      <c r="F381" s="343"/>
      <c r="G381" s="343"/>
      <c r="H381" s="343"/>
      <c r="I381" s="343"/>
      <c r="J381" s="343"/>
      <c r="K381" s="343"/>
      <c r="L381" s="343"/>
      <c r="M381" s="343"/>
      <c r="N381" s="343"/>
      <c r="O381" s="343"/>
      <c r="P381" s="343"/>
      <c r="Q381" s="343"/>
      <c r="R381" s="343"/>
      <c r="S381" s="343"/>
      <c r="T381" s="343"/>
      <c r="U381" s="343"/>
      <c r="V381" s="343"/>
      <c r="W381" s="343"/>
      <c r="X381" s="343"/>
      <c r="Y381" s="343"/>
      <c r="Z381" s="343"/>
    </row>
    <row r="382" spans="1:26" ht="10.5" customHeight="1" x14ac:dyDescent="0.2">
      <c r="A382" s="343"/>
      <c r="B382" s="343"/>
      <c r="C382" s="343"/>
      <c r="D382" s="343"/>
      <c r="E382" s="343"/>
      <c r="F382" s="343"/>
      <c r="G382" s="343"/>
      <c r="H382" s="343"/>
      <c r="I382" s="343"/>
      <c r="J382" s="343"/>
      <c r="K382" s="343"/>
      <c r="L382" s="343"/>
      <c r="M382" s="343"/>
      <c r="N382" s="343"/>
      <c r="O382" s="343"/>
      <c r="P382" s="343"/>
      <c r="Q382" s="343"/>
      <c r="R382" s="343"/>
      <c r="S382" s="343"/>
      <c r="T382" s="343"/>
      <c r="U382" s="343"/>
      <c r="V382" s="343"/>
      <c r="W382" s="343"/>
      <c r="X382" s="343"/>
      <c r="Y382" s="343"/>
      <c r="Z382" s="343"/>
    </row>
    <row r="383" spans="1:26" ht="10.5" customHeight="1" x14ac:dyDescent="0.2">
      <c r="A383" s="343"/>
      <c r="B383" s="343"/>
      <c r="C383" s="343"/>
      <c r="D383" s="343"/>
      <c r="E383" s="343"/>
      <c r="F383" s="343"/>
      <c r="G383" s="343"/>
      <c r="H383" s="343"/>
      <c r="I383" s="343"/>
      <c r="J383" s="343"/>
      <c r="K383" s="343"/>
      <c r="L383" s="343"/>
      <c r="M383" s="343"/>
      <c r="N383" s="343"/>
      <c r="O383" s="343"/>
      <c r="P383" s="343"/>
      <c r="Q383" s="343"/>
      <c r="R383" s="343"/>
      <c r="S383" s="343"/>
      <c r="T383" s="343"/>
      <c r="U383" s="343"/>
      <c r="V383" s="343"/>
      <c r="W383" s="343"/>
      <c r="X383" s="343"/>
      <c r="Y383" s="343"/>
      <c r="Z383" s="343"/>
    </row>
    <row r="384" spans="1:26" ht="10.5" customHeight="1" x14ac:dyDescent="0.2">
      <c r="A384" s="343"/>
      <c r="B384" s="343"/>
      <c r="C384" s="343"/>
      <c r="D384" s="343"/>
      <c r="E384" s="343"/>
      <c r="F384" s="343"/>
      <c r="G384" s="343"/>
      <c r="H384" s="343"/>
      <c r="I384" s="343"/>
      <c r="J384" s="343"/>
      <c r="K384" s="343"/>
      <c r="L384" s="343"/>
      <c r="M384" s="343"/>
      <c r="N384" s="343"/>
      <c r="O384" s="343"/>
      <c r="P384" s="343"/>
      <c r="Q384" s="343"/>
      <c r="R384" s="343"/>
      <c r="S384" s="343"/>
      <c r="T384" s="343"/>
      <c r="U384" s="343"/>
      <c r="V384" s="343"/>
      <c r="W384" s="343"/>
      <c r="X384" s="343"/>
      <c r="Y384" s="343"/>
      <c r="Z384" s="343"/>
    </row>
    <row r="385" spans="1:26" ht="10.5" customHeight="1" x14ac:dyDescent="0.2">
      <c r="A385" s="343"/>
      <c r="B385" s="343"/>
      <c r="C385" s="343"/>
      <c r="D385" s="343"/>
      <c r="E385" s="343"/>
      <c r="F385" s="343"/>
      <c r="G385" s="343"/>
      <c r="H385" s="343"/>
      <c r="I385" s="343"/>
      <c r="J385" s="343"/>
      <c r="K385" s="343"/>
      <c r="L385" s="343"/>
      <c r="M385" s="343"/>
      <c r="N385" s="343"/>
      <c r="O385" s="343"/>
      <c r="P385" s="343"/>
      <c r="Q385" s="343"/>
      <c r="R385" s="343"/>
      <c r="S385" s="343"/>
      <c r="T385" s="343"/>
      <c r="U385" s="343"/>
      <c r="V385" s="343"/>
      <c r="W385" s="343"/>
      <c r="X385" s="343"/>
      <c r="Y385" s="343"/>
      <c r="Z385" s="343"/>
    </row>
    <row r="386" spans="1:26" ht="10.5" customHeight="1" x14ac:dyDescent="0.2">
      <c r="A386" s="343"/>
      <c r="B386" s="343"/>
      <c r="C386" s="343"/>
      <c r="D386" s="343"/>
      <c r="E386" s="343"/>
      <c r="F386" s="343"/>
      <c r="G386" s="343"/>
      <c r="H386" s="343"/>
      <c r="I386" s="343"/>
      <c r="J386" s="343"/>
      <c r="K386" s="343"/>
      <c r="L386" s="343"/>
      <c r="M386" s="343"/>
      <c r="N386" s="343"/>
      <c r="O386" s="343"/>
      <c r="P386" s="343"/>
      <c r="Q386" s="343"/>
      <c r="R386" s="343"/>
      <c r="S386" s="343"/>
      <c r="T386" s="343"/>
      <c r="U386" s="343"/>
      <c r="V386" s="343"/>
      <c r="W386" s="343"/>
      <c r="X386" s="343"/>
      <c r="Y386" s="343"/>
      <c r="Z386" s="343"/>
    </row>
    <row r="387" spans="1:26" ht="10.5" customHeight="1" x14ac:dyDescent="0.2">
      <c r="A387" s="343"/>
      <c r="B387" s="343"/>
      <c r="C387" s="343"/>
      <c r="D387" s="343"/>
      <c r="E387" s="343"/>
      <c r="F387" s="343"/>
      <c r="G387" s="343"/>
      <c r="H387" s="343"/>
      <c r="I387" s="343"/>
      <c r="J387" s="343"/>
      <c r="K387" s="343"/>
      <c r="L387" s="343"/>
      <c r="M387" s="343"/>
      <c r="N387" s="343"/>
      <c r="O387" s="343"/>
      <c r="P387" s="343"/>
      <c r="Q387" s="343"/>
      <c r="R387" s="343"/>
      <c r="S387" s="343"/>
      <c r="T387" s="343"/>
      <c r="U387" s="343"/>
      <c r="V387" s="343"/>
      <c r="W387" s="343"/>
      <c r="X387" s="343"/>
      <c r="Y387" s="343"/>
      <c r="Z387" s="343"/>
    </row>
    <row r="388" spans="1:26" ht="10.5" customHeight="1" x14ac:dyDescent="0.2">
      <c r="A388" s="343"/>
      <c r="B388" s="343"/>
      <c r="C388" s="343"/>
      <c r="D388" s="343"/>
      <c r="E388" s="343"/>
      <c r="F388" s="343"/>
      <c r="G388" s="343"/>
      <c r="H388" s="343"/>
      <c r="I388" s="343"/>
      <c r="J388" s="343"/>
      <c r="K388" s="343"/>
      <c r="L388" s="343"/>
      <c r="M388" s="343"/>
      <c r="N388" s="343"/>
      <c r="O388" s="343"/>
      <c r="P388" s="343"/>
      <c r="Q388" s="343"/>
      <c r="R388" s="343"/>
      <c r="S388" s="343"/>
      <c r="T388" s="343"/>
      <c r="U388" s="343"/>
      <c r="V388" s="343"/>
      <c r="W388" s="343"/>
      <c r="X388" s="343"/>
      <c r="Y388" s="343"/>
      <c r="Z388" s="343"/>
    </row>
    <row r="389" spans="1:26" ht="10.5" customHeight="1" x14ac:dyDescent="0.2">
      <c r="A389" s="343"/>
      <c r="B389" s="343"/>
      <c r="C389" s="343"/>
      <c r="D389" s="343"/>
      <c r="E389" s="343"/>
      <c r="F389" s="343"/>
      <c r="G389" s="343"/>
      <c r="H389" s="343"/>
      <c r="I389" s="343"/>
      <c r="J389" s="343"/>
      <c r="K389" s="343"/>
      <c r="L389" s="343"/>
      <c r="M389" s="343"/>
      <c r="N389" s="343"/>
      <c r="O389" s="343"/>
      <c r="P389" s="343"/>
      <c r="Q389" s="343"/>
      <c r="R389" s="343"/>
      <c r="S389" s="343"/>
      <c r="T389" s="343"/>
      <c r="U389" s="343"/>
      <c r="V389" s="343"/>
      <c r="W389" s="343"/>
      <c r="X389" s="343"/>
      <c r="Y389" s="343"/>
      <c r="Z389" s="343"/>
    </row>
    <row r="390" spans="1:26" ht="10.5" customHeight="1" x14ac:dyDescent="0.2">
      <c r="A390" s="343"/>
      <c r="B390" s="343"/>
      <c r="C390" s="343"/>
      <c r="D390" s="343"/>
      <c r="E390" s="343"/>
      <c r="F390" s="343"/>
      <c r="G390" s="343"/>
      <c r="H390" s="343"/>
      <c r="I390" s="343"/>
      <c r="J390" s="343"/>
      <c r="K390" s="343"/>
      <c r="L390" s="343"/>
      <c r="M390" s="343"/>
      <c r="N390" s="343"/>
      <c r="O390" s="343"/>
      <c r="P390" s="343"/>
      <c r="Q390" s="343"/>
      <c r="R390" s="343"/>
      <c r="S390" s="343"/>
      <c r="T390" s="343"/>
      <c r="U390" s="343"/>
      <c r="V390" s="343"/>
      <c r="W390" s="343"/>
      <c r="X390" s="343"/>
      <c r="Y390" s="343"/>
      <c r="Z390" s="343"/>
    </row>
    <row r="391" spans="1:26" ht="10.5" customHeight="1" x14ac:dyDescent="0.2">
      <c r="A391" s="343"/>
      <c r="B391" s="343"/>
      <c r="C391" s="343"/>
      <c r="D391" s="343"/>
      <c r="E391" s="343"/>
      <c r="F391" s="343"/>
      <c r="G391" s="343"/>
      <c r="H391" s="343"/>
      <c r="I391" s="343"/>
      <c r="J391" s="343"/>
      <c r="K391" s="343"/>
      <c r="L391" s="343"/>
      <c r="M391" s="343"/>
      <c r="N391" s="343"/>
      <c r="O391" s="343"/>
      <c r="P391" s="343"/>
      <c r="Q391" s="343"/>
      <c r="R391" s="343"/>
      <c r="S391" s="343"/>
      <c r="T391" s="343"/>
      <c r="U391" s="343"/>
      <c r="V391" s="343"/>
      <c r="W391" s="343"/>
      <c r="X391" s="343"/>
      <c r="Y391" s="343"/>
      <c r="Z391" s="343"/>
    </row>
    <row r="392" spans="1:26" ht="10.5" customHeight="1" x14ac:dyDescent="0.2">
      <c r="A392" s="343"/>
      <c r="B392" s="343"/>
      <c r="C392" s="343"/>
      <c r="D392" s="343"/>
      <c r="E392" s="343"/>
      <c r="F392" s="343"/>
      <c r="G392" s="343"/>
      <c r="H392" s="343"/>
      <c r="I392" s="343"/>
      <c r="J392" s="343"/>
      <c r="K392" s="343"/>
      <c r="L392" s="343"/>
      <c r="M392" s="343"/>
      <c r="N392" s="343"/>
      <c r="O392" s="343"/>
      <c r="P392" s="343"/>
      <c r="Q392" s="343"/>
      <c r="R392" s="343"/>
      <c r="S392" s="343"/>
      <c r="T392" s="343"/>
      <c r="U392" s="343"/>
      <c r="V392" s="343"/>
      <c r="W392" s="343"/>
      <c r="X392" s="343"/>
      <c r="Y392" s="343"/>
      <c r="Z392" s="343"/>
    </row>
    <row r="393" spans="1:26" ht="10.5" customHeight="1" x14ac:dyDescent="0.2">
      <c r="A393" s="343"/>
      <c r="B393" s="343"/>
      <c r="C393" s="343"/>
      <c r="D393" s="343"/>
      <c r="E393" s="343"/>
      <c r="F393" s="343"/>
      <c r="G393" s="343"/>
      <c r="H393" s="343"/>
      <c r="I393" s="343"/>
      <c r="J393" s="343"/>
      <c r="K393" s="343"/>
      <c r="L393" s="343"/>
      <c r="M393" s="343"/>
      <c r="N393" s="343"/>
      <c r="O393" s="343"/>
      <c r="P393" s="343"/>
      <c r="Q393" s="343"/>
      <c r="R393" s="343"/>
      <c r="S393" s="343"/>
      <c r="T393" s="343"/>
      <c r="U393" s="343"/>
      <c r="V393" s="343"/>
      <c r="W393" s="343"/>
      <c r="X393" s="343"/>
      <c r="Y393" s="343"/>
      <c r="Z393" s="343"/>
    </row>
    <row r="394" spans="1:26" ht="10.5" customHeight="1" x14ac:dyDescent="0.2">
      <c r="A394" s="343"/>
      <c r="B394" s="343"/>
      <c r="C394" s="343"/>
      <c r="D394" s="343"/>
      <c r="E394" s="343"/>
      <c r="F394" s="343"/>
      <c r="G394" s="343"/>
      <c r="H394" s="343"/>
      <c r="I394" s="343"/>
      <c r="J394" s="343"/>
      <c r="K394" s="343"/>
      <c r="L394" s="343"/>
      <c r="M394" s="343"/>
      <c r="N394" s="343"/>
      <c r="O394" s="343"/>
      <c r="P394" s="343"/>
      <c r="Q394" s="343"/>
      <c r="R394" s="343"/>
      <c r="S394" s="343"/>
      <c r="T394" s="343"/>
      <c r="U394" s="343"/>
      <c r="V394" s="343"/>
      <c r="W394" s="343"/>
      <c r="X394" s="343"/>
      <c r="Y394" s="343"/>
      <c r="Z394" s="343"/>
    </row>
    <row r="395" spans="1:26" ht="10.5" customHeight="1" x14ac:dyDescent="0.2">
      <c r="A395" s="343"/>
      <c r="B395" s="343"/>
      <c r="C395" s="343"/>
      <c r="D395" s="343"/>
      <c r="E395" s="343"/>
      <c r="F395" s="343"/>
      <c r="G395" s="343"/>
      <c r="H395" s="343"/>
      <c r="I395" s="343"/>
      <c r="J395" s="343"/>
      <c r="K395" s="343"/>
      <c r="L395" s="343"/>
      <c r="M395" s="343"/>
      <c r="N395" s="343"/>
      <c r="O395" s="343"/>
      <c r="P395" s="343"/>
      <c r="Q395" s="343"/>
      <c r="R395" s="343"/>
      <c r="S395" s="343"/>
      <c r="T395" s="343"/>
      <c r="U395" s="343"/>
      <c r="V395" s="343"/>
      <c r="W395" s="343"/>
      <c r="X395" s="343"/>
      <c r="Y395" s="343"/>
      <c r="Z395" s="343"/>
    </row>
    <row r="396" spans="1:26" ht="10.5" customHeight="1" x14ac:dyDescent="0.2">
      <c r="A396" s="343"/>
      <c r="B396" s="343"/>
      <c r="C396" s="343"/>
      <c r="D396" s="343"/>
      <c r="E396" s="343"/>
      <c r="F396" s="343"/>
      <c r="G396" s="343"/>
      <c r="H396" s="343"/>
      <c r="I396" s="343"/>
      <c r="J396" s="343"/>
      <c r="K396" s="343"/>
      <c r="L396" s="343"/>
      <c r="M396" s="343"/>
      <c r="N396" s="343"/>
      <c r="O396" s="343"/>
      <c r="P396" s="343"/>
      <c r="Q396" s="343"/>
      <c r="R396" s="343"/>
      <c r="S396" s="343"/>
      <c r="T396" s="343"/>
      <c r="U396" s="343"/>
      <c r="V396" s="343"/>
      <c r="W396" s="343"/>
      <c r="X396" s="343"/>
      <c r="Y396" s="343"/>
      <c r="Z396" s="343"/>
    </row>
    <row r="397" spans="1:26" ht="10.5" customHeight="1" x14ac:dyDescent="0.2">
      <c r="A397" s="343"/>
      <c r="B397" s="343"/>
      <c r="C397" s="343"/>
      <c r="D397" s="343"/>
      <c r="E397" s="343"/>
      <c r="F397" s="343"/>
      <c r="G397" s="343"/>
      <c r="H397" s="343"/>
      <c r="I397" s="343"/>
      <c r="J397" s="343"/>
      <c r="K397" s="343"/>
      <c r="L397" s="343"/>
      <c r="M397" s="343"/>
      <c r="N397" s="343"/>
      <c r="O397" s="343"/>
      <c r="P397" s="343"/>
      <c r="Q397" s="343"/>
      <c r="R397" s="343"/>
      <c r="S397" s="343"/>
      <c r="T397" s="343"/>
      <c r="U397" s="343"/>
      <c r="V397" s="343"/>
      <c r="W397" s="343"/>
      <c r="X397" s="343"/>
      <c r="Y397" s="343"/>
      <c r="Z397" s="343"/>
    </row>
    <row r="398" spans="1:26" ht="10.5" customHeight="1" x14ac:dyDescent="0.2">
      <c r="A398" s="343"/>
      <c r="B398" s="343"/>
      <c r="C398" s="343"/>
      <c r="D398" s="343"/>
      <c r="E398" s="343"/>
      <c r="F398" s="343"/>
      <c r="G398" s="343"/>
      <c r="H398" s="343"/>
      <c r="I398" s="343"/>
      <c r="J398" s="343"/>
      <c r="K398" s="343"/>
      <c r="L398" s="343"/>
      <c r="M398" s="343"/>
      <c r="N398" s="343"/>
      <c r="O398" s="343"/>
      <c r="P398" s="343"/>
      <c r="Q398" s="343"/>
      <c r="R398" s="343"/>
      <c r="S398" s="343"/>
      <c r="T398" s="343"/>
      <c r="U398" s="343"/>
      <c r="V398" s="343"/>
      <c r="W398" s="343"/>
      <c r="X398" s="343"/>
      <c r="Y398" s="343"/>
      <c r="Z398" s="343"/>
    </row>
    <row r="399" spans="1:26" ht="10.5" customHeight="1" x14ac:dyDescent="0.2">
      <c r="A399" s="343"/>
      <c r="B399" s="343"/>
      <c r="C399" s="343"/>
      <c r="D399" s="343"/>
      <c r="E399" s="343"/>
      <c r="F399" s="343"/>
      <c r="G399" s="343"/>
      <c r="H399" s="343"/>
      <c r="I399" s="343"/>
      <c r="J399" s="343"/>
      <c r="K399" s="343"/>
      <c r="L399" s="343"/>
      <c r="M399" s="343"/>
      <c r="N399" s="343"/>
      <c r="O399" s="343"/>
      <c r="P399" s="343"/>
      <c r="Q399" s="343"/>
      <c r="R399" s="343"/>
      <c r="S399" s="343"/>
      <c r="T399" s="343"/>
      <c r="U399" s="343"/>
      <c r="V399" s="343"/>
      <c r="W399" s="343"/>
      <c r="X399" s="343"/>
      <c r="Y399" s="343"/>
      <c r="Z399" s="343"/>
    </row>
    <row r="400" spans="1:26" ht="10.5" customHeight="1" x14ac:dyDescent="0.2">
      <c r="A400" s="343"/>
      <c r="B400" s="343"/>
      <c r="C400" s="343"/>
      <c r="D400" s="343"/>
      <c r="E400" s="343"/>
      <c r="F400" s="343"/>
      <c r="G400" s="343"/>
      <c r="H400" s="343"/>
      <c r="I400" s="343"/>
      <c r="J400" s="343"/>
      <c r="K400" s="343"/>
      <c r="L400" s="343"/>
      <c r="M400" s="343"/>
      <c r="N400" s="343"/>
      <c r="O400" s="343"/>
      <c r="P400" s="343"/>
      <c r="Q400" s="343"/>
      <c r="R400" s="343"/>
      <c r="S400" s="343"/>
      <c r="T400" s="343"/>
      <c r="U400" s="343"/>
      <c r="V400" s="343"/>
      <c r="W400" s="343"/>
      <c r="X400" s="343"/>
      <c r="Y400" s="343"/>
      <c r="Z400" s="343"/>
    </row>
    <row r="401" spans="1:26" ht="10.5" customHeight="1" x14ac:dyDescent="0.2">
      <c r="A401" s="343"/>
      <c r="B401" s="343"/>
      <c r="C401" s="343"/>
      <c r="D401" s="343"/>
      <c r="E401" s="343"/>
      <c r="F401" s="343"/>
      <c r="G401" s="343"/>
      <c r="H401" s="343"/>
      <c r="I401" s="343"/>
      <c r="J401" s="343"/>
      <c r="K401" s="343"/>
      <c r="L401" s="343"/>
      <c r="M401" s="343"/>
      <c r="N401" s="343"/>
      <c r="O401" s="343"/>
      <c r="P401" s="343"/>
      <c r="Q401" s="343"/>
      <c r="R401" s="343"/>
      <c r="S401" s="343"/>
      <c r="T401" s="343"/>
      <c r="U401" s="343"/>
      <c r="V401" s="343"/>
      <c r="W401" s="343"/>
      <c r="X401" s="343"/>
      <c r="Y401" s="343"/>
      <c r="Z401" s="343"/>
    </row>
    <row r="402" spans="1:26" ht="10.5" customHeight="1" x14ac:dyDescent="0.2">
      <c r="A402" s="343"/>
      <c r="B402" s="343"/>
      <c r="C402" s="343"/>
      <c r="D402" s="343"/>
      <c r="E402" s="343"/>
      <c r="F402" s="343"/>
      <c r="G402" s="343"/>
      <c r="H402" s="343"/>
      <c r="I402" s="343"/>
      <c r="J402" s="343"/>
      <c r="K402" s="343"/>
      <c r="L402" s="343"/>
      <c r="M402" s="343"/>
      <c r="N402" s="343"/>
      <c r="O402" s="343"/>
      <c r="P402" s="343"/>
      <c r="Q402" s="343"/>
      <c r="R402" s="343"/>
      <c r="S402" s="343"/>
      <c r="T402" s="343"/>
      <c r="U402" s="343"/>
      <c r="V402" s="343"/>
      <c r="W402" s="343"/>
      <c r="X402" s="343"/>
      <c r="Y402" s="343"/>
      <c r="Z402" s="343"/>
    </row>
    <row r="403" spans="1:26" ht="10.5" customHeight="1" x14ac:dyDescent="0.2">
      <c r="A403" s="343"/>
      <c r="B403" s="343"/>
      <c r="C403" s="343"/>
      <c r="D403" s="343"/>
      <c r="E403" s="343"/>
      <c r="F403" s="343"/>
      <c r="G403" s="343"/>
      <c r="H403" s="343"/>
      <c r="I403" s="343"/>
      <c r="J403" s="343"/>
      <c r="K403" s="343"/>
      <c r="L403" s="343"/>
      <c r="M403" s="343"/>
      <c r="N403" s="343"/>
      <c r="O403" s="343"/>
      <c r="P403" s="343"/>
      <c r="Q403" s="343"/>
      <c r="R403" s="343"/>
      <c r="S403" s="343"/>
      <c r="T403" s="343"/>
      <c r="U403" s="343"/>
      <c r="V403" s="343"/>
      <c r="W403" s="343"/>
      <c r="X403" s="343"/>
      <c r="Y403" s="343"/>
      <c r="Z403" s="343"/>
    </row>
    <row r="404" spans="1:26" ht="10.5" customHeight="1" x14ac:dyDescent="0.2">
      <c r="A404" s="343"/>
      <c r="B404" s="343"/>
      <c r="C404" s="343"/>
      <c r="D404" s="343"/>
      <c r="E404" s="343"/>
      <c r="F404" s="343"/>
      <c r="G404" s="343"/>
      <c r="H404" s="343"/>
      <c r="I404" s="343"/>
      <c r="J404" s="343"/>
      <c r="K404" s="343"/>
      <c r="L404" s="343"/>
      <c r="M404" s="343"/>
      <c r="N404" s="343"/>
      <c r="O404" s="343"/>
      <c r="P404" s="343"/>
      <c r="Q404" s="343"/>
      <c r="R404" s="343"/>
      <c r="S404" s="343"/>
      <c r="T404" s="343"/>
      <c r="U404" s="343"/>
      <c r="V404" s="343"/>
      <c r="W404" s="343"/>
      <c r="X404" s="343"/>
      <c r="Y404" s="343"/>
      <c r="Z404" s="343"/>
    </row>
    <row r="405" spans="1:26" ht="10.5" customHeight="1" x14ac:dyDescent="0.2">
      <c r="A405" s="343"/>
      <c r="B405" s="343"/>
      <c r="C405" s="343"/>
      <c r="D405" s="343"/>
      <c r="E405" s="343"/>
      <c r="F405" s="343"/>
      <c r="G405" s="343"/>
      <c r="H405" s="343"/>
      <c r="I405" s="343"/>
      <c r="J405" s="343"/>
      <c r="K405" s="343"/>
      <c r="L405" s="343"/>
      <c r="M405" s="343"/>
      <c r="N405" s="343"/>
      <c r="O405" s="343"/>
      <c r="P405" s="343"/>
      <c r="Q405" s="343"/>
      <c r="R405" s="343"/>
      <c r="S405" s="343"/>
      <c r="T405" s="343"/>
      <c r="U405" s="343"/>
      <c r="V405" s="343"/>
      <c r="W405" s="343"/>
      <c r="X405" s="343"/>
      <c r="Y405" s="343"/>
      <c r="Z405" s="343"/>
    </row>
    <row r="406" spans="1:26" ht="10.5" customHeight="1" x14ac:dyDescent="0.2">
      <c r="A406" s="343"/>
      <c r="B406" s="343"/>
      <c r="C406" s="343"/>
      <c r="D406" s="343"/>
      <c r="E406" s="343"/>
      <c r="F406" s="343"/>
      <c r="G406" s="343"/>
      <c r="H406" s="343"/>
      <c r="I406" s="343"/>
      <c r="J406" s="343"/>
      <c r="K406" s="343"/>
      <c r="L406" s="343"/>
      <c r="M406" s="343"/>
      <c r="N406" s="343"/>
      <c r="O406" s="343"/>
      <c r="P406" s="343"/>
      <c r="Q406" s="343"/>
      <c r="R406" s="343"/>
      <c r="S406" s="343"/>
      <c r="T406" s="343"/>
      <c r="U406" s="343"/>
      <c r="V406" s="343"/>
      <c r="W406" s="343"/>
      <c r="X406" s="343"/>
      <c r="Y406" s="343"/>
      <c r="Z406" s="343"/>
    </row>
    <row r="407" spans="1:26" ht="10.5" customHeight="1" x14ac:dyDescent="0.2">
      <c r="A407" s="343"/>
      <c r="B407" s="343"/>
      <c r="C407" s="343"/>
      <c r="D407" s="343"/>
      <c r="E407" s="343"/>
      <c r="F407" s="343"/>
      <c r="G407" s="343"/>
      <c r="H407" s="343"/>
      <c r="I407" s="343"/>
      <c r="J407" s="343"/>
      <c r="K407" s="343"/>
      <c r="L407" s="343"/>
      <c r="M407" s="343"/>
      <c r="N407" s="343"/>
      <c r="O407" s="343"/>
      <c r="P407" s="343"/>
      <c r="Q407" s="343"/>
      <c r="R407" s="343"/>
      <c r="S407" s="343"/>
      <c r="T407" s="343"/>
      <c r="U407" s="343"/>
      <c r="V407" s="343"/>
      <c r="W407" s="343"/>
      <c r="X407" s="343"/>
      <c r="Y407" s="343"/>
      <c r="Z407" s="343"/>
    </row>
    <row r="408" spans="1:26" ht="10.5" customHeight="1" x14ac:dyDescent="0.2">
      <c r="A408" s="343"/>
      <c r="B408" s="343"/>
      <c r="C408" s="343"/>
      <c r="D408" s="343"/>
      <c r="E408" s="343"/>
      <c r="F408" s="343"/>
      <c r="G408" s="343"/>
      <c r="H408" s="343"/>
      <c r="I408" s="343"/>
      <c r="J408" s="343"/>
      <c r="K408" s="343"/>
      <c r="L408" s="343"/>
      <c r="M408" s="343"/>
      <c r="N408" s="343"/>
      <c r="O408" s="343"/>
      <c r="P408" s="343"/>
      <c r="Q408" s="343"/>
      <c r="R408" s="343"/>
      <c r="S408" s="343"/>
      <c r="T408" s="343"/>
      <c r="U408" s="343"/>
      <c r="V408" s="343"/>
      <c r="W408" s="343"/>
      <c r="X408" s="343"/>
      <c r="Y408" s="343"/>
      <c r="Z408" s="343"/>
    </row>
    <row r="409" spans="1:26" ht="10.5" customHeight="1" x14ac:dyDescent="0.2">
      <c r="A409" s="343"/>
      <c r="B409" s="343"/>
      <c r="C409" s="343"/>
      <c r="D409" s="343"/>
      <c r="E409" s="343"/>
      <c r="F409" s="343"/>
      <c r="G409" s="343"/>
      <c r="H409" s="343"/>
      <c r="I409" s="343"/>
      <c r="J409" s="343"/>
      <c r="K409" s="343"/>
      <c r="L409" s="343"/>
      <c r="M409" s="343"/>
      <c r="N409" s="343"/>
      <c r="O409" s="343"/>
      <c r="P409" s="343"/>
      <c r="Q409" s="343"/>
      <c r="R409" s="343"/>
      <c r="S409" s="343"/>
      <c r="T409" s="343"/>
      <c r="U409" s="343"/>
      <c r="V409" s="343"/>
      <c r="W409" s="343"/>
      <c r="X409" s="343"/>
      <c r="Y409" s="343"/>
      <c r="Z409" s="343"/>
    </row>
    <row r="410" spans="1:26" ht="10.5" customHeight="1" x14ac:dyDescent="0.2">
      <c r="A410" s="343"/>
      <c r="B410" s="343"/>
      <c r="C410" s="343"/>
      <c r="D410" s="343"/>
      <c r="E410" s="343"/>
      <c r="F410" s="343"/>
      <c r="G410" s="343"/>
      <c r="H410" s="343"/>
      <c r="I410" s="343"/>
      <c r="J410" s="343"/>
      <c r="K410" s="343"/>
      <c r="L410" s="343"/>
      <c r="M410" s="343"/>
      <c r="N410" s="343"/>
      <c r="O410" s="343"/>
      <c r="P410" s="343"/>
      <c r="Q410" s="343"/>
      <c r="R410" s="343"/>
      <c r="S410" s="343"/>
      <c r="T410" s="343"/>
      <c r="U410" s="343"/>
      <c r="V410" s="343"/>
      <c r="W410" s="343"/>
      <c r="X410" s="343"/>
      <c r="Y410" s="343"/>
      <c r="Z410" s="343"/>
    </row>
    <row r="411" spans="1:26" ht="10.5" customHeight="1" x14ac:dyDescent="0.2">
      <c r="A411" s="343"/>
      <c r="B411" s="343"/>
      <c r="C411" s="343"/>
      <c r="D411" s="343"/>
      <c r="E411" s="343"/>
      <c r="F411" s="343"/>
      <c r="G411" s="343"/>
      <c r="H411" s="343"/>
      <c r="I411" s="343"/>
      <c r="J411" s="343"/>
      <c r="K411" s="343"/>
      <c r="L411" s="343"/>
      <c r="M411" s="343"/>
      <c r="N411" s="343"/>
      <c r="O411" s="343"/>
      <c r="P411" s="343"/>
      <c r="Q411" s="343"/>
      <c r="R411" s="343"/>
      <c r="S411" s="343"/>
      <c r="T411" s="343"/>
      <c r="U411" s="343"/>
      <c r="V411" s="343"/>
      <c r="W411" s="343"/>
      <c r="X411" s="343"/>
      <c r="Y411" s="343"/>
      <c r="Z411" s="343"/>
    </row>
    <row r="412" spans="1:26" ht="10.5" customHeight="1" x14ac:dyDescent="0.2">
      <c r="A412" s="343"/>
      <c r="B412" s="343"/>
      <c r="C412" s="343"/>
      <c r="D412" s="343"/>
      <c r="E412" s="343"/>
      <c r="F412" s="343"/>
      <c r="G412" s="343"/>
      <c r="H412" s="343"/>
      <c r="I412" s="343"/>
      <c r="J412" s="343"/>
      <c r="K412" s="343"/>
      <c r="L412" s="343"/>
      <c r="M412" s="343"/>
      <c r="N412" s="343"/>
      <c r="O412" s="343"/>
      <c r="P412" s="343"/>
      <c r="Q412" s="343"/>
      <c r="R412" s="343"/>
      <c r="S412" s="343"/>
      <c r="T412" s="343"/>
      <c r="U412" s="343"/>
      <c r="V412" s="343"/>
      <c r="W412" s="343"/>
      <c r="X412" s="343"/>
      <c r="Y412" s="343"/>
      <c r="Z412" s="343"/>
    </row>
    <row r="413" spans="1:26" ht="10.5" customHeight="1" x14ac:dyDescent="0.2">
      <c r="A413" s="343"/>
      <c r="B413" s="343"/>
      <c r="C413" s="343"/>
      <c r="D413" s="343"/>
      <c r="E413" s="343"/>
      <c r="F413" s="343"/>
      <c r="G413" s="343"/>
      <c r="H413" s="343"/>
      <c r="I413" s="343"/>
      <c r="J413" s="343"/>
      <c r="K413" s="343"/>
      <c r="L413" s="343"/>
      <c r="M413" s="343"/>
      <c r="N413" s="343"/>
      <c r="O413" s="343"/>
      <c r="P413" s="343"/>
      <c r="Q413" s="343"/>
      <c r="R413" s="343"/>
      <c r="S413" s="343"/>
      <c r="T413" s="343"/>
      <c r="U413" s="343"/>
      <c r="V413" s="343"/>
      <c r="W413" s="343"/>
      <c r="X413" s="343"/>
      <c r="Y413" s="343"/>
      <c r="Z413" s="343"/>
    </row>
    <row r="414" spans="1:26" ht="10.5" customHeight="1" x14ac:dyDescent="0.2">
      <c r="A414" s="343"/>
      <c r="B414" s="343"/>
      <c r="C414" s="343"/>
      <c r="D414" s="343"/>
      <c r="E414" s="343"/>
      <c r="F414" s="343"/>
      <c r="G414" s="343"/>
      <c r="H414" s="343"/>
      <c r="I414" s="343"/>
      <c r="J414" s="343"/>
      <c r="K414" s="343"/>
      <c r="L414" s="343"/>
      <c r="M414" s="343"/>
      <c r="N414" s="343"/>
      <c r="O414" s="343"/>
      <c r="P414" s="343"/>
      <c r="Q414" s="343"/>
      <c r="R414" s="343"/>
      <c r="S414" s="343"/>
      <c r="T414" s="343"/>
      <c r="U414" s="343"/>
      <c r="V414" s="343"/>
      <c r="W414" s="343"/>
      <c r="X414" s="343"/>
      <c r="Y414" s="343"/>
      <c r="Z414" s="343"/>
    </row>
    <row r="415" spans="1:26" ht="10.5" customHeight="1" x14ac:dyDescent="0.2">
      <c r="A415" s="343"/>
      <c r="B415" s="343"/>
      <c r="C415" s="343"/>
      <c r="D415" s="343"/>
      <c r="E415" s="343"/>
      <c r="F415" s="343"/>
      <c r="G415" s="343"/>
      <c r="H415" s="343"/>
      <c r="I415" s="343"/>
      <c r="J415" s="343"/>
      <c r="K415" s="343"/>
      <c r="L415" s="343"/>
      <c r="M415" s="343"/>
      <c r="N415" s="343"/>
      <c r="O415" s="343"/>
      <c r="P415" s="343"/>
      <c r="Q415" s="343"/>
      <c r="R415" s="343"/>
      <c r="S415" s="343"/>
      <c r="T415" s="343"/>
      <c r="U415" s="343"/>
      <c r="V415" s="343"/>
      <c r="W415" s="343"/>
      <c r="X415" s="343"/>
      <c r="Y415" s="343"/>
      <c r="Z415" s="343"/>
    </row>
    <row r="416" spans="1:26" ht="10.5" customHeight="1" x14ac:dyDescent="0.2">
      <c r="A416" s="343"/>
      <c r="B416" s="343"/>
      <c r="C416" s="343"/>
      <c r="D416" s="343"/>
      <c r="E416" s="343"/>
      <c r="F416" s="343"/>
      <c r="G416" s="343"/>
      <c r="H416" s="343"/>
      <c r="I416" s="343"/>
      <c r="J416" s="343"/>
      <c r="K416" s="343"/>
      <c r="L416" s="343"/>
      <c r="M416" s="343"/>
      <c r="N416" s="343"/>
      <c r="O416" s="343"/>
      <c r="P416" s="343"/>
      <c r="Q416" s="343"/>
      <c r="R416" s="343"/>
      <c r="S416" s="343"/>
      <c r="T416" s="343"/>
      <c r="U416" s="343"/>
      <c r="V416" s="343"/>
      <c r="W416" s="343"/>
      <c r="X416" s="343"/>
      <c r="Y416" s="343"/>
      <c r="Z416" s="343"/>
    </row>
    <row r="417" spans="1:26" ht="10.5" customHeight="1" x14ac:dyDescent="0.2">
      <c r="A417" s="343"/>
      <c r="B417" s="343"/>
      <c r="C417" s="343"/>
      <c r="D417" s="343"/>
      <c r="E417" s="343"/>
      <c r="F417" s="343"/>
      <c r="G417" s="343"/>
      <c r="H417" s="343"/>
      <c r="I417" s="343"/>
      <c r="J417" s="343"/>
      <c r="K417" s="343"/>
      <c r="L417" s="343"/>
      <c r="M417" s="343"/>
      <c r="N417" s="343"/>
      <c r="O417" s="343"/>
      <c r="P417" s="343"/>
      <c r="Q417" s="343"/>
      <c r="R417" s="343"/>
      <c r="S417" s="343"/>
      <c r="T417" s="343"/>
      <c r="U417" s="343"/>
      <c r="V417" s="343"/>
      <c r="W417" s="343"/>
      <c r="X417" s="343"/>
      <c r="Y417" s="343"/>
      <c r="Z417" s="343"/>
    </row>
    <row r="418" spans="1:26" ht="10.5" customHeight="1" x14ac:dyDescent="0.2">
      <c r="A418" s="343"/>
      <c r="B418" s="343"/>
      <c r="C418" s="343"/>
      <c r="D418" s="343"/>
      <c r="E418" s="343"/>
      <c r="F418" s="343"/>
      <c r="G418" s="343"/>
      <c r="H418" s="343"/>
      <c r="I418" s="343"/>
      <c r="J418" s="343"/>
      <c r="K418" s="343"/>
      <c r="L418" s="343"/>
      <c r="M418" s="343"/>
      <c r="N418" s="343"/>
      <c r="O418" s="343"/>
      <c r="P418" s="343"/>
      <c r="Q418" s="343"/>
      <c r="R418" s="343"/>
      <c r="S418" s="343"/>
      <c r="T418" s="343"/>
      <c r="U418" s="343"/>
      <c r="V418" s="343"/>
      <c r="W418" s="343"/>
      <c r="X418" s="343"/>
      <c r="Y418" s="343"/>
      <c r="Z418" s="343"/>
    </row>
    <row r="419" spans="1:26" ht="10.5" customHeight="1" x14ac:dyDescent="0.2">
      <c r="A419" s="343"/>
      <c r="B419" s="343"/>
      <c r="C419" s="343"/>
      <c r="D419" s="343"/>
      <c r="E419" s="343"/>
      <c r="F419" s="343"/>
      <c r="G419" s="343"/>
      <c r="H419" s="343"/>
      <c r="I419" s="343"/>
      <c r="J419" s="343"/>
      <c r="K419" s="343"/>
      <c r="L419" s="343"/>
      <c r="M419" s="343"/>
      <c r="N419" s="343"/>
      <c r="O419" s="343"/>
      <c r="P419" s="343"/>
      <c r="Q419" s="343"/>
      <c r="R419" s="343"/>
      <c r="S419" s="343"/>
      <c r="T419" s="343"/>
      <c r="U419" s="343"/>
      <c r="V419" s="343"/>
      <c r="W419" s="343"/>
      <c r="X419" s="343"/>
      <c r="Y419" s="343"/>
      <c r="Z419" s="343"/>
    </row>
    <row r="420" spans="1:26" ht="10.5" customHeight="1" x14ac:dyDescent="0.2">
      <c r="A420" s="343"/>
      <c r="B420" s="343"/>
      <c r="C420" s="343"/>
      <c r="D420" s="343"/>
      <c r="E420" s="343"/>
      <c r="F420" s="343"/>
      <c r="G420" s="343"/>
      <c r="H420" s="343"/>
      <c r="I420" s="343"/>
      <c r="J420" s="343"/>
      <c r="K420" s="343"/>
      <c r="L420" s="343"/>
      <c r="M420" s="343"/>
      <c r="N420" s="343"/>
      <c r="O420" s="343"/>
      <c r="P420" s="343"/>
      <c r="Q420" s="343"/>
      <c r="R420" s="343"/>
      <c r="S420" s="343"/>
      <c r="T420" s="343"/>
      <c r="U420" s="343"/>
      <c r="V420" s="343"/>
      <c r="W420" s="343"/>
      <c r="X420" s="343"/>
      <c r="Y420" s="343"/>
      <c r="Z420" s="343"/>
    </row>
    <row r="421" spans="1:26" ht="10.5" customHeight="1" x14ac:dyDescent="0.2">
      <c r="A421" s="343"/>
      <c r="B421" s="343"/>
      <c r="C421" s="343"/>
      <c r="D421" s="343"/>
      <c r="E421" s="343"/>
      <c r="F421" s="343"/>
      <c r="G421" s="343"/>
      <c r="H421" s="343"/>
      <c r="I421" s="343"/>
      <c r="J421" s="343"/>
      <c r="K421" s="343"/>
      <c r="L421" s="343"/>
      <c r="M421" s="343"/>
      <c r="N421" s="343"/>
      <c r="O421" s="343"/>
      <c r="P421" s="343"/>
      <c r="Q421" s="343"/>
      <c r="R421" s="343"/>
      <c r="S421" s="343"/>
      <c r="T421" s="343"/>
      <c r="U421" s="343"/>
      <c r="V421" s="343"/>
      <c r="W421" s="343"/>
      <c r="X421" s="343"/>
      <c r="Y421" s="343"/>
      <c r="Z421" s="343"/>
    </row>
    <row r="422" spans="1:26" ht="10.5" customHeight="1" x14ac:dyDescent="0.2">
      <c r="A422" s="343"/>
      <c r="B422" s="343"/>
      <c r="C422" s="343"/>
      <c r="D422" s="343"/>
      <c r="E422" s="343"/>
      <c r="F422" s="343"/>
      <c r="G422" s="343"/>
      <c r="H422" s="343"/>
      <c r="I422" s="343"/>
      <c r="J422" s="343"/>
      <c r="K422" s="343"/>
      <c r="L422" s="343"/>
      <c r="M422" s="343"/>
      <c r="N422" s="343"/>
      <c r="O422" s="343"/>
      <c r="P422" s="343"/>
      <c r="Q422" s="343"/>
      <c r="R422" s="343"/>
      <c r="S422" s="343"/>
      <c r="T422" s="343"/>
      <c r="U422" s="343"/>
      <c r="V422" s="343"/>
      <c r="W422" s="343"/>
      <c r="X422" s="343"/>
      <c r="Y422" s="343"/>
      <c r="Z422" s="343"/>
    </row>
    <row r="423" spans="1:26" ht="10.5" customHeight="1" x14ac:dyDescent="0.2">
      <c r="A423" s="343"/>
      <c r="B423" s="343"/>
      <c r="C423" s="343"/>
      <c r="D423" s="343"/>
      <c r="E423" s="343"/>
      <c r="F423" s="343"/>
      <c r="G423" s="343"/>
      <c r="H423" s="343"/>
      <c r="I423" s="343"/>
      <c r="J423" s="343"/>
      <c r="K423" s="343"/>
      <c r="L423" s="343"/>
      <c r="M423" s="343"/>
      <c r="N423" s="343"/>
      <c r="O423" s="343"/>
      <c r="P423" s="343"/>
      <c r="Q423" s="343"/>
      <c r="R423" s="343"/>
      <c r="S423" s="343"/>
      <c r="T423" s="343"/>
      <c r="U423" s="343"/>
      <c r="V423" s="343"/>
      <c r="W423" s="343"/>
      <c r="X423" s="343"/>
      <c r="Y423" s="343"/>
      <c r="Z423" s="343"/>
    </row>
    <row r="424" spans="1:26" ht="10.5" customHeight="1" x14ac:dyDescent="0.2">
      <c r="A424" s="343"/>
      <c r="B424" s="343"/>
      <c r="C424" s="343"/>
      <c r="D424" s="343"/>
      <c r="E424" s="343"/>
      <c r="F424" s="343"/>
      <c r="G424" s="343"/>
      <c r="H424" s="343"/>
      <c r="I424" s="343"/>
      <c r="J424" s="343"/>
      <c r="K424" s="343"/>
      <c r="L424" s="343"/>
      <c r="M424" s="343"/>
      <c r="N424" s="343"/>
      <c r="O424" s="343"/>
      <c r="P424" s="343"/>
      <c r="Q424" s="343"/>
      <c r="R424" s="343"/>
      <c r="S424" s="343"/>
      <c r="T424" s="343"/>
      <c r="U424" s="343"/>
      <c r="V424" s="343"/>
      <c r="W424" s="343"/>
      <c r="X424" s="343"/>
      <c r="Y424" s="343"/>
      <c r="Z424" s="343"/>
    </row>
    <row r="425" spans="1:26" ht="10.5" customHeight="1" x14ac:dyDescent="0.2">
      <c r="A425" s="343"/>
      <c r="B425" s="343"/>
      <c r="C425" s="343"/>
      <c r="D425" s="343"/>
      <c r="E425" s="343"/>
      <c r="F425" s="343"/>
      <c r="G425" s="343"/>
      <c r="H425" s="343"/>
      <c r="I425" s="343"/>
      <c r="J425" s="343"/>
      <c r="K425" s="343"/>
      <c r="L425" s="343"/>
      <c r="M425" s="343"/>
      <c r="N425" s="343"/>
      <c r="O425" s="343"/>
      <c r="P425" s="343"/>
      <c r="Q425" s="343"/>
      <c r="R425" s="343"/>
      <c r="S425" s="343"/>
      <c r="T425" s="343"/>
      <c r="U425" s="343"/>
      <c r="V425" s="343"/>
      <c r="W425" s="343"/>
      <c r="X425" s="343"/>
      <c r="Y425" s="343"/>
      <c r="Z425" s="343"/>
    </row>
    <row r="426" spans="1:26" ht="10.5" customHeight="1" x14ac:dyDescent="0.2">
      <c r="A426" s="343"/>
      <c r="B426" s="343"/>
      <c r="C426" s="343"/>
      <c r="D426" s="343"/>
      <c r="E426" s="343"/>
      <c r="F426" s="343"/>
      <c r="G426" s="343"/>
      <c r="H426" s="343"/>
      <c r="I426" s="343"/>
      <c r="J426" s="343"/>
      <c r="K426" s="343"/>
      <c r="L426" s="343"/>
      <c r="M426" s="343"/>
      <c r="N426" s="343"/>
      <c r="O426" s="343"/>
      <c r="P426" s="343"/>
      <c r="Q426" s="343"/>
      <c r="R426" s="343"/>
      <c r="S426" s="343"/>
      <c r="T426" s="343"/>
      <c r="U426" s="343"/>
      <c r="V426" s="343"/>
      <c r="W426" s="343"/>
      <c r="X426" s="343"/>
      <c r="Y426" s="343"/>
      <c r="Z426" s="343"/>
    </row>
    <row r="427" spans="1:26" ht="10.5" customHeight="1" x14ac:dyDescent="0.2">
      <c r="A427" s="343"/>
      <c r="B427" s="343"/>
      <c r="C427" s="343"/>
      <c r="D427" s="343"/>
      <c r="E427" s="343"/>
      <c r="F427" s="343"/>
      <c r="G427" s="343"/>
      <c r="H427" s="343"/>
      <c r="I427" s="343"/>
      <c r="J427" s="343"/>
      <c r="K427" s="343"/>
      <c r="L427" s="343"/>
      <c r="M427" s="343"/>
      <c r="N427" s="343"/>
      <c r="O427" s="343"/>
      <c r="P427" s="343"/>
      <c r="Q427" s="343"/>
      <c r="R427" s="343"/>
      <c r="S427" s="343"/>
      <c r="T427" s="343"/>
      <c r="U427" s="343"/>
      <c r="V427" s="343"/>
      <c r="W427" s="343"/>
      <c r="X427" s="343"/>
      <c r="Y427" s="343"/>
      <c r="Z427" s="343"/>
    </row>
    <row r="428" spans="1:26" ht="10.5" customHeight="1" x14ac:dyDescent="0.2">
      <c r="A428" s="343"/>
      <c r="B428" s="343"/>
      <c r="C428" s="343"/>
      <c r="D428" s="343"/>
      <c r="E428" s="343"/>
      <c r="F428" s="343"/>
      <c r="G428" s="343"/>
      <c r="H428" s="343"/>
      <c r="I428" s="343"/>
      <c r="J428" s="343"/>
      <c r="K428" s="343"/>
      <c r="L428" s="343"/>
      <c r="M428" s="343"/>
      <c r="N428" s="343"/>
      <c r="O428" s="343"/>
      <c r="P428" s="343"/>
      <c r="Q428" s="343"/>
      <c r="R428" s="343"/>
      <c r="S428" s="343"/>
      <c r="T428" s="343"/>
      <c r="U428" s="343"/>
      <c r="V428" s="343"/>
      <c r="W428" s="343"/>
      <c r="X428" s="343"/>
      <c r="Y428" s="343"/>
      <c r="Z428" s="343"/>
    </row>
    <row r="429" spans="1:26" ht="10.5" customHeight="1" x14ac:dyDescent="0.2">
      <c r="A429" s="343"/>
      <c r="B429" s="343"/>
      <c r="C429" s="343"/>
      <c r="D429" s="343"/>
      <c r="E429" s="343"/>
      <c r="F429" s="343"/>
      <c r="G429" s="343"/>
      <c r="H429" s="343"/>
      <c r="I429" s="343"/>
      <c r="J429" s="343"/>
      <c r="K429" s="343"/>
      <c r="L429" s="343"/>
      <c r="M429" s="343"/>
      <c r="N429" s="343"/>
      <c r="O429" s="343"/>
      <c r="P429" s="343"/>
      <c r="Q429" s="343"/>
      <c r="R429" s="343"/>
      <c r="S429" s="343"/>
      <c r="T429" s="343"/>
      <c r="U429" s="343"/>
      <c r="V429" s="343"/>
      <c r="W429" s="343"/>
      <c r="X429" s="343"/>
      <c r="Y429" s="343"/>
      <c r="Z429" s="343"/>
    </row>
    <row r="430" spans="1:26" ht="10.5" customHeight="1" x14ac:dyDescent="0.2">
      <c r="A430" s="343"/>
      <c r="B430" s="343"/>
      <c r="C430" s="343"/>
      <c r="D430" s="343"/>
      <c r="E430" s="343"/>
      <c r="F430" s="343"/>
      <c r="G430" s="343"/>
      <c r="H430" s="343"/>
      <c r="I430" s="343"/>
      <c r="J430" s="343"/>
      <c r="K430" s="343"/>
      <c r="L430" s="343"/>
      <c r="M430" s="343"/>
      <c r="N430" s="343"/>
      <c r="O430" s="343"/>
      <c r="P430" s="343"/>
      <c r="Q430" s="343"/>
      <c r="R430" s="343"/>
      <c r="S430" s="343"/>
      <c r="T430" s="343"/>
      <c r="U430" s="343"/>
      <c r="V430" s="343"/>
      <c r="W430" s="343"/>
      <c r="X430" s="343"/>
      <c r="Y430" s="343"/>
      <c r="Z430" s="343"/>
    </row>
    <row r="431" spans="1:26" ht="10.5" customHeight="1" x14ac:dyDescent="0.2">
      <c r="A431" s="343"/>
      <c r="B431" s="343"/>
      <c r="C431" s="343"/>
      <c r="D431" s="343"/>
      <c r="E431" s="343"/>
      <c r="F431" s="343"/>
      <c r="G431" s="343"/>
      <c r="H431" s="343"/>
      <c r="I431" s="343"/>
      <c r="J431" s="343"/>
      <c r="K431" s="343"/>
      <c r="L431" s="343"/>
      <c r="M431" s="343"/>
      <c r="N431" s="343"/>
      <c r="O431" s="343"/>
      <c r="P431" s="343"/>
      <c r="Q431" s="343"/>
      <c r="R431" s="343"/>
      <c r="S431" s="343"/>
      <c r="T431" s="343"/>
      <c r="U431" s="343"/>
      <c r="V431" s="343"/>
      <c r="W431" s="343"/>
      <c r="X431" s="343"/>
      <c r="Y431" s="343"/>
      <c r="Z431" s="343"/>
    </row>
    <row r="432" spans="1:26" ht="10.5" customHeight="1" x14ac:dyDescent="0.2">
      <c r="A432" s="343"/>
      <c r="B432" s="343"/>
      <c r="C432" s="343"/>
      <c r="D432" s="343"/>
      <c r="E432" s="343"/>
      <c r="F432" s="343"/>
      <c r="G432" s="343"/>
      <c r="H432" s="343"/>
      <c r="I432" s="343"/>
      <c r="J432" s="343"/>
      <c r="K432" s="343"/>
      <c r="L432" s="343"/>
      <c r="M432" s="343"/>
      <c r="N432" s="343"/>
      <c r="O432" s="343"/>
      <c r="P432" s="343"/>
      <c r="Q432" s="343"/>
      <c r="R432" s="343"/>
      <c r="S432" s="343"/>
      <c r="T432" s="343"/>
      <c r="U432" s="343"/>
      <c r="V432" s="343"/>
      <c r="W432" s="343"/>
      <c r="X432" s="343"/>
      <c r="Y432" s="343"/>
      <c r="Z432" s="343"/>
    </row>
    <row r="433" spans="1:26" ht="10.5" customHeight="1" x14ac:dyDescent="0.2">
      <c r="A433" s="343"/>
      <c r="B433" s="343"/>
      <c r="C433" s="343"/>
      <c r="D433" s="343"/>
      <c r="E433" s="343"/>
      <c r="F433" s="343"/>
      <c r="G433" s="343"/>
      <c r="H433" s="343"/>
      <c r="I433" s="343"/>
      <c r="J433" s="343"/>
      <c r="K433" s="343"/>
      <c r="L433" s="343"/>
      <c r="M433" s="343"/>
      <c r="N433" s="343"/>
      <c r="O433" s="343"/>
      <c r="P433" s="343"/>
      <c r="Q433" s="343"/>
      <c r="R433" s="343"/>
      <c r="S433" s="343"/>
      <c r="T433" s="343"/>
      <c r="U433" s="343"/>
      <c r="V433" s="343"/>
      <c r="W433" s="343"/>
      <c r="X433" s="343"/>
      <c r="Y433" s="343"/>
      <c r="Z433" s="343"/>
    </row>
    <row r="434" spans="1:26" ht="10.5" customHeight="1" x14ac:dyDescent="0.2">
      <c r="A434" s="343"/>
      <c r="B434" s="343"/>
      <c r="C434" s="343"/>
      <c r="D434" s="343"/>
      <c r="E434" s="343"/>
      <c r="F434" s="343"/>
      <c r="G434" s="343"/>
      <c r="H434" s="343"/>
      <c r="I434" s="343"/>
      <c r="J434" s="343"/>
      <c r="K434" s="343"/>
      <c r="L434" s="343"/>
      <c r="M434" s="343"/>
      <c r="N434" s="343"/>
      <c r="O434" s="343"/>
      <c r="P434" s="343"/>
      <c r="Q434" s="343"/>
      <c r="R434" s="343"/>
      <c r="S434" s="343"/>
      <c r="T434" s="343"/>
      <c r="U434" s="343"/>
      <c r="V434" s="343"/>
      <c r="W434" s="343"/>
      <c r="X434" s="343"/>
      <c r="Y434" s="343"/>
      <c r="Z434" s="343"/>
    </row>
    <row r="435" spans="1:26" ht="10.5" customHeight="1" x14ac:dyDescent="0.2">
      <c r="A435" s="343"/>
      <c r="B435" s="343"/>
      <c r="C435" s="343"/>
      <c r="D435" s="343"/>
      <c r="E435" s="343"/>
      <c r="F435" s="343"/>
      <c r="G435" s="343"/>
      <c r="H435" s="343"/>
      <c r="I435" s="343"/>
      <c r="J435" s="343"/>
      <c r="K435" s="343"/>
      <c r="L435" s="343"/>
      <c r="M435" s="343"/>
      <c r="N435" s="343"/>
      <c r="O435" s="343"/>
      <c r="P435" s="343"/>
      <c r="Q435" s="343"/>
      <c r="R435" s="343"/>
      <c r="S435" s="343"/>
      <c r="T435" s="343"/>
      <c r="U435" s="343"/>
      <c r="V435" s="343"/>
      <c r="W435" s="343"/>
      <c r="X435" s="343"/>
      <c r="Y435" s="343"/>
      <c r="Z435" s="343"/>
    </row>
    <row r="436" spans="1:26" ht="10.5" customHeight="1" x14ac:dyDescent="0.2">
      <c r="A436" s="343"/>
      <c r="B436" s="343"/>
      <c r="C436" s="343"/>
      <c r="D436" s="343"/>
      <c r="E436" s="343"/>
      <c r="F436" s="343"/>
      <c r="G436" s="343"/>
      <c r="H436" s="343"/>
      <c r="I436" s="343"/>
      <c r="J436" s="343"/>
      <c r="K436" s="343"/>
      <c r="L436" s="343"/>
      <c r="M436" s="343"/>
      <c r="N436" s="343"/>
      <c r="O436" s="343"/>
      <c r="P436" s="343"/>
      <c r="Q436" s="343"/>
      <c r="R436" s="343"/>
      <c r="S436" s="343"/>
      <c r="T436" s="343"/>
      <c r="U436" s="343"/>
      <c r="V436" s="343"/>
      <c r="W436" s="343"/>
      <c r="X436" s="343"/>
      <c r="Y436" s="343"/>
      <c r="Z436" s="343"/>
    </row>
    <row r="437" spans="1:26" ht="10.5" customHeight="1" x14ac:dyDescent="0.2">
      <c r="A437" s="343"/>
      <c r="B437" s="343"/>
      <c r="C437" s="343"/>
      <c r="D437" s="343"/>
      <c r="E437" s="343"/>
      <c r="F437" s="343"/>
      <c r="G437" s="343"/>
      <c r="H437" s="343"/>
      <c r="I437" s="343"/>
      <c r="J437" s="343"/>
      <c r="K437" s="343"/>
      <c r="L437" s="343"/>
      <c r="M437" s="343"/>
      <c r="N437" s="343"/>
      <c r="O437" s="343"/>
      <c r="P437" s="343"/>
      <c r="Q437" s="343"/>
      <c r="R437" s="343"/>
      <c r="S437" s="343"/>
      <c r="T437" s="343"/>
      <c r="U437" s="343"/>
      <c r="V437" s="343"/>
      <c r="W437" s="343"/>
      <c r="X437" s="343"/>
      <c r="Y437" s="343"/>
      <c r="Z437" s="343"/>
    </row>
    <row r="438" spans="1:26" ht="10.5" customHeight="1" x14ac:dyDescent="0.2">
      <c r="A438" s="343"/>
      <c r="B438" s="343"/>
      <c r="C438" s="343"/>
      <c r="D438" s="343"/>
      <c r="E438" s="343"/>
      <c r="F438" s="343"/>
      <c r="G438" s="343"/>
      <c r="H438" s="343"/>
      <c r="I438" s="343"/>
      <c r="J438" s="343"/>
      <c r="K438" s="343"/>
      <c r="L438" s="343"/>
      <c r="M438" s="343"/>
      <c r="N438" s="343"/>
      <c r="O438" s="343"/>
      <c r="P438" s="343"/>
      <c r="Q438" s="343"/>
      <c r="R438" s="343"/>
      <c r="S438" s="343"/>
      <c r="T438" s="343"/>
      <c r="U438" s="343"/>
      <c r="V438" s="343"/>
      <c r="W438" s="343"/>
      <c r="X438" s="343"/>
      <c r="Y438" s="343"/>
      <c r="Z438" s="343"/>
    </row>
    <row r="439" spans="1:26" ht="10.5" customHeight="1" x14ac:dyDescent="0.2">
      <c r="A439" s="343"/>
      <c r="B439" s="343"/>
      <c r="C439" s="343"/>
      <c r="D439" s="343"/>
      <c r="E439" s="343"/>
      <c r="F439" s="343"/>
      <c r="G439" s="343"/>
      <c r="H439" s="343"/>
      <c r="I439" s="343"/>
      <c r="J439" s="343"/>
      <c r="K439" s="343"/>
      <c r="L439" s="343"/>
      <c r="M439" s="343"/>
      <c r="N439" s="343"/>
      <c r="O439" s="343"/>
      <c r="P439" s="343"/>
      <c r="Q439" s="343"/>
      <c r="R439" s="343"/>
      <c r="S439" s="343"/>
      <c r="T439" s="343"/>
      <c r="U439" s="343"/>
      <c r="V439" s="343"/>
      <c r="W439" s="343"/>
      <c r="X439" s="343"/>
      <c r="Y439" s="343"/>
      <c r="Z439" s="343"/>
    </row>
    <row r="440" spans="1:26" ht="10.5" customHeight="1" x14ac:dyDescent="0.2">
      <c r="A440" s="343"/>
      <c r="B440" s="343"/>
      <c r="C440" s="343"/>
      <c r="D440" s="343"/>
      <c r="E440" s="343"/>
      <c r="F440" s="343"/>
      <c r="G440" s="343"/>
      <c r="H440" s="343"/>
      <c r="I440" s="343"/>
      <c r="J440" s="343"/>
      <c r="K440" s="343"/>
      <c r="L440" s="343"/>
      <c r="M440" s="343"/>
      <c r="N440" s="343"/>
      <c r="O440" s="343"/>
      <c r="P440" s="343"/>
      <c r="Q440" s="343"/>
      <c r="R440" s="343"/>
      <c r="S440" s="343"/>
      <c r="T440" s="343"/>
      <c r="U440" s="343"/>
      <c r="V440" s="343"/>
      <c r="W440" s="343"/>
      <c r="X440" s="343"/>
      <c r="Y440" s="343"/>
      <c r="Z440" s="343"/>
    </row>
    <row r="441" spans="1:26" ht="10.5" customHeight="1" x14ac:dyDescent="0.2">
      <c r="A441" s="343"/>
      <c r="B441" s="343"/>
      <c r="C441" s="343"/>
      <c r="D441" s="343"/>
      <c r="E441" s="343"/>
      <c r="F441" s="343"/>
      <c r="G441" s="343"/>
      <c r="H441" s="343"/>
      <c r="I441" s="343"/>
      <c r="J441" s="343"/>
      <c r="K441" s="343"/>
      <c r="L441" s="343"/>
      <c r="M441" s="343"/>
      <c r="N441" s="343"/>
      <c r="O441" s="343"/>
      <c r="P441" s="343"/>
      <c r="Q441" s="343"/>
      <c r="R441" s="343"/>
      <c r="S441" s="343"/>
      <c r="T441" s="343"/>
      <c r="U441" s="343"/>
      <c r="V441" s="343"/>
      <c r="W441" s="343"/>
      <c r="X441" s="343"/>
      <c r="Y441" s="343"/>
      <c r="Z441" s="343"/>
    </row>
    <row r="442" spans="1:26" ht="10.5" customHeight="1" x14ac:dyDescent="0.2">
      <c r="A442" s="343"/>
      <c r="B442" s="343"/>
      <c r="C442" s="343"/>
      <c r="D442" s="343"/>
      <c r="E442" s="343"/>
      <c r="F442" s="343"/>
      <c r="G442" s="343"/>
      <c r="H442" s="343"/>
      <c r="I442" s="343"/>
      <c r="J442" s="343"/>
      <c r="K442" s="343"/>
      <c r="L442" s="343"/>
      <c r="M442" s="343"/>
      <c r="N442" s="343"/>
      <c r="O442" s="343"/>
      <c r="P442" s="343"/>
      <c r="Q442" s="343"/>
      <c r="R442" s="343"/>
      <c r="S442" s="343"/>
      <c r="T442" s="343"/>
      <c r="U442" s="343"/>
      <c r="V442" s="343"/>
      <c r="W442" s="343"/>
      <c r="X442" s="343"/>
      <c r="Y442" s="343"/>
      <c r="Z442" s="343"/>
    </row>
    <row r="443" spans="1:26" ht="10.5" customHeight="1" x14ac:dyDescent="0.2">
      <c r="A443" s="343"/>
      <c r="B443" s="343"/>
      <c r="C443" s="343"/>
      <c r="D443" s="343"/>
      <c r="E443" s="343"/>
      <c r="F443" s="343"/>
      <c r="G443" s="343"/>
      <c r="H443" s="343"/>
      <c r="I443" s="343"/>
      <c r="J443" s="343"/>
      <c r="K443" s="343"/>
      <c r="L443" s="343"/>
      <c r="M443" s="343"/>
      <c r="N443" s="343"/>
      <c r="O443" s="343"/>
      <c r="P443" s="343"/>
      <c r="Q443" s="343"/>
      <c r="R443" s="343"/>
      <c r="S443" s="343"/>
      <c r="T443" s="343"/>
      <c r="U443" s="343"/>
      <c r="V443" s="343"/>
      <c r="W443" s="343"/>
      <c r="X443" s="343"/>
      <c r="Y443" s="343"/>
      <c r="Z443" s="343"/>
    </row>
    <row r="444" spans="1:26" ht="10.5" customHeight="1" x14ac:dyDescent="0.2">
      <c r="A444" s="343"/>
      <c r="B444" s="343"/>
      <c r="C444" s="343"/>
      <c r="D444" s="343"/>
      <c r="E444" s="343"/>
      <c r="F444" s="343"/>
      <c r="G444" s="343"/>
      <c r="H444" s="343"/>
      <c r="I444" s="343"/>
      <c r="J444" s="343"/>
      <c r="K444" s="343"/>
      <c r="L444" s="343"/>
      <c r="M444" s="343"/>
      <c r="N444" s="343"/>
      <c r="O444" s="343"/>
      <c r="P444" s="343"/>
      <c r="Q444" s="343"/>
      <c r="R444" s="343"/>
      <c r="S444" s="343"/>
      <c r="T444" s="343"/>
      <c r="U444" s="343"/>
      <c r="V444" s="343"/>
      <c r="W444" s="343"/>
      <c r="X444" s="343"/>
      <c r="Y444" s="343"/>
      <c r="Z444" s="343"/>
    </row>
    <row r="445" spans="1:26" ht="10.5" customHeight="1" x14ac:dyDescent="0.2">
      <c r="A445" s="343"/>
      <c r="B445" s="343"/>
      <c r="C445" s="343"/>
      <c r="D445" s="343"/>
      <c r="E445" s="343"/>
      <c r="F445" s="343"/>
      <c r="G445" s="343"/>
      <c r="H445" s="343"/>
      <c r="I445" s="343"/>
      <c r="J445" s="343"/>
      <c r="K445" s="343"/>
      <c r="L445" s="343"/>
      <c r="M445" s="343"/>
      <c r="N445" s="343"/>
      <c r="O445" s="343"/>
      <c r="P445" s="343"/>
      <c r="Q445" s="343"/>
      <c r="R445" s="343"/>
      <c r="S445" s="343"/>
      <c r="T445" s="343"/>
      <c r="U445" s="343"/>
      <c r="V445" s="343"/>
      <c r="W445" s="343"/>
      <c r="X445" s="343"/>
      <c r="Y445" s="343"/>
      <c r="Z445" s="343"/>
    </row>
    <row r="446" spans="1:26" ht="10.5" customHeight="1" x14ac:dyDescent="0.2">
      <c r="A446" s="343"/>
      <c r="B446" s="343"/>
      <c r="C446" s="343"/>
      <c r="D446" s="343"/>
      <c r="E446" s="343"/>
      <c r="F446" s="343"/>
      <c r="G446" s="343"/>
      <c r="H446" s="343"/>
      <c r="I446" s="343"/>
      <c r="J446" s="343"/>
      <c r="K446" s="343"/>
      <c r="L446" s="343"/>
      <c r="M446" s="343"/>
      <c r="N446" s="343"/>
      <c r="O446" s="343"/>
      <c r="P446" s="343"/>
      <c r="Q446" s="343"/>
      <c r="R446" s="343"/>
      <c r="S446" s="343"/>
      <c r="T446" s="343"/>
      <c r="U446" s="343"/>
      <c r="V446" s="343"/>
      <c r="W446" s="343"/>
      <c r="X446" s="343"/>
      <c r="Y446" s="343"/>
      <c r="Z446" s="343"/>
    </row>
    <row r="447" spans="1:26" ht="10.5" customHeight="1" x14ac:dyDescent="0.2">
      <c r="A447" s="343"/>
      <c r="B447" s="343"/>
      <c r="C447" s="343"/>
      <c r="D447" s="343"/>
      <c r="E447" s="343"/>
      <c r="F447" s="343"/>
      <c r="G447" s="343"/>
      <c r="H447" s="343"/>
      <c r="I447" s="343"/>
      <c r="J447" s="343"/>
      <c r="K447" s="343"/>
      <c r="L447" s="343"/>
      <c r="M447" s="343"/>
      <c r="N447" s="343"/>
      <c r="O447" s="343"/>
      <c r="P447" s="343"/>
      <c r="Q447" s="343"/>
      <c r="R447" s="343"/>
      <c r="S447" s="343"/>
      <c r="T447" s="343"/>
      <c r="U447" s="343"/>
      <c r="V447" s="343"/>
      <c r="W447" s="343"/>
      <c r="X447" s="343"/>
      <c r="Y447" s="343"/>
      <c r="Z447" s="343"/>
    </row>
    <row r="448" spans="1:26" ht="10.5" customHeight="1" x14ac:dyDescent="0.2">
      <c r="A448" s="343"/>
      <c r="B448" s="343"/>
      <c r="C448" s="343"/>
      <c r="D448" s="343"/>
      <c r="E448" s="343"/>
      <c r="F448" s="343"/>
      <c r="G448" s="343"/>
      <c r="H448" s="343"/>
      <c r="I448" s="343"/>
      <c r="J448" s="343"/>
      <c r="K448" s="343"/>
      <c r="L448" s="343"/>
      <c r="M448" s="343"/>
      <c r="N448" s="343"/>
      <c r="O448" s="343"/>
      <c r="P448" s="343"/>
      <c r="Q448" s="343"/>
      <c r="R448" s="343"/>
      <c r="S448" s="343"/>
      <c r="T448" s="343"/>
      <c r="U448" s="343"/>
      <c r="V448" s="343"/>
      <c r="W448" s="343"/>
      <c r="X448" s="343"/>
      <c r="Y448" s="343"/>
      <c r="Z448" s="343"/>
    </row>
    <row r="449" spans="1:26" ht="10.5" customHeight="1" x14ac:dyDescent="0.2">
      <c r="A449" s="343"/>
      <c r="B449" s="343"/>
      <c r="C449" s="343"/>
      <c r="D449" s="343"/>
      <c r="E449" s="343"/>
      <c r="F449" s="343"/>
      <c r="G449" s="343"/>
      <c r="H449" s="343"/>
      <c r="I449" s="343"/>
      <c r="J449" s="343"/>
      <c r="K449" s="343"/>
      <c r="L449" s="343"/>
      <c r="M449" s="343"/>
      <c r="N449" s="343"/>
      <c r="O449" s="343"/>
      <c r="P449" s="343"/>
      <c r="Q449" s="343"/>
      <c r="R449" s="343"/>
      <c r="S449" s="343"/>
      <c r="T449" s="343"/>
      <c r="U449" s="343"/>
      <c r="V449" s="343"/>
      <c r="W449" s="343"/>
      <c r="X449" s="343"/>
      <c r="Y449" s="343"/>
      <c r="Z449" s="343"/>
    </row>
    <row r="450" spans="1:26" ht="10.5" customHeight="1" x14ac:dyDescent="0.2">
      <c r="A450" s="343"/>
      <c r="B450" s="343"/>
      <c r="C450" s="343"/>
      <c r="D450" s="343"/>
      <c r="E450" s="343"/>
      <c r="F450" s="343"/>
      <c r="G450" s="343"/>
      <c r="H450" s="343"/>
      <c r="I450" s="343"/>
      <c r="J450" s="343"/>
      <c r="K450" s="343"/>
      <c r="L450" s="343"/>
      <c r="M450" s="343"/>
      <c r="N450" s="343"/>
      <c r="O450" s="343"/>
      <c r="P450" s="343"/>
      <c r="Q450" s="343"/>
      <c r="R450" s="343"/>
      <c r="S450" s="343"/>
      <c r="T450" s="343"/>
      <c r="U450" s="343"/>
      <c r="V450" s="343"/>
      <c r="W450" s="343"/>
      <c r="X450" s="343"/>
      <c r="Y450" s="343"/>
      <c r="Z450" s="343"/>
    </row>
    <row r="451" spans="1:26" ht="10.5" customHeight="1" x14ac:dyDescent="0.2">
      <c r="A451" s="343"/>
      <c r="B451" s="343"/>
      <c r="C451" s="343"/>
      <c r="D451" s="343"/>
      <c r="E451" s="343"/>
      <c r="F451" s="343"/>
      <c r="G451" s="343"/>
      <c r="H451" s="343"/>
      <c r="I451" s="343"/>
      <c r="J451" s="343"/>
      <c r="K451" s="343"/>
      <c r="L451" s="343"/>
      <c r="M451" s="343"/>
      <c r="N451" s="343"/>
      <c r="O451" s="343"/>
      <c r="P451" s="343"/>
      <c r="Q451" s="343"/>
      <c r="R451" s="343"/>
      <c r="S451" s="343"/>
      <c r="T451" s="343"/>
      <c r="U451" s="343"/>
      <c r="V451" s="343"/>
      <c r="W451" s="343"/>
      <c r="X451" s="343"/>
      <c r="Y451" s="343"/>
      <c r="Z451" s="343"/>
    </row>
    <row r="452" spans="1:26" ht="10.5" customHeight="1" x14ac:dyDescent="0.2">
      <c r="A452" s="343"/>
      <c r="B452" s="343"/>
      <c r="C452" s="343"/>
      <c r="D452" s="343"/>
      <c r="E452" s="343"/>
      <c r="F452" s="343"/>
      <c r="G452" s="343"/>
      <c r="H452" s="343"/>
      <c r="I452" s="343"/>
      <c r="J452" s="343"/>
      <c r="K452" s="343"/>
      <c r="L452" s="343"/>
      <c r="M452" s="343"/>
      <c r="N452" s="343"/>
      <c r="O452" s="343"/>
      <c r="P452" s="343"/>
      <c r="Q452" s="343"/>
      <c r="R452" s="343"/>
      <c r="S452" s="343"/>
      <c r="T452" s="343"/>
      <c r="U452" s="343"/>
      <c r="V452" s="343"/>
      <c r="W452" s="343"/>
      <c r="X452" s="343"/>
      <c r="Y452" s="343"/>
      <c r="Z452" s="343"/>
    </row>
    <row r="453" spans="1:26" ht="10.5" customHeight="1" x14ac:dyDescent="0.2">
      <c r="A453" s="343"/>
      <c r="B453" s="343"/>
      <c r="C453" s="343"/>
      <c r="D453" s="343"/>
      <c r="E453" s="343"/>
      <c r="F453" s="343"/>
      <c r="G453" s="343"/>
      <c r="H453" s="343"/>
      <c r="I453" s="343"/>
      <c r="J453" s="343"/>
      <c r="K453" s="343"/>
      <c r="L453" s="343"/>
      <c r="M453" s="343"/>
      <c r="N453" s="343"/>
      <c r="O453" s="343"/>
      <c r="P453" s="343"/>
      <c r="Q453" s="343"/>
      <c r="R453" s="343"/>
      <c r="S453" s="343"/>
      <c r="T453" s="343"/>
      <c r="U453" s="343"/>
      <c r="V453" s="343"/>
      <c r="W453" s="343"/>
      <c r="X453" s="343"/>
      <c r="Y453" s="343"/>
      <c r="Z453" s="343"/>
    </row>
    <row r="454" spans="1:26" ht="10.5" customHeight="1" x14ac:dyDescent="0.2">
      <c r="A454" s="343"/>
      <c r="B454" s="343"/>
      <c r="C454" s="343"/>
      <c r="D454" s="343"/>
      <c r="E454" s="343"/>
      <c r="F454" s="343"/>
      <c r="G454" s="343"/>
      <c r="H454" s="343"/>
      <c r="I454" s="343"/>
      <c r="J454" s="343"/>
      <c r="K454" s="343"/>
      <c r="L454" s="343"/>
      <c r="M454" s="343"/>
      <c r="N454" s="343"/>
      <c r="O454" s="343"/>
      <c r="P454" s="343"/>
      <c r="Q454" s="343"/>
      <c r="R454" s="343"/>
      <c r="S454" s="343"/>
      <c r="T454" s="343"/>
      <c r="U454" s="343"/>
      <c r="V454" s="343"/>
      <c r="W454" s="343"/>
      <c r="X454" s="343"/>
      <c r="Y454" s="343"/>
      <c r="Z454" s="343"/>
    </row>
    <row r="455" spans="1:26" ht="10.5" customHeight="1" x14ac:dyDescent="0.2">
      <c r="A455" s="343"/>
      <c r="B455" s="343"/>
      <c r="C455" s="343"/>
      <c r="D455" s="343"/>
      <c r="E455" s="343"/>
      <c r="F455" s="343"/>
      <c r="G455" s="343"/>
      <c r="H455" s="343"/>
      <c r="I455" s="343"/>
      <c r="J455" s="343"/>
      <c r="K455" s="343"/>
      <c r="L455" s="343"/>
      <c r="M455" s="343"/>
      <c r="N455" s="343"/>
      <c r="O455" s="343"/>
      <c r="P455" s="343"/>
      <c r="Q455" s="343"/>
      <c r="R455" s="343"/>
      <c r="S455" s="343"/>
      <c r="T455" s="343"/>
      <c r="U455" s="343"/>
      <c r="V455" s="343"/>
      <c r="W455" s="343"/>
      <c r="X455" s="343"/>
      <c r="Y455" s="343"/>
      <c r="Z455" s="343"/>
    </row>
    <row r="456" spans="1:26" ht="10.5" customHeight="1" x14ac:dyDescent="0.2">
      <c r="A456" s="343"/>
      <c r="B456" s="343"/>
      <c r="C456" s="343"/>
      <c r="D456" s="343"/>
      <c r="E456" s="343"/>
      <c r="F456" s="343"/>
      <c r="G456" s="343"/>
      <c r="H456" s="343"/>
      <c r="I456" s="343"/>
      <c r="J456" s="343"/>
      <c r="K456" s="343"/>
      <c r="L456" s="343"/>
      <c r="M456" s="343"/>
      <c r="N456" s="343"/>
      <c r="O456" s="343"/>
      <c r="P456" s="343"/>
      <c r="Q456" s="343"/>
      <c r="R456" s="343"/>
      <c r="S456" s="343"/>
      <c r="T456" s="343"/>
      <c r="U456" s="343"/>
      <c r="V456" s="343"/>
      <c r="W456" s="343"/>
      <c r="X456" s="343"/>
      <c r="Y456" s="343"/>
      <c r="Z456" s="343"/>
    </row>
    <row r="457" spans="1:26" ht="10.5" customHeight="1" x14ac:dyDescent="0.2">
      <c r="A457" s="343"/>
      <c r="B457" s="343"/>
      <c r="C457" s="343"/>
      <c r="D457" s="343"/>
      <c r="E457" s="343"/>
      <c r="F457" s="343"/>
      <c r="G457" s="343"/>
      <c r="H457" s="343"/>
      <c r="I457" s="343"/>
      <c r="J457" s="343"/>
      <c r="K457" s="343"/>
      <c r="L457" s="343"/>
      <c r="M457" s="343"/>
      <c r="N457" s="343"/>
      <c r="O457" s="343"/>
      <c r="P457" s="343"/>
      <c r="Q457" s="343"/>
      <c r="R457" s="343"/>
      <c r="S457" s="343"/>
      <c r="T457" s="343"/>
      <c r="U457" s="343"/>
      <c r="V457" s="343"/>
      <c r="W457" s="343"/>
      <c r="X457" s="343"/>
      <c r="Y457" s="343"/>
      <c r="Z457" s="343"/>
    </row>
    <row r="458" spans="1:26" ht="10.5" customHeight="1" x14ac:dyDescent="0.2">
      <c r="A458" s="343"/>
      <c r="B458" s="343"/>
      <c r="C458" s="343"/>
      <c r="D458" s="343"/>
      <c r="E458" s="343"/>
      <c r="F458" s="343"/>
      <c r="G458" s="343"/>
      <c r="H458" s="343"/>
      <c r="I458" s="343"/>
      <c r="J458" s="343"/>
      <c r="K458" s="343"/>
      <c r="L458" s="343"/>
      <c r="M458" s="343"/>
      <c r="N458" s="343"/>
      <c r="O458" s="343"/>
      <c r="P458" s="343"/>
      <c r="Q458" s="343"/>
      <c r="R458" s="343"/>
      <c r="S458" s="343"/>
      <c r="T458" s="343"/>
      <c r="U458" s="343"/>
      <c r="V458" s="343"/>
      <c r="W458" s="343"/>
      <c r="X458" s="343"/>
      <c r="Y458" s="343"/>
      <c r="Z458" s="343"/>
    </row>
    <row r="459" spans="1:26" ht="10.5" customHeight="1" x14ac:dyDescent="0.2">
      <c r="A459" s="343"/>
      <c r="B459" s="343"/>
      <c r="C459" s="343"/>
      <c r="D459" s="343"/>
      <c r="E459" s="343"/>
      <c r="F459" s="343"/>
      <c r="G459" s="343"/>
      <c r="H459" s="343"/>
      <c r="I459" s="343"/>
      <c r="J459" s="343"/>
      <c r="K459" s="343"/>
      <c r="L459" s="343"/>
      <c r="M459" s="343"/>
      <c r="N459" s="343"/>
      <c r="O459" s="343"/>
      <c r="P459" s="343"/>
      <c r="Q459" s="343"/>
      <c r="R459" s="343"/>
      <c r="S459" s="343"/>
      <c r="T459" s="343"/>
      <c r="U459" s="343"/>
      <c r="V459" s="343"/>
      <c r="W459" s="343"/>
      <c r="X459" s="343"/>
      <c r="Y459" s="343"/>
      <c r="Z459" s="343"/>
    </row>
    <row r="460" spans="1:26" ht="10.5" customHeight="1" x14ac:dyDescent="0.2">
      <c r="A460" s="343"/>
      <c r="B460" s="343"/>
      <c r="C460" s="343"/>
      <c r="D460" s="343"/>
      <c r="E460" s="343"/>
      <c r="F460" s="343"/>
      <c r="G460" s="343"/>
      <c r="H460" s="343"/>
      <c r="I460" s="343"/>
      <c r="J460" s="343"/>
      <c r="K460" s="343"/>
      <c r="L460" s="343"/>
      <c r="M460" s="343"/>
      <c r="N460" s="343"/>
      <c r="O460" s="343"/>
      <c r="P460" s="343"/>
      <c r="Q460" s="343"/>
      <c r="R460" s="343"/>
      <c r="S460" s="343"/>
      <c r="T460" s="343"/>
      <c r="U460" s="343"/>
      <c r="V460" s="343"/>
      <c r="W460" s="343"/>
      <c r="X460" s="343"/>
      <c r="Y460" s="343"/>
      <c r="Z460" s="343"/>
    </row>
    <row r="461" spans="1:26" ht="10.5" customHeight="1" x14ac:dyDescent="0.2">
      <c r="A461" s="343"/>
      <c r="B461" s="343"/>
      <c r="C461" s="343"/>
      <c r="D461" s="343"/>
      <c r="E461" s="343"/>
      <c r="F461" s="343"/>
      <c r="G461" s="343"/>
      <c r="H461" s="343"/>
      <c r="I461" s="343"/>
      <c r="J461" s="343"/>
      <c r="K461" s="343"/>
      <c r="L461" s="343"/>
      <c r="M461" s="343"/>
      <c r="N461" s="343"/>
      <c r="O461" s="343"/>
      <c r="P461" s="343"/>
      <c r="Q461" s="343"/>
      <c r="R461" s="343"/>
      <c r="S461" s="343"/>
      <c r="T461" s="343"/>
      <c r="U461" s="343"/>
      <c r="V461" s="343"/>
      <c r="W461" s="343"/>
      <c r="X461" s="343"/>
      <c r="Y461" s="343"/>
      <c r="Z461" s="343"/>
    </row>
    <row r="462" spans="1:26" ht="10.5" customHeight="1" x14ac:dyDescent="0.2">
      <c r="A462" s="343"/>
      <c r="B462" s="343"/>
      <c r="C462" s="343"/>
      <c r="D462" s="343"/>
      <c r="E462" s="343"/>
      <c r="F462" s="343"/>
      <c r="G462" s="343"/>
      <c r="H462" s="343"/>
      <c r="I462" s="343"/>
      <c r="J462" s="343"/>
      <c r="K462" s="343"/>
      <c r="L462" s="343"/>
      <c r="M462" s="343"/>
      <c r="N462" s="343"/>
      <c r="O462" s="343"/>
      <c r="P462" s="343"/>
      <c r="Q462" s="343"/>
      <c r="R462" s="343"/>
      <c r="S462" s="343"/>
      <c r="T462" s="343"/>
      <c r="U462" s="343"/>
      <c r="V462" s="343"/>
      <c r="W462" s="343"/>
      <c r="X462" s="343"/>
      <c r="Y462" s="343"/>
      <c r="Z462" s="343"/>
    </row>
    <row r="463" spans="1:26" ht="10.5" customHeight="1" x14ac:dyDescent="0.2">
      <c r="A463" s="343"/>
      <c r="B463" s="343"/>
      <c r="C463" s="343"/>
      <c r="D463" s="343"/>
      <c r="E463" s="343"/>
      <c r="F463" s="343"/>
      <c r="G463" s="343"/>
      <c r="H463" s="343"/>
      <c r="I463" s="343"/>
      <c r="J463" s="343"/>
      <c r="K463" s="343"/>
      <c r="L463" s="343"/>
      <c r="M463" s="343"/>
      <c r="N463" s="343"/>
      <c r="O463" s="343"/>
      <c r="P463" s="343"/>
      <c r="Q463" s="343"/>
      <c r="R463" s="343"/>
      <c r="S463" s="343"/>
      <c r="T463" s="343"/>
      <c r="U463" s="343"/>
      <c r="V463" s="343"/>
      <c r="W463" s="343"/>
      <c r="X463" s="343"/>
      <c r="Y463" s="343"/>
      <c r="Z463" s="343"/>
    </row>
    <row r="464" spans="1:26" ht="10.5" customHeight="1" x14ac:dyDescent="0.2">
      <c r="A464" s="343"/>
      <c r="B464" s="343"/>
      <c r="C464" s="343"/>
      <c r="D464" s="343"/>
      <c r="E464" s="343"/>
      <c r="F464" s="343"/>
      <c r="G464" s="343"/>
      <c r="H464" s="343"/>
      <c r="I464" s="343"/>
      <c r="J464" s="343"/>
      <c r="K464" s="343"/>
      <c r="L464" s="343"/>
      <c r="M464" s="343"/>
      <c r="N464" s="343"/>
      <c r="O464" s="343"/>
      <c r="P464" s="343"/>
      <c r="Q464" s="343"/>
      <c r="R464" s="343"/>
      <c r="S464" s="343"/>
      <c r="T464" s="343"/>
      <c r="U464" s="343"/>
      <c r="V464" s="343"/>
      <c r="W464" s="343"/>
      <c r="X464" s="343"/>
      <c r="Y464" s="343"/>
      <c r="Z464" s="343"/>
    </row>
    <row r="465" spans="1:26" ht="10.5" customHeight="1" x14ac:dyDescent="0.2">
      <c r="A465" s="343"/>
      <c r="B465" s="343"/>
      <c r="C465" s="343"/>
      <c r="D465" s="343"/>
      <c r="E465" s="343"/>
      <c r="F465" s="343"/>
      <c r="G465" s="343"/>
      <c r="H465" s="343"/>
      <c r="I465" s="343"/>
      <c r="J465" s="343"/>
      <c r="K465" s="343"/>
      <c r="L465" s="343"/>
      <c r="M465" s="343"/>
      <c r="N465" s="343"/>
      <c r="O465" s="343"/>
      <c r="P465" s="343"/>
      <c r="Q465" s="343"/>
      <c r="R465" s="343"/>
      <c r="S465" s="343"/>
      <c r="T465" s="343"/>
      <c r="U465" s="343"/>
      <c r="V465" s="343"/>
      <c r="W465" s="343"/>
      <c r="X465" s="343"/>
      <c r="Y465" s="343"/>
      <c r="Z465" s="343"/>
    </row>
    <row r="466" spans="1:26" ht="10.5" customHeight="1" x14ac:dyDescent="0.2">
      <c r="A466" s="343"/>
      <c r="B466" s="343"/>
      <c r="C466" s="343"/>
      <c r="D466" s="343"/>
      <c r="E466" s="343"/>
      <c r="F466" s="343"/>
      <c r="G466" s="343"/>
      <c r="H466" s="343"/>
      <c r="I466" s="343"/>
      <c r="J466" s="343"/>
      <c r="K466" s="343"/>
      <c r="L466" s="343"/>
      <c r="M466" s="343"/>
      <c r="N466" s="343"/>
      <c r="O466" s="343"/>
      <c r="P466" s="343"/>
      <c r="Q466" s="343"/>
      <c r="R466" s="343"/>
      <c r="S466" s="343"/>
      <c r="T466" s="343"/>
      <c r="U466" s="343"/>
      <c r="V466" s="343"/>
      <c r="W466" s="343"/>
      <c r="X466" s="343"/>
      <c r="Y466" s="343"/>
      <c r="Z466" s="343"/>
    </row>
    <row r="467" spans="1:26" ht="10.5" customHeight="1" x14ac:dyDescent="0.2">
      <c r="A467" s="343"/>
      <c r="B467" s="343"/>
      <c r="C467" s="343"/>
      <c r="D467" s="343"/>
      <c r="E467" s="343"/>
      <c r="F467" s="343"/>
      <c r="G467" s="343"/>
      <c r="H467" s="343"/>
      <c r="I467" s="343"/>
      <c r="J467" s="343"/>
      <c r="K467" s="343"/>
      <c r="L467" s="343"/>
      <c r="M467" s="343"/>
      <c r="N467" s="343"/>
      <c r="O467" s="343"/>
      <c r="P467" s="343"/>
      <c r="Q467" s="343"/>
      <c r="R467" s="343"/>
      <c r="S467" s="343"/>
      <c r="T467" s="343"/>
      <c r="U467" s="343"/>
      <c r="V467" s="343"/>
      <c r="W467" s="343"/>
      <c r="X467" s="343"/>
      <c r="Y467" s="343"/>
      <c r="Z467" s="343"/>
    </row>
    <row r="468" spans="1:26" ht="10.5" customHeight="1" x14ac:dyDescent="0.2">
      <c r="A468" s="343"/>
      <c r="B468" s="343"/>
      <c r="C468" s="343"/>
      <c r="D468" s="343"/>
      <c r="E468" s="343"/>
      <c r="F468" s="343"/>
      <c r="G468" s="343"/>
      <c r="H468" s="343"/>
      <c r="I468" s="343"/>
      <c r="J468" s="343"/>
      <c r="K468" s="343"/>
      <c r="L468" s="343"/>
      <c r="M468" s="343"/>
      <c r="N468" s="343"/>
      <c r="O468" s="343"/>
      <c r="P468" s="343"/>
      <c r="Q468" s="343"/>
      <c r="R468" s="343"/>
      <c r="S468" s="343"/>
      <c r="T468" s="343"/>
      <c r="U468" s="343"/>
      <c r="V468" s="343"/>
      <c r="W468" s="343"/>
      <c r="X468" s="343"/>
      <c r="Y468" s="343"/>
      <c r="Z468" s="343"/>
    </row>
    <row r="469" spans="1:26" ht="10.5" customHeight="1" x14ac:dyDescent="0.2">
      <c r="A469" s="343"/>
      <c r="B469" s="343"/>
      <c r="C469" s="343"/>
      <c r="D469" s="343"/>
      <c r="E469" s="343"/>
      <c r="F469" s="343"/>
      <c r="G469" s="343"/>
      <c r="H469" s="343"/>
      <c r="I469" s="343"/>
      <c r="J469" s="343"/>
      <c r="K469" s="343"/>
      <c r="L469" s="343"/>
      <c r="M469" s="343"/>
      <c r="N469" s="343"/>
      <c r="O469" s="343"/>
      <c r="P469" s="343"/>
      <c r="Q469" s="343"/>
      <c r="R469" s="343"/>
      <c r="S469" s="343"/>
      <c r="T469" s="343"/>
      <c r="U469" s="343"/>
      <c r="V469" s="343"/>
      <c r="W469" s="343"/>
      <c r="X469" s="343"/>
      <c r="Y469" s="343"/>
      <c r="Z469" s="343"/>
    </row>
    <row r="470" spans="1:26" ht="10.5" customHeight="1" x14ac:dyDescent="0.2">
      <c r="A470" s="343"/>
      <c r="B470" s="343"/>
      <c r="C470" s="343"/>
      <c r="D470" s="343"/>
      <c r="E470" s="343"/>
      <c r="F470" s="343"/>
      <c r="G470" s="343"/>
      <c r="H470" s="343"/>
      <c r="I470" s="343"/>
      <c r="J470" s="343"/>
      <c r="K470" s="343"/>
      <c r="L470" s="343"/>
      <c r="M470" s="343"/>
      <c r="N470" s="343"/>
      <c r="O470" s="343"/>
      <c r="P470" s="343"/>
      <c r="Q470" s="343"/>
      <c r="R470" s="343"/>
      <c r="S470" s="343"/>
      <c r="T470" s="343"/>
      <c r="U470" s="343"/>
      <c r="V470" s="343"/>
      <c r="W470" s="343"/>
      <c r="X470" s="343"/>
      <c r="Y470" s="343"/>
      <c r="Z470" s="343"/>
    </row>
    <row r="471" spans="1:26" ht="10.5" customHeight="1" x14ac:dyDescent="0.2">
      <c r="A471" s="343"/>
      <c r="B471" s="343"/>
      <c r="C471" s="343"/>
      <c r="D471" s="343"/>
      <c r="E471" s="343"/>
      <c r="F471" s="343"/>
      <c r="G471" s="343"/>
      <c r="H471" s="343"/>
      <c r="I471" s="343"/>
      <c r="J471" s="343"/>
      <c r="K471" s="343"/>
      <c r="L471" s="343"/>
      <c r="M471" s="343"/>
      <c r="N471" s="343"/>
      <c r="O471" s="343"/>
      <c r="P471" s="343"/>
      <c r="Q471" s="343"/>
      <c r="R471" s="343"/>
      <c r="S471" s="343"/>
      <c r="T471" s="343"/>
      <c r="U471" s="343"/>
      <c r="V471" s="343"/>
      <c r="W471" s="343"/>
      <c r="X471" s="343"/>
      <c r="Y471" s="343"/>
      <c r="Z471" s="343"/>
    </row>
    <row r="472" spans="1:26" ht="10.5" customHeight="1" x14ac:dyDescent="0.2">
      <c r="A472" s="343"/>
      <c r="B472" s="343"/>
      <c r="C472" s="343"/>
      <c r="D472" s="343"/>
      <c r="E472" s="343"/>
      <c r="F472" s="343"/>
      <c r="G472" s="343"/>
      <c r="H472" s="343"/>
      <c r="I472" s="343"/>
      <c r="J472" s="343"/>
      <c r="K472" s="343"/>
      <c r="L472" s="343"/>
      <c r="M472" s="343"/>
      <c r="N472" s="343"/>
      <c r="O472" s="343"/>
      <c r="P472" s="343"/>
      <c r="Q472" s="343"/>
      <c r="R472" s="343"/>
      <c r="S472" s="343"/>
      <c r="T472" s="343"/>
      <c r="U472" s="343"/>
      <c r="V472" s="343"/>
      <c r="W472" s="343"/>
      <c r="X472" s="343"/>
      <c r="Y472" s="343"/>
      <c r="Z472" s="343"/>
    </row>
    <row r="473" spans="1:26" ht="10.5" customHeight="1" x14ac:dyDescent="0.2">
      <c r="A473" s="343"/>
      <c r="B473" s="343"/>
      <c r="C473" s="343"/>
      <c r="D473" s="343"/>
      <c r="E473" s="343"/>
      <c r="F473" s="343"/>
      <c r="G473" s="343"/>
      <c r="H473" s="343"/>
      <c r="I473" s="343"/>
      <c r="J473" s="343"/>
      <c r="K473" s="343"/>
      <c r="L473" s="343"/>
      <c r="M473" s="343"/>
      <c r="N473" s="343"/>
      <c r="O473" s="343"/>
      <c r="P473" s="343"/>
      <c r="Q473" s="343"/>
      <c r="R473" s="343"/>
      <c r="S473" s="343"/>
      <c r="T473" s="343"/>
      <c r="U473" s="343"/>
      <c r="V473" s="343"/>
      <c r="W473" s="343"/>
      <c r="X473" s="343"/>
      <c r="Y473" s="343"/>
      <c r="Z473" s="343"/>
    </row>
    <row r="474" spans="1:26" ht="10.5" customHeight="1" x14ac:dyDescent="0.2">
      <c r="A474" s="343"/>
      <c r="B474" s="343"/>
      <c r="C474" s="343"/>
      <c r="D474" s="343"/>
      <c r="E474" s="343"/>
      <c r="F474" s="343"/>
      <c r="G474" s="343"/>
      <c r="H474" s="343"/>
      <c r="I474" s="343"/>
      <c r="J474" s="343"/>
      <c r="K474" s="343"/>
      <c r="L474" s="343"/>
      <c r="M474" s="343"/>
      <c r="N474" s="343"/>
      <c r="O474" s="343"/>
      <c r="P474" s="343"/>
      <c r="Q474" s="343"/>
      <c r="R474" s="343"/>
      <c r="S474" s="343"/>
      <c r="T474" s="343"/>
      <c r="U474" s="343"/>
      <c r="V474" s="343"/>
      <c r="W474" s="343"/>
      <c r="X474" s="343"/>
      <c r="Y474" s="343"/>
      <c r="Z474" s="343"/>
    </row>
    <row r="475" spans="1:26" ht="10.5" customHeight="1" x14ac:dyDescent="0.2">
      <c r="A475" s="343"/>
      <c r="B475" s="343"/>
      <c r="C475" s="343"/>
      <c r="D475" s="343"/>
      <c r="E475" s="343"/>
      <c r="F475" s="343"/>
      <c r="G475" s="343"/>
      <c r="H475" s="343"/>
      <c r="I475" s="343"/>
      <c r="J475" s="343"/>
      <c r="K475" s="343"/>
      <c r="L475" s="343"/>
      <c r="M475" s="343"/>
      <c r="N475" s="343"/>
      <c r="O475" s="343"/>
      <c r="P475" s="343"/>
      <c r="Q475" s="343"/>
      <c r="R475" s="343"/>
      <c r="S475" s="343"/>
      <c r="T475" s="343"/>
      <c r="U475" s="343"/>
      <c r="V475" s="343"/>
      <c r="W475" s="343"/>
      <c r="X475" s="343"/>
      <c r="Y475" s="343"/>
      <c r="Z475" s="343"/>
    </row>
    <row r="476" spans="1:26" ht="10.5" customHeight="1" x14ac:dyDescent="0.2">
      <c r="A476" s="343"/>
      <c r="B476" s="343"/>
      <c r="C476" s="343"/>
      <c r="D476" s="343"/>
      <c r="E476" s="343"/>
      <c r="F476" s="343"/>
      <c r="G476" s="343"/>
      <c r="H476" s="343"/>
      <c r="I476" s="343"/>
      <c r="J476" s="343"/>
      <c r="K476" s="343"/>
      <c r="L476" s="343"/>
      <c r="M476" s="343"/>
      <c r="N476" s="343"/>
      <c r="O476" s="343"/>
      <c r="P476" s="343"/>
      <c r="Q476" s="343"/>
      <c r="R476" s="343"/>
      <c r="S476" s="343"/>
      <c r="T476" s="343"/>
      <c r="U476" s="343"/>
      <c r="V476" s="343"/>
      <c r="W476" s="343"/>
      <c r="X476" s="343"/>
      <c r="Y476" s="343"/>
      <c r="Z476" s="343"/>
    </row>
    <row r="477" spans="1:26" ht="10.5" customHeight="1" x14ac:dyDescent="0.2">
      <c r="A477" s="343"/>
      <c r="B477" s="343"/>
      <c r="C477" s="343"/>
      <c r="D477" s="343"/>
      <c r="E477" s="343"/>
      <c r="F477" s="343"/>
      <c r="G477" s="343"/>
      <c r="H477" s="343"/>
      <c r="I477" s="343"/>
      <c r="J477" s="343"/>
      <c r="K477" s="343"/>
      <c r="L477" s="343"/>
      <c r="M477" s="343"/>
      <c r="N477" s="343"/>
      <c r="O477" s="343"/>
      <c r="P477" s="343"/>
      <c r="Q477" s="343"/>
      <c r="R477" s="343"/>
      <c r="S477" s="343"/>
      <c r="T477" s="343"/>
      <c r="U477" s="343"/>
      <c r="V477" s="343"/>
      <c r="W477" s="343"/>
      <c r="X477" s="343"/>
      <c r="Y477" s="343"/>
      <c r="Z477" s="343"/>
    </row>
    <row r="478" spans="1:26" ht="10.5" customHeight="1" x14ac:dyDescent="0.2">
      <c r="A478" s="343"/>
      <c r="B478" s="343"/>
      <c r="C478" s="343"/>
      <c r="D478" s="343"/>
      <c r="E478" s="343"/>
      <c r="F478" s="343"/>
      <c r="G478" s="343"/>
      <c r="H478" s="343"/>
      <c r="I478" s="343"/>
      <c r="J478" s="343"/>
      <c r="K478" s="343"/>
      <c r="L478" s="343"/>
      <c r="M478" s="343"/>
      <c r="N478" s="343"/>
      <c r="O478" s="343"/>
      <c r="P478" s="343"/>
      <c r="Q478" s="343"/>
      <c r="R478" s="343"/>
      <c r="S478" s="343"/>
      <c r="T478" s="343"/>
      <c r="U478" s="343"/>
      <c r="V478" s="343"/>
      <c r="W478" s="343"/>
      <c r="X478" s="343"/>
      <c r="Y478" s="343"/>
      <c r="Z478" s="343"/>
    </row>
    <row r="479" spans="1:26" ht="10.5" customHeight="1" x14ac:dyDescent="0.2">
      <c r="A479" s="343"/>
      <c r="B479" s="343"/>
      <c r="C479" s="343"/>
      <c r="D479" s="343"/>
      <c r="E479" s="343"/>
      <c r="F479" s="343"/>
      <c r="G479" s="343"/>
      <c r="H479" s="343"/>
      <c r="I479" s="343"/>
      <c r="J479" s="343"/>
      <c r="K479" s="343"/>
      <c r="L479" s="343"/>
      <c r="M479" s="343"/>
      <c r="N479" s="343"/>
      <c r="O479" s="343"/>
      <c r="P479" s="343"/>
      <c r="Q479" s="343"/>
      <c r="R479" s="343"/>
      <c r="S479" s="343"/>
      <c r="T479" s="343"/>
      <c r="U479" s="343"/>
      <c r="V479" s="343"/>
      <c r="W479" s="343"/>
      <c r="X479" s="343"/>
      <c r="Y479" s="343"/>
      <c r="Z479" s="343"/>
    </row>
    <row r="480" spans="1:26" ht="10.5" customHeight="1" x14ac:dyDescent="0.2">
      <c r="A480" s="343"/>
      <c r="B480" s="343"/>
      <c r="C480" s="343"/>
      <c r="D480" s="343"/>
      <c r="E480" s="343"/>
      <c r="F480" s="343"/>
      <c r="G480" s="343"/>
      <c r="H480" s="343"/>
      <c r="I480" s="343"/>
      <c r="J480" s="343"/>
      <c r="K480" s="343"/>
      <c r="L480" s="343"/>
      <c r="M480" s="343"/>
      <c r="N480" s="343"/>
      <c r="O480" s="343"/>
      <c r="P480" s="343"/>
      <c r="Q480" s="343"/>
      <c r="R480" s="343"/>
      <c r="S480" s="343"/>
      <c r="T480" s="343"/>
      <c r="U480" s="343"/>
      <c r="V480" s="343"/>
      <c r="W480" s="343"/>
      <c r="X480" s="343"/>
      <c r="Y480" s="343"/>
      <c r="Z480" s="343"/>
    </row>
    <row r="481" spans="1:26" ht="10.5" customHeight="1" x14ac:dyDescent="0.2">
      <c r="A481" s="343"/>
      <c r="B481" s="343"/>
      <c r="C481" s="343"/>
      <c r="D481" s="343"/>
      <c r="E481" s="343"/>
      <c r="F481" s="343"/>
      <c r="G481" s="343"/>
      <c r="H481" s="343"/>
      <c r="I481" s="343"/>
      <c r="J481" s="343"/>
      <c r="K481" s="343"/>
      <c r="L481" s="343"/>
      <c r="M481" s="343"/>
      <c r="N481" s="343"/>
      <c r="O481" s="343"/>
      <c r="P481" s="343"/>
      <c r="Q481" s="343"/>
      <c r="R481" s="343"/>
      <c r="S481" s="343"/>
      <c r="T481" s="343"/>
      <c r="U481" s="343"/>
      <c r="V481" s="343"/>
      <c r="W481" s="343"/>
      <c r="X481" s="343"/>
      <c r="Y481" s="343"/>
      <c r="Z481" s="343"/>
    </row>
    <row r="482" spans="1:26" ht="10.5" customHeight="1" x14ac:dyDescent="0.2">
      <c r="A482" s="343"/>
      <c r="B482" s="343"/>
      <c r="C482" s="343"/>
      <c r="D482" s="343"/>
      <c r="E482" s="343"/>
      <c r="F482" s="343"/>
      <c r="G482" s="343"/>
      <c r="H482" s="343"/>
      <c r="I482" s="343"/>
      <c r="J482" s="343"/>
      <c r="K482" s="343"/>
      <c r="L482" s="343"/>
      <c r="M482" s="343"/>
      <c r="N482" s="343"/>
      <c r="O482" s="343"/>
      <c r="P482" s="343"/>
      <c r="Q482" s="343"/>
      <c r="R482" s="343"/>
      <c r="S482" s="343"/>
      <c r="T482" s="343"/>
      <c r="U482" s="343"/>
      <c r="V482" s="343"/>
      <c r="W482" s="343"/>
      <c r="X482" s="343"/>
      <c r="Y482" s="343"/>
      <c r="Z482" s="343"/>
    </row>
    <row r="483" spans="1:26" ht="10.5" customHeight="1" x14ac:dyDescent="0.2">
      <c r="A483" s="343"/>
      <c r="B483" s="343"/>
      <c r="C483" s="343"/>
      <c r="D483" s="343"/>
      <c r="E483" s="343"/>
      <c r="F483" s="343"/>
      <c r="G483" s="343"/>
      <c r="H483" s="343"/>
      <c r="I483" s="343"/>
      <c r="J483" s="343"/>
      <c r="K483" s="343"/>
      <c r="L483" s="343"/>
      <c r="M483" s="343"/>
      <c r="N483" s="343"/>
      <c r="O483" s="343"/>
      <c r="P483" s="343"/>
      <c r="Q483" s="343"/>
      <c r="R483" s="343"/>
      <c r="S483" s="343"/>
      <c r="T483" s="343"/>
      <c r="U483" s="343"/>
      <c r="V483" s="343"/>
      <c r="W483" s="343"/>
      <c r="X483" s="343"/>
      <c r="Y483" s="343"/>
      <c r="Z483" s="343"/>
    </row>
    <row r="484" spans="1:26" ht="10.5" customHeight="1" x14ac:dyDescent="0.2">
      <c r="A484" s="343"/>
      <c r="B484" s="343"/>
      <c r="C484" s="343"/>
      <c r="D484" s="343"/>
      <c r="E484" s="343"/>
      <c r="F484" s="343"/>
      <c r="G484" s="343"/>
      <c r="H484" s="343"/>
      <c r="I484" s="343"/>
      <c r="J484" s="343"/>
      <c r="K484" s="343"/>
      <c r="L484" s="343"/>
      <c r="M484" s="343"/>
      <c r="N484" s="343"/>
      <c r="O484" s="343"/>
      <c r="P484" s="343"/>
      <c r="Q484" s="343"/>
      <c r="R484" s="343"/>
      <c r="S484" s="343"/>
      <c r="T484" s="343"/>
      <c r="U484" s="343"/>
      <c r="V484" s="343"/>
      <c r="W484" s="343"/>
      <c r="X484" s="343"/>
      <c r="Y484" s="343"/>
      <c r="Z484" s="343"/>
    </row>
    <row r="485" spans="1:26" ht="10.5" customHeight="1" x14ac:dyDescent="0.2">
      <c r="A485" s="343"/>
      <c r="B485" s="343"/>
      <c r="C485" s="343"/>
      <c r="D485" s="343"/>
      <c r="E485" s="343"/>
      <c r="F485" s="343"/>
      <c r="G485" s="343"/>
      <c r="H485" s="343"/>
      <c r="I485" s="343"/>
      <c r="J485" s="343"/>
      <c r="K485" s="343"/>
      <c r="L485" s="343"/>
      <c r="M485" s="343"/>
      <c r="N485" s="343"/>
      <c r="O485" s="343"/>
      <c r="P485" s="343"/>
      <c r="Q485" s="343"/>
      <c r="R485" s="343"/>
      <c r="S485" s="343"/>
      <c r="T485" s="343"/>
      <c r="U485" s="343"/>
      <c r="V485" s="343"/>
      <c r="W485" s="343"/>
      <c r="X485" s="343"/>
      <c r="Y485" s="343"/>
      <c r="Z485" s="343"/>
    </row>
    <row r="486" spans="1:26" ht="10.5" customHeight="1" x14ac:dyDescent="0.2">
      <c r="A486" s="343"/>
      <c r="B486" s="343"/>
      <c r="C486" s="343"/>
      <c r="D486" s="343"/>
      <c r="E486" s="343"/>
      <c r="F486" s="343"/>
      <c r="G486" s="343"/>
      <c r="H486" s="343"/>
      <c r="I486" s="343"/>
      <c r="J486" s="343"/>
      <c r="K486" s="343"/>
      <c r="L486" s="343"/>
      <c r="M486" s="343"/>
      <c r="N486" s="343"/>
      <c r="O486" s="343"/>
      <c r="P486" s="343"/>
      <c r="Q486" s="343"/>
      <c r="R486" s="343"/>
      <c r="S486" s="343"/>
      <c r="T486" s="343"/>
      <c r="U486" s="343"/>
      <c r="V486" s="343"/>
      <c r="W486" s="343"/>
      <c r="X486" s="343"/>
      <c r="Y486" s="343"/>
      <c r="Z486" s="343"/>
    </row>
    <row r="487" spans="1:26" ht="10.5" customHeight="1" x14ac:dyDescent="0.2">
      <c r="A487" s="343"/>
      <c r="B487" s="343"/>
      <c r="C487" s="343"/>
      <c r="D487" s="343"/>
      <c r="E487" s="343"/>
      <c r="F487" s="343"/>
      <c r="G487" s="343"/>
      <c r="H487" s="343"/>
      <c r="I487" s="343"/>
      <c r="J487" s="343"/>
      <c r="K487" s="343"/>
      <c r="L487" s="343"/>
      <c r="M487" s="343"/>
      <c r="N487" s="343"/>
      <c r="O487" s="343"/>
      <c r="P487" s="343"/>
      <c r="Q487" s="343"/>
      <c r="R487" s="343"/>
      <c r="S487" s="343"/>
      <c r="T487" s="343"/>
      <c r="U487" s="343"/>
      <c r="V487" s="343"/>
      <c r="W487" s="343"/>
      <c r="X487" s="343"/>
      <c r="Y487" s="343"/>
      <c r="Z487" s="343"/>
    </row>
    <row r="488" spans="1:26" ht="10.5" customHeight="1" x14ac:dyDescent="0.2">
      <c r="A488" s="343"/>
      <c r="B488" s="343"/>
      <c r="C488" s="343"/>
      <c r="D488" s="343"/>
      <c r="E488" s="343"/>
      <c r="F488" s="343"/>
      <c r="G488" s="343"/>
      <c r="H488" s="343"/>
      <c r="I488" s="343"/>
      <c r="J488" s="343"/>
      <c r="K488" s="343"/>
      <c r="L488" s="343"/>
      <c r="M488" s="343"/>
      <c r="N488" s="343"/>
      <c r="O488" s="343"/>
      <c r="P488" s="343"/>
      <c r="Q488" s="343"/>
      <c r="R488" s="343"/>
      <c r="S488" s="343"/>
      <c r="T488" s="343"/>
      <c r="U488" s="343"/>
      <c r="V488" s="343"/>
      <c r="W488" s="343"/>
      <c r="X488" s="343"/>
      <c r="Y488" s="343"/>
      <c r="Z488" s="343"/>
    </row>
    <row r="489" spans="1:26" ht="10.5" customHeight="1" x14ac:dyDescent="0.2">
      <c r="A489" s="343"/>
      <c r="B489" s="343"/>
      <c r="C489" s="343"/>
      <c r="D489" s="343"/>
      <c r="E489" s="343"/>
      <c r="F489" s="343"/>
      <c r="G489" s="343"/>
      <c r="H489" s="343"/>
      <c r="I489" s="343"/>
      <c r="J489" s="343"/>
      <c r="K489" s="343"/>
      <c r="L489" s="343"/>
      <c r="M489" s="343"/>
      <c r="N489" s="343"/>
      <c r="O489" s="343"/>
      <c r="P489" s="343"/>
      <c r="Q489" s="343"/>
      <c r="R489" s="343"/>
      <c r="S489" s="343"/>
      <c r="T489" s="343"/>
      <c r="U489" s="343"/>
      <c r="V489" s="343"/>
      <c r="W489" s="343"/>
      <c r="X489" s="343"/>
      <c r="Y489" s="343"/>
      <c r="Z489" s="343"/>
    </row>
    <row r="490" spans="1:26" ht="10.5" customHeight="1" x14ac:dyDescent="0.2">
      <c r="A490" s="343"/>
      <c r="B490" s="343"/>
      <c r="C490" s="343"/>
      <c r="D490" s="343"/>
      <c r="E490" s="343"/>
      <c r="F490" s="343"/>
      <c r="G490" s="343"/>
      <c r="H490" s="343"/>
      <c r="I490" s="343"/>
      <c r="J490" s="343"/>
      <c r="K490" s="343"/>
      <c r="L490" s="343"/>
      <c r="M490" s="343"/>
      <c r="N490" s="343"/>
      <c r="O490" s="343"/>
      <c r="P490" s="343"/>
      <c r="Q490" s="343"/>
      <c r="R490" s="343"/>
      <c r="S490" s="343"/>
      <c r="T490" s="343"/>
      <c r="U490" s="343"/>
      <c r="V490" s="343"/>
      <c r="W490" s="343"/>
      <c r="X490" s="343"/>
      <c r="Y490" s="343"/>
      <c r="Z490" s="343"/>
    </row>
    <row r="491" spans="1:26" ht="10.5" customHeight="1" x14ac:dyDescent="0.2">
      <c r="A491" s="343"/>
      <c r="B491" s="343"/>
      <c r="C491" s="343"/>
      <c r="D491" s="343"/>
      <c r="E491" s="343"/>
      <c r="F491" s="343"/>
      <c r="G491" s="343"/>
      <c r="H491" s="343"/>
      <c r="I491" s="343"/>
      <c r="J491" s="343"/>
      <c r="K491" s="343"/>
      <c r="L491" s="343"/>
      <c r="M491" s="343"/>
      <c r="N491" s="343"/>
      <c r="O491" s="343"/>
      <c r="P491" s="343"/>
      <c r="Q491" s="343"/>
      <c r="R491" s="343"/>
      <c r="S491" s="343"/>
      <c r="T491" s="343"/>
      <c r="U491" s="343"/>
      <c r="V491" s="343"/>
      <c r="W491" s="343"/>
      <c r="X491" s="343"/>
      <c r="Y491" s="343"/>
      <c r="Z491" s="343"/>
    </row>
    <row r="492" spans="1:26" ht="10.5" customHeight="1" x14ac:dyDescent="0.2">
      <c r="A492" s="343"/>
      <c r="B492" s="343"/>
      <c r="C492" s="343"/>
      <c r="D492" s="343"/>
      <c r="E492" s="343"/>
      <c r="F492" s="343"/>
      <c r="G492" s="343"/>
      <c r="H492" s="343"/>
      <c r="I492" s="343"/>
      <c r="J492" s="343"/>
      <c r="K492" s="343"/>
      <c r="L492" s="343"/>
      <c r="M492" s="343"/>
      <c r="N492" s="343"/>
      <c r="O492" s="343"/>
      <c r="P492" s="343"/>
      <c r="Q492" s="343"/>
      <c r="R492" s="343"/>
      <c r="S492" s="343"/>
      <c r="T492" s="343"/>
      <c r="U492" s="343"/>
      <c r="V492" s="343"/>
      <c r="W492" s="343"/>
      <c r="X492" s="343"/>
      <c r="Y492" s="343"/>
      <c r="Z492" s="343"/>
    </row>
    <row r="493" spans="1:26" ht="10.5" customHeight="1" x14ac:dyDescent="0.2">
      <c r="A493" s="343"/>
      <c r="B493" s="343"/>
      <c r="C493" s="343"/>
      <c r="D493" s="343"/>
      <c r="E493" s="343"/>
      <c r="F493" s="343"/>
      <c r="G493" s="343"/>
      <c r="H493" s="343"/>
      <c r="I493" s="343"/>
      <c r="J493" s="343"/>
      <c r="K493" s="343"/>
      <c r="L493" s="343"/>
      <c r="M493" s="343"/>
      <c r="N493" s="343"/>
      <c r="O493" s="343"/>
      <c r="P493" s="343"/>
      <c r="Q493" s="343"/>
      <c r="R493" s="343"/>
      <c r="S493" s="343"/>
      <c r="T493" s="343"/>
      <c r="U493" s="343"/>
      <c r="V493" s="343"/>
      <c r="W493" s="343"/>
      <c r="X493" s="343"/>
      <c r="Y493" s="343"/>
      <c r="Z493" s="343"/>
    </row>
    <row r="494" spans="1:26" ht="10.5" customHeight="1" x14ac:dyDescent="0.2">
      <c r="A494" s="343"/>
      <c r="B494" s="343"/>
      <c r="C494" s="343"/>
      <c r="D494" s="343"/>
      <c r="E494" s="343"/>
      <c r="F494" s="343"/>
      <c r="G494" s="343"/>
      <c r="H494" s="343"/>
      <c r="I494" s="343"/>
      <c r="J494" s="343"/>
      <c r="K494" s="343"/>
      <c r="L494" s="343"/>
      <c r="M494" s="343"/>
      <c r="N494" s="343"/>
      <c r="O494" s="343"/>
      <c r="P494" s="343"/>
      <c r="Q494" s="343"/>
      <c r="R494" s="343"/>
      <c r="S494" s="343"/>
      <c r="T494" s="343"/>
      <c r="U494" s="343"/>
      <c r="V494" s="343"/>
      <c r="W494" s="343"/>
      <c r="X494" s="343"/>
      <c r="Y494" s="343"/>
      <c r="Z494" s="343"/>
    </row>
    <row r="495" spans="1:26" ht="10.5" customHeight="1" x14ac:dyDescent="0.2">
      <c r="A495" s="343"/>
      <c r="B495" s="343"/>
      <c r="C495" s="343"/>
      <c r="D495" s="343"/>
      <c r="E495" s="343"/>
      <c r="F495" s="343"/>
      <c r="G495" s="343"/>
      <c r="H495" s="343"/>
      <c r="I495" s="343"/>
      <c r="J495" s="343"/>
      <c r="K495" s="343"/>
      <c r="L495" s="343"/>
      <c r="M495" s="343"/>
      <c r="N495" s="343"/>
      <c r="O495" s="343"/>
      <c r="P495" s="343"/>
      <c r="Q495" s="343"/>
      <c r="R495" s="343"/>
      <c r="S495" s="343"/>
      <c r="T495" s="343"/>
      <c r="U495" s="343"/>
      <c r="V495" s="343"/>
      <c r="W495" s="343"/>
      <c r="X495" s="343"/>
      <c r="Y495" s="343"/>
      <c r="Z495" s="343"/>
    </row>
    <row r="496" spans="1:26" ht="10.5" customHeight="1" x14ac:dyDescent="0.2">
      <c r="A496" s="343"/>
      <c r="B496" s="343"/>
      <c r="C496" s="343"/>
      <c r="D496" s="343"/>
      <c r="E496" s="343"/>
      <c r="F496" s="343"/>
      <c r="G496" s="343"/>
      <c r="H496" s="343"/>
      <c r="I496" s="343"/>
      <c r="J496" s="343"/>
      <c r="K496" s="343"/>
      <c r="L496" s="343"/>
      <c r="M496" s="343"/>
      <c r="N496" s="343"/>
      <c r="O496" s="343"/>
      <c r="P496" s="343"/>
      <c r="Q496" s="343"/>
      <c r="R496" s="343"/>
      <c r="S496" s="343"/>
      <c r="T496" s="343"/>
      <c r="U496" s="343"/>
      <c r="V496" s="343"/>
      <c r="W496" s="343"/>
      <c r="X496" s="343"/>
      <c r="Y496" s="343"/>
      <c r="Z496" s="343"/>
    </row>
    <row r="497" spans="1:26" ht="10.5" customHeight="1" x14ac:dyDescent="0.2">
      <c r="A497" s="343"/>
      <c r="B497" s="343"/>
      <c r="C497" s="343"/>
      <c r="D497" s="343"/>
      <c r="E497" s="343"/>
      <c r="F497" s="343"/>
      <c r="G497" s="343"/>
      <c r="H497" s="343"/>
      <c r="I497" s="343"/>
      <c r="J497" s="343"/>
      <c r="K497" s="343"/>
      <c r="L497" s="343"/>
      <c r="M497" s="343"/>
      <c r="N497" s="343"/>
      <c r="O497" s="343"/>
      <c r="P497" s="343"/>
      <c r="Q497" s="343"/>
      <c r="R497" s="343"/>
      <c r="S497" s="343"/>
      <c r="T497" s="343"/>
      <c r="U497" s="343"/>
      <c r="V497" s="343"/>
      <c r="W497" s="343"/>
      <c r="X497" s="343"/>
      <c r="Y497" s="343"/>
      <c r="Z497" s="343"/>
    </row>
    <row r="498" spans="1:26" ht="10.5" customHeight="1" x14ac:dyDescent="0.2">
      <c r="A498" s="343"/>
      <c r="B498" s="343"/>
      <c r="C498" s="343"/>
      <c r="D498" s="343"/>
      <c r="E498" s="343"/>
      <c r="F498" s="343"/>
      <c r="G498" s="343"/>
      <c r="H498" s="343"/>
      <c r="I498" s="343"/>
      <c r="J498" s="343"/>
      <c r="K498" s="343"/>
      <c r="L498" s="343"/>
      <c r="M498" s="343"/>
      <c r="N498" s="343"/>
      <c r="O498" s="343"/>
      <c r="P498" s="343"/>
      <c r="Q498" s="343"/>
      <c r="R498" s="343"/>
      <c r="S498" s="343"/>
      <c r="T498" s="343"/>
      <c r="U498" s="343"/>
      <c r="V498" s="343"/>
      <c r="W498" s="343"/>
      <c r="X498" s="343"/>
      <c r="Y498" s="343"/>
      <c r="Z498" s="343"/>
    </row>
    <row r="499" spans="1:26" ht="10.5" customHeight="1" x14ac:dyDescent="0.2">
      <c r="A499" s="343"/>
      <c r="B499" s="343"/>
      <c r="C499" s="343"/>
      <c r="D499" s="343"/>
      <c r="E499" s="343"/>
      <c r="F499" s="343"/>
      <c r="G499" s="343"/>
      <c r="H499" s="343"/>
      <c r="I499" s="343"/>
      <c r="J499" s="343"/>
      <c r="K499" s="343"/>
      <c r="L499" s="343"/>
      <c r="M499" s="343"/>
      <c r="N499" s="343"/>
      <c r="O499" s="343"/>
      <c r="P499" s="343"/>
      <c r="Q499" s="343"/>
      <c r="R499" s="343"/>
      <c r="S499" s="343"/>
      <c r="T499" s="343"/>
      <c r="U499" s="343"/>
      <c r="V499" s="343"/>
      <c r="W499" s="343"/>
      <c r="X499" s="343"/>
      <c r="Y499" s="343"/>
      <c r="Z499" s="343"/>
    </row>
    <row r="500" spans="1:26" ht="10.5" customHeight="1" x14ac:dyDescent="0.2">
      <c r="A500" s="343"/>
      <c r="B500" s="343"/>
      <c r="C500" s="343"/>
      <c r="D500" s="343"/>
      <c r="E500" s="343"/>
      <c r="F500" s="343"/>
      <c r="G500" s="343"/>
      <c r="H500" s="343"/>
      <c r="I500" s="343"/>
      <c r="J500" s="343"/>
      <c r="K500" s="343"/>
      <c r="L500" s="343"/>
      <c r="M500" s="343"/>
      <c r="N500" s="343"/>
      <c r="O500" s="343"/>
      <c r="P500" s="343"/>
      <c r="Q500" s="343"/>
      <c r="R500" s="343"/>
      <c r="S500" s="343"/>
      <c r="T500" s="343"/>
      <c r="U500" s="343"/>
      <c r="V500" s="343"/>
      <c r="W500" s="343"/>
      <c r="X500" s="343"/>
      <c r="Y500" s="343"/>
      <c r="Z500" s="343"/>
    </row>
    <row r="501" spans="1:26" ht="10.5" customHeight="1" x14ac:dyDescent="0.2">
      <c r="A501" s="343"/>
      <c r="B501" s="343"/>
      <c r="C501" s="343"/>
      <c r="D501" s="343"/>
      <c r="E501" s="343"/>
      <c r="F501" s="343"/>
      <c r="G501" s="343"/>
      <c r="H501" s="343"/>
      <c r="I501" s="343"/>
      <c r="J501" s="343"/>
      <c r="K501" s="343"/>
      <c r="L501" s="343"/>
      <c r="M501" s="343"/>
      <c r="N501" s="343"/>
      <c r="O501" s="343"/>
      <c r="P501" s="343"/>
      <c r="Q501" s="343"/>
      <c r="R501" s="343"/>
      <c r="S501" s="343"/>
      <c r="T501" s="343"/>
      <c r="U501" s="343"/>
      <c r="V501" s="343"/>
      <c r="W501" s="343"/>
      <c r="X501" s="343"/>
      <c r="Y501" s="343"/>
      <c r="Z501" s="343"/>
    </row>
    <row r="502" spans="1:26" ht="10.5" customHeight="1" x14ac:dyDescent="0.2">
      <c r="A502" s="343"/>
      <c r="B502" s="343"/>
      <c r="C502" s="343"/>
      <c r="D502" s="343"/>
      <c r="E502" s="343"/>
      <c r="F502" s="343"/>
      <c r="G502" s="343"/>
      <c r="H502" s="343"/>
      <c r="I502" s="343"/>
      <c r="J502" s="343"/>
      <c r="K502" s="343"/>
      <c r="L502" s="343"/>
      <c r="M502" s="343"/>
      <c r="N502" s="343"/>
      <c r="O502" s="343"/>
      <c r="P502" s="343"/>
      <c r="Q502" s="343"/>
      <c r="R502" s="343"/>
      <c r="S502" s="343"/>
      <c r="T502" s="343"/>
      <c r="U502" s="343"/>
      <c r="V502" s="343"/>
      <c r="W502" s="343"/>
      <c r="X502" s="343"/>
      <c r="Y502" s="343"/>
      <c r="Z502" s="343"/>
    </row>
    <row r="503" spans="1:26" ht="10.5" customHeight="1" x14ac:dyDescent="0.2">
      <c r="A503" s="343"/>
      <c r="B503" s="343"/>
      <c r="C503" s="343"/>
      <c r="D503" s="343"/>
      <c r="E503" s="343"/>
      <c r="F503" s="343"/>
      <c r="G503" s="343"/>
      <c r="H503" s="343"/>
      <c r="I503" s="343"/>
      <c r="J503" s="343"/>
      <c r="K503" s="343"/>
      <c r="L503" s="343"/>
      <c r="M503" s="343"/>
      <c r="N503" s="343"/>
      <c r="O503" s="343"/>
      <c r="P503" s="343"/>
      <c r="Q503" s="343"/>
      <c r="R503" s="343"/>
      <c r="S503" s="343"/>
      <c r="T503" s="343"/>
      <c r="U503" s="343"/>
      <c r="V503" s="343"/>
      <c r="W503" s="343"/>
      <c r="X503" s="343"/>
      <c r="Y503" s="343"/>
      <c r="Z503" s="343"/>
    </row>
    <row r="504" spans="1:26" ht="10.5" customHeight="1" x14ac:dyDescent="0.2">
      <c r="A504" s="343"/>
      <c r="B504" s="343"/>
      <c r="C504" s="343"/>
      <c r="D504" s="343"/>
      <c r="E504" s="343"/>
      <c r="F504" s="343"/>
      <c r="G504" s="343"/>
      <c r="H504" s="343"/>
      <c r="I504" s="343"/>
      <c r="J504" s="343"/>
      <c r="K504" s="343"/>
      <c r="L504" s="343"/>
      <c r="M504" s="343"/>
      <c r="N504" s="343"/>
      <c r="O504" s="343"/>
      <c r="P504" s="343"/>
      <c r="Q504" s="343"/>
      <c r="R504" s="343"/>
      <c r="S504" s="343"/>
      <c r="T504" s="343"/>
      <c r="U504" s="343"/>
      <c r="V504" s="343"/>
      <c r="W504" s="343"/>
      <c r="X504" s="343"/>
      <c r="Y504" s="343"/>
      <c r="Z504" s="343"/>
    </row>
    <row r="505" spans="1:26" ht="10.5" customHeight="1" x14ac:dyDescent="0.2">
      <c r="A505" s="343"/>
      <c r="B505" s="343"/>
      <c r="C505" s="343"/>
      <c r="D505" s="343"/>
      <c r="E505" s="343"/>
      <c r="F505" s="343"/>
      <c r="G505" s="343"/>
      <c r="H505" s="343"/>
      <c r="I505" s="343"/>
      <c r="J505" s="343"/>
      <c r="K505" s="343"/>
      <c r="L505" s="343"/>
      <c r="M505" s="343"/>
      <c r="N505" s="343"/>
      <c r="O505" s="343"/>
      <c r="P505" s="343"/>
      <c r="Q505" s="343"/>
      <c r="R505" s="343"/>
      <c r="S505" s="343"/>
      <c r="T505" s="343"/>
      <c r="U505" s="343"/>
      <c r="V505" s="343"/>
      <c r="W505" s="343"/>
      <c r="X505" s="343"/>
      <c r="Y505" s="343"/>
      <c r="Z505" s="343"/>
    </row>
    <row r="506" spans="1:26" ht="10.5" customHeight="1" x14ac:dyDescent="0.2">
      <c r="A506" s="343"/>
      <c r="B506" s="343"/>
      <c r="C506" s="343"/>
      <c r="D506" s="343"/>
      <c r="E506" s="343"/>
      <c r="F506" s="343"/>
      <c r="G506" s="343"/>
      <c r="H506" s="343"/>
      <c r="I506" s="343"/>
      <c r="J506" s="343"/>
      <c r="K506" s="343"/>
      <c r="L506" s="343"/>
      <c r="M506" s="343"/>
      <c r="N506" s="343"/>
      <c r="O506" s="343"/>
      <c r="P506" s="343"/>
      <c r="Q506" s="343"/>
      <c r="R506" s="343"/>
      <c r="S506" s="343"/>
      <c r="T506" s="343"/>
      <c r="U506" s="343"/>
      <c r="V506" s="343"/>
      <c r="W506" s="343"/>
      <c r="X506" s="343"/>
      <c r="Y506" s="343"/>
      <c r="Z506" s="343"/>
    </row>
    <row r="507" spans="1:26" ht="10.5" customHeight="1" x14ac:dyDescent="0.2">
      <c r="A507" s="343"/>
      <c r="B507" s="343"/>
      <c r="C507" s="343"/>
      <c r="D507" s="343"/>
      <c r="E507" s="343"/>
      <c r="F507" s="343"/>
      <c r="G507" s="343"/>
      <c r="H507" s="343"/>
      <c r="I507" s="343"/>
      <c r="J507" s="343"/>
      <c r="K507" s="343"/>
      <c r="L507" s="343"/>
      <c r="M507" s="343"/>
      <c r="N507" s="343"/>
      <c r="O507" s="343"/>
      <c r="P507" s="343"/>
      <c r="Q507" s="343"/>
      <c r="R507" s="343"/>
      <c r="S507" s="343"/>
      <c r="T507" s="343"/>
      <c r="U507" s="343"/>
      <c r="V507" s="343"/>
      <c r="W507" s="343"/>
      <c r="X507" s="343"/>
      <c r="Y507" s="343"/>
      <c r="Z507" s="343"/>
    </row>
    <row r="508" spans="1:26" ht="10.5" customHeight="1" x14ac:dyDescent="0.2">
      <c r="A508" s="343"/>
      <c r="B508" s="343"/>
      <c r="C508" s="343"/>
      <c r="D508" s="343"/>
      <c r="E508" s="343"/>
      <c r="F508" s="343"/>
      <c r="G508" s="343"/>
      <c r="H508" s="343"/>
      <c r="I508" s="343"/>
      <c r="J508" s="343"/>
      <c r="K508" s="343"/>
      <c r="L508" s="343"/>
      <c r="M508" s="343"/>
      <c r="N508" s="343"/>
      <c r="O508" s="343"/>
      <c r="P508" s="343"/>
      <c r="Q508" s="343"/>
      <c r="R508" s="343"/>
      <c r="S508" s="343"/>
      <c r="T508" s="343"/>
      <c r="U508" s="343"/>
      <c r="V508" s="343"/>
      <c r="W508" s="343"/>
      <c r="X508" s="343"/>
      <c r="Y508" s="343"/>
      <c r="Z508" s="343"/>
    </row>
    <row r="509" spans="1:26" ht="10.5" customHeight="1" x14ac:dyDescent="0.2">
      <c r="A509" s="343"/>
      <c r="B509" s="343"/>
      <c r="C509" s="343"/>
      <c r="D509" s="343"/>
      <c r="E509" s="343"/>
      <c r="F509" s="343"/>
      <c r="G509" s="343"/>
      <c r="H509" s="343"/>
      <c r="I509" s="343"/>
      <c r="J509" s="343"/>
      <c r="K509" s="343"/>
      <c r="L509" s="343"/>
      <c r="M509" s="343"/>
      <c r="N509" s="343"/>
      <c r="O509" s="343"/>
      <c r="P509" s="343"/>
      <c r="Q509" s="343"/>
      <c r="R509" s="343"/>
      <c r="S509" s="343"/>
      <c r="T509" s="343"/>
      <c r="U509" s="343"/>
      <c r="V509" s="343"/>
      <c r="W509" s="343"/>
      <c r="X509" s="343"/>
      <c r="Y509" s="343"/>
      <c r="Z509" s="343"/>
    </row>
    <row r="510" spans="1:26" ht="10.5" customHeight="1" x14ac:dyDescent="0.2">
      <c r="A510" s="343"/>
      <c r="B510" s="343"/>
      <c r="C510" s="343"/>
      <c r="D510" s="343"/>
      <c r="E510" s="343"/>
      <c r="F510" s="343"/>
      <c r="G510" s="343"/>
      <c r="H510" s="343"/>
      <c r="I510" s="343"/>
      <c r="J510" s="343"/>
      <c r="K510" s="343"/>
      <c r="L510" s="343"/>
      <c r="M510" s="343"/>
      <c r="N510" s="343"/>
      <c r="O510" s="343"/>
      <c r="P510" s="343"/>
      <c r="Q510" s="343"/>
      <c r="R510" s="343"/>
      <c r="S510" s="343"/>
      <c r="T510" s="343"/>
      <c r="U510" s="343"/>
      <c r="V510" s="343"/>
      <c r="W510" s="343"/>
      <c r="X510" s="343"/>
      <c r="Y510" s="343"/>
      <c r="Z510" s="343"/>
    </row>
    <row r="511" spans="1:26" ht="10.5" customHeight="1" x14ac:dyDescent="0.2">
      <c r="A511" s="343"/>
      <c r="B511" s="343"/>
      <c r="C511" s="343"/>
      <c r="D511" s="343"/>
      <c r="E511" s="343"/>
      <c r="F511" s="343"/>
      <c r="G511" s="343"/>
      <c r="H511" s="343"/>
      <c r="I511" s="343"/>
      <c r="J511" s="343"/>
      <c r="K511" s="343"/>
      <c r="L511" s="343"/>
      <c r="M511" s="343"/>
      <c r="N511" s="343"/>
      <c r="O511" s="343"/>
      <c r="P511" s="343"/>
      <c r="Q511" s="343"/>
      <c r="R511" s="343"/>
      <c r="S511" s="343"/>
      <c r="T511" s="343"/>
      <c r="U511" s="343"/>
      <c r="V511" s="343"/>
      <c r="W511" s="343"/>
      <c r="X511" s="343"/>
      <c r="Y511" s="343"/>
      <c r="Z511" s="343"/>
    </row>
    <row r="512" spans="1:26" ht="10.5" customHeight="1" x14ac:dyDescent="0.2">
      <c r="A512" s="343"/>
      <c r="B512" s="343"/>
      <c r="C512" s="343"/>
      <c r="D512" s="343"/>
      <c r="E512" s="343"/>
      <c r="F512" s="343"/>
      <c r="G512" s="343"/>
      <c r="H512" s="343"/>
      <c r="I512" s="343"/>
      <c r="J512" s="343"/>
      <c r="K512" s="343"/>
      <c r="L512" s="343"/>
      <c r="M512" s="343"/>
      <c r="N512" s="343"/>
      <c r="O512" s="343"/>
      <c r="P512" s="343"/>
      <c r="Q512" s="343"/>
      <c r="R512" s="343"/>
      <c r="S512" s="343"/>
      <c r="T512" s="343"/>
      <c r="U512" s="343"/>
      <c r="V512" s="343"/>
      <c r="W512" s="343"/>
      <c r="X512" s="343"/>
      <c r="Y512" s="343"/>
      <c r="Z512" s="343"/>
    </row>
    <row r="513" spans="1:26" ht="10.5" customHeight="1" x14ac:dyDescent="0.2">
      <c r="A513" s="343"/>
      <c r="B513" s="343"/>
      <c r="C513" s="343"/>
      <c r="D513" s="343"/>
      <c r="E513" s="343"/>
      <c r="F513" s="343"/>
      <c r="G513" s="343"/>
      <c r="H513" s="343"/>
      <c r="I513" s="343"/>
      <c r="J513" s="343"/>
      <c r="K513" s="343"/>
      <c r="L513" s="343"/>
      <c r="M513" s="343"/>
      <c r="N513" s="343"/>
      <c r="O513" s="343"/>
      <c r="P513" s="343"/>
      <c r="Q513" s="343"/>
      <c r="R513" s="343"/>
      <c r="S513" s="343"/>
      <c r="T513" s="343"/>
      <c r="U513" s="343"/>
      <c r="V513" s="343"/>
      <c r="W513" s="343"/>
      <c r="X513" s="343"/>
      <c r="Y513" s="343"/>
      <c r="Z513" s="343"/>
    </row>
    <row r="514" spans="1:26" ht="10.5" customHeight="1" x14ac:dyDescent="0.2">
      <c r="A514" s="343"/>
      <c r="B514" s="343"/>
      <c r="C514" s="343"/>
      <c r="D514" s="343"/>
      <c r="E514" s="343"/>
      <c r="F514" s="343"/>
      <c r="G514" s="343"/>
      <c r="H514" s="343"/>
      <c r="I514" s="343"/>
      <c r="J514" s="343"/>
      <c r="K514" s="343"/>
      <c r="L514" s="343"/>
      <c r="M514" s="343"/>
      <c r="N514" s="343"/>
      <c r="O514" s="343"/>
      <c r="P514" s="343"/>
      <c r="Q514" s="343"/>
      <c r="R514" s="343"/>
      <c r="S514" s="343"/>
      <c r="T514" s="343"/>
      <c r="U514" s="343"/>
      <c r="V514" s="343"/>
      <c r="W514" s="343"/>
      <c r="X514" s="343"/>
      <c r="Y514" s="343"/>
      <c r="Z514" s="343"/>
    </row>
    <row r="515" spans="1:26" ht="10.5" customHeight="1" x14ac:dyDescent="0.2">
      <c r="A515" s="343"/>
      <c r="B515" s="343"/>
      <c r="C515" s="343"/>
      <c r="D515" s="343"/>
      <c r="E515" s="343"/>
      <c r="F515" s="343"/>
      <c r="G515" s="343"/>
      <c r="H515" s="343"/>
      <c r="I515" s="343"/>
      <c r="J515" s="343"/>
      <c r="K515" s="343"/>
      <c r="L515" s="343"/>
      <c r="M515" s="343"/>
      <c r="N515" s="343"/>
      <c r="O515" s="343"/>
      <c r="P515" s="343"/>
      <c r="Q515" s="343"/>
      <c r="R515" s="343"/>
      <c r="S515" s="343"/>
      <c r="T515" s="343"/>
      <c r="U515" s="343"/>
      <c r="V515" s="343"/>
      <c r="W515" s="343"/>
      <c r="X515" s="343"/>
      <c r="Y515" s="343"/>
      <c r="Z515" s="343"/>
    </row>
    <row r="516" spans="1:26" ht="10.5" customHeight="1" x14ac:dyDescent="0.2">
      <c r="A516" s="343"/>
      <c r="B516" s="343"/>
      <c r="C516" s="343"/>
      <c r="D516" s="343"/>
      <c r="E516" s="343"/>
      <c r="F516" s="343"/>
      <c r="G516" s="343"/>
      <c r="H516" s="343"/>
      <c r="I516" s="343"/>
      <c r="J516" s="343"/>
      <c r="K516" s="343"/>
      <c r="L516" s="343"/>
      <c r="M516" s="343"/>
      <c r="N516" s="343"/>
      <c r="O516" s="343"/>
      <c r="P516" s="343"/>
      <c r="Q516" s="343"/>
      <c r="R516" s="343"/>
      <c r="S516" s="343"/>
      <c r="T516" s="343"/>
      <c r="U516" s="343"/>
      <c r="V516" s="343"/>
      <c r="W516" s="343"/>
      <c r="X516" s="343"/>
      <c r="Y516" s="343"/>
      <c r="Z516" s="343"/>
    </row>
    <row r="517" spans="1:26" ht="10.5" customHeight="1" x14ac:dyDescent="0.2">
      <c r="A517" s="343"/>
      <c r="B517" s="343"/>
      <c r="C517" s="343"/>
      <c r="D517" s="343"/>
      <c r="E517" s="343"/>
      <c r="F517" s="343"/>
      <c r="G517" s="343"/>
      <c r="H517" s="343"/>
      <c r="I517" s="343"/>
      <c r="J517" s="343"/>
      <c r="K517" s="343"/>
      <c r="L517" s="343"/>
      <c r="M517" s="343"/>
      <c r="N517" s="343"/>
      <c r="O517" s="343"/>
      <c r="P517" s="343"/>
      <c r="Q517" s="343"/>
      <c r="R517" s="343"/>
      <c r="S517" s="343"/>
      <c r="T517" s="343"/>
      <c r="U517" s="343"/>
      <c r="V517" s="343"/>
      <c r="W517" s="343"/>
      <c r="X517" s="343"/>
      <c r="Y517" s="343"/>
      <c r="Z517" s="343"/>
    </row>
    <row r="518" spans="1:26" ht="10.5" customHeight="1" x14ac:dyDescent="0.2">
      <c r="A518" s="343"/>
      <c r="B518" s="343"/>
      <c r="C518" s="343"/>
      <c r="D518" s="343"/>
      <c r="E518" s="343"/>
      <c r="F518" s="343"/>
      <c r="G518" s="343"/>
      <c r="H518" s="343"/>
      <c r="I518" s="343"/>
      <c r="J518" s="343"/>
      <c r="K518" s="343"/>
      <c r="L518" s="343"/>
      <c r="M518" s="343"/>
      <c r="N518" s="343"/>
      <c r="O518" s="343"/>
      <c r="P518" s="343"/>
      <c r="Q518" s="343"/>
      <c r="R518" s="343"/>
      <c r="S518" s="343"/>
      <c r="T518" s="343"/>
      <c r="U518" s="343"/>
      <c r="V518" s="343"/>
      <c r="W518" s="343"/>
      <c r="X518" s="343"/>
      <c r="Y518" s="343"/>
      <c r="Z518" s="343"/>
    </row>
    <row r="519" spans="1:26" ht="10.5" customHeight="1" x14ac:dyDescent="0.2">
      <c r="A519" s="343"/>
      <c r="B519" s="343"/>
      <c r="C519" s="343"/>
      <c r="D519" s="343"/>
      <c r="E519" s="343"/>
      <c r="F519" s="343"/>
      <c r="G519" s="343"/>
      <c r="H519" s="343"/>
      <c r="I519" s="343"/>
      <c r="J519" s="343"/>
      <c r="K519" s="343"/>
      <c r="L519" s="343"/>
      <c r="M519" s="343"/>
      <c r="N519" s="343"/>
      <c r="O519" s="343"/>
      <c r="P519" s="343"/>
      <c r="Q519" s="343"/>
      <c r="R519" s="343"/>
      <c r="S519" s="343"/>
      <c r="T519" s="343"/>
      <c r="U519" s="343"/>
      <c r="V519" s="343"/>
      <c r="W519" s="343"/>
      <c r="X519" s="343"/>
      <c r="Y519" s="343"/>
      <c r="Z519" s="343"/>
    </row>
    <row r="520" spans="1:26" ht="10.5" customHeight="1" x14ac:dyDescent="0.2">
      <c r="A520" s="343"/>
      <c r="B520" s="343"/>
      <c r="C520" s="343"/>
      <c r="D520" s="343"/>
      <c r="E520" s="343"/>
      <c r="F520" s="343"/>
      <c r="G520" s="343"/>
      <c r="H520" s="343"/>
      <c r="I520" s="343"/>
      <c r="J520" s="343"/>
      <c r="K520" s="343"/>
      <c r="L520" s="343"/>
      <c r="M520" s="343"/>
      <c r="N520" s="343"/>
      <c r="O520" s="343"/>
      <c r="P520" s="343"/>
      <c r="Q520" s="343"/>
      <c r="R520" s="343"/>
      <c r="S520" s="343"/>
      <c r="T520" s="343"/>
      <c r="U520" s="343"/>
      <c r="V520" s="343"/>
      <c r="W520" s="343"/>
      <c r="X520" s="343"/>
      <c r="Y520" s="343"/>
      <c r="Z520" s="343"/>
    </row>
    <row r="521" spans="1:26" ht="10.5" customHeight="1" x14ac:dyDescent="0.2">
      <c r="A521" s="343"/>
      <c r="B521" s="343"/>
      <c r="C521" s="343"/>
      <c r="D521" s="343"/>
      <c r="E521" s="343"/>
      <c r="F521" s="343"/>
      <c r="G521" s="343"/>
      <c r="H521" s="343"/>
      <c r="I521" s="343"/>
      <c r="J521" s="343"/>
      <c r="K521" s="343"/>
      <c r="L521" s="343"/>
      <c r="M521" s="343"/>
      <c r="N521" s="343"/>
      <c r="O521" s="343"/>
      <c r="P521" s="343"/>
      <c r="Q521" s="343"/>
      <c r="R521" s="343"/>
      <c r="S521" s="343"/>
      <c r="T521" s="343"/>
      <c r="U521" s="343"/>
      <c r="V521" s="343"/>
      <c r="W521" s="343"/>
      <c r="X521" s="343"/>
      <c r="Y521" s="343"/>
      <c r="Z521" s="343"/>
    </row>
    <row r="522" spans="1:26" ht="10.5" customHeight="1" x14ac:dyDescent="0.2">
      <c r="A522" s="343"/>
      <c r="B522" s="343"/>
      <c r="C522" s="343"/>
      <c r="D522" s="343"/>
      <c r="E522" s="343"/>
      <c r="F522" s="343"/>
      <c r="G522" s="343"/>
      <c r="H522" s="343"/>
      <c r="I522" s="343"/>
      <c r="J522" s="343"/>
      <c r="K522" s="343"/>
      <c r="L522" s="343"/>
      <c r="M522" s="343"/>
      <c r="N522" s="343"/>
      <c r="O522" s="343"/>
      <c r="P522" s="343"/>
      <c r="Q522" s="343"/>
      <c r="R522" s="343"/>
      <c r="S522" s="343"/>
      <c r="T522" s="343"/>
      <c r="U522" s="343"/>
      <c r="V522" s="343"/>
      <c r="W522" s="343"/>
      <c r="X522" s="343"/>
      <c r="Y522" s="343"/>
      <c r="Z522" s="343"/>
    </row>
    <row r="523" spans="1:26" ht="10.5" customHeight="1" x14ac:dyDescent="0.2">
      <c r="A523" s="343"/>
      <c r="B523" s="343"/>
      <c r="C523" s="343"/>
      <c r="D523" s="343"/>
      <c r="E523" s="343"/>
      <c r="F523" s="343"/>
      <c r="G523" s="343"/>
      <c r="H523" s="343"/>
      <c r="I523" s="343"/>
      <c r="J523" s="343"/>
      <c r="K523" s="343"/>
      <c r="L523" s="343"/>
      <c r="M523" s="343"/>
      <c r="N523" s="343"/>
      <c r="O523" s="343"/>
      <c r="P523" s="343"/>
      <c r="Q523" s="343"/>
      <c r="R523" s="343"/>
      <c r="S523" s="343"/>
      <c r="T523" s="343"/>
      <c r="U523" s="343"/>
      <c r="V523" s="343"/>
      <c r="W523" s="343"/>
      <c r="X523" s="343"/>
      <c r="Y523" s="343"/>
      <c r="Z523" s="343"/>
    </row>
    <row r="524" spans="1:26" ht="10.5" customHeight="1" x14ac:dyDescent="0.2">
      <c r="A524" s="343"/>
      <c r="B524" s="343"/>
      <c r="C524" s="343"/>
      <c r="D524" s="343"/>
      <c r="E524" s="343"/>
      <c r="F524" s="343"/>
      <c r="G524" s="343"/>
      <c r="H524" s="343"/>
      <c r="I524" s="343"/>
      <c r="J524" s="343"/>
      <c r="K524" s="343"/>
      <c r="L524" s="343"/>
      <c r="M524" s="343"/>
      <c r="N524" s="343"/>
      <c r="O524" s="343"/>
      <c r="P524" s="343"/>
      <c r="Q524" s="343"/>
      <c r="R524" s="343"/>
      <c r="S524" s="343"/>
      <c r="T524" s="343"/>
      <c r="U524" s="343"/>
      <c r="V524" s="343"/>
      <c r="W524" s="343"/>
      <c r="X524" s="343"/>
      <c r="Y524" s="343"/>
      <c r="Z524" s="343"/>
    </row>
    <row r="525" spans="1:26" ht="10.5" customHeight="1" x14ac:dyDescent="0.2">
      <c r="A525" s="343"/>
      <c r="B525" s="343"/>
      <c r="C525" s="343"/>
      <c r="D525" s="343"/>
      <c r="E525" s="343"/>
      <c r="F525" s="343"/>
      <c r="G525" s="343"/>
      <c r="H525" s="343"/>
      <c r="I525" s="343"/>
      <c r="J525" s="343"/>
      <c r="K525" s="343"/>
      <c r="L525" s="343"/>
      <c r="M525" s="343"/>
      <c r="N525" s="343"/>
      <c r="O525" s="343"/>
      <c r="P525" s="343"/>
      <c r="Q525" s="343"/>
      <c r="R525" s="343"/>
      <c r="S525" s="343"/>
      <c r="T525" s="343"/>
      <c r="U525" s="343"/>
      <c r="V525" s="343"/>
      <c r="W525" s="343"/>
      <c r="X525" s="343"/>
      <c r="Y525" s="343"/>
      <c r="Z525" s="343"/>
    </row>
    <row r="526" spans="1:26" ht="10.5" customHeight="1" x14ac:dyDescent="0.2">
      <c r="A526" s="343"/>
      <c r="B526" s="343"/>
      <c r="C526" s="343"/>
      <c r="D526" s="343"/>
      <c r="E526" s="343"/>
      <c r="F526" s="343"/>
      <c r="G526" s="343"/>
      <c r="H526" s="343"/>
      <c r="I526" s="343"/>
      <c r="J526" s="343"/>
      <c r="K526" s="343"/>
      <c r="L526" s="343"/>
      <c r="M526" s="343"/>
      <c r="N526" s="343"/>
      <c r="O526" s="343"/>
      <c r="P526" s="343"/>
      <c r="Q526" s="343"/>
      <c r="R526" s="343"/>
      <c r="S526" s="343"/>
      <c r="T526" s="343"/>
      <c r="U526" s="343"/>
      <c r="V526" s="343"/>
      <c r="W526" s="343"/>
      <c r="X526" s="343"/>
      <c r="Y526" s="343"/>
      <c r="Z526" s="343"/>
    </row>
    <row r="527" spans="1:26" ht="10.5" customHeight="1" x14ac:dyDescent="0.2">
      <c r="A527" s="343"/>
      <c r="B527" s="343"/>
      <c r="C527" s="343"/>
      <c r="D527" s="343"/>
      <c r="E527" s="343"/>
      <c r="F527" s="343"/>
      <c r="G527" s="343"/>
      <c r="H527" s="343"/>
      <c r="I527" s="343"/>
      <c r="J527" s="343"/>
      <c r="K527" s="343"/>
      <c r="L527" s="343"/>
      <c r="M527" s="343"/>
      <c r="N527" s="343"/>
      <c r="O527" s="343"/>
      <c r="P527" s="343"/>
      <c r="Q527" s="343"/>
      <c r="R527" s="343"/>
      <c r="S527" s="343"/>
      <c r="T527" s="343"/>
      <c r="U527" s="343"/>
      <c r="V527" s="343"/>
      <c r="W527" s="343"/>
      <c r="X527" s="343"/>
      <c r="Y527" s="343"/>
      <c r="Z527" s="343"/>
    </row>
    <row r="528" spans="1:26" ht="10.5" customHeight="1" x14ac:dyDescent="0.2">
      <c r="A528" s="343"/>
      <c r="B528" s="343"/>
      <c r="C528" s="343"/>
      <c r="D528" s="343"/>
      <c r="E528" s="343"/>
      <c r="F528" s="343"/>
      <c r="G528" s="343"/>
      <c r="H528" s="343"/>
      <c r="I528" s="343"/>
      <c r="J528" s="343"/>
      <c r="K528" s="343"/>
      <c r="L528" s="343"/>
      <c r="M528" s="343"/>
      <c r="N528" s="343"/>
      <c r="O528" s="343"/>
      <c r="P528" s="343"/>
      <c r="Q528" s="343"/>
      <c r="R528" s="343"/>
      <c r="S528" s="343"/>
      <c r="T528" s="343"/>
      <c r="U528" s="343"/>
      <c r="V528" s="343"/>
      <c r="W528" s="343"/>
      <c r="X528" s="343"/>
      <c r="Y528" s="343"/>
      <c r="Z528" s="343"/>
    </row>
    <row r="529" spans="1:26" ht="10.5" customHeight="1" x14ac:dyDescent="0.2">
      <c r="A529" s="343"/>
      <c r="B529" s="343"/>
      <c r="C529" s="343"/>
      <c r="D529" s="343"/>
      <c r="E529" s="343"/>
      <c r="F529" s="343"/>
      <c r="G529" s="343"/>
      <c r="H529" s="343"/>
      <c r="I529" s="343"/>
      <c r="J529" s="343"/>
      <c r="K529" s="343"/>
      <c r="L529" s="343"/>
      <c r="M529" s="343"/>
      <c r="N529" s="343"/>
      <c r="O529" s="343"/>
      <c r="P529" s="343"/>
      <c r="Q529" s="343"/>
      <c r="R529" s="343"/>
      <c r="S529" s="343"/>
      <c r="T529" s="343"/>
      <c r="U529" s="343"/>
      <c r="V529" s="343"/>
      <c r="W529" s="343"/>
      <c r="X529" s="343"/>
      <c r="Y529" s="343"/>
      <c r="Z529" s="343"/>
    </row>
    <row r="530" spans="1:26" ht="10.5" customHeight="1" x14ac:dyDescent="0.2">
      <c r="A530" s="343"/>
      <c r="B530" s="343"/>
      <c r="C530" s="343"/>
      <c r="D530" s="343"/>
      <c r="E530" s="343"/>
      <c r="F530" s="343"/>
      <c r="G530" s="343"/>
      <c r="H530" s="343"/>
      <c r="I530" s="343"/>
      <c r="J530" s="343"/>
      <c r="K530" s="343"/>
      <c r="L530" s="343"/>
      <c r="M530" s="343"/>
      <c r="N530" s="343"/>
      <c r="O530" s="343"/>
      <c r="P530" s="343"/>
      <c r="Q530" s="343"/>
      <c r="R530" s="343"/>
      <c r="S530" s="343"/>
      <c r="T530" s="343"/>
      <c r="U530" s="343"/>
      <c r="V530" s="343"/>
      <c r="W530" s="343"/>
      <c r="X530" s="343"/>
      <c r="Y530" s="343"/>
      <c r="Z530" s="343"/>
    </row>
    <row r="531" spans="1:26" ht="10.5" customHeight="1" x14ac:dyDescent="0.2">
      <c r="A531" s="343"/>
      <c r="B531" s="343"/>
      <c r="C531" s="343"/>
      <c r="D531" s="343"/>
      <c r="E531" s="343"/>
      <c r="F531" s="343"/>
      <c r="G531" s="343"/>
      <c r="H531" s="343"/>
      <c r="I531" s="343"/>
      <c r="J531" s="343"/>
      <c r="K531" s="343"/>
      <c r="L531" s="343"/>
      <c r="M531" s="343"/>
      <c r="N531" s="343"/>
      <c r="O531" s="343"/>
      <c r="P531" s="343"/>
      <c r="Q531" s="343"/>
      <c r="R531" s="343"/>
      <c r="S531" s="343"/>
      <c r="T531" s="343"/>
      <c r="U531" s="343"/>
      <c r="V531" s="343"/>
      <c r="W531" s="343"/>
      <c r="X531" s="343"/>
      <c r="Y531" s="343"/>
      <c r="Z531" s="343"/>
    </row>
    <row r="532" spans="1:26" ht="10.5" customHeight="1" x14ac:dyDescent="0.2">
      <c r="A532" s="343"/>
      <c r="B532" s="343"/>
      <c r="C532" s="343"/>
      <c r="D532" s="343"/>
      <c r="E532" s="343"/>
      <c r="F532" s="343"/>
      <c r="G532" s="343"/>
      <c r="H532" s="343"/>
      <c r="I532" s="343"/>
      <c r="J532" s="343"/>
      <c r="K532" s="343"/>
      <c r="L532" s="343"/>
      <c r="M532" s="343"/>
      <c r="N532" s="343"/>
      <c r="O532" s="343"/>
      <c r="P532" s="343"/>
      <c r="Q532" s="343"/>
      <c r="R532" s="343"/>
      <c r="S532" s="343"/>
      <c r="T532" s="343"/>
      <c r="U532" s="343"/>
      <c r="V532" s="343"/>
      <c r="W532" s="343"/>
      <c r="X532" s="343"/>
      <c r="Y532" s="343"/>
      <c r="Z532" s="343"/>
    </row>
    <row r="533" spans="1:26" ht="10.5" customHeight="1" x14ac:dyDescent="0.2">
      <c r="A533" s="343"/>
      <c r="B533" s="343"/>
      <c r="C533" s="343"/>
      <c r="D533" s="343"/>
      <c r="E533" s="343"/>
      <c r="F533" s="343"/>
      <c r="G533" s="343"/>
      <c r="H533" s="343"/>
      <c r="I533" s="343"/>
      <c r="J533" s="343"/>
      <c r="K533" s="343"/>
      <c r="L533" s="343"/>
      <c r="M533" s="343"/>
      <c r="N533" s="343"/>
      <c r="O533" s="343"/>
      <c r="P533" s="343"/>
      <c r="Q533" s="343"/>
      <c r="R533" s="343"/>
      <c r="S533" s="343"/>
      <c r="T533" s="343"/>
      <c r="U533" s="343"/>
      <c r="V533" s="343"/>
      <c r="W533" s="343"/>
      <c r="X533" s="343"/>
      <c r="Y533" s="343"/>
      <c r="Z533" s="343"/>
    </row>
    <row r="534" spans="1:26" ht="10.5" customHeight="1" x14ac:dyDescent="0.2">
      <c r="A534" s="343"/>
      <c r="B534" s="343"/>
      <c r="C534" s="343"/>
      <c r="D534" s="343"/>
      <c r="E534" s="343"/>
      <c r="F534" s="343"/>
      <c r="G534" s="343"/>
      <c r="H534" s="343"/>
      <c r="I534" s="343"/>
      <c r="J534" s="343"/>
      <c r="K534" s="343"/>
      <c r="L534" s="343"/>
      <c r="M534" s="343"/>
      <c r="N534" s="343"/>
      <c r="O534" s="343"/>
      <c r="P534" s="343"/>
      <c r="Q534" s="343"/>
      <c r="R534" s="343"/>
      <c r="S534" s="343"/>
      <c r="T534" s="343"/>
      <c r="U534" s="343"/>
      <c r="V534" s="343"/>
      <c r="W534" s="343"/>
      <c r="X534" s="343"/>
      <c r="Y534" s="343"/>
      <c r="Z534" s="343"/>
    </row>
    <row r="535" spans="1:26" ht="10.5" customHeight="1" x14ac:dyDescent="0.2">
      <c r="A535" s="343"/>
      <c r="B535" s="343"/>
      <c r="C535" s="343"/>
      <c r="D535" s="343"/>
      <c r="E535" s="343"/>
      <c r="F535" s="343"/>
      <c r="G535" s="343"/>
      <c r="H535" s="343"/>
      <c r="I535" s="343"/>
      <c r="J535" s="343"/>
      <c r="K535" s="343"/>
      <c r="L535" s="343"/>
      <c r="M535" s="343"/>
      <c r="N535" s="343"/>
      <c r="O535" s="343"/>
      <c r="P535" s="343"/>
      <c r="Q535" s="343"/>
      <c r="R535" s="343"/>
      <c r="S535" s="343"/>
      <c r="T535" s="343"/>
      <c r="U535" s="343"/>
      <c r="V535" s="343"/>
      <c r="W535" s="343"/>
      <c r="X535" s="343"/>
      <c r="Y535" s="343"/>
      <c r="Z535" s="343"/>
    </row>
    <row r="536" spans="1:26" ht="10.5" customHeight="1" x14ac:dyDescent="0.2">
      <c r="A536" s="343"/>
      <c r="B536" s="343"/>
      <c r="C536" s="343"/>
      <c r="D536" s="343"/>
      <c r="E536" s="343"/>
      <c r="F536" s="343"/>
      <c r="G536" s="343"/>
      <c r="H536" s="343"/>
      <c r="I536" s="343"/>
      <c r="J536" s="343"/>
      <c r="K536" s="343"/>
      <c r="L536" s="343"/>
      <c r="M536" s="343"/>
      <c r="N536" s="343"/>
      <c r="O536" s="343"/>
      <c r="P536" s="343"/>
      <c r="Q536" s="343"/>
      <c r="R536" s="343"/>
      <c r="S536" s="343"/>
      <c r="T536" s="343"/>
      <c r="U536" s="343"/>
      <c r="V536" s="343"/>
      <c r="W536" s="343"/>
      <c r="X536" s="343"/>
      <c r="Y536" s="343"/>
      <c r="Z536" s="343"/>
    </row>
    <row r="537" spans="1:26" ht="10.5" customHeight="1" x14ac:dyDescent="0.2">
      <c r="A537" s="343"/>
      <c r="B537" s="343"/>
      <c r="C537" s="343"/>
      <c r="D537" s="343"/>
      <c r="E537" s="343"/>
      <c r="F537" s="343"/>
      <c r="G537" s="343"/>
      <c r="H537" s="343"/>
      <c r="I537" s="343"/>
      <c r="J537" s="343"/>
      <c r="K537" s="343"/>
      <c r="L537" s="343"/>
      <c r="M537" s="343"/>
      <c r="N537" s="343"/>
      <c r="O537" s="343"/>
      <c r="P537" s="343"/>
      <c r="Q537" s="343"/>
      <c r="R537" s="343"/>
      <c r="S537" s="343"/>
      <c r="T537" s="343"/>
      <c r="U537" s="343"/>
      <c r="V537" s="343"/>
      <c r="W537" s="343"/>
      <c r="X537" s="343"/>
      <c r="Y537" s="343"/>
      <c r="Z537" s="343"/>
    </row>
    <row r="538" spans="1:26" ht="10.5" customHeight="1" x14ac:dyDescent="0.2">
      <c r="A538" s="343"/>
      <c r="B538" s="343"/>
      <c r="C538" s="343"/>
      <c r="D538" s="343"/>
      <c r="E538" s="343"/>
      <c r="F538" s="343"/>
      <c r="G538" s="343"/>
      <c r="H538" s="343"/>
      <c r="I538" s="343"/>
      <c r="J538" s="343"/>
      <c r="K538" s="343"/>
      <c r="L538" s="343"/>
      <c r="M538" s="343"/>
      <c r="N538" s="343"/>
      <c r="O538" s="343"/>
      <c r="P538" s="343"/>
      <c r="Q538" s="343"/>
      <c r="R538" s="343"/>
      <c r="S538" s="343"/>
      <c r="T538" s="343"/>
      <c r="U538" s="343"/>
      <c r="V538" s="343"/>
      <c r="W538" s="343"/>
      <c r="X538" s="343"/>
      <c r="Y538" s="343"/>
      <c r="Z538" s="343"/>
    </row>
    <row r="539" spans="1:26" ht="10.5" customHeight="1" x14ac:dyDescent="0.2">
      <c r="A539" s="343"/>
      <c r="B539" s="343"/>
      <c r="C539" s="343"/>
      <c r="D539" s="343"/>
      <c r="E539" s="343"/>
      <c r="F539" s="343"/>
      <c r="G539" s="343"/>
      <c r="H539" s="343"/>
      <c r="I539" s="343"/>
      <c r="J539" s="343"/>
      <c r="K539" s="343"/>
      <c r="L539" s="343"/>
      <c r="M539" s="343"/>
      <c r="N539" s="343"/>
      <c r="O539" s="343"/>
      <c r="P539" s="343"/>
      <c r="Q539" s="343"/>
      <c r="R539" s="343"/>
      <c r="S539" s="343"/>
      <c r="T539" s="343"/>
      <c r="U539" s="343"/>
      <c r="V539" s="343"/>
      <c r="W539" s="343"/>
      <c r="X539" s="343"/>
      <c r="Y539" s="343"/>
      <c r="Z539" s="343"/>
    </row>
    <row r="540" spans="1:26" ht="10.5" customHeight="1" x14ac:dyDescent="0.2">
      <c r="A540" s="343"/>
      <c r="B540" s="343"/>
      <c r="C540" s="343"/>
      <c r="D540" s="343"/>
      <c r="E540" s="343"/>
      <c r="F540" s="343"/>
      <c r="G540" s="343"/>
      <c r="H540" s="343"/>
      <c r="I540" s="343"/>
      <c r="J540" s="343"/>
      <c r="K540" s="343"/>
      <c r="L540" s="343"/>
      <c r="M540" s="343"/>
      <c r="N540" s="343"/>
      <c r="O540" s="343"/>
      <c r="P540" s="343"/>
      <c r="Q540" s="343"/>
      <c r="R540" s="343"/>
      <c r="S540" s="343"/>
      <c r="T540" s="343"/>
      <c r="U540" s="343"/>
      <c r="V540" s="343"/>
      <c r="W540" s="343"/>
      <c r="X540" s="343"/>
      <c r="Y540" s="343"/>
      <c r="Z540" s="343"/>
    </row>
    <row r="541" spans="1:26" ht="10.5" customHeight="1" x14ac:dyDescent="0.2">
      <c r="A541" s="343"/>
      <c r="B541" s="343"/>
      <c r="C541" s="343"/>
      <c r="D541" s="343"/>
      <c r="E541" s="343"/>
      <c r="F541" s="343"/>
      <c r="G541" s="343"/>
      <c r="H541" s="343"/>
      <c r="I541" s="343"/>
      <c r="J541" s="343"/>
      <c r="K541" s="343"/>
      <c r="L541" s="343"/>
      <c r="M541" s="343"/>
      <c r="N541" s="343"/>
      <c r="O541" s="343"/>
      <c r="P541" s="343"/>
      <c r="Q541" s="343"/>
      <c r="R541" s="343"/>
      <c r="S541" s="343"/>
      <c r="T541" s="343"/>
      <c r="U541" s="343"/>
      <c r="V541" s="343"/>
      <c r="W541" s="343"/>
      <c r="X541" s="343"/>
      <c r="Y541" s="343"/>
      <c r="Z541" s="343"/>
    </row>
    <row r="542" spans="1:26" ht="10.5" customHeight="1" x14ac:dyDescent="0.2">
      <c r="A542" s="343"/>
      <c r="B542" s="343"/>
      <c r="C542" s="343"/>
      <c r="D542" s="343"/>
      <c r="E542" s="343"/>
      <c r="F542" s="343"/>
      <c r="G542" s="343"/>
      <c r="H542" s="343"/>
      <c r="I542" s="343"/>
      <c r="J542" s="343"/>
      <c r="K542" s="343"/>
      <c r="L542" s="343"/>
      <c r="M542" s="343"/>
      <c r="N542" s="343"/>
      <c r="O542" s="343"/>
      <c r="P542" s="343"/>
      <c r="Q542" s="343"/>
      <c r="R542" s="343"/>
      <c r="S542" s="343"/>
      <c r="T542" s="343"/>
      <c r="U542" s="343"/>
      <c r="V542" s="343"/>
      <c r="W542" s="343"/>
      <c r="X542" s="343"/>
      <c r="Y542" s="343"/>
      <c r="Z542" s="343"/>
    </row>
    <row r="543" spans="1:26" ht="10.5" customHeight="1" x14ac:dyDescent="0.2">
      <c r="A543" s="343"/>
      <c r="B543" s="343"/>
      <c r="C543" s="343"/>
      <c r="D543" s="343"/>
      <c r="E543" s="343"/>
      <c r="F543" s="343"/>
      <c r="G543" s="343"/>
      <c r="H543" s="343"/>
      <c r="I543" s="343"/>
      <c r="J543" s="343"/>
      <c r="K543" s="343"/>
      <c r="L543" s="343"/>
      <c r="M543" s="343"/>
      <c r="N543" s="343"/>
      <c r="O543" s="343"/>
      <c r="P543" s="343"/>
      <c r="Q543" s="343"/>
      <c r="R543" s="343"/>
      <c r="S543" s="343"/>
      <c r="T543" s="343"/>
      <c r="U543" s="343"/>
      <c r="V543" s="343"/>
      <c r="W543" s="343"/>
      <c r="X543" s="343"/>
      <c r="Y543" s="343"/>
      <c r="Z543" s="343"/>
    </row>
    <row r="544" spans="1:26" ht="10.5" customHeight="1" x14ac:dyDescent="0.2">
      <c r="A544" s="343"/>
      <c r="B544" s="343"/>
      <c r="C544" s="343"/>
      <c r="D544" s="343"/>
      <c r="E544" s="343"/>
      <c r="F544" s="343"/>
      <c r="G544" s="343"/>
      <c r="H544" s="343"/>
      <c r="I544" s="343"/>
      <c r="J544" s="343"/>
      <c r="K544" s="343"/>
      <c r="L544" s="343"/>
      <c r="M544" s="343"/>
      <c r="N544" s="343"/>
      <c r="O544" s="343"/>
      <c r="P544" s="343"/>
      <c r="Q544" s="343"/>
      <c r="R544" s="343"/>
      <c r="S544" s="343"/>
      <c r="T544" s="343"/>
      <c r="U544" s="343"/>
      <c r="V544" s="343"/>
      <c r="W544" s="343"/>
      <c r="X544" s="343"/>
      <c r="Y544" s="343"/>
      <c r="Z544" s="343"/>
    </row>
    <row r="545" spans="1:26" ht="10.5" customHeight="1" x14ac:dyDescent="0.2">
      <c r="A545" s="343"/>
      <c r="B545" s="343"/>
      <c r="C545" s="343"/>
      <c r="D545" s="343"/>
      <c r="E545" s="343"/>
      <c r="F545" s="343"/>
      <c r="G545" s="343"/>
      <c r="H545" s="343"/>
      <c r="I545" s="343"/>
      <c r="J545" s="343"/>
      <c r="K545" s="343"/>
      <c r="L545" s="343"/>
      <c r="M545" s="343"/>
      <c r="N545" s="343"/>
      <c r="O545" s="343"/>
      <c r="P545" s="343"/>
      <c r="Q545" s="343"/>
      <c r="R545" s="343"/>
      <c r="S545" s="343"/>
      <c r="T545" s="343"/>
      <c r="U545" s="343"/>
      <c r="V545" s="343"/>
      <c r="W545" s="343"/>
      <c r="X545" s="343"/>
      <c r="Y545" s="343"/>
      <c r="Z545" s="343"/>
    </row>
    <row r="546" spans="1:26" ht="10.5" customHeight="1" x14ac:dyDescent="0.2">
      <c r="A546" s="343"/>
      <c r="B546" s="343"/>
      <c r="C546" s="343"/>
      <c r="D546" s="343"/>
      <c r="E546" s="343"/>
      <c r="F546" s="343"/>
      <c r="G546" s="343"/>
      <c r="H546" s="343"/>
      <c r="I546" s="343"/>
      <c r="J546" s="343"/>
      <c r="K546" s="343"/>
      <c r="L546" s="343"/>
      <c r="M546" s="343"/>
      <c r="N546" s="343"/>
      <c r="O546" s="343"/>
      <c r="P546" s="343"/>
      <c r="Q546" s="343"/>
      <c r="R546" s="343"/>
      <c r="S546" s="343"/>
      <c r="T546" s="343"/>
      <c r="U546" s="343"/>
      <c r="V546" s="343"/>
      <c r="W546" s="343"/>
      <c r="X546" s="343"/>
      <c r="Y546" s="343"/>
      <c r="Z546" s="343"/>
    </row>
    <row r="547" spans="1:26" ht="10.5" customHeight="1" x14ac:dyDescent="0.2">
      <c r="A547" s="343"/>
      <c r="B547" s="343"/>
      <c r="C547" s="343"/>
      <c r="D547" s="343"/>
      <c r="E547" s="343"/>
      <c r="F547" s="343"/>
      <c r="G547" s="343"/>
      <c r="H547" s="343"/>
      <c r="I547" s="343"/>
      <c r="J547" s="343"/>
      <c r="K547" s="343"/>
      <c r="L547" s="343"/>
      <c r="M547" s="343"/>
      <c r="N547" s="343"/>
      <c r="O547" s="343"/>
      <c r="P547" s="343"/>
      <c r="Q547" s="343"/>
      <c r="R547" s="343"/>
      <c r="S547" s="343"/>
      <c r="T547" s="343"/>
      <c r="U547" s="343"/>
      <c r="V547" s="343"/>
      <c r="W547" s="343"/>
      <c r="X547" s="343"/>
      <c r="Y547" s="343"/>
      <c r="Z547" s="343"/>
    </row>
    <row r="548" spans="1:26" ht="10.5" customHeight="1" x14ac:dyDescent="0.2">
      <c r="A548" s="343"/>
      <c r="B548" s="343"/>
      <c r="C548" s="343"/>
      <c r="D548" s="343"/>
      <c r="E548" s="343"/>
      <c r="F548" s="343"/>
      <c r="G548" s="343"/>
      <c r="H548" s="343"/>
      <c r="I548" s="343"/>
      <c r="J548" s="343"/>
      <c r="K548" s="343"/>
      <c r="L548" s="343"/>
      <c r="M548" s="343"/>
      <c r="N548" s="343"/>
      <c r="O548" s="343"/>
      <c r="P548" s="343"/>
      <c r="Q548" s="343"/>
      <c r="R548" s="343"/>
      <c r="S548" s="343"/>
      <c r="T548" s="343"/>
      <c r="U548" s="343"/>
      <c r="V548" s="343"/>
      <c r="W548" s="343"/>
      <c r="X548" s="343"/>
      <c r="Y548" s="343"/>
      <c r="Z548" s="343"/>
    </row>
    <row r="549" spans="1:26" ht="10.5" customHeight="1" x14ac:dyDescent="0.2">
      <c r="A549" s="343"/>
      <c r="B549" s="343"/>
      <c r="C549" s="343"/>
      <c r="D549" s="343"/>
      <c r="E549" s="343"/>
      <c r="F549" s="343"/>
      <c r="G549" s="343"/>
      <c r="H549" s="343"/>
      <c r="I549" s="343"/>
      <c r="J549" s="343"/>
      <c r="K549" s="343"/>
      <c r="L549" s="343"/>
      <c r="M549" s="343"/>
      <c r="N549" s="343"/>
      <c r="O549" s="343"/>
      <c r="P549" s="343"/>
      <c r="Q549" s="343"/>
      <c r="R549" s="343"/>
      <c r="S549" s="343"/>
      <c r="T549" s="343"/>
      <c r="U549" s="343"/>
      <c r="V549" s="343"/>
      <c r="W549" s="343"/>
      <c r="X549" s="343"/>
      <c r="Y549" s="343"/>
      <c r="Z549" s="343"/>
    </row>
    <row r="550" spans="1:26" ht="10.5" customHeight="1" x14ac:dyDescent="0.2">
      <c r="A550" s="343"/>
      <c r="B550" s="343"/>
      <c r="C550" s="343"/>
      <c r="D550" s="343"/>
      <c r="E550" s="343"/>
      <c r="F550" s="343"/>
      <c r="G550" s="343"/>
      <c r="H550" s="343"/>
      <c r="I550" s="343"/>
      <c r="J550" s="343"/>
      <c r="K550" s="343"/>
      <c r="L550" s="343"/>
      <c r="M550" s="343"/>
      <c r="N550" s="343"/>
      <c r="O550" s="343"/>
      <c r="P550" s="343"/>
      <c r="Q550" s="343"/>
      <c r="R550" s="343"/>
      <c r="S550" s="343"/>
      <c r="T550" s="343"/>
      <c r="U550" s="343"/>
      <c r="V550" s="343"/>
      <c r="W550" s="343"/>
      <c r="X550" s="343"/>
      <c r="Y550" s="343"/>
      <c r="Z550" s="343"/>
    </row>
    <row r="551" spans="1:26" ht="10.5" customHeight="1" x14ac:dyDescent="0.2">
      <c r="A551" s="343"/>
      <c r="B551" s="343"/>
      <c r="C551" s="343"/>
      <c r="D551" s="343"/>
      <c r="E551" s="343"/>
      <c r="F551" s="343"/>
      <c r="G551" s="343"/>
      <c r="H551" s="343"/>
      <c r="I551" s="343"/>
      <c r="J551" s="343"/>
      <c r="K551" s="343"/>
      <c r="L551" s="343"/>
      <c r="M551" s="343"/>
      <c r="N551" s="343"/>
      <c r="O551" s="343"/>
      <c r="P551" s="343"/>
      <c r="Q551" s="343"/>
      <c r="R551" s="343"/>
      <c r="S551" s="343"/>
      <c r="T551" s="343"/>
      <c r="U551" s="343"/>
      <c r="V551" s="343"/>
      <c r="W551" s="343"/>
      <c r="X551" s="343"/>
      <c r="Y551" s="343"/>
      <c r="Z551" s="343"/>
    </row>
    <row r="552" spans="1:26" ht="10.5" customHeight="1" x14ac:dyDescent="0.2">
      <c r="A552" s="343"/>
      <c r="B552" s="343"/>
      <c r="C552" s="343"/>
      <c r="D552" s="343"/>
      <c r="E552" s="343"/>
      <c r="F552" s="343"/>
      <c r="G552" s="343"/>
      <c r="H552" s="343"/>
      <c r="I552" s="343"/>
      <c r="J552" s="343"/>
      <c r="K552" s="343"/>
      <c r="L552" s="343"/>
      <c r="M552" s="343"/>
      <c r="N552" s="343"/>
      <c r="O552" s="343"/>
      <c r="P552" s="343"/>
      <c r="Q552" s="343"/>
      <c r="R552" s="343"/>
      <c r="S552" s="343"/>
      <c r="T552" s="343"/>
      <c r="U552" s="343"/>
      <c r="V552" s="343"/>
      <c r="W552" s="343"/>
      <c r="X552" s="343"/>
      <c r="Y552" s="343"/>
      <c r="Z552" s="343"/>
    </row>
    <row r="553" spans="1:26" ht="10.5" customHeight="1" x14ac:dyDescent="0.2">
      <c r="A553" s="343"/>
      <c r="B553" s="343"/>
      <c r="C553" s="343"/>
      <c r="D553" s="343"/>
      <c r="E553" s="343"/>
      <c r="F553" s="343"/>
      <c r="G553" s="343"/>
      <c r="H553" s="343"/>
      <c r="I553" s="343"/>
      <c r="J553" s="343"/>
      <c r="K553" s="343"/>
      <c r="L553" s="343"/>
      <c r="M553" s="343"/>
      <c r="N553" s="343"/>
      <c r="O553" s="343"/>
      <c r="P553" s="343"/>
      <c r="Q553" s="343"/>
      <c r="R553" s="343"/>
      <c r="S553" s="343"/>
      <c r="T553" s="343"/>
      <c r="U553" s="343"/>
      <c r="V553" s="343"/>
      <c r="W553" s="343"/>
      <c r="X553" s="343"/>
      <c r="Y553" s="343"/>
      <c r="Z553" s="343"/>
    </row>
    <row r="554" spans="1:26" ht="10.5" customHeight="1" x14ac:dyDescent="0.2">
      <c r="A554" s="343"/>
      <c r="B554" s="343"/>
      <c r="C554" s="343"/>
      <c r="D554" s="343"/>
      <c r="E554" s="343"/>
      <c r="F554" s="343"/>
      <c r="G554" s="343"/>
      <c r="H554" s="343"/>
      <c r="I554" s="343"/>
      <c r="J554" s="343"/>
      <c r="K554" s="343"/>
      <c r="L554" s="343"/>
      <c r="M554" s="343"/>
      <c r="N554" s="343"/>
      <c r="O554" s="343"/>
      <c r="P554" s="343"/>
      <c r="Q554" s="343"/>
      <c r="R554" s="343"/>
      <c r="S554" s="343"/>
      <c r="T554" s="343"/>
      <c r="U554" s="343"/>
      <c r="V554" s="343"/>
      <c r="W554" s="343"/>
      <c r="X554" s="343"/>
      <c r="Y554" s="343"/>
      <c r="Z554" s="343"/>
    </row>
    <row r="555" spans="1:26" ht="10.5" customHeight="1" x14ac:dyDescent="0.2">
      <c r="A555" s="343"/>
      <c r="B555" s="343"/>
      <c r="C555" s="343"/>
      <c r="D555" s="343"/>
      <c r="E555" s="343"/>
      <c r="F555" s="343"/>
      <c r="G555" s="343"/>
      <c r="H555" s="343"/>
      <c r="I555" s="343"/>
      <c r="J555" s="343"/>
      <c r="K555" s="343"/>
      <c r="L555" s="343"/>
      <c r="M555" s="343"/>
      <c r="N555" s="343"/>
      <c r="O555" s="343"/>
      <c r="P555" s="343"/>
      <c r="Q555" s="343"/>
      <c r="R555" s="343"/>
      <c r="S555" s="343"/>
      <c r="T555" s="343"/>
      <c r="U555" s="343"/>
      <c r="V555" s="343"/>
      <c r="W555" s="343"/>
      <c r="X555" s="343"/>
      <c r="Y555" s="343"/>
      <c r="Z555" s="343"/>
    </row>
    <row r="556" spans="1:26" ht="10.5" customHeight="1" x14ac:dyDescent="0.2">
      <c r="A556" s="343"/>
      <c r="B556" s="343"/>
      <c r="C556" s="343"/>
      <c r="D556" s="343"/>
      <c r="E556" s="343"/>
      <c r="F556" s="343"/>
      <c r="G556" s="343"/>
      <c r="H556" s="343"/>
      <c r="I556" s="343"/>
      <c r="J556" s="343"/>
      <c r="K556" s="343"/>
      <c r="L556" s="343"/>
      <c r="M556" s="343"/>
      <c r="N556" s="343"/>
      <c r="O556" s="343"/>
      <c r="P556" s="343"/>
      <c r="Q556" s="343"/>
      <c r="R556" s="343"/>
      <c r="S556" s="343"/>
      <c r="T556" s="343"/>
      <c r="U556" s="343"/>
      <c r="V556" s="343"/>
      <c r="W556" s="343"/>
      <c r="X556" s="343"/>
      <c r="Y556" s="343"/>
      <c r="Z556" s="343"/>
    </row>
    <row r="557" spans="1:26" ht="10.5" customHeight="1" x14ac:dyDescent="0.2">
      <c r="A557" s="343"/>
      <c r="B557" s="343"/>
      <c r="C557" s="343"/>
      <c r="D557" s="343"/>
      <c r="E557" s="343"/>
      <c r="F557" s="343"/>
      <c r="G557" s="343"/>
      <c r="H557" s="343"/>
      <c r="I557" s="343"/>
      <c r="J557" s="343"/>
      <c r="K557" s="343"/>
      <c r="L557" s="343"/>
      <c r="M557" s="343"/>
      <c r="N557" s="343"/>
      <c r="O557" s="343"/>
      <c r="P557" s="343"/>
      <c r="Q557" s="343"/>
      <c r="R557" s="343"/>
      <c r="S557" s="343"/>
      <c r="T557" s="343"/>
      <c r="U557" s="343"/>
      <c r="V557" s="343"/>
      <c r="W557" s="343"/>
      <c r="X557" s="343"/>
      <c r="Y557" s="343"/>
      <c r="Z557" s="343"/>
    </row>
    <row r="558" spans="1:26" ht="10.5" customHeight="1" x14ac:dyDescent="0.2">
      <c r="A558" s="343"/>
      <c r="B558" s="343"/>
      <c r="C558" s="343"/>
      <c r="D558" s="343"/>
      <c r="E558" s="343"/>
      <c r="F558" s="343"/>
      <c r="G558" s="343"/>
      <c r="H558" s="343"/>
      <c r="I558" s="343"/>
      <c r="J558" s="343"/>
      <c r="K558" s="343"/>
      <c r="L558" s="343"/>
      <c r="M558" s="343"/>
      <c r="N558" s="343"/>
      <c r="O558" s="343"/>
      <c r="P558" s="343"/>
      <c r="Q558" s="343"/>
      <c r="R558" s="343"/>
      <c r="S558" s="343"/>
      <c r="T558" s="343"/>
      <c r="U558" s="343"/>
      <c r="V558" s="343"/>
      <c r="W558" s="343"/>
      <c r="X558" s="343"/>
      <c r="Y558" s="343"/>
      <c r="Z558" s="343"/>
    </row>
    <row r="559" spans="1:26" ht="10.5" customHeight="1" x14ac:dyDescent="0.2">
      <c r="A559" s="343"/>
      <c r="B559" s="343"/>
      <c r="C559" s="343"/>
      <c r="D559" s="343"/>
      <c r="E559" s="343"/>
      <c r="F559" s="343"/>
      <c r="G559" s="343"/>
      <c r="H559" s="343"/>
      <c r="I559" s="343"/>
      <c r="J559" s="343"/>
      <c r="K559" s="343"/>
      <c r="L559" s="343"/>
      <c r="M559" s="343"/>
      <c r="N559" s="343"/>
      <c r="O559" s="343"/>
      <c r="P559" s="343"/>
      <c r="Q559" s="343"/>
      <c r="R559" s="343"/>
      <c r="S559" s="343"/>
      <c r="T559" s="343"/>
      <c r="U559" s="343"/>
      <c r="V559" s="343"/>
      <c r="W559" s="343"/>
      <c r="X559" s="343"/>
      <c r="Y559" s="343"/>
      <c r="Z559" s="343"/>
    </row>
    <row r="560" spans="1:26" ht="10.5" customHeight="1" x14ac:dyDescent="0.2">
      <c r="A560" s="343"/>
      <c r="B560" s="343"/>
      <c r="C560" s="343"/>
      <c r="D560" s="343"/>
      <c r="E560" s="343"/>
      <c r="F560" s="343"/>
      <c r="G560" s="343"/>
      <c r="H560" s="343"/>
      <c r="I560" s="343"/>
      <c r="J560" s="343"/>
      <c r="K560" s="343"/>
      <c r="L560" s="343"/>
      <c r="M560" s="343"/>
      <c r="N560" s="343"/>
      <c r="O560" s="343"/>
      <c r="P560" s="343"/>
      <c r="Q560" s="343"/>
      <c r="R560" s="343"/>
      <c r="S560" s="343"/>
      <c r="T560" s="343"/>
      <c r="U560" s="343"/>
      <c r="V560" s="343"/>
      <c r="W560" s="343"/>
      <c r="X560" s="343"/>
      <c r="Y560" s="343"/>
      <c r="Z560" s="343"/>
    </row>
    <row r="561" spans="1:26" ht="10.5" customHeight="1" x14ac:dyDescent="0.2">
      <c r="A561" s="343"/>
      <c r="B561" s="343"/>
      <c r="C561" s="343"/>
      <c r="D561" s="343"/>
      <c r="E561" s="343"/>
      <c r="F561" s="343"/>
      <c r="G561" s="343"/>
      <c r="H561" s="343"/>
      <c r="I561" s="343"/>
      <c r="J561" s="343"/>
      <c r="K561" s="343"/>
      <c r="L561" s="343"/>
      <c r="M561" s="343"/>
      <c r="N561" s="343"/>
      <c r="O561" s="343"/>
      <c r="P561" s="343"/>
      <c r="Q561" s="343"/>
      <c r="R561" s="343"/>
      <c r="S561" s="343"/>
      <c r="T561" s="343"/>
      <c r="U561" s="343"/>
      <c r="V561" s="343"/>
      <c r="W561" s="343"/>
      <c r="X561" s="343"/>
      <c r="Y561" s="343"/>
      <c r="Z561" s="343"/>
    </row>
    <row r="562" spans="1:26" ht="10.5" customHeight="1" x14ac:dyDescent="0.2">
      <c r="A562" s="343"/>
      <c r="B562" s="343"/>
      <c r="C562" s="343"/>
      <c r="D562" s="343"/>
      <c r="E562" s="343"/>
      <c r="F562" s="343"/>
      <c r="G562" s="343"/>
      <c r="H562" s="343"/>
      <c r="I562" s="343"/>
      <c r="J562" s="343"/>
      <c r="K562" s="343"/>
      <c r="L562" s="343"/>
      <c r="M562" s="343"/>
      <c r="N562" s="343"/>
      <c r="O562" s="343"/>
      <c r="P562" s="343"/>
      <c r="Q562" s="343"/>
      <c r="R562" s="343"/>
      <c r="S562" s="343"/>
      <c r="T562" s="343"/>
      <c r="U562" s="343"/>
      <c r="V562" s="343"/>
      <c r="W562" s="343"/>
      <c r="X562" s="343"/>
      <c r="Y562" s="343"/>
      <c r="Z562" s="343"/>
    </row>
    <row r="563" spans="1:26" ht="10.5" customHeight="1" x14ac:dyDescent="0.2">
      <c r="A563" s="343"/>
      <c r="B563" s="343"/>
      <c r="C563" s="343"/>
      <c r="D563" s="343"/>
      <c r="E563" s="343"/>
      <c r="F563" s="343"/>
      <c r="G563" s="343"/>
      <c r="H563" s="343"/>
      <c r="I563" s="343"/>
      <c r="J563" s="343"/>
      <c r="K563" s="343"/>
      <c r="L563" s="343"/>
      <c r="M563" s="343"/>
      <c r="N563" s="343"/>
      <c r="O563" s="343"/>
      <c r="P563" s="343"/>
      <c r="Q563" s="343"/>
      <c r="R563" s="343"/>
      <c r="S563" s="343"/>
      <c r="T563" s="343"/>
      <c r="U563" s="343"/>
      <c r="V563" s="343"/>
      <c r="W563" s="343"/>
      <c r="X563" s="343"/>
      <c r="Y563" s="343"/>
      <c r="Z563" s="343"/>
    </row>
    <row r="564" spans="1:26" ht="10.5" customHeight="1" x14ac:dyDescent="0.2">
      <c r="A564" s="343"/>
      <c r="B564" s="343"/>
      <c r="C564" s="343"/>
      <c r="D564" s="343"/>
      <c r="E564" s="343"/>
      <c r="F564" s="343"/>
      <c r="G564" s="343"/>
      <c r="H564" s="343"/>
      <c r="I564" s="343"/>
      <c r="J564" s="343"/>
      <c r="K564" s="343"/>
      <c r="L564" s="343"/>
      <c r="M564" s="343"/>
      <c r="N564" s="343"/>
      <c r="O564" s="343"/>
      <c r="P564" s="343"/>
      <c r="Q564" s="343"/>
      <c r="R564" s="343"/>
      <c r="S564" s="343"/>
      <c r="T564" s="343"/>
      <c r="U564" s="343"/>
      <c r="V564" s="343"/>
      <c r="W564" s="343"/>
      <c r="X564" s="343"/>
      <c r="Y564" s="343"/>
      <c r="Z564" s="343"/>
    </row>
    <row r="565" spans="1:26" ht="10.5" customHeight="1" x14ac:dyDescent="0.2">
      <c r="A565" s="343"/>
      <c r="B565" s="343"/>
      <c r="C565" s="343"/>
      <c r="D565" s="343"/>
      <c r="E565" s="343"/>
      <c r="F565" s="343"/>
      <c r="G565" s="343"/>
      <c r="H565" s="343"/>
      <c r="I565" s="343"/>
      <c r="J565" s="343"/>
      <c r="K565" s="343"/>
      <c r="L565" s="343"/>
      <c r="M565" s="343"/>
      <c r="N565" s="343"/>
      <c r="O565" s="343"/>
      <c r="P565" s="343"/>
      <c r="Q565" s="343"/>
      <c r="R565" s="343"/>
      <c r="S565" s="343"/>
      <c r="T565" s="343"/>
      <c r="U565" s="343"/>
      <c r="V565" s="343"/>
      <c r="W565" s="343"/>
      <c r="X565" s="343"/>
      <c r="Y565" s="343"/>
      <c r="Z565" s="343"/>
    </row>
    <row r="566" spans="1:26" ht="10.5" customHeight="1" x14ac:dyDescent="0.2">
      <c r="A566" s="343"/>
      <c r="B566" s="343"/>
      <c r="C566" s="343"/>
      <c r="D566" s="343"/>
      <c r="E566" s="343"/>
      <c r="F566" s="343"/>
      <c r="G566" s="343"/>
      <c r="H566" s="343"/>
      <c r="I566" s="343"/>
      <c r="J566" s="343"/>
      <c r="K566" s="343"/>
      <c r="L566" s="343"/>
      <c r="M566" s="343"/>
      <c r="N566" s="343"/>
      <c r="O566" s="343"/>
      <c r="P566" s="343"/>
      <c r="Q566" s="343"/>
      <c r="R566" s="343"/>
      <c r="S566" s="343"/>
      <c r="T566" s="343"/>
      <c r="U566" s="343"/>
      <c r="V566" s="343"/>
      <c r="W566" s="343"/>
      <c r="X566" s="343"/>
      <c r="Y566" s="343"/>
      <c r="Z566" s="343"/>
    </row>
    <row r="567" spans="1:26" ht="10.5" customHeight="1" x14ac:dyDescent="0.2">
      <c r="A567" s="343"/>
      <c r="B567" s="343"/>
      <c r="C567" s="343"/>
      <c r="D567" s="343"/>
      <c r="E567" s="343"/>
      <c r="F567" s="343"/>
      <c r="G567" s="343"/>
      <c r="H567" s="343"/>
      <c r="I567" s="343"/>
      <c r="J567" s="343"/>
      <c r="K567" s="343"/>
      <c r="L567" s="343"/>
      <c r="M567" s="343"/>
      <c r="N567" s="343"/>
      <c r="O567" s="343"/>
      <c r="P567" s="343"/>
      <c r="Q567" s="343"/>
      <c r="R567" s="343"/>
      <c r="S567" s="343"/>
      <c r="T567" s="343"/>
      <c r="U567" s="343"/>
      <c r="V567" s="343"/>
      <c r="W567" s="343"/>
      <c r="X567" s="343"/>
      <c r="Y567" s="343"/>
      <c r="Z567" s="343"/>
    </row>
    <row r="568" spans="1:26" ht="10.5" customHeight="1" x14ac:dyDescent="0.2">
      <c r="A568" s="343"/>
      <c r="B568" s="343"/>
      <c r="C568" s="343"/>
      <c r="D568" s="343"/>
      <c r="E568" s="343"/>
      <c r="F568" s="343"/>
      <c r="G568" s="343"/>
      <c r="H568" s="343"/>
      <c r="I568" s="343"/>
      <c r="J568" s="343"/>
      <c r="K568" s="343"/>
      <c r="L568" s="343"/>
      <c r="M568" s="343"/>
      <c r="N568" s="343"/>
      <c r="O568" s="343"/>
      <c r="P568" s="343"/>
      <c r="Q568" s="343"/>
      <c r="R568" s="343"/>
      <c r="S568" s="343"/>
      <c r="T568" s="343"/>
      <c r="U568" s="343"/>
      <c r="V568" s="343"/>
      <c r="W568" s="343"/>
      <c r="X568" s="343"/>
      <c r="Y568" s="343"/>
      <c r="Z568" s="343"/>
    </row>
    <row r="569" spans="1:26" ht="10.5" customHeight="1" x14ac:dyDescent="0.2">
      <c r="A569" s="343"/>
      <c r="B569" s="343"/>
      <c r="C569" s="343"/>
      <c r="D569" s="343"/>
      <c r="E569" s="343"/>
      <c r="F569" s="343"/>
      <c r="G569" s="343"/>
      <c r="H569" s="343"/>
      <c r="I569" s="343"/>
      <c r="J569" s="343"/>
      <c r="K569" s="343"/>
      <c r="L569" s="343"/>
      <c r="M569" s="343"/>
      <c r="N569" s="343"/>
      <c r="O569" s="343"/>
      <c r="P569" s="343"/>
      <c r="Q569" s="343"/>
      <c r="R569" s="343"/>
      <c r="S569" s="343"/>
      <c r="T569" s="343"/>
      <c r="U569" s="343"/>
      <c r="V569" s="343"/>
      <c r="W569" s="343"/>
      <c r="X569" s="343"/>
      <c r="Y569" s="343"/>
      <c r="Z569" s="343"/>
    </row>
    <row r="570" spans="1:26" ht="10.5" customHeight="1" x14ac:dyDescent="0.2">
      <c r="A570" s="343"/>
      <c r="B570" s="343"/>
      <c r="C570" s="343"/>
      <c r="D570" s="343"/>
      <c r="E570" s="343"/>
      <c r="F570" s="343"/>
      <c r="G570" s="343"/>
      <c r="H570" s="343"/>
      <c r="I570" s="343"/>
      <c r="J570" s="343"/>
      <c r="K570" s="343"/>
      <c r="L570" s="343"/>
      <c r="M570" s="343"/>
      <c r="N570" s="343"/>
      <c r="O570" s="343"/>
      <c r="P570" s="343"/>
      <c r="Q570" s="343"/>
      <c r="R570" s="343"/>
      <c r="S570" s="343"/>
      <c r="T570" s="343"/>
      <c r="U570" s="343"/>
      <c r="V570" s="343"/>
      <c r="W570" s="343"/>
      <c r="X570" s="343"/>
      <c r="Y570" s="343"/>
      <c r="Z570" s="343"/>
    </row>
    <row r="571" spans="1:26" ht="10.5" customHeight="1" x14ac:dyDescent="0.2">
      <c r="A571" s="343"/>
      <c r="B571" s="343"/>
      <c r="C571" s="343"/>
      <c r="D571" s="343"/>
      <c r="E571" s="343"/>
      <c r="F571" s="343"/>
      <c r="G571" s="343"/>
      <c r="H571" s="343"/>
      <c r="I571" s="343"/>
      <c r="J571" s="343"/>
      <c r="K571" s="343"/>
      <c r="L571" s="343"/>
      <c r="M571" s="343"/>
      <c r="N571" s="343"/>
      <c r="O571" s="343"/>
      <c r="P571" s="343"/>
      <c r="Q571" s="343"/>
      <c r="R571" s="343"/>
      <c r="S571" s="343"/>
      <c r="T571" s="343"/>
      <c r="U571" s="343"/>
      <c r="V571" s="343"/>
      <c r="W571" s="343"/>
      <c r="X571" s="343"/>
      <c r="Y571" s="343"/>
      <c r="Z571" s="343"/>
    </row>
    <row r="572" spans="1:26" ht="10.5" customHeight="1" x14ac:dyDescent="0.2">
      <c r="A572" s="343"/>
      <c r="B572" s="343"/>
      <c r="C572" s="343"/>
      <c r="D572" s="343"/>
      <c r="E572" s="343"/>
      <c r="F572" s="343"/>
      <c r="G572" s="343"/>
      <c r="H572" s="343"/>
      <c r="I572" s="343"/>
      <c r="J572" s="343"/>
      <c r="K572" s="343"/>
      <c r="L572" s="343"/>
      <c r="M572" s="343"/>
      <c r="N572" s="343"/>
      <c r="O572" s="343"/>
      <c r="P572" s="343"/>
      <c r="Q572" s="343"/>
      <c r="R572" s="343"/>
      <c r="S572" s="343"/>
      <c r="T572" s="343"/>
      <c r="U572" s="343"/>
      <c r="V572" s="343"/>
      <c r="W572" s="343"/>
      <c r="X572" s="343"/>
      <c r="Y572" s="343"/>
      <c r="Z572" s="343"/>
    </row>
    <row r="573" spans="1:26" ht="10.5" customHeight="1" x14ac:dyDescent="0.2">
      <c r="A573" s="343"/>
      <c r="B573" s="343"/>
      <c r="C573" s="343"/>
      <c r="D573" s="343"/>
      <c r="E573" s="343"/>
      <c r="F573" s="343"/>
      <c r="G573" s="343"/>
      <c r="H573" s="343"/>
      <c r="I573" s="343"/>
      <c r="J573" s="343"/>
      <c r="K573" s="343"/>
      <c r="L573" s="343"/>
      <c r="M573" s="343"/>
      <c r="N573" s="343"/>
      <c r="O573" s="343"/>
      <c r="P573" s="343"/>
      <c r="Q573" s="343"/>
      <c r="R573" s="343"/>
      <c r="S573" s="343"/>
      <c r="T573" s="343"/>
      <c r="U573" s="343"/>
      <c r="V573" s="343"/>
      <c r="W573" s="343"/>
      <c r="X573" s="343"/>
      <c r="Y573" s="343"/>
      <c r="Z573" s="343"/>
    </row>
    <row r="574" spans="1:26" ht="10.5" customHeight="1" x14ac:dyDescent="0.2">
      <c r="A574" s="343"/>
      <c r="B574" s="343"/>
      <c r="C574" s="343"/>
      <c r="D574" s="343"/>
      <c r="E574" s="343"/>
      <c r="F574" s="343"/>
      <c r="G574" s="343"/>
      <c r="H574" s="343"/>
      <c r="I574" s="343"/>
      <c r="J574" s="343"/>
      <c r="K574" s="343"/>
      <c r="L574" s="343"/>
      <c r="M574" s="343"/>
      <c r="N574" s="343"/>
      <c r="O574" s="343"/>
      <c r="P574" s="343"/>
      <c r="Q574" s="343"/>
      <c r="R574" s="343"/>
      <c r="S574" s="343"/>
      <c r="T574" s="343"/>
      <c r="U574" s="343"/>
      <c r="V574" s="343"/>
      <c r="W574" s="343"/>
      <c r="X574" s="343"/>
      <c r="Y574" s="343"/>
      <c r="Z574" s="343"/>
    </row>
    <row r="575" spans="1:26" ht="10.5" customHeight="1" x14ac:dyDescent="0.2">
      <c r="A575" s="343"/>
      <c r="B575" s="343"/>
      <c r="C575" s="343"/>
      <c r="D575" s="343"/>
      <c r="E575" s="343"/>
      <c r="F575" s="343"/>
      <c r="G575" s="343"/>
      <c r="H575" s="343"/>
      <c r="I575" s="343"/>
      <c r="J575" s="343"/>
      <c r="K575" s="343"/>
      <c r="L575" s="343"/>
      <c r="M575" s="343"/>
      <c r="N575" s="343"/>
      <c r="O575" s="343"/>
      <c r="P575" s="343"/>
      <c r="Q575" s="343"/>
      <c r="R575" s="343"/>
      <c r="S575" s="343"/>
      <c r="T575" s="343"/>
      <c r="U575" s="343"/>
      <c r="V575" s="343"/>
      <c r="W575" s="343"/>
      <c r="X575" s="343"/>
      <c r="Y575" s="343"/>
      <c r="Z575" s="343"/>
    </row>
    <row r="576" spans="1:26" ht="10.5" customHeight="1" x14ac:dyDescent="0.2">
      <c r="A576" s="343"/>
      <c r="B576" s="343"/>
      <c r="C576" s="343"/>
      <c r="D576" s="343"/>
      <c r="E576" s="343"/>
      <c r="F576" s="343"/>
      <c r="G576" s="343"/>
      <c r="H576" s="343"/>
      <c r="I576" s="343"/>
      <c r="J576" s="343"/>
      <c r="K576" s="343"/>
      <c r="L576" s="343"/>
      <c r="M576" s="343"/>
      <c r="N576" s="343"/>
      <c r="O576" s="343"/>
      <c r="P576" s="343"/>
      <c r="Q576" s="343"/>
      <c r="R576" s="343"/>
      <c r="S576" s="343"/>
      <c r="T576" s="343"/>
      <c r="U576" s="343"/>
      <c r="V576" s="343"/>
      <c r="W576" s="343"/>
      <c r="X576" s="343"/>
      <c r="Y576" s="343"/>
      <c r="Z576" s="343"/>
    </row>
    <row r="577" spans="1:26" ht="10.5" customHeight="1" x14ac:dyDescent="0.2">
      <c r="A577" s="343"/>
      <c r="B577" s="343"/>
      <c r="C577" s="343"/>
      <c r="D577" s="343"/>
      <c r="E577" s="343"/>
      <c r="F577" s="343"/>
      <c r="G577" s="343"/>
      <c r="H577" s="343"/>
      <c r="I577" s="343"/>
      <c r="J577" s="343"/>
      <c r="K577" s="343"/>
      <c r="L577" s="343"/>
      <c r="M577" s="343"/>
      <c r="N577" s="343"/>
      <c r="O577" s="343"/>
      <c r="P577" s="343"/>
      <c r="Q577" s="343"/>
      <c r="R577" s="343"/>
      <c r="S577" s="343"/>
      <c r="T577" s="343"/>
      <c r="U577" s="343"/>
      <c r="V577" s="343"/>
      <c r="W577" s="343"/>
      <c r="X577" s="343"/>
      <c r="Y577" s="343"/>
      <c r="Z577" s="343"/>
    </row>
    <row r="578" spans="1:26" ht="10.5" customHeight="1" x14ac:dyDescent="0.2">
      <c r="A578" s="343"/>
      <c r="B578" s="343"/>
      <c r="C578" s="343"/>
      <c r="D578" s="343"/>
      <c r="E578" s="343"/>
      <c r="F578" s="343"/>
      <c r="G578" s="343"/>
      <c r="H578" s="343"/>
      <c r="I578" s="343"/>
      <c r="J578" s="343"/>
      <c r="K578" s="343"/>
      <c r="L578" s="343"/>
      <c r="M578" s="343"/>
      <c r="N578" s="343"/>
      <c r="O578" s="343"/>
      <c r="P578" s="343"/>
      <c r="Q578" s="343"/>
      <c r="R578" s="343"/>
      <c r="S578" s="343"/>
      <c r="T578" s="343"/>
      <c r="U578" s="343"/>
      <c r="V578" s="343"/>
      <c r="W578" s="343"/>
      <c r="X578" s="343"/>
      <c r="Y578" s="343"/>
      <c r="Z578" s="343"/>
    </row>
    <row r="579" spans="1:26" ht="10.5" customHeight="1" x14ac:dyDescent="0.2">
      <c r="A579" s="343"/>
      <c r="B579" s="343"/>
      <c r="C579" s="343"/>
      <c r="D579" s="343"/>
      <c r="E579" s="343"/>
      <c r="F579" s="343"/>
      <c r="G579" s="343"/>
      <c r="H579" s="343"/>
      <c r="I579" s="343"/>
      <c r="J579" s="343"/>
      <c r="K579" s="343"/>
      <c r="L579" s="343"/>
      <c r="M579" s="343"/>
      <c r="N579" s="343"/>
      <c r="O579" s="343"/>
      <c r="P579" s="343"/>
      <c r="Q579" s="343"/>
      <c r="R579" s="343"/>
      <c r="S579" s="343"/>
      <c r="T579" s="343"/>
      <c r="U579" s="343"/>
      <c r="V579" s="343"/>
      <c r="W579" s="343"/>
      <c r="X579" s="343"/>
      <c r="Y579" s="343"/>
      <c r="Z579" s="343"/>
    </row>
    <row r="580" spans="1:26" ht="10.5" customHeight="1" x14ac:dyDescent="0.2">
      <c r="A580" s="343"/>
      <c r="B580" s="343"/>
      <c r="C580" s="343"/>
      <c r="D580" s="343"/>
      <c r="E580" s="343"/>
      <c r="F580" s="343"/>
      <c r="G580" s="343"/>
      <c r="H580" s="343"/>
      <c r="I580" s="343"/>
      <c r="J580" s="343"/>
      <c r="K580" s="343"/>
      <c r="L580" s="343"/>
      <c r="M580" s="343"/>
      <c r="N580" s="343"/>
      <c r="O580" s="343"/>
      <c r="P580" s="343"/>
      <c r="Q580" s="343"/>
      <c r="R580" s="343"/>
      <c r="S580" s="343"/>
      <c r="T580" s="343"/>
      <c r="U580" s="343"/>
      <c r="V580" s="343"/>
      <c r="W580" s="343"/>
      <c r="X580" s="343"/>
      <c r="Y580" s="343"/>
      <c r="Z580" s="343"/>
    </row>
    <row r="581" spans="1:26" ht="10.5" customHeight="1" x14ac:dyDescent="0.2">
      <c r="A581" s="343"/>
      <c r="B581" s="343"/>
      <c r="C581" s="343"/>
      <c r="D581" s="343"/>
      <c r="E581" s="343"/>
      <c r="F581" s="343"/>
      <c r="G581" s="343"/>
      <c r="H581" s="343"/>
      <c r="I581" s="343"/>
      <c r="J581" s="343"/>
      <c r="K581" s="343"/>
      <c r="L581" s="343"/>
      <c r="M581" s="343"/>
      <c r="N581" s="343"/>
      <c r="O581" s="343"/>
      <c r="P581" s="343"/>
      <c r="Q581" s="343"/>
      <c r="R581" s="343"/>
      <c r="S581" s="343"/>
      <c r="T581" s="343"/>
      <c r="U581" s="343"/>
      <c r="V581" s="343"/>
      <c r="W581" s="343"/>
      <c r="X581" s="343"/>
      <c r="Y581" s="343"/>
      <c r="Z581" s="343"/>
    </row>
    <row r="582" spans="1:26" ht="10.5" customHeight="1" x14ac:dyDescent="0.2">
      <c r="A582" s="343"/>
      <c r="B582" s="343"/>
      <c r="C582" s="343"/>
      <c r="D582" s="343"/>
      <c r="E582" s="343"/>
      <c r="F582" s="343"/>
      <c r="G582" s="343"/>
      <c r="H582" s="343"/>
      <c r="I582" s="343"/>
      <c r="J582" s="343"/>
      <c r="K582" s="343"/>
      <c r="L582" s="343"/>
      <c r="M582" s="343"/>
      <c r="N582" s="343"/>
      <c r="O582" s="343"/>
      <c r="P582" s="343"/>
      <c r="Q582" s="343"/>
      <c r="R582" s="343"/>
      <c r="S582" s="343"/>
      <c r="T582" s="343"/>
      <c r="U582" s="343"/>
      <c r="V582" s="343"/>
      <c r="W582" s="343"/>
      <c r="X582" s="343"/>
      <c r="Y582" s="343"/>
      <c r="Z582" s="343"/>
    </row>
    <row r="583" spans="1:26" ht="10.5" customHeight="1" x14ac:dyDescent="0.2">
      <c r="A583" s="343"/>
      <c r="B583" s="343"/>
      <c r="C583" s="343"/>
      <c r="D583" s="343"/>
      <c r="E583" s="343"/>
      <c r="F583" s="343"/>
      <c r="G583" s="343"/>
      <c r="H583" s="343"/>
      <c r="I583" s="343"/>
      <c r="J583" s="343"/>
      <c r="K583" s="343"/>
      <c r="L583" s="343"/>
      <c r="M583" s="343"/>
      <c r="N583" s="343"/>
      <c r="O583" s="343"/>
      <c r="P583" s="343"/>
      <c r="Q583" s="343"/>
      <c r="R583" s="343"/>
      <c r="S583" s="343"/>
      <c r="T583" s="343"/>
      <c r="U583" s="343"/>
      <c r="V583" s="343"/>
      <c r="W583" s="343"/>
      <c r="X583" s="343"/>
      <c r="Y583" s="343"/>
      <c r="Z583" s="343"/>
    </row>
    <row r="584" spans="1:26" ht="10.5" customHeight="1" x14ac:dyDescent="0.2">
      <c r="A584" s="343"/>
      <c r="B584" s="343"/>
      <c r="C584" s="343"/>
      <c r="D584" s="343"/>
      <c r="E584" s="343"/>
      <c r="F584" s="343"/>
      <c r="G584" s="343"/>
      <c r="H584" s="343"/>
      <c r="I584" s="343"/>
      <c r="J584" s="343"/>
      <c r="K584" s="343"/>
      <c r="L584" s="343"/>
      <c r="M584" s="343"/>
      <c r="N584" s="343"/>
      <c r="O584" s="343"/>
      <c r="P584" s="343"/>
      <c r="Q584" s="343"/>
      <c r="R584" s="343"/>
      <c r="S584" s="343"/>
      <c r="T584" s="343"/>
      <c r="U584" s="343"/>
      <c r="V584" s="343"/>
      <c r="W584" s="343"/>
      <c r="X584" s="343"/>
      <c r="Y584" s="343"/>
      <c r="Z584" s="343"/>
    </row>
    <row r="585" spans="1:26" ht="10.5" customHeight="1" x14ac:dyDescent="0.2">
      <c r="A585" s="343"/>
      <c r="B585" s="343"/>
      <c r="C585" s="343"/>
      <c r="D585" s="343"/>
      <c r="E585" s="343"/>
      <c r="F585" s="343"/>
      <c r="G585" s="343"/>
      <c r="H585" s="343"/>
      <c r="I585" s="343"/>
      <c r="J585" s="343"/>
      <c r="K585" s="343"/>
      <c r="L585" s="343"/>
      <c r="M585" s="343"/>
      <c r="N585" s="343"/>
      <c r="O585" s="343"/>
      <c r="P585" s="343"/>
      <c r="Q585" s="343"/>
      <c r="R585" s="343"/>
      <c r="S585" s="343"/>
      <c r="T585" s="343"/>
      <c r="U585" s="343"/>
      <c r="V585" s="343"/>
      <c r="W585" s="343"/>
      <c r="X585" s="343"/>
      <c r="Y585" s="343"/>
      <c r="Z585" s="343"/>
    </row>
    <row r="586" spans="1:26" ht="10.5" customHeight="1" x14ac:dyDescent="0.2">
      <c r="A586" s="343"/>
      <c r="B586" s="343"/>
      <c r="C586" s="343"/>
      <c r="D586" s="343"/>
      <c r="E586" s="343"/>
      <c r="F586" s="343"/>
      <c r="G586" s="343"/>
      <c r="H586" s="343"/>
      <c r="I586" s="343"/>
      <c r="J586" s="343"/>
      <c r="K586" s="343"/>
      <c r="L586" s="343"/>
      <c r="M586" s="343"/>
      <c r="N586" s="343"/>
      <c r="O586" s="343"/>
      <c r="P586" s="343"/>
      <c r="Q586" s="343"/>
      <c r="R586" s="343"/>
      <c r="S586" s="343"/>
      <c r="T586" s="343"/>
      <c r="U586" s="343"/>
      <c r="V586" s="343"/>
      <c r="W586" s="343"/>
      <c r="X586" s="343"/>
      <c r="Y586" s="343"/>
      <c r="Z586" s="343"/>
    </row>
    <row r="587" spans="1:26" ht="10.5" customHeight="1" x14ac:dyDescent="0.2">
      <c r="A587" s="343"/>
      <c r="B587" s="343"/>
      <c r="C587" s="343"/>
      <c r="D587" s="343"/>
      <c r="E587" s="343"/>
      <c r="F587" s="343"/>
      <c r="G587" s="343"/>
      <c r="H587" s="343"/>
      <c r="I587" s="343"/>
      <c r="J587" s="343"/>
      <c r="K587" s="343"/>
      <c r="L587" s="343"/>
      <c r="M587" s="343"/>
      <c r="N587" s="343"/>
      <c r="O587" s="343"/>
      <c r="P587" s="343"/>
      <c r="Q587" s="343"/>
      <c r="R587" s="343"/>
      <c r="S587" s="343"/>
      <c r="T587" s="343"/>
      <c r="U587" s="343"/>
      <c r="V587" s="343"/>
      <c r="W587" s="343"/>
      <c r="X587" s="343"/>
      <c r="Y587" s="343"/>
      <c r="Z587" s="343"/>
    </row>
    <row r="588" spans="1:26" ht="10.5" customHeight="1" x14ac:dyDescent="0.2">
      <c r="A588" s="343"/>
      <c r="B588" s="343"/>
      <c r="C588" s="343"/>
      <c r="D588" s="343"/>
      <c r="E588" s="343"/>
      <c r="F588" s="343"/>
      <c r="G588" s="343"/>
      <c r="H588" s="343"/>
      <c r="I588" s="343"/>
      <c r="J588" s="343"/>
      <c r="K588" s="343"/>
      <c r="L588" s="343"/>
      <c r="M588" s="343"/>
      <c r="N588" s="343"/>
      <c r="O588" s="343"/>
      <c r="P588" s="343"/>
      <c r="Q588" s="343"/>
      <c r="R588" s="343"/>
      <c r="S588" s="343"/>
      <c r="T588" s="343"/>
      <c r="U588" s="343"/>
      <c r="V588" s="343"/>
      <c r="W588" s="343"/>
      <c r="X588" s="343"/>
      <c r="Y588" s="343"/>
      <c r="Z588" s="343"/>
    </row>
    <row r="589" spans="1:26" ht="10.5" customHeight="1" x14ac:dyDescent="0.2">
      <c r="A589" s="343"/>
      <c r="B589" s="343"/>
      <c r="C589" s="343"/>
      <c r="D589" s="343"/>
      <c r="E589" s="343"/>
      <c r="F589" s="343"/>
      <c r="G589" s="343"/>
      <c r="H589" s="343"/>
      <c r="I589" s="343"/>
      <c r="J589" s="343"/>
      <c r="K589" s="343"/>
      <c r="L589" s="343"/>
      <c r="M589" s="343"/>
      <c r="N589" s="343"/>
      <c r="O589" s="343"/>
      <c r="P589" s="343"/>
      <c r="Q589" s="343"/>
      <c r="R589" s="343"/>
      <c r="S589" s="343"/>
      <c r="T589" s="343"/>
      <c r="U589" s="343"/>
      <c r="V589" s="343"/>
      <c r="W589" s="343"/>
      <c r="X589" s="343"/>
      <c r="Y589" s="343"/>
      <c r="Z589" s="343"/>
    </row>
    <row r="590" spans="1:26" ht="10.5" customHeight="1" x14ac:dyDescent="0.2">
      <c r="A590" s="343"/>
      <c r="B590" s="343"/>
      <c r="C590" s="343"/>
      <c r="D590" s="343"/>
      <c r="E590" s="343"/>
      <c r="F590" s="343"/>
      <c r="G590" s="343"/>
      <c r="H590" s="343"/>
      <c r="I590" s="343"/>
      <c r="J590" s="343"/>
      <c r="K590" s="343"/>
      <c r="L590" s="343"/>
      <c r="M590" s="343"/>
      <c r="N590" s="343"/>
      <c r="O590" s="343"/>
      <c r="P590" s="343"/>
      <c r="Q590" s="343"/>
      <c r="R590" s="343"/>
      <c r="S590" s="343"/>
      <c r="T590" s="343"/>
      <c r="U590" s="343"/>
      <c r="V590" s="343"/>
      <c r="W590" s="343"/>
      <c r="X590" s="343"/>
      <c r="Y590" s="343"/>
      <c r="Z590" s="343"/>
    </row>
    <row r="591" spans="1:26" ht="10.5" customHeight="1" x14ac:dyDescent="0.2">
      <c r="A591" s="343"/>
      <c r="B591" s="343"/>
      <c r="C591" s="343"/>
      <c r="D591" s="343"/>
      <c r="E591" s="343"/>
      <c r="F591" s="343"/>
      <c r="G591" s="343"/>
      <c r="H591" s="343"/>
      <c r="I591" s="343"/>
      <c r="J591" s="343"/>
      <c r="K591" s="343"/>
      <c r="L591" s="343"/>
      <c r="M591" s="343"/>
      <c r="N591" s="343"/>
      <c r="O591" s="343"/>
      <c r="P591" s="343"/>
      <c r="Q591" s="343"/>
      <c r="R591" s="343"/>
      <c r="S591" s="343"/>
      <c r="T591" s="343"/>
      <c r="U591" s="343"/>
      <c r="V591" s="343"/>
      <c r="W591" s="343"/>
      <c r="X591" s="343"/>
      <c r="Y591" s="343"/>
      <c r="Z591" s="343"/>
    </row>
    <row r="592" spans="1:26" ht="10.5" customHeight="1" x14ac:dyDescent="0.2">
      <c r="A592" s="343"/>
      <c r="B592" s="343"/>
      <c r="C592" s="343"/>
      <c r="D592" s="343"/>
      <c r="E592" s="343"/>
      <c r="F592" s="343"/>
      <c r="G592" s="343"/>
      <c r="H592" s="343"/>
      <c r="I592" s="343"/>
      <c r="J592" s="343"/>
      <c r="K592" s="343"/>
      <c r="L592" s="343"/>
      <c r="M592" s="343"/>
      <c r="N592" s="343"/>
      <c r="O592" s="343"/>
      <c r="P592" s="343"/>
      <c r="Q592" s="343"/>
      <c r="R592" s="343"/>
      <c r="S592" s="343"/>
      <c r="T592" s="343"/>
      <c r="U592" s="343"/>
      <c r="V592" s="343"/>
      <c r="W592" s="343"/>
      <c r="X592" s="343"/>
      <c r="Y592" s="343"/>
      <c r="Z592" s="343"/>
    </row>
    <row r="593" spans="1:26" ht="10.5" customHeight="1" x14ac:dyDescent="0.2">
      <c r="A593" s="343"/>
      <c r="B593" s="343"/>
      <c r="C593" s="343"/>
      <c r="D593" s="343"/>
      <c r="E593" s="343"/>
      <c r="F593" s="343"/>
      <c r="G593" s="343"/>
      <c r="H593" s="343"/>
      <c r="I593" s="343"/>
      <c r="J593" s="343"/>
      <c r="K593" s="343"/>
      <c r="L593" s="343"/>
      <c r="M593" s="343"/>
      <c r="N593" s="343"/>
      <c r="O593" s="343"/>
      <c r="P593" s="343"/>
      <c r="Q593" s="343"/>
      <c r="R593" s="343"/>
      <c r="S593" s="343"/>
      <c r="T593" s="343"/>
      <c r="U593" s="343"/>
      <c r="V593" s="343"/>
      <c r="W593" s="343"/>
      <c r="X593" s="343"/>
      <c r="Y593" s="343"/>
      <c r="Z593" s="343"/>
    </row>
    <row r="594" spans="1:26" ht="10.5" customHeight="1" x14ac:dyDescent="0.2">
      <c r="A594" s="343"/>
      <c r="B594" s="343"/>
      <c r="C594" s="343"/>
      <c r="D594" s="343"/>
      <c r="E594" s="343"/>
      <c r="F594" s="343"/>
      <c r="G594" s="343"/>
      <c r="H594" s="343"/>
      <c r="I594" s="343"/>
      <c r="J594" s="343"/>
      <c r="K594" s="343"/>
      <c r="L594" s="343"/>
      <c r="M594" s="343"/>
      <c r="N594" s="343"/>
      <c r="O594" s="343"/>
      <c r="P594" s="343"/>
      <c r="Q594" s="343"/>
      <c r="R594" s="343"/>
      <c r="S594" s="343"/>
      <c r="T594" s="343"/>
      <c r="U594" s="343"/>
      <c r="V594" s="343"/>
      <c r="W594" s="343"/>
      <c r="X594" s="343"/>
      <c r="Y594" s="343"/>
      <c r="Z594" s="343"/>
    </row>
    <row r="595" spans="1:26" ht="10.5" customHeight="1" x14ac:dyDescent="0.2">
      <c r="A595" s="343"/>
      <c r="B595" s="343"/>
      <c r="C595" s="343"/>
      <c r="D595" s="343"/>
      <c r="E595" s="343"/>
      <c r="F595" s="343"/>
      <c r="G595" s="343"/>
      <c r="H595" s="343"/>
      <c r="I595" s="343"/>
      <c r="J595" s="343"/>
      <c r="K595" s="343"/>
      <c r="L595" s="343"/>
      <c r="M595" s="343"/>
      <c r="N595" s="343"/>
      <c r="O595" s="343"/>
      <c r="P595" s="343"/>
      <c r="Q595" s="343"/>
      <c r="R595" s="343"/>
      <c r="S595" s="343"/>
      <c r="T595" s="343"/>
      <c r="U595" s="343"/>
      <c r="V595" s="343"/>
      <c r="W595" s="343"/>
      <c r="X595" s="343"/>
      <c r="Y595" s="343"/>
      <c r="Z595" s="343"/>
    </row>
    <row r="596" spans="1:26" ht="10.5" customHeight="1" x14ac:dyDescent="0.2">
      <c r="A596" s="343"/>
      <c r="B596" s="343"/>
      <c r="C596" s="343"/>
      <c r="D596" s="343"/>
      <c r="E596" s="343"/>
      <c r="F596" s="343"/>
      <c r="G596" s="343"/>
      <c r="H596" s="343"/>
      <c r="I596" s="343"/>
      <c r="J596" s="343"/>
      <c r="K596" s="343"/>
      <c r="L596" s="343"/>
      <c r="M596" s="343"/>
      <c r="N596" s="343"/>
      <c r="O596" s="343"/>
      <c r="P596" s="343"/>
      <c r="Q596" s="343"/>
      <c r="R596" s="343"/>
      <c r="S596" s="343"/>
      <c r="T596" s="343"/>
      <c r="U596" s="343"/>
      <c r="V596" s="343"/>
      <c r="W596" s="343"/>
      <c r="X596" s="343"/>
      <c r="Y596" s="343"/>
      <c r="Z596" s="343"/>
    </row>
    <row r="597" spans="1:26" ht="10.5" customHeight="1" x14ac:dyDescent="0.2">
      <c r="A597" s="343"/>
      <c r="B597" s="343"/>
      <c r="C597" s="343"/>
      <c r="D597" s="343"/>
      <c r="E597" s="343"/>
      <c r="F597" s="343"/>
      <c r="G597" s="343"/>
      <c r="H597" s="343"/>
      <c r="I597" s="343"/>
      <c r="J597" s="343"/>
      <c r="K597" s="343"/>
      <c r="L597" s="343"/>
      <c r="M597" s="343"/>
      <c r="N597" s="343"/>
      <c r="O597" s="343"/>
      <c r="P597" s="343"/>
      <c r="Q597" s="343"/>
      <c r="R597" s="343"/>
      <c r="S597" s="343"/>
      <c r="T597" s="343"/>
      <c r="U597" s="343"/>
      <c r="V597" s="343"/>
      <c r="W597" s="343"/>
      <c r="X597" s="343"/>
      <c r="Y597" s="343"/>
      <c r="Z597" s="343"/>
    </row>
    <row r="598" spans="1:26" ht="10.5" customHeight="1" x14ac:dyDescent="0.2">
      <c r="A598" s="343"/>
      <c r="B598" s="343"/>
      <c r="C598" s="343"/>
      <c r="D598" s="343"/>
      <c r="E598" s="343"/>
      <c r="F598" s="343"/>
      <c r="G598" s="343"/>
      <c r="H598" s="343"/>
      <c r="I598" s="343"/>
      <c r="J598" s="343"/>
      <c r="K598" s="343"/>
      <c r="L598" s="343"/>
      <c r="M598" s="343"/>
      <c r="N598" s="343"/>
      <c r="O598" s="343"/>
      <c r="P598" s="343"/>
      <c r="Q598" s="343"/>
      <c r="R598" s="343"/>
      <c r="S598" s="343"/>
      <c r="T598" s="343"/>
      <c r="U598" s="343"/>
      <c r="V598" s="343"/>
      <c r="W598" s="343"/>
      <c r="X598" s="343"/>
      <c r="Y598" s="343"/>
      <c r="Z598" s="343"/>
    </row>
    <row r="599" spans="1:26" ht="10.5" customHeight="1" x14ac:dyDescent="0.2">
      <c r="A599" s="343"/>
      <c r="B599" s="343"/>
      <c r="C599" s="343"/>
      <c r="D599" s="343"/>
      <c r="E599" s="343"/>
      <c r="F599" s="343"/>
      <c r="G599" s="343"/>
      <c r="H599" s="343"/>
      <c r="I599" s="343"/>
      <c r="J599" s="343"/>
      <c r="K599" s="343"/>
      <c r="L599" s="343"/>
      <c r="M599" s="343"/>
      <c r="N599" s="343"/>
      <c r="O599" s="343"/>
      <c r="P599" s="343"/>
      <c r="Q599" s="343"/>
      <c r="R599" s="343"/>
      <c r="S599" s="343"/>
      <c r="T599" s="343"/>
      <c r="U599" s="343"/>
      <c r="V599" s="343"/>
      <c r="W599" s="343"/>
      <c r="X599" s="343"/>
      <c r="Y599" s="343"/>
      <c r="Z599" s="343"/>
    </row>
    <row r="600" spans="1:26" ht="10.5" customHeight="1" x14ac:dyDescent="0.2">
      <c r="A600" s="343"/>
      <c r="B600" s="343"/>
      <c r="C600" s="343"/>
      <c r="D600" s="343"/>
      <c r="E600" s="343"/>
      <c r="F600" s="343"/>
      <c r="G600" s="343"/>
      <c r="H600" s="343"/>
      <c r="I600" s="343"/>
      <c r="J600" s="343"/>
      <c r="K600" s="343"/>
      <c r="L600" s="343"/>
      <c r="M600" s="343"/>
      <c r="N600" s="343"/>
      <c r="O600" s="343"/>
      <c r="P600" s="343"/>
      <c r="Q600" s="343"/>
      <c r="R600" s="343"/>
      <c r="S600" s="343"/>
      <c r="T600" s="343"/>
      <c r="U600" s="343"/>
      <c r="V600" s="343"/>
      <c r="W600" s="343"/>
      <c r="X600" s="343"/>
      <c r="Y600" s="343"/>
      <c r="Z600" s="343"/>
    </row>
    <row r="601" spans="1:26" ht="10.5" customHeight="1" x14ac:dyDescent="0.2">
      <c r="A601" s="343"/>
      <c r="B601" s="343"/>
      <c r="C601" s="343"/>
      <c r="D601" s="343"/>
      <c r="E601" s="343"/>
      <c r="F601" s="343"/>
      <c r="G601" s="343"/>
      <c r="H601" s="343"/>
      <c r="I601" s="343"/>
      <c r="J601" s="343"/>
      <c r="K601" s="343"/>
      <c r="L601" s="343"/>
      <c r="M601" s="343"/>
      <c r="N601" s="343"/>
      <c r="O601" s="343"/>
      <c r="P601" s="343"/>
      <c r="Q601" s="343"/>
      <c r="R601" s="343"/>
      <c r="S601" s="343"/>
      <c r="T601" s="343"/>
      <c r="U601" s="343"/>
      <c r="V601" s="343"/>
      <c r="W601" s="343"/>
      <c r="X601" s="343"/>
      <c r="Y601" s="343"/>
      <c r="Z601" s="343"/>
    </row>
    <row r="602" spans="1:26" ht="10.5" customHeight="1" x14ac:dyDescent="0.2">
      <c r="A602" s="343"/>
      <c r="B602" s="343"/>
      <c r="C602" s="343"/>
      <c r="D602" s="343"/>
      <c r="E602" s="343"/>
      <c r="F602" s="343"/>
      <c r="G602" s="343"/>
      <c r="H602" s="343"/>
      <c r="I602" s="343"/>
      <c r="J602" s="343"/>
      <c r="K602" s="343"/>
      <c r="L602" s="343"/>
      <c r="M602" s="343"/>
      <c r="N602" s="343"/>
      <c r="O602" s="343"/>
      <c r="P602" s="343"/>
      <c r="Q602" s="343"/>
      <c r="R602" s="343"/>
      <c r="S602" s="343"/>
      <c r="T602" s="343"/>
      <c r="U602" s="343"/>
      <c r="V602" s="343"/>
      <c r="W602" s="343"/>
      <c r="X602" s="343"/>
      <c r="Y602" s="343"/>
      <c r="Z602" s="343"/>
    </row>
    <row r="603" spans="1:26" ht="10.5" customHeight="1" x14ac:dyDescent="0.2">
      <c r="A603" s="343"/>
      <c r="B603" s="343"/>
      <c r="C603" s="343"/>
      <c r="D603" s="343"/>
      <c r="E603" s="343"/>
      <c r="F603" s="343"/>
      <c r="G603" s="343"/>
      <c r="H603" s="343"/>
      <c r="I603" s="343"/>
      <c r="J603" s="343"/>
      <c r="K603" s="343"/>
      <c r="L603" s="343"/>
      <c r="M603" s="343"/>
      <c r="N603" s="343"/>
      <c r="O603" s="343"/>
      <c r="P603" s="343"/>
      <c r="Q603" s="343"/>
      <c r="R603" s="343"/>
      <c r="S603" s="343"/>
      <c r="T603" s="343"/>
      <c r="U603" s="343"/>
      <c r="V603" s="343"/>
      <c r="W603" s="343"/>
      <c r="X603" s="343"/>
      <c r="Y603" s="343"/>
      <c r="Z603" s="343"/>
    </row>
    <row r="604" spans="1:26" ht="10.5" customHeight="1" x14ac:dyDescent="0.2">
      <c r="A604" s="343"/>
      <c r="B604" s="343"/>
      <c r="C604" s="343"/>
      <c r="D604" s="343"/>
      <c r="E604" s="343"/>
      <c r="F604" s="343"/>
      <c r="G604" s="343"/>
      <c r="H604" s="343"/>
      <c r="I604" s="343"/>
      <c r="J604" s="343"/>
      <c r="K604" s="343"/>
      <c r="L604" s="343"/>
      <c r="M604" s="343"/>
      <c r="N604" s="343"/>
      <c r="O604" s="343"/>
      <c r="P604" s="343"/>
      <c r="Q604" s="343"/>
      <c r="R604" s="343"/>
      <c r="S604" s="343"/>
      <c r="T604" s="343"/>
      <c r="U604" s="343"/>
      <c r="V604" s="343"/>
      <c r="W604" s="343"/>
      <c r="X604" s="343"/>
      <c r="Y604" s="343"/>
      <c r="Z604" s="343"/>
    </row>
    <row r="605" spans="1:26" ht="10.5" customHeight="1" x14ac:dyDescent="0.2">
      <c r="A605" s="343"/>
      <c r="B605" s="343"/>
      <c r="C605" s="343"/>
      <c r="D605" s="343"/>
      <c r="E605" s="343"/>
      <c r="F605" s="343"/>
      <c r="G605" s="343"/>
      <c r="H605" s="343"/>
      <c r="I605" s="343"/>
      <c r="J605" s="343"/>
      <c r="K605" s="343"/>
      <c r="L605" s="343"/>
      <c r="M605" s="343"/>
      <c r="N605" s="343"/>
      <c r="O605" s="343"/>
      <c r="P605" s="343"/>
      <c r="Q605" s="343"/>
      <c r="R605" s="343"/>
      <c r="S605" s="343"/>
      <c r="T605" s="343"/>
      <c r="U605" s="343"/>
      <c r="V605" s="343"/>
      <c r="W605" s="343"/>
      <c r="X605" s="343"/>
      <c r="Y605" s="343"/>
      <c r="Z605" s="343"/>
    </row>
    <row r="606" spans="1:26" ht="10.5" customHeight="1" x14ac:dyDescent="0.2">
      <c r="A606" s="343"/>
      <c r="B606" s="343"/>
      <c r="C606" s="343"/>
      <c r="D606" s="343"/>
      <c r="E606" s="343"/>
      <c r="F606" s="343"/>
      <c r="G606" s="343"/>
      <c r="H606" s="343"/>
      <c r="I606" s="343"/>
      <c r="J606" s="343"/>
      <c r="K606" s="343"/>
      <c r="L606" s="343"/>
      <c r="M606" s="343"/>
      <c r="N606" s="343"/>
      <c r="O606" s="343"/>
      <c r="P606" s="343"/>
      <c r="Q606" s="343"/>
      <c r="R606" s="343"/>
      <c r="S606" s="343"/>
      <c r="T606" s="343"/>
      <c r="U606" s="343"/>
      <c r="V606" s="343"/>
      <c r="W606" s="343"/>
      <c r="X606" s="343"/>
      <c r="Y606" s="343"/>
      <c r="Z606" s="343"/>
    </row>
    <row r="607" spans="1:26" ht="10.5" customHeight="1" x14ac:dyDescent="0.2">
      <c r="A607" s="343"/>
      <c r="B607" s="343"/>
      <c r="C607" s="343"/>
      <c r="D607" s="343"/>
      <c r="E607" s="343"/>
      <c r="F607" s="343"/>
      <c r="G607" s="343"/>
      <c r="H607" s="343"/>
      <c r="I607" s="343"/>
      <c r="J607" s="343"/>
      <c r="K607" s="343"/>
      <c r="L607" s="343"/>
      <c r="M607" s="343"/>
      <c r="N607" s="343"/>
      <c r="O607" s="343"/>
      <c r="P607" s="343"/>
      <c r="Q607" s="343"/>
      <c r="R607" s="343"/>
      <c r="S607" s="343"/>
      <c r="T607" s="343"/>
      <c r="U607" s="343"/>
      <c r="V607" s="343"/>
      <c r="W607" s="343"/>
      <c r="X607" s="343"/>
      <c r="Y607" s="343"/>
      <c r="Z607" s="343"/>
    </row>
    <row r="608" spans="1:26" ht="10.5" customHeight="1" x14ac:dyDescent="0.2">
      <c r="A608" s="343"/>
      <c r="B608" s="343"/>
      <c r="C608" s="343"/>
      <c r="D608" s="343"/>
      <c r="E608" s="343"/>
      <c r="F608" s="343"/>
      <c r="G608" s="343"/>
      <c r="H608" s="343"/>
      <c r="I608" s="343"/>
      <c r="J608" s="343"/>
      <c r="K608" s="343"/>
      <c r="L608" s="343"/>
      <c r="M608" s="343"/>
      <c r="N608" s="343"/>
      <c r="O608" s="343"/>
      <c r="P608" s="343"/>
      <c r="Q608" s="343"/>
      <c r="R608" s="343"/>
      <c r="S608" s="343"/>
      <c r="T608" s="343"/>
      <c r="U608" s="343"/>
      <c r="V608" s="343"/>
      <c r="W608" s="343"/>
      <c r="X608" s="343"/>
      <c r="Y608" s="343"/>
      <c r="Z608" s="343"/>
    </row>
    <row r="609" spans="1:26" ht="10.5" customHeight="1" x14ac:dyDescent="0.2">
      <c r="A609" s="343"/>
      <c r="B609" s="343"/>
      <c r="C609" s="343"/>
      <c r="D609" s="343"/>
      <c r="E609" s="343"/>
      <c r="F609" s="343"/>
      <c r="G609" s="343"/>
      <c r="H609" s="343"/>
      <c r="I609" s="343"/>
      <c r="J609" s="343"/>
      <c r="K609" s="343"/>
      <c r="L609" s="343"/>
      <c r="M609" s="343"/>
      <c r="N609" s="343"/>
      <c r="O609" s="343"/>
      <c r="P609" s="343"/>
      <c r="Q609" s="343"/>
      <c r="R609" s="343"/>
      <c r="S609" s="343"/>
      <c r="T609" s="343"/>
      <c r="U609" s="343"/>
      <c r="V609" s="343"/>
      <c r="W609" s="343"/>
      <c r="X609" s="343"/>
      <c r="Y609" s="343"/>
      <c r="Z609" s="343"/>
    </row>
    <row r="610" spans="1:26" ht="10.5" customHeight="1" x14ac:dyDescent="0.2">
      <c r="A610" s="343"/>
      <c r="B610" s="343"/>
      <c r="C610" s="343"/>
      <c r="D610" s="343"/>
      <c r="E610" s="343"/>
      <c r="F610" s="343"/>
      <c r="G610" s="343"/>
      <c r="H610" s="343"/>
      <c r="I610" s="343"/>
      <c r="J610" s="343"/>
      <c r="K610" s="343"/>
      <c r="L610" s="343"/>
      <c r="M610" s="343"/>
      <c r="N610" s="343"/>
      <c r="O610" s="343"/>
      <c r="P610" s="343"/>
      <c r="Q610" s="343"/>
      <c r="R610" s="343"/>
      <c r="S610" s="343"/>
      <c r="T610" s="343"/>
      <c r="U610" s="343"/>
      <c r="V610" s="343"/>
      <c r="W610" s="343"/>
      <c r="X610" s="343"/>
      <c r="Y610" s="343"/>
      <c r="Z610" s="343"/>
    </row>
    <row r="611" spans="1:26" ht="10.5" customHeight="1" x14ac:dyDescent="0.2">
      <c r="A611" s="343"/>
      <c r="B611" s="343"/>
      <c r="C611" s="343"/>
      <c r="D611" s="343"/>
      <c r="E611" s="343"/>
      <c r="F611" s="343"/>
      <c r="G611" s="343"/>
      <c r="H611" s="343"/>
      <c r="I611" s="343"/>
      <c r="J611" s="343"/>
      <c r="K611" s="343"/>
      <c r="L611" s="343"/>
      <c r="M611" s="343"/>
      <c r="N611" s="343"/>
      <c r="O611" s="343"/>
      <c r="P611" s="343"/>
      <c r="Q611" s="343"/>
      <c r="R611" s="343"/>
      <c r="S611" s="343"/>
      <c r="T611" s="343"/>
      <c r="U611" s="343"/>
      <c r="V611" s="343"/>
      <c r="W611" s="343"/>
      <c r="X611" s="343"/>
      <c r="Y611" s="343"/>
      <c r="Z611" s="343"/>
    </row>
    <row r="612" spans="1:26" ht="10.5" customHeight="1" x14ac:dyDescent="0.2">
      <c r="A612" s="343"/>
      <c r="B612" s="343"/>
      <c r="C612" s="343"/>
      <c r="D612" s="343"/>
      <c r="E612" s="343"/>
      <c r="F612" s="343"/>
      <c r="G612" s="343"/>
      <c r="H612" s="343"/>
      <c r="I612" s="343"/>
      <c r="J612" s="343"/>
      <c r="K612" s="343"/>
      <c r="L612" s="343"/>
      <c r="M612" s="343"/>
      <c r="N612" s="343"/>
      <c r="O612" s="343"/>
      <c r="P612" s="343"/>
      <c r="Q612" s="343"/>
      <c r="R612" s="343"/>
      <c r="S612" s="343"/>
      <c r="T612" s="343"/>
      <c r="U612" s="343"/>
      <c r="V612" s="343"/>
      <c r="W612" s="343"/>
      <c r="X612" s="343"/>
      <c r="Y612" s="343"/>
      <c r="Z612" s="343"/>
    </row>
    <row r="613" spans="1:26" ht="10.5" customHeight="1" x14ac:dyDescent="0.2">
      <c r="A613" s="343"/>
      <c r="B613" s="343"/>
      <c r="C613" s="343"/>
      <c r="D613" s="343"/>
      <c r="E613" s="343"/>
      <c r="F613" s="343"/>
      <c r="G613" s="343"/>
      <c r="H613" s="343"/>
      <c r="I613" s="343"/>
      <c r="J613" s="343"/>
      <c r="K613" s="343"/>
      <c r="L613" s="343"/>
      <c r="M613" s="343"/>
      <c r="N613" s="343"/>
      <c r="O613" s="343"/>
      <c r="P613" s="343"/>
      <c r="Q613" s="343"/>
      <c r="R613" s="343"/>
      <c r="S613" s="343"/>
      <c r="T613" s="343"/>
      <c r="U613" s="343"/>
      <c r="V613" s="343"/>
      <c r="W613" s="343"/>
      <c r="X613" s="343"/>
      <c r="Y613" s="343"/>
      <c r="Z613" s="343"/>
    </row>
    <row r="614" spans="1:26" ht="10.5" customHeight="1" x14ac:dyDescent="0.2">
      <c r="A614" s="343"/>
      <c r="B614" s="343"/>
      <c r="C614" s="343"/>
      <c r="D614" s="343"/>
      <c r="E614" s="343"/>
      <c r="F614" s="343"/>
      <c r="G614" s="343"/>
      <c r="H614" s="343"/>
      <c r="I614" s="343"/>
      <c r="J614" s="343"/>
      <c r="K614" s="343"/>
      <c r="L614" s="343"/>
      <c r="M614" s="343"/>
      <c r="N614" s="343"/>
      <c r="O614" s="343"/>
      <c r="P614" s="343"/>
      <c r="Q614" s="343"/>
      <c r="R614" s="343"/>
      <c r="S614" s="343"/>
      <c r="T614" s="343"/>
      <c r="U614" s="343"/>
      <c r="V614" s="343"/>
      <c r="W614" s="343"/>
      <c r="X614" s="343"/>
      <c r="Y614" s="343"/>
      <c r="Z614" s="343"/>
    </row>
    <row r="615" spans="1:26" ht="10.5" customHeight="1" x14ac:dyDescent="0.2">
      <c r="A615" s="343"/>
      <c r="B615" s="343"/>
      <c r="C615" s="343"/>
      <c r="D615" s="343"/>
      <c r="E615" s="343"/>
      <c r="F615" s="343"/>
      <c r="G615" s="343"/>
      <c r="H615" s="343"/>
      <c r="I615" s="343"/>
      <c r="J615" s="343"/>
      <c r="K615" s="343"/>
      <c r="L615" s="343"/>
      <c r="M615" s="343"/>
      <c r="N615" s="343"/>
      <c r="O615" s="343"/>
      <c r="P615" s="343"/>
      <c r="Q615" s="343"/>
      <c r="R615" s="343"/>
      <c r="S615" s="343"/>
      <c r="T615" s="343"/>
      <c r="U615" s="343"/>
      <c r="V615" s="343"/>
      <c r="W615" s="343"/>
      <c r="X615" s="343"/>
      <c r="Y615" s="343"/>
      <c r="Z615" s="343"/>
    </row>
    <row r="616" spans="1:26" ht="10.5" customHeight="1" x14ac:dyDescent="0.2">
      <c r="A616" s="343"/>
      <c r="B616" s="343"/>
      <c r="C616" s="343"/>
      <c r="D616" s="343"/>
      <c r="E616" s="343"/>
      <c r="F616" s="343"/>
      <c r="G616" s="343"/>
      <c r="H616" s="343"/>
      <c r="I616" s="343"/>
      <c r="J616" s="343"/>
      <c r="K616" s="343"/>
      <c r="L616" s="343"/>
      <c r="M616" s="343"/>
      <c r="N616" s="343"/>
      <c r="O616" s="343"/>
      <c r="P616" s="343"/>
      <c r="Q616" s="343"/>
      <c r="R616" s="343"/>
      <c r="S616" s="343"/>
      <c r="T616" s="343"/>
      <c r="U616" s="343"/>
      <c r="V616" s="343"/>
      <c r="W616" s="343"/>
      <c r="X616" s="343"/>
      <c r="Y616" s="343"/>
      <c r="Z616" s="343"/>
    </row>
    <row r="617" spans="1:26" ht="10.5" customHeight="1" x14ac:dyDescent="0.2">
      <c r="A617" s="343"/>
      <c r="B617" s="343"/>
      <c r="C617" s="343"/>
      <c r="D617" s="343"/>
      <c r="E617" s="343"/>
      <c r="F617" s="343"/>
      <c r="G617" s="343"/>
      <c r="H617" s="343"/>
      <c r="I617" s="343"/>
      <c r="J617" s="343"/>
      <c r="K617" s="343"/>
      <c r="L617" s="343"/>
      <c r="M617" s="343"/>
      <c r="N617" s="343"/>
      <c r="O617" s="343"/>
      <c r="P617" s="343"/>
      <c r="Q617" s="343"/>
      <c r="R617" s="343"/>
      <c r="S617" s="343"/>
      <c r="T617" s="343"/>
      <c r="U617" s="343"/>
      <c r="V617" s="343"/>
      <c r="W617" s="343"/>
      <c r="X617" s="343"/>
      <c r="Y617" s="343"/>
      <c r="Z617" s="343"/>
    </row>
    <row r="618" spans="1:26" ht="10.5" customHeight="1" x14ac:dyDescent="0.2">
      <c r="A618" s="343"/>
      <c r="B618" s="343"/>
      <c r="C618" s="343"/>
      <c r="D618" s="343"/>
      <c r="E618" s="343"/>
      <c r="F618" s="343"/>
      <c r="G618" s="343"/>
      <c r="H618" s="343"/>
      <c r="I618" s="343"/>
      <c r="J618" s="343"/>
      <c r="K618" s="343"/>
      <c r="L618" s="343"/>
      <c r="M618" s="343"/>
      <c r="N618" s="343"/>
      <c r="O618" s="343"/>
      <c r="P618" s="343"/>
      <c r="Q618" s="343"/>
      <c r="R618" s="343"/>
      <c r="S618" s="343"/>
      <c r="T618" s="343"/>
      <c r="U618" s="343"/>
      <c r="V618" s="343"/>
      <c r="W618" s="343"/>
      <c r="X618" s="343"/>
      <c r="Y618" s="343"/>
      <c r="Z618" s="343"/>
    </row>
    <row r="619" spans="1:26" ht="10.5" customHeight="1" x14ac:dyDescent="0.2">
      <c r="A619" s="343"/>
      <c r="B619" s="343"/>
      <c r="C619" s="343"/>
      <c r="D619" s="343"/>
      <c r="E619" s="343"/>
      <c r="F619" s="343"/>
      <c r="G619" s="343"/>
      <c r="H619" s="343"/>
      <c r="I619" s="343"/>
      <c r="J619" s="343"/>
      <c r="K619" s="343"/>
      <c r="L619" s="343"/>
      <c r="M619" s="343"/>
      <c r="N619" s="343"/>
      <c r="O619" s="343"/>
      <c r="P619" s="343"/>
      <c r="Q619" s="343"/>
      <c r="R619" s="343"/>
      <c r="S619" s="343"/>
      <c r="T619" s="343"/>
      <c r="U619" s="343"/>
      <c r="V619" s="343"/>
      <c r="W619" s="343"/>
      <c r="X619" s="343"/>
      <c r="Y619" s="343"/>
      <c r="Z619" s="343"/>
    </row>
    <row r="620" spans="1:26" ht="10.5" customHeight="1" x14ac:dyDescent="0.2">
      <c r="A620" s="343"/>
      <c r="B620" s="343"/>
      <c r="C620" s="343"/>
      <c r="D620" s="343"/>
      <c r="E620" s="343"/>
      <c r="F620" s="343"/>
      <c r="G620" s="343"/>
      <c r="H620" s="343"/>
      <c r="I620" s="343"/>
      <c r="J620" s="343"/>
      <c r="K620" s="343"/>
      <c r="L620" s="343"/>
      <c r="M620" s="343"/>
      <c r="N620" s="343"/>
      <c r="O620" s="343"/>
      <c r="P620" s="343"/>
      <c r="Q620" s="343"/>
      <c r="R620" s="343"/>
      <c r="S620" s="343"/>
      <c r="T620" s="343"/>
      <c r="U620" s="343"/>
      <c r="V620" s="343"/>
      <c r="W620" s="343"/>
      <c r="X620" s="343"/>
      <c r="Y620" s="343"/>
      <c r="Z620" s="343"/>
    </row>
    <row r="621" spans="1:26" ht="10.5" customHeight="1" x14ac:dyDescent="0.2">
      <c r="A621" s="343"/>
      <c r="B621" s="343"/>
      <c r="C621" s="343"/>
      <c r="D621" s="343"/>
      <c r="E621" s="343"/>
      <c r="F621" s="343"/>
      <c r="G621" s="343"/>
      <c r="H621" s="343"/>
      <c r="I621" s="343"/>
      <c r="J621" s="343"/>
      <c r="K621" s="343"/>
      <c r="L621" s="343"/>
      <c r="M621" s="343"/>
      <c r="N621" s="343"/>
      <c r="O621" s="343"/>
      <c r="P621" s="343"/>
      <c r="Q621" s="343"/>
      <c r="R621" s="343"/>
      <c r="S621" s="343"/>
      <c r="T621" s="343"/>
      <c r="U621" s="343"/>
      <c r="V621" s="343"/>
      <c r="W621" s="343"/>
      <c r="X621" s="343"/>
      <c r="Y621" s="343"/>
      <c r="Z621" s="343"/>
    </row>
    <row r="622" spans="1:26" ht="10.5" customHeight="1" x14ac:dyDescent="0.2">
      <c r="A622" s="343"/>
      <c r="B622" s="343"/>
      <c r="C622" s="343"/>
      <c r="D622" s="343"/>
      <c r="E622" s="343"/>
      <c r="F622" s="343"/>
      <c r="G622" s="343"/>
      <c r="H622" s="343"/>
      <c r="I622" s="343"/>
      <c r="J622" s="343"/>
      <c r="K622" s="343"/>
      <c r="L622" s="343"/>
      <c r="M622" s="343"/>
      <c r="N622" s="343"/>
      <c r="O622" s="343"/>
      <c r="P622" s="343"/>
      <c r="Q622" s="343"/>
      <c r="R622" s="343"/>
      <c r="S622" s="343"/>
      <c r="T622" s="343"/>
      <c r="U622" s="343"/>
      <c r="V622" s="343"/>
      <c r="W622" s="343"/>
      <c r="X622" s="343"/>
      <c r="Y622" s="343"/>
      <c r="Z622" s="343"/>
    </row>
    <row r="623" spans="1:26" ht="10.5" customHeight="1" x14ac:dyDescent="0.2">
      <c r="A623" s="343"/>
      <c r="B623" s="343"/>
      <c r="C623" s="343"/>
      <c r="D623" s="343"/>
      <c r="E623" s="343"/>
      <c r="F623" s="343"/>
      <c r="G623" s="343"/>
      <c r="H623" s="343"/>
      <c r="I623" s="343"/>
      <c r="J623" s="343"/>
      <c r="K623" s="343"/>
      <c r="L623" s="343"/>
      <c r="M623" s="343"/>
      <c r="N623" s="343"/>
      <c r="O623" s="343"/>
      <c r="P623" s="343"/>
      <c r="Q623" s="343"/>
      <c r="R623" s="343"/>
      <c r="S623" s="343"/>
      <c r="T623" s="343"/>
      <c r="U623" s="343"/>
      <c r="V623" s="343"/>
      <c r="W623" s="343"/>
      <c r="X623" s="343"/>
      <c r="Y623" s="343"/>
      <c r="Z623" s="343"/>
    </row>
    <row r="624" spans="1:26" ht="10.5" customHeight="1" x14ac:dyDescent="0.2">
      <c r="A624" s="343"/>
      <c r="B624" s="343"/>
      <c r="C624" s="343"/>
      <c r="D624" s="343"/>
      <c r="E624" s="343"/>
      <c r="F624" s="343"/>
      <c r="G624" s="343"/>
      <c r="H624" s="343"/>
      <c r="I624" s="343"/>
      <c r="J624" s="343"/>
      <c r="K624" s="343"/>
      <c r="L624" s="343"/>
      <c r="M624" s="343"/>
      <c r="N624" s="343"/>
      <c r="O624" s="343"/>
      <c r="P624" s="343"/>
      <c r="Q624" s="343"/>
      <c r="R624" s="343"/>
      <c r="S624" s="343"/>
      <c r="T624" s="343"/>
      <c r="U624" s="343"/>
      <c r="V624" s="343"/>
      <c r="W624" s="343"/>
      <c r="X624" s="343"/>
      <c r="Y624" s="343"/>
      <c r="Z624" s="343"/>
    </row>
    <row r="625" spans="1:26" ht="10.5" customHeight="1" x14ac:dyDescent="0.2">
      <c r="A625" s="343"/>
      <c r="B625" s="343"/>
      <c r="C625" s="343"/>
      <c r="D625" s="343"/>
      <c r="E625" s="343"/>
      <c r="F625" s="343"/>
      <c r="G625" s="343"/>
      <c r="H625" s="343"/>
      <c r="I625" s="343"/>
      <c r="J625" s="343"/>
      <c r="K625" s="343"/>
      <c r="L625" s="343"/>
      <c r="M625" s="343"/>
      <c r="N625" s="343"/>
      <c r="O625" s="343"/>
      <c r="P625" s="343"/>
      <c r="Q625" s="343"/>
      <c r="R625" s="343"/>
      <c r="S625" s="343"/>
      <c r="T625" s="343"/>
      <c r="U625" s="343"/>
      <c r="V625" s="343"/>
      <c r="W625" s="343"/>
      <c r="X625" s="343"/>
      <c r="Y625" s="343"/>
      <c r="Z625" s="343"/>
    </row>
    <row r="626" spans="1:26" ht="10.5" customHeight="1" x14ac:dyDescent="0.2">
      <c r="A626" s="343"/>
      <c r="B626" s="343"/>
      <c r="C626" s="343"/>
      <c r="D626" s="343"/>
      <c r="E626" s="343"/>
      <c r="F626" s="343"/>
      <c r="G626" s="343"/>
      <c r="H626" s="343"/>
      <c r="I626" s="343"/>
      <c r="J626" s="343"/>
      <c r="K626" s="343"/>
      <c r="L626" s="343"/>
      <c r="M626" s="343"/>
      <c r="N626" s="343"/>
      <c r="O626" s="343"/>
      <c r="P626" s="343"/>
      <c r="Q626" s="343"/>
      <c r="R626" s="343"/>
      <c r="S626" s="343"/>
      <c r="T626" s="343"/>
      <c r="U626" s="343"/>
      <c r="V626" s="343"/>
      <c r="W626" s="343"/>
      <c r="X626" s="343"/>
      <c r="Y626" s="343"/>
      <c r="Z626" s="343"/>
    </row>
    <row r="627" spans="1:26" ht="10.5" customHeight="1" x14ac:dyDescent="0.2">
      <c r="A627" s="343"/>
      <c r="B627" s="343"/>
      <c r="C627" s="343"/>
      <c r="D627" s="343"/>
      <c r="E627" s="343"/>
      <c r="F627" s="343"/>
      <c r="G627" s="343"/>
      <c r="H627" s="343"/>
      <c r="I627" s="343"/>
      <c r="J627" s="343"/>
      <c r="K627" s="343"/>
      <c r="L627" s="343"/>
      <c r="M627" s="343"/>
      <c r="N627" s="343"/>
      <c r="O627" s="343"/>
      <c r="P627" s="343"/>
      <c r="Q627" s="343"/>
      <c r="R627" s="343"/>
      <c r="S627" s="343"/>
      <c r="T627" s="343"/>
      <c r="U627" s="343"/>
      <c r="V627" s="343"/>
      <c r="W627" s="343"/>
      <c r="X627" s="343"/>
      <c r="Y627" s="343"/>
      <c r="Z627" s="343"/>
    </row>
    <row r="628" spans="1:26" ht="10.5" customHeight="1" x14ac:dyDescent="0.2">
      <c r="A628" s="343"/>
      <c r="B628" s="343"/>
      <c r="C628" s="343"/>
      <c r="D628" s="343"/>
      <c r="E628" s="343"/>
      <c r="F628" s="343"/>
      <c r="G628" s="343"/>
      <c r="H628" s="343"/>
      <c r="I628" s="343"/>
      <c r="J628" s="343"/>
      <c r="K628" s="343"/>
      <c r="L628" s="343"/>
      <c r="M628" s="343"/>
      <c r="N628" s="343"/>
      <c r="O628" s="343"/>
      <c r="P628" s="343"/>
      <c r="Q628" s="343"/>
      <c r="R628" s="343"/>
      <c r="S628" s="343"/>
      <c r="T628" s="343"/>
      <c r="U628" s="343"/>
      <c r="V628" s="343"/>
      <c r="W628" s="343"/>
      <c r="X628" s="343"/>
      <c r="Y628" s="343"/>
      <c r="Z628" s="343"/>
    </row>
    <row r="629" spans="1:26" ht="10.5" customHeight="1" x14ac:dyDescent="0.2">
      <c r="A629" s="343"/>
      <c r="B629" s="343"/>
      <c r="C629" s="343"/>
      <c r="D629" s="343"/>
      <c r="E629" s="343"/>
      <c r="F629" s="343"/>
      <c r="G629" s="343"/>
      <c r="H629" s="343"/>
      <c r="I629" s="343"/>
      <c r="J629" s="343"/>
      <c r="K629" s="343"/>
      <c r="L629" s="343"/>
      <c r="M629" s="343"/>
      <c r="N629" s="343"/>
      <c r="O629" s="343"/>
      <c r="P629" s="343"/>
      <c r="Q629" s="343"/>
      <c r="R629" s="343"/>
      <c r="S629" s="343"/>
      <c r="T629" s="343"/>
      <c r="U629" s="343"/>
      <c r="V629" s="343"/>
      <c r="W629" s="343"/>
      <c r="X629" s="343"/>
      <c r="Y629" s="343"/>
      <c r="Z629" s="343"/>
    </row>
    <row r="630" spans="1:26" ht="10.5" customHeight="1" x14ac:dyDescent="0.2">
      <c r="A630" s="343"/>
      <c r="B630" s="343"/>
      <c r="C630" s="343"/>
      <c r="D630" s="343"/>
      <c r="E630" s="343"/>
      <c r="F630" s="343"/>
      <c r="G630" s="343"/>
      <c r="H630" s="343"/>
      <c r="I630" s="343"/>
      <c r="J630" s="343"/>
      <c r="K630" s="343"/>
      <c r="L630" s="343"/>
      <c r="M630" s="343"/>
      <c r="N630" s="343"/>
      <c r="O630" s="343"/>
      <c r="P630" s="343"/>
      <c r="Q630" s="343"/>
      <c r="R630" s="343"/>
      <c r="S630" s="343"/>
      <c r="T630" s="343"/>
      <c r="U630" s="343"/>
      <c r="V630" s="343"/>
      <c r="W630" s="343"/>
      <c r="X630" s="343"/>
      <c r="Y630" s="343"/>
      <c r="Z630" s="343"/>
    </row>
    <row r="631" spans="1:26" ht="10.5" customHeight="1" x14ac:dyDescent="0.2">
      <c r="A631" s="343"/>
      <c r="B631" s="343"/>
      <c r="C631" s="343"/>
      <c r="D631" s="343"/>
      <c r="E631" s="343"/>
      <c r="F631" s="343"/>
      <c r="G631" s="343"/>
      <c r="H631" s="343"/>
      <c r="I631" s="343"/>
      <c r="J631" s="343"/>
      <c r="K631" s="343"/>
      <c r="L631" s="343"/>
      <c r="M631" s="343"/>
      <c r="N631" s="343"/>
      <c r="O631" s="343"/>
      <c r="P631" s="343"/>
      <c r="Q631" s="343"/>
      <c r="R631" s="343"/>
      <c r="S631" s="343"/>
      <c r="T631" s="343"/>
      <c r="U631" s="343"/>
      <c r="V631" s="343"/>
      <c r="W631" s="343"/>
      <c r="X631" s="343"/>
      <c r="Y631" s="343"/>
      <c r="Z631" s="343"/>
    </row>
    <row r="632" spans="1:26" ht="10.5" customHeight="1" x14ac:dyDescent="0.2">
      <c r="A632" s="343"/>
      <c r="B632" s="343"/>
      <c r="C632" s="343"/>
      <c r="D632" s="343"/>
      <c r="E632" s="343"/>
      <c r="F632" s="343"/>
      <c r="G632" s="343"/>
      <c r="H632" s="343"/>
      <c r="I632" s="343"/>
      <c r="J632" s="343"/>
      <c r="K632" s="343"/>
      <c r="L632" s="343"/>
      <c r="M632" s="343"/>
      <c r="N632" s="343"/>
      <c r="O632" s="343"/>
      <c r="P632" s="343"/>
      <c r="Q632" s="343"/>
      <c r="R632" s="343"/>
      <c r="S632" s="343"/>
      <c r="T632" s="343"/>
      <c r="U632" s="343"/>
      <c r="V632" s="343"/>
      <c r="W632" s="343"/>
      <c r="X632" s="343"/>
      <c r="Y632" s="343"/>
      <c r="Z632" s="343"/>
    </row>
    <row r="633" spans="1:26" ht="10.5" customHeight="1" x14ac:dyDescent="0.2">
      <c r="A633" s="343"/>
      <c r="B633" s="343"/>
      <c r="C633" s="343"/>
      <c r="D633" s="343"/>
      <c r="E633" s="343"/>
      <c r="F633" s="343"/>
      <c r="G633" s="343"/>
      <c r="H633" s="343"/>
      <c r="I633" s="343"/>
      <c r="J633" s="343"/>
      <c r="K633" s="343"/>
      <c r="L633" s="343"/>
      <c r="M633" s="343"/>
      <c r="N633" s="343"/>
      <c r="O633" s="343"/>
      <c r="P633" s="343"/>
      <c r="Q633" s="343"/>
      <c r="R633" s="343"/>
      <c r="S633" s="343"/>
      <c r="T633" s="343"/>
      <c r="U633" s="343"/>
      <c r="V633" s="343"/>
      <c r="W633" s="343"/>
      <c r="X633" s="343"/>
      <c r="Y633" s="343"/>
      <c r="Z633" s="343"/>
    </row>
    <row r="634" spans="1:26" ht="10.5" customHeight="1" x14ac:dyDescent="0.2">
      <c r="A634" s="343"/>
      <c r="B634" s="343"/>
      <c r="C634" s="343"/>
      <c r="D634" s="343"/>
      <c r="E634" s="343"/>
      <c r="F634" s="343"/>
      <c r="G634" s="343"/>
      <c r="H634" s="343"/>
      <c r="I634" s="343"/>
      <c r="J634" s="343"/>
      <c r="K634" s="343"/>
      <c r="L634" s="343"/>
      <c r="M634" s="343"/>
      <c r="N634" s="343"/>
      <c r="O634" s="343"/>
      <c r="P634" s="343"/>
      <c r="Q634" s="343"/>
      <c r="R634" s="343"/>
      <c r="S634" s="343"/>
      <c r="T634" s="343"/>
      <c r="U634" s="343"/>
      <c r="V634" s="343"/>
      <c r="W634" s="343"/>
      <c r="X634" s="343"/>
      <c r="Y634" s="343"/>
      <c r="Z634" s="343"/>
    </row>
    <row r="635" spans="1:26" ht="10.5" customHeight="1" x14ac:dyDescent="0.2">
      <c r="A635" s="343"/>
      <c r="B635" s="343"/>
      <c r="C635" s="343"/>
      <c r="D635" s="343"/>
      <c r="E635" s="343"/>
      <c r="F635" s="343"/>
      <c r="G635" s="343"/>
      <c r="H635" s="343"/>
      <c r="I635" s="343"/>
      <c r="J635" s="343"/>
      <c r="K635" s="343"/>
      <c r="L635" s="343"/>
      <c r="M635" s="343"/>
      <c r="N635" s="343"/>
      <c r="O635" s="343"/>
      <c r="P635" s="343"/>
      <c r="Q635" s="343"/>
      <c r="R635" s="343"/>
      <c r="S635" s="343"/>
      <c r="T635" s="343"/>
      <c r="U635" s="343"/>
      <c r="V635" s="343"/>
      <c r="W635" s="343"/>
      <c r="X635" s="343"/>
      <c r="Y635" s="343"/>
      <c r="Z635" s="343"/>
    </row>
    <row r="636" spans="1:26" ht="10.5" customHeight="1" x14ac:dyDescent="0.2">
      <c r="A636" s="343"/>
      <c r="B636" s="343"/>
      <c r="C636" s="343"/>
      <c r="D636" s="343"/>
      <c r="E636" s="343"/>
      <c r="F636" s="343"/>
      <c r="G636" s="343"/>
      <c r="H636" s="343"/>
      <c r="I636" s="343"/>
      <c r="J636" s="343"/>
      <c r="K636" s="343"/>
      <c r="L636" s="343"/>
      <c r="M636" s="343"/>
      <c r="N636" s="343"/>
      <c r="O636" s="343"/>
      <c r="P636" s="343"/>
      <c r="Q636" s="343"/>
      <c r="R636" s="343"/>
      <c r="S636" s="343"/>
      <c r="T636" s="343"/>
      <c r="U636" s="343"/>
      <c r="V636" s="343"/>
      <c r="W636" s="343"/>
      <c r="X636" s="343"/>
      <c r="Y636" s="343"/>
      <c r="Z636" s="343"/>
    </row>
    <row r="637" spans="1:26" ht="10.5" customHeight="1" x14ac:dyDescent="0.2">
      <c r="A637" s="343"/>
      <c r="B637" s="343"/>
      <c r="C637" s="343"/>
      <c r="D637" s="343"/>
      <c r="E637" s="343"/>
      <c r="F637" s="343"/>
      <c r="G637" s="343"/>
      <c r="H637" s="343"/>
      <c r="I637" s="343"/>
      <c r="J637" s="343"/>
      <c r="K637" s="343"/>
      <c r="L637" s="343"/>
      <c r="M637" s="343"/>
      <c r="N637" s="343"/>
      <c r="O637" s="343"/>
      <c r="P637" s="343"/>
      <c r="Q637" s="343"/>
      <c r="R637" s="343"/>
      <c r="S637" s="343"/>
      <c r="T637" s="343"/>
      <c r="U637" s="343"/>
      <c r="V637" s="343"/>
      <c r="W637" s="343"/>
      <c r="X637" s="343"/>
      <c r="Y637" s="343"/>
      <c r="Z637" s="343"/>
    </row>
    <row r="638" spans="1:26" ht="10.5" customHeight="1" x14ac:dyDescent="0.2">
      <c r="A638" s="343"/>
      <c r="B638" s="343"/>
      <c r="C638" s="343"/>
      <c r="D638" s="343"/>
      <c r="E638" s="343"/>
      <c r="F638" s="343"/>
      <c r="G638" s="343"/>
      <c r="H638" s="343"/>
      <c r="I638" s="343"/>
      <c r="J638" s="343"/>
      <c r="K638" s="343"/>
      <c r="L638" s="343"/>
      <c r="M638" s="343"/>
      <c r="N638" s="343"/>
      <c r="O638" s="343"/>
      <c r="P638" s="343"/>
      <c r="Q638" s="343"/>
      <c r="R638" s="343"/>
      <c r="S638" s="343"/>
      <c r="T638" s="343"/>
      <c r="U638" s="343"/>
      <c r="V638" s="343"/>
      <c r="W638" s="343"/>
      <c r="X638" s="343"/>
      <c r="Y638" s="343"/>
      <c r="Z638" s="343"/>
    </row>
    <row r="639" spans="1:26" ht="10.5" customHeight="1" x14ac:dyDescent="0.2">
      <c r="A639" s="343"/>
      <c r="B639" s="343"/>
      <c r="C639" s="343"/>
      <c r="D639" s="343"/>
      <c r="E639" s="343"/>
      <c r="F639" s="343"/>
      <c r="G639" s="343"/>
      <c r="H639" s="343"/>
      <c r="I639" s="343"/>
      <c r="J639" s="343"/>
      <c r="K639" s="343"/>
      <c r="L639" s="343"/>
      <c r="M639" s="343"/>
      <c r="N639" s="343"/>
      <c r="O639" s="343"/>
      <c r="P639" s="343"/>
      <c r="Q639" s="343"/>
      <c r="R639" s="343"/>
      <c r="S639" s="343"/>
      <c r="T639" s="343"/>
      <c r="U639" s="343"/>
      <c r="V639" s="343"/>
      <c r="W639" s="343"/>
      <c r="X639" s="343"/>
      <c r="Y639" s="343"/>
      <c r="Z639" s="343"/>
    </row>
    <row r="640" spans="1:26" ht="10.5" customHeight="1" x14ac:dyDescent="0.2">
      <c r="A640" s="343"/>
      <c r="B640" s="343"/>
      <c r="C640" s="343"/>
      <c r="D640" s="343"/>
      <c r="E640" s="343"/>
      <c r="F640" s="343"/>
      <c r="G640" s="343"/>
      <c r="H640" s="343"/>
      <c r="I640" s="343"/>
      <c r="J640" s="343"/>
      <c r="K640" s="343"/>
      <c r="L640" s="343"/>
      <c r="M640" s="343"/>
      <c r="N640" s="343"/>
      <c r="O640" s="343"/>
      <c r="P640" s="343"/>
      <c r="Q640" s="343"/>
      <c r="R640" s="343"/>
      <c r="S640" s="343"/>
      <c r="T640" s="343"/>
      <c r="U640" s="343"/>
      <c r="V640" s="343"/>
      <c r="W640" s="343"/>
      <c r="X640" s="343"/>
      <c r="Y640" s="343"/>
      <c r="Z640" s="343"/>
    </row>
    <row r="641" spans="1:26" ht="10.5" customHeight="1" x14ac:dyDescent="0.2">
      <c r="A641" s="343"/>
      <c r="B641" s="343"/>
      <c r="C641" s="343"/>
      <c r="D641" s="343"/>
      <c r="E641" s="343"/>
      <c r="F641" s="343"/>
      <c r="G641" s="343"/>
      <c r="H641" s="343"/>
      <c r="I641" s="343"/>
      <c r="J641" s="343"/>
      <c r="K641" s="343"/>
      <c r="L641" s="343"/>
      <c r="M641" s="343"/>
      <c r="N641" s="343"/>
      <c r="O641" s="343"/>
      <c r="P641" s="343"/>
      <c r="Q641" s="343"/>
      <c r="R641" s="343"/>
      <c r="S641" s="343"/>
      <c r="T641" s="343"/>
      <c r="U641" s="343"/>
      <c r="V641" s="343"/>
      <c r="W641" s="343"/>
      <c r="X641" s="343"/>
      <c r="Y641" s="343"/>
      <c r="Z641" s="343"/>
    </row>
    <row r="642" spans="1:26" ht="10.5" customHeight="1" x14ac:dyDescent="0.2">
      <c r="A642" s="343"/>
      <c r="B642" s="343"/>
      <c r="C642" s="343"/>
      <c r="D642" s="343"/>
      <c r="E642" s="343"/>
      <c r="F642" s="343"/>
      <c r="G642" s="343"/>
      <c r="H642" s="343"/>
      <c r="I642" s="343"/>
      <c r="J642" s="343"/>
      <c r="K642" s="343"/>
      <c r="L642" s="343"/>
      <c r="M642" s="343"/>
      <c r="N642" s="343"/>
      <c r="O642" s="343"/>
      <c r="P642" s="343"/>
      <c r="Q642" s="343"/>
      <c r="R642" s="343"/>
      <c r="S642" s="343"/>
      <c r="T642" s="343"/>
      <c r="U642" s="343"/>
      <c r="V642" s="343"/>
      <c r="W642" s="343"/>
      <c r="X642" s="343"/>
      <c r="Y642" s="343"/>
      <c r="Z642" s="343"/>
    </row>
    <row r="643" spans="1:26" ht="10.5" customHeight="1" x14ac:dyDescent="0.2">
      <c r="A643" s="343"/>
      <c r="B643" s="343"/>
      <c r="C643" s="343"/>
      <c r="D643" s="343"/>
      <c r="E643" s="343"/>
      <c r="F643" s="343"/>
      <c r="G643" s="343"/>
      <c r="H643" s="343"/>
      <c r="I643" s="343"/>
      <c r="J643" s="343"/>
      <c r="K643" s="343"/>
      <c r="L643" s="343"/>
      <c r="M643" s="343"/>
      <c r="N643" s="343"/>
      <c r="O643" s="343"/>
      <c r="P643" s="343"/>
      <c r="Q643" s="343"/>
      <c r="R643" s="343"/>
      <c r="S643" s="343"/>
      <c r="T643" s="343"/>
      <c r="U643" s="343"/>
      <c r="V643" s="343"/>
      <c r="W643" s="343"/>
      <c r="X643" s="343"/>
      <c r="Y643" s="343"/>
      <c r="Z643" s="343"/>
    </row>
    <row r="644" spans="1:26" ht="10.5" customHeight="1" x14ac:dyDescent="0.2">
      <c r="A644" s="343"/>
      <c r="B644" s="343"/>
      <c r="C644" s="343"/>
      <c r="D644" s="343"/>
      <c r="E644" s="343"/>
      <c r="F644" s="343"/>
      <c r="G644" s="343"/>
      <c r="H644" s="343"/>
      <c r="I644" s="343"/>
      <c r="J644" s="343"/>
      <c r="K644" s="343"/>
      <c r="L644" s="343"/>
      <c r="M644" s="343"/>
      <c r="N644" s="343"/>
      <c r="O644" s="343"/>
      <c r="P644" s="343"/>
      <c r="Q644" s="343"/>
      <c r="R644" s="343"/>
      <c r="S644" s="343"/>
      <c r="T644" s="343"/>
      <c r="U644" s="343"/>
      <c r="V644" s="343"/>
      <c r="W644" s="343"/>
      <c r="X644" s="343"/>
      <c r="Y644" s="343"/>
      <c r="Z644" s="343"/>
    </row>
    <row r="645" spans="1:26" ht="10.5" customHeight="1" x14ac:dyDescent="0.2">
      <c r="A645" s="343"/>
      <c r="B645" s="343"/>
      <c r="C645" s="343"/>
      <c r="D645" s="343"/>
      <c r="E645" s="343"/>
      <c r="F645" s="343"/>
      <c r="G645" s="343"/>
      <c r="H645" s="343"/>
      <c r="I645" s="343"/>
      <c r="J645" s="343"/>
      <c r="K645" s="343"/>
      <c r="L645" s="343"/>
      <c r="M645" s="343"/>
      <c r="N645" s="343"/>
      <c r="O645" s="343"/>
      <c r="P645" s="343"/>
      <c r="Q645" s="343"/>
      <c r="R645" s="343"/>
      <c r="S645" s="343"/>
      <c r="T645" s="343"/>
      <c r="U645" s="343"/>
      <c r="V645" s="343"/>
      <c r="W645" s="343"/>
      <c r="X645" s="343"/>
      <c r="Y645" s="343"/>
      <c r="Z645" s="343"/>
    </row>
    <row r="646" spans="1:26" ht="10.5" customHeight="1" x14ac:dyDescent="0.2">
      <c r="A646" s="343"/>
      <c r="B646" s="343"/>
      <c r="C646" s="343"/>
      <c r="D646" s="343"/>
      <c r="E646" s="343"/>
      <c r="F646" s="343"/>
      <c r="G646" s="343"/>
      <c r="H646" s="343"/>
      <c r="I646" s="343"/>
      <c r="J646" s="343"/>
      <c r="K646" s="343"/>
      <c r="L646" s="343"/>
      <c r="M646" s="343"/>
      <c r="N646" s="343"/>
      <c r="O646" s="343"/>
      <c r="P646" s="343"/>
      <c r="Q646" s="343"/>
      <c r="R646" s="343"/>
      <c r="S646" s="343"/>
      <c r="T646" s="343"/>
      <c r="U646" s="343"/>
      <c r="V646" s="343"/>
      <c r="W646" s="343"/>
      <c r="X646" s="343"/>
      <c r="Y646" s="343"/>
      <c r="Z646" s="343"/>
    </row>
    <row r="647" spans="1:26" ht="10.5" customHeight="1" x14ac:dyDescent="0.2">
      <c r="A647" s="343"/>
      <c r="B647" s="343"/>
      <c r="C647" s="343"/>
      <c r="D647" s="343"/>
      <c r="E647" s="343"/>
      <c r="F647" s="343"/>
      <c r="G647" s="343"/>
      <c r="H647" s="343"/>
      <c r="I647" s="343"/>
      <c r="J647" s="343"/>
      <c r="K647" s="343"/>
      <c r="L647" s="343"/>
      <c r="M647" s="343"/>
      <c r="N647" s="343"/>
      <c r="O647" s="343"/>
      <c r="P647" s="343"/>
      <c r="Q647" s="343"/>
      <c r="R647" s="343"/>
      <c r="S647" s="343"/>
      <c r="T647" s="343"/>
      <c r="U647" s="343"/>
      <c r="V647" s="343"/>
      <c r="W647" s="343"/>
      <c r="X647" s="343"/>
      <c r="Y647" s="343"/>
      <c r="Z647" s="343"/>
    </row>
    <row r="648" spans="1:26" ht="10.5" customHeight="1" x14ac:dyDescent="0.2">
      <c r="A648" s="343"/>
      <c r="B648" s="343"/>
      <c r="C648" s="343"/>
      <c r="D648" s="343"/>
      <c r="E648" s="343"/>
      <c r="F648" s="343"/>
      <c r="G648" s="343"/>
      <c r="H648" s="343"/>
      <c r="I648" s="343"/>
      <c r="J648" s="343"/>
      <c r="K648" s="343"/>
      <c r="L648" s="343"/>
      <c r="M648" s="343"/>
      <c r="N648" s="343"/>
      <c r="O648" s="343"/>
      <c r="P648" s="343"/>
      <c r="Q648" s="343"/>
      <c r="R648" s="343"/>
      <c r="S648" s="343"/>
      <c r="T648" s="343"/>
      <c r="U648" s="343"/>
      <c r="V648" s="343"/>
      <c r="W648" s="343"/>
      <c r="X648" s="343"/>
      <c r="Y648" s="343"/>
      <c r="Z648" s="343"/>
    </row>
    <row r="649" spans="1:26" ht="10.5" customHeight="1" x14ac:dyDescent="0.2">
      <c r="A649" s="343"/>
      <c r="B649" s="343"/>
      <c r="C649" s="343"/>
      <c r="D649" s="343"/>
      <c r="E649" s="343"/>
      <c r="F649" s="343"/>
      <c r="G649" s="343"/>
      <c r="H649" s="343"/>
      <c r="I649" s="343"/>
      <c r="J649" s="343"/>
      <c r="K649" s="343"/>
      <c r="L649" s="343"/>
      <c r="M649" s="343"/>
      <c r="N649" s="343"/>
      <c r="O649" s="343"/>
      <c r="P649" s="343"/>
      <c r="Q649" s="343"/>
      <c r="R649" s="343"/>
      <c r="S649" s="343"/>
      <c r="T649" s="343"/>
      <c r="U649" s="343"/>
      <c r="V649" s="343"/>
      <c r="W649" s="343"/>
      <c r="X649" s="343"/>
      <c r="Y649" s="343"/>
      <c r="Z649" s="343"/>
    </row>
    <row r="650" spans="1:26" ht="10.5" customHeight="1" x14ac:dyDescent="0.2">
      <c r="A650" s="343"/>
      <c r="B650" s="343"/>
      <c r="C650" s="343"/>
      <c r="D650" s="343"/>
      <c r="E650" s="343"/>
      <c r="F650" s="343"/>
      <c r="G650" s="343"/>
      <c r="H650" s="343"/>
      <c r="I650" s="343"/>
      <c r="J650" s="343"/>
      <c r="K650" s="343"/>
      <c r="L650" s="343"/>
      <c r="M650" s="343"/>
      <c r="N650" s="343"/>
      <c r="O650" s="343"/>
      <c r="P650" s="343"/>
      <c r="Q650" s="343"/>
      <c r="R650" s="343"/>
      <c r="S650" s="343"/>
      <c r="T650" s="343"/>
      <c r="U650" s="343"/>
      <c r="V650" s="343"/>
      <c r="W650" s="343"/>
      <c r="X650" s="343"/>
      <c r="Y650" s="343"/>
      <c r="Z650" s="343"/>
    </row>
    <row r="651" spans="1:26" ht="10.5" customHeight="1" x14ac:dyDescent="0.2">
      <c r="A651" s="343"/>
      <c r="B651" s="343"/>
      <c r="C651" s="343"/>
      <c r="D651" s="343"/>
      <c r="E651" s="343"/>
      <c r="F651" s="343"/>
      <c r="G651" s="343"/>
      <c r="H651" s="343"/>
      <c r="I651" s="343"/>
      <c r="J651" s="343"/>
      <c r="K651" s="343"/>
      <c r="L651" s="343"/>
      <c r="M651" s="343"/>
      <c r="N651" s="343"/>
      <c r="O651" s="343"/>
      <c r="P651" s="343"/>
      <c r="Q651" s="343"/>
      <c r="R651" s="343"/>
      <c r="S651" s="343"/>
      <c r="T651" s="343"/>
      <c r="U651" s="343"/>
      <c r="V651" s="343"/>
      <c r="W651" s="343"/>
      <c r="X651" s="343"/>
      <c r="Y651" s="343"/>
      <c r="Z651" s="343"/>
    </row>
    <row r="652" spans="1:26" ht="10.5" customHeight="1" x14ac:dyDescent="0.2">
      <c r="A652" s="343"/>
      <c r="B652" s="343"/>
      <c r="C652" s="343"/>
      <c r="D652" s="343"/>
      <c r="E652" s="343"/>
      <c r="F652" s="343"/>
      <c r="G652" s="343"/>
      <c r="H652" s="343"/>
      <c r="I652" s="343"/>
      <c r="J652" s="343"/>
      <c r="K652" s="343"/>
      <c r="L652" s="343"/>
      <c r="M652" s="343"/>
      <c r="N652" s="343"/>
      <c r="O652" s="343"/>
      <c r="P652" s="343"/>
      <c r="Q652" s="343"/>
      <c r="R652" s="343"/>
      <c r="S652" s="343"/>
      <c r="T652" s="343"/>
      <c r="U652" s="343"/>
      <c r="V652" s="343"/>
      <c r="W652" s="343"/>
      <c r="X652" s="343"/>
      <c r="Y652" s="343"/>
      <c r="Z652" s="343"/>
    </row>
    <row r="653" spans="1:26" ht="10.5" customHeight="1" x14ac:dyDescent="0.2">
      <c r="A653" s="343"/>
      <c r="B653" s="343"/>
      <c r="C653" s="343"/>
      <c r="D653" s="343"/>
      <c r="E653" s="343"/>
      <c r="F653" s="343"/>
      <c r="G653" s="343"/>
      <c r="H653" s="343"/>
      <c r="I653" s="343"/>
      <c r="J653" s="343"/>
      <c r="K653" s="343"/>
      <c r="L653" s="343"/>
      <c r="M653" s="343"/>
      <c r="N653" s="343"/>
      <c r="O653" s="343"/>
      <c r="P653" s="343"/>
      <c r="Q653" s="343"/>
      <c r="R653" s="343"/>
      <c r="S653" s="343"/>
      <c r="T653" s="343"/>
      <c r="U653" s="343"/>
      <c r="V653" s="343"/>
      <c r="W653" s="343"/>
      <c r="X653" s="343"/>
      <c r="Y653" s="343"/>
      <c r="Z653" s="343"/>
    </row>
    <row r="654" spans="1:26" ht="10.5" customHeight="1" x14ac:dyDescent="0.2">
      <c r="A654" s="343"/>
      <c r="B654" s="343"/>
      <c r="C654" s="343"/>
      <c r="D654" s="343"/>
      <c r="E654" s="343"/>
      <c r="F654" s="343"/>
      <c r="G654" s="343"/>
      <c r="H654" s="343"/>
      <c r="I654" s="343"/>
      <c r="J654" s="343"/>
      <c r="K654" s="343"/>
      <c r="L654" s="343"/>
      <c r="M654" s="343"/>
      <c r="N654" s="343"/>
      <c r="O654" s="343"/>
      <c r="P654" s="343"/>
      <c r="Q654" s="343"/>
      <c r="R654" s="343"/>
      <c r="S654" s="343"/>
      <c r="T654" s="343"/>
      <c r="U654" s="343"/>
      <c r="V654" s="343"/>
      <c r="W654" s="343"/>
      <c r="X654" s="343"/>
      <c r="Y654" s="343"/>
      <c r="Z654" s="343"/>
    </row>
    <row r="655" spans="1:26" ht="10.5" customHeight="1" x14ac:dyDescent="0.2">
      <c r="A655" s="343"/>
      <c r="B655" s="343"/>
      <c r="C655" s="343"/>
      <c r="D655" s="343"/>
      <c r="E655" s="343"/>
      <c r="F655" s="343"/>
      <c r="G655" s="343"/>
      <c r="H655" s="343"/>
      <c r="I655" s="343"/>
      <c r="J655" s="343"/>
      <c r="K655" s="343"/>
      <c r="L655" s="343"/>
      <c r="M655" s="343"/>
      <c r="N655" s="343"/>
      <c r="O655" s="343"/>
      <c r="P655" s="343"/>
      <c r="Q655" s="343"/>
      <c r="R655" s="343"/>
      <c r="S655" s="343"/>
      <c r="T655" s="343"/>
      <c r="U655" s="343"/>
      <c r="V655" s="343"/>
      <c r="W655" s="343"/>
      <c r="X655" s="343"/>
      <c r="Y655" s="343"/>
      <c r="Z655" s="343"/>
    </row>
    <row r="656" spans="1:26" ht="10.5" customHeight="1" x14ac:dyDescent="0.2">
      <c r="A656" s="343"/>
      <c r="B656" s="343"/>
      <c r="C656" s="343"/>
      <c r="D656" s="343"/>
      <c r="E656" s="343"/>
      <c r="F656" s="343"/>
      <c r="G656" s="343"/>
      <c r="H656" s="343"/>
      <c r="I656" s="343"/>
      <c r="J656" s="343"/>
      <c r="K656" s="343"/>
      <c r="L656" s="343"/>
      <c r="M656" s="343"/>
      <c r="N656" s="343"/>
      <c r="O656" s="343"/>
      <c r="P656" s="343"/>
      <c r="Q656" s="343"/>
      <c r="R656" s="343"/>
      <c r="S656" s="343"/>
      <c r="T656" s="343"/>
      <c r="U656" s="343"/>
      <c r="V656" s="343"/>
      <c r="W656" s="343"/>
      <c r="X656" s="343"/>
      <c r="Y656" s="343"/>
      <c r="Z656" s="343"/>
    </row>
    <row r="657" spans="1:26" ht="10.5" customHeight="1" x14ac:dyDescent="0.2">
      <c r="A657" s="343"/>
      <c r="B657" s="343"/>
      <c r="C657" s="343"/>
      <c r="D657" s="343"/>
      <c r="E657" s="343"/>
      <c r="F657" s="343"/>
      <c r="G657" s="343"/>
      <c r="H657" s="343"/>
      <c r="I657" s="343"/>
      <c r="J657" s="343"/>
      <c r="K657" s="343"/>
      <c r="L657" s="343"/>
      <c r="M657" s="343"/>
      <c r="N657" s="343"/>
      <c r="O657" s="343"/>
      <c r="P657" s="343"/>
      <c r="Q657" s="343"/>
      <c r="R657" s="343"/>
      <c r="S657" s="343"/>
      <c r="T657" s="343"/>
      <c r="U657" s="343"/>
      <c r="V657" s="343"/>
      <c r="W657" s="343"/>
      <c r="X657" s="343"/>
      <c r="Y657" s="343"/>
      <c r="Z657" s="343"/>
    </row>
    <row r="658" spans="1:26" ht="10.5" customHeight="1" x14ac:dyDescent="0.2">
      <c r="A658" s="343"/>
      <c r="B658" s="343"/>
      <c r="C658" s="343"/>
      <c r="D658" s="343"/>
      <c r="E658" s="343"/>
      <c r="F658" s="343"/>
      <c r="G658" s="343"/>
      <c r="H658" s="343"/>
      <c r="I658" s="343"/>
      <c r="J658" s="343"/>
      <c r="K658" s="343"/>
      <c r="L658" s="343"/>
      <c r="M658" s="343"/>
      <c r="N658" s="343"/>
      <c r="O658" s="343"/>
      <c r="P658" s="343"/>
      <c r="Q658" s="343"/>
      <c r="R658" s="343"/>
      <c r="S658" s="343"/>
      <c r="T658" s="343"/>
      <c r="U658" s="343"/>
      <c r="V658" s="343"/>
      <c r="W658" s="343"/>
      <c r="X658" s="343"/>
      <c r="Y658" s="343"/>
      <c r="Z658" s="343"/>
    </row>
    <row r="659" spans="1:26" ht="10.5" customHeight="1" x14ac:dyDescent="0.2">
      <c r="A659" s="343"/>
      <c r="B659" s="343"/>
      <c r="C659" s="343"/>
      <c r="D659" s="343"/>
      <c r="E659" s="343"/>
      <c r="F659" s="343"/>
      <c r="G659" s="343"/>
      <c r="H659" s="343"/>
      <c r="I659" s="343"/>
      <c r="J659" s="343"/>
      <c r="K659" s="343"/>
      <c r="L659" s="343"/>
      <c r="M659" s="343"/>
      <c r="N659" s="343"/>
      <c r="O659" s="343"/>
      <c r="P659" s="343"/>
      <c r="Q659" s="343"/>
      <c r="R659" s="343"/>
      <c r="S659" s="343"/>
      <c r="T659" s="343"/>
      <c r="U659" s="343"/>
      <c r="V659" s="343"/>
      <c r="W659" s="343"/>
      <c r="X659" s="343"/>
      <c r="Y659" s="343"/>
      <c r="Z659" s="343"/>
    </row>
    <row r="660" spans="1:26" ht="10.5" customHeight="1" x14ac:dyDescent="0.2">
      <c r="A660" s="343"/>
      <c r="B660" s="343"/>
      <c r="C660" s="343"/>
      <c r="D660" s="343"/>
      <c r="E660" s="343"/>
      <c r="F660" s="343"/>
      <c r="G660" s="343"/>
      <c r="H660" s="343"/>
      <c r="I660" s="343"/>
      <c r="J660" s="343"/>
      <c r="K660" s="343"/>
      <c r="L660" s="343"/>
      <c r="M660" s="343"/>
      <c r="N660" s="343"/>
      <c r="O660" s="343"/>
      <c r="P660" s="343"/>
      <c r="Q660" s="343"/>
      <c r="R660" s="343"/>
      <c r="S660" s="343"/>
      <c r="T660" s="343"/>
      <c r="U660" s="343"/>
      <c r="V660" s="343"/>
      <c r="W660" s="343"/>
      <c r="X660" s="343"/>
      <c r="Y660" s="343"/>
      <c r="Z660" s="343"/>
    </row>
    <row r="661" spans="1:26" ht="10.5" customHeight="1" x14ac:dyDescent="0.2">
      <c r="A661" s="343"/>
      <c r="B661" s="343"/>
      <c r="C661" s="343"/>
      <c r="D661" s="343"/>
      <c r="E661" s="343"/>
      <c r="F661" s="343"/>
      <c r="G661" s="343"/>
      <c r="H661" s="343"/>
      <c r="I661" s="343"/>
      <c r="J661" s="343"/>
      <c r="K661" s="343"/>
      <c r="L661" s="343"/>
      <c r="M661" s="343"/>
      <c r="N661" s="343"/>
      <c r="O661" s="343"/>
      <c r="P661" s="343"/>
      <c r="Q661" s="343"/>
      <c r="R661" s="343"/>
      <c r="S661" s="343"/>
      <c r="T661" s="343"/>
      <c r="U661" s="343"/>
      <c r="V661" s="343"/>
      <c r="W661" s="343"/>
      <c r="X661" s="343"/>
      <c r="Y661" s="343"/>
      <c r="Z661" s="343"/>
    </row>
    <row r="662" spans="1:26" ht="10.5" customHeight="1" x14ac:dyDescent="0.2">
      <c r="A662" s="343"/>
      <c r="B662" s="343"/>
      <c r="C662" s="343"/>
      <c r="D662" s="343"/>
      <c r="E662" s="343"/>
      <c r="F662" s="343"/>
      <c r="G662" s="343"/>
      <c r="H662" s="343"/>
      <c r="I662" s="343"/>
      <c r="J662" s="343"/>
      <c r="K662" s="343"/>
      <c r="L662" s="343"/>
      <c r="M662" s="343"/>
      <c r="N662" s="343"/>
      <c r="O662" s="343"/>
      <c r="P662" s="343"/>
      <c r="Q662" s="343"/>
      <c r="R662" s="343"/>
      <c r="S662" s="343"/>
      <c r="T662" s="343"/>
      <c r="U662" s="343"/>
      <c r="V662" s="343"/>
      <c r="W662" s="343"/>
      <c r="X662" s="343"/>
      <c r="Y662" s="343"/>
      <c r="Z662" s="343"/>
    </row>
    <row r="663" spans="1:26" ht="10.5" customHeight="1" x14ac:dyDescent="0.2">
      <c r="A663" s="343"/>
      <c r="B663" s="343"/>
      <c r="C663" s="343"/>
      <c r="D663" s="343"/>
      <c r="E663" s="343"/>
      <c r="F663" s="343"/>
      <c r="G663" s="343"/>
      <c r="H663" s="343"/>
      <c r="I663" s="343"/>
      <c r="J663" s="343"/>
      <c r="K663" s="343"/>
      <c r="L663" s="343"/>
      <c r="M663" s="343"/>
      <c r="N663" s="343"/>
      <c r="O663" s="343"/>
      <c r="P663" s="343"/>
      <c r="Q663" s="343"/>
      <c r="R663" s="343"/>
      <c r="S663" s="343"/>
      <c r="T663" s="343"/>
      <c r="U663" s="343"/>
      <c r="V663" s="343"/>
      <c r="W663" s="343"/>
      <c r="X663" s="343"/>
      <c r="Y663" s="343"/>
      <c r="Z663" s="343"/>
    </row>
    <row r="664" spans="1:26" ht="10.5" customHeight="1" x14ac:dyDescent="0.2">
      <c r="A664" s="343"/>
      <c r="B664" s="343"/>
      <c r="C664" s="343"/>
      <c r="D664" s="343"/>
      <c r="E664" s="343"/>
      <c r="F664" s="343"/>
      <c r="G664" s="343"/>
      <c r="H664" s="343"/>
      <c r="I664" s="343"/>
      <c r="J664" s="343"/>
      <c r="K664" s="343"/>
      <c r="L664" s="343"/>
      <c r="M664" s="343"/>
      <c r="N664" s="343"/>
      <c r="O664" s="343"/>
      <c r="P664" s="343"/>
      <c r="Q664" s="343"/>
      <c r="R664" s="343"/>
      <c r="S664" s="343"/>
      <c r="T664" s="343"/>
      <c r="U664" s="343"/>
      <c r="V664" s="343"/>
      <c r="W664" s="343"/>
      <c r="X664" s="343"/>
      <c r="Y664" s="343"/>
      <c r="Z664" s="343"/>
    </row>
    <row r="665" spans="1:26" ht="10.5" customHeight="1" x14ac:dyDescent="0.2">
      <c r="A665" s="343"/>
      <c r="B665" s="343"/>
      <c r="C665" s="343"/>
      <c r="D665" s="343"/>
      <c r="E665" s="343"/>
      <c r="F665" s="343"/>
      <c r="G665" s="343"/>
      <c r="H665" s="343"/>
      <c r="I665" s="343"/>
      <c r="J665" s="343"/>
      <c r="K665" s="343"/>
      <c r="L665" s="343"/>
      <c r="M665" s="343"/>
      <c r="N665" s="343"/>
      <c r="O665" s="343"/>
      <c r="P665" s="343"/>
      <c r="Q665" s="343"/>
      <c r="R665" s="343"/>
      <c r="S665" s="343"/>
      <c r="T665" s="343"/>
      <c r="U665" s="343"/>
      <c r="V665" s="343"/>
      <c r="W665" s="343"/>
      <c r="X665" s="343"/>
      <c r="Y665" s="343"/>
      <c r="Z665" s="343"/>
    </row>
    <row r="666" spans="1:26" ht="10.5" customHeight="1" x14ac:dyDescent="0.2">
      <c r="A666" s="343"/>
      <c r="B666" s="343"/>
      <c r="C666" s="343"/>
      <c r="D666" s="343"/>
      <c r="E666" s="343"/>
      <c r="F666" s="343"/>
      <c r="G666" s="343"/>
      <c r="H666" s="343"/>
      <c r="I666" s="343"/>
      <c r="J666" s="343"/>
      <c r="K666" s="343"/>
      <c r="L666" s="343"/>
      <c r="M666" s="343"/>
      <c r="N666" s="343"/>
      <c r="O666" s="343"/>
      <c r="P666" s="343"/>
      <c r="Q666" s="343"/>
      <c r="R666" s="343"/>
      <c r="S666" s="343"/>
      <c r="T666" s="343"/>
      <c r="U666" s="343"/>
      <c r="V666" s="343"/>
      <c r="W666" s="343"/>
      <c r="X666" s="343"/>
      <c r="Y666" s="343"/>
      <c r="Z666" s="343"/>
    </row>
    <row r="667" spans="1:26" ht="10.5" customHeight="1" x14ac:dyDescent="0.2">
      <c r="A667" s="343"/>
      <c r="B667" s="343"/>
      <c r="C667" s="343"/>
      <c r="D667" s="343"/>
      <c r="E667" s="343"/>
      <c r="F667" s="343"/>
      <c r="G667" s="343"/>
      <c r="H667" s="343"/>
      <c r="I667" s="343"/>
      <c r="J667" s="343"/>
      <c r="K667" s="343"/>
      <c r="L667" s="343"/>
      <c r="M667" s="343"/>
      <c r="N667" s="343"/>
      <c r="O667" s="343"/>
      <c r="P667" s="343"/>
      <c r="Q667" s="343"/>
      <c r="R667" s="343"/>
      <c r="S667" s="343"/>
      <c r="T667" s="343"/>
      <c r="U667" s="343"/>
      <c r="V667" s="343"/>
      <c r="W667" s="343"/>
      <c r="X667" s="343"/>
      <c r="Y667" s="343"/>
      <c r="Z667" s="343"/>
    </row>
    <row r="668" spans="1:26" ht="10.5" customHeight="1" x14ac:dyDescent="0.2">
      <c r="A668" s="343"/>
      <c r="B668" s="343"/>
      <c r="C668" s="343"/>
      <c r="D668" s="343"/>
      <c r="E668" s="343"/>
      <c r="F668" s="343"/>
      <c r="G668" s="343"/>
      <c r="H668" s="343"/>
      <c r="I668" s="343"/>
      <c r="J668" s="343"/>
      <c r="K668" s="343"/>
      <c r="L668" s="343"/>
      <c r="M668" s="343"/>
      <c r="N668" s="343"/>
      <c r="O668" s="343"/>
      <c r="P668" s="343"/>
      <c r="Q668" s="343"/>
      <c r="R668" s="343"/>
      <c r="S668" s="343"/>
      <c r="T668" s="343"/>
      <c r="U668" s="343"/>
      <c r="V668" s="343"/>
      <c r="W668" s="343"/>
      <c r="X668" s="343"/>
      <c r="Y668" s="343"/>
      <c r="Z668" s="343"/>
    </row>
    <row r="669" spans="1:26" ht="10.5" customHeight="1" x14ac:dyDescent="0.2">
      <c r="A669" s="343"/>
      <c r="B669" s="343"/>
      <c r="C669" s="343"/>
      <c r="D669" s="343"/>
      <c r="E669" s="343"/>
      <c r="F669" s="343"/>
      <c r="G669" s="343"/>
      <c r="H669" s="343"/>
      <c r="I669" s="343"/>
      <c r="J669" s="343"/>
      <c r="K669" s="343"/>
      <c r="L669" s="343"/>
      <c r="M669" s="343"/>
      <c r="N669" s="343"/>
      <c r="O669" s="343"/>
      <c r="P669" s="343"/>
      <c r="Q669" s="343"/>
      <c r="R669" s="343"/>
      <c r="S669" s="343"/>
      <c r="T669" s="343"/>
      <c r="U669" s="343"/>
      <c r="V669" s="343"/>
      <c r="W669" s="343"/>
      <c r="X669" s="343"/>
      <c r="Y669" s="343"/>
      <c r="Z669" s="343"/>
    </row>
    <row r="670" spans="1:26" ht="10.5" customHeight="1" x14ac:dyDescent="0.2">
      <c r="A670" s="343"/>
      <c r="B670" s="343"/>
      <c r="C670" s="343"/>
      <c r="D670" s="343"/>
      <c r="E670" s="343"/>
      <c r="F670" s="343"/>
      <c r="G670" s="343"/>
      <c r="H670" s="343"/>
      <c r="I670" s="343"/>
      <c r="J670" s="343"/>
      <c r="K670" s="343"/>
      <c r="L670" s="343"/>
      <c r="M670" s="343"/>
      <c r="N670" s="343"/>
      <c r="O670" s="343"/>
      <c r="P670" s="343"/>
      <c r="Q670" s="343"/>
      <c r="R670" s="343"/>
      <c r="S670" s="343"/>
      <c r="T670" s="343"/>
      <c r="U670" s="343"/>
      <c r="V670" s="343"/>
      <c r="W670" s="343"/>
      <c r="X670" s="343"/>
      <c r="Y670" s="343"/>
      <c r="Z670" s="343"/>
    </row>
    <row r="671" spans="1:26" ht="10.5" customHeight="1" x14ac:dyDescent="0.2">
      <c r="A671" s="343"/>
      <c r="B671" s="343"/>
      <c r="C671" s="343"/>
      <c r="D671" s="343"/>
      <c r="E671" s="343"/>
      <c r="F671" s="343"/>
      <c r="G671" s="343"/>
      <c r="H671" s="343"/>
      <c r="I671" s="343"/>
      <c r="J671" s="343"/>
      <c r="K671" s="343"/>
      <c r="L671" s="343"/>
      <c r="M671" s="343"/>
      <c r="N671" s="343"/>
      <c r="O671" s="343"/>
      <c r="P671" s="343"/>
      <c r="Q671" s="343"/>
      <c r="R671" s="343"/>
      <c r="S671" s="343"/>
      <c r="T671" s="343"/>
      <c r="U671" s="343"/>
      <c r="V671" s="343"/>
      <c r="W671" s="343"/>
      <c r="X671" s="343"/>
      <c r="Y671" s="343"/>
      <c r="Z671" s="343"/>
    </row>
    <row r="672" spans="1:26" ht="10.5" customHeight="1" x14ac:dyDescent="0.2">
      <c r="A672" s="343"/>
      <c r="B672" s="343"/>
      <c r="C672" s="343"/>
      <c r="D672" s="343"/>
      <c r="E672" s="343"/>
      <c r="F672" s="343"/>
      <c r="G672" s="343"/>
      <c r="H672" s="343"/>
      <c r="I672" s="343"/>
      <c r="J672" s="343"/>
      <c r="K672" s="343"/>
      <c r="L672" s="343"/>
      <c r="M672" s="343"/>
      <c r="N672" s="343"/>
      <c r="O672" s="343"/>
      <c r="P672" s="343"/>
      <c r="Q672" s="343"/>
      <c r="R672" s="343"/>
      <c r="S672" s="343"/>
      <c r="T672" s="343"/>
      <c r="U672" s="343"/>
      <c r="V672" s="343"/>
      <c r="W672" s="343"/>
      <c r="X672" s="343"/>
      <c r="Y672" s="343"/>
      <c r="Z672" s="343"/>
    </row>
    <row r="673" spans="1:26" ht="10.5" customHeight="1" x14ac:dyDescent="0.2">
      <c r="A673" s="343"/>
      <c r="B673" s="343"/>
      <c r="C673" s="343"/>
      <c r="D673" s="343"/>
      <c r="E673" s="343"/>
      <c r="F673" s="343"/>
      <c r="G673" s="343"/>
      <c r="H673" s="343"/>
      <c r="I673" s="343"/>
      <c r="J673" s="343"/>
      <c r="K673" s="343"/>
      <c r="L673" s="343"/>
      <c r="M673" s="343"/>
      <c r="N673" s="343"/>
      <c r="O673" s="343"/>
      <c r="P673" s="343"/>
      <c r="Q673" s="343"/>
      <c r="R673" s="343"/>
      <c r="S673" s="343"/>
      <c r="T673" s="343"/>
      <c r="U673" s="343"/>
      <c r="V673" s="343"/>
      <c r="W673" s="343"/>
      <c r="X673" s="343"/>
      <c r="Y673" s="343"/>
      <c r="Z673" s="343"/>
    </row>
    <row r="674" spans="1:26" ht="10.5" customHeight="1" x14ac:dyDescent="0.2">
      <c r="A674" s="343"/>
      <c r="B674" s="343"/>
      <c r="C674" s="343"/>
      <c r="D674" s="343"/>
      <c r="E674" s="343"/>
      <c r="F674" s="343"/>
      <c r="G674" s="343"/>
      <c r="H674" s="343"/>
      <c r="I674" s="343"/>
      <c r="J674" s="343"/>
      <c r="K674" s="343"/>
      <c r="L674" s="343"/>
      <c r="M674" s="343"/>
      <c r="N674" s="343"/>
      <c r="O674" s="343"/>
      <c r="P674" s="343"/>
      <c r="Q674" s="343"/>
      <c r="R674" s="343"/>
      <c r="S674" s="343"/>
      <c r="T674" s="343"/>
      <c r="U674" s="343"/>
      <c r="V674" s="343"/>
      <c r="W674" s="343"/>
      <c r="X674" s="343"/>
      <c r="Y674" s="343"/>
      <c r="Z674" s="343"/>
    </row>
    <row r="675" spans="1:26" ht="10.5" customHeight="1" x14ac:dyDescent="0.2">
      <c r="A675" s="343"/>
      <c r="B675" s="343"/>
      <c r="C675" s="343"/>
      <c r="D675" s="343"/>
      <c r="E675" s="343"/>
      <c r="F675" s="343"/>
      <c r="G675" s="343"/>
      <c r="H675" s="343"/>
      <c r="I675" s="343"/>
      <c r="J675" s="343"/>
      <c r="K675" s="343"/>
      <c r="L675" s="343"/>
      <c r="M675" s="343"/>
      <c r="N675" s="343"/>
      <c r="O675" s="343"/>
      <c r="P675" s="343"/>
      <c r="Q675" s="343"/>
      <c r="R675" s="343"/>
      <c r="S675" s="343"/>
      <c r="T675" s="343"/>
      <c r="U675" s="343"/>
      <c r="V675" s="343"/>
      <c r="W675" s="343"/>
      <c r="X675" s="343"/>
      <c r="Y675" s="343"/>
      <c r="Z675" s="343"/>
    </row>
    <row r="676" spans="1:26" ht="10.5" customHeight="1" x14ac:dyDescent="0.2">
      <c r="A676" s="343"/>
      <c r="B676" s="343"/>
      <c r="C676" s="343"/>
      <c r="D676" s="343"/>
      <c r="E676" s="343"/>
      <c r="F676" s="343"/>
      <c r="G676" s="343"/>
      <c r="H676" s="343"/>
      <c r="I676" s="343"/>
      <c r="J676" s="343"/>
      <c r="K676" s="343"/>
      <c r="L676" s="343"/>
      <c r="M676" s="343"/>
      <c r="N676" s="343"/>
      <c r="O676" s="343"/>
      <c r="P676" s="343"/>
      <c r="Q676" s="343"/>
      <c r="R676" s="343"/>
      <c r="S676" s="343"/>
      <c r="T676" s="343"/>
      <c r="U676" s="343"/>
      <c r="V676" s="343"/>
      <c r="W676" s="343"/>
      <c r="X676" s="343"/>
      <c r="Y676" s="343"/>
      <c r="Z676" s="343"/>
    </row>
    <row r="677" spans="1:26" ht="10.5" customHeight="1" x14ac:dyDescent="0.2">
      <c r="A677" s="343"/>
      <c r="B677" s="343"/>
      <c r="C677" s="343"/>
      <c r="D677" s="343"/>
      <c r="E677" s="343"/>
      <c r="F677" s="343"/>
      <c r="G677" s="343"/>
      <c r="H677" s="343"/>
      <c r="I677" s="343"/>
      <c r="J677" s="343"/>
      <c r="K677" s="343"/>
      <c r="L677" s="343"/>
      <c r="M677" s="343"/>
      <c r="N677" s="343"/>
      <c r="O677" s="343"/>
      <c r="P677" s="343"/>
      <c r="Q677" s="343"/>
      <c r="R677" s="343"/>
      <c r="S677" s="343"/>
      <c r="T677" s="343"/>
      <c r="U677" s="343"/>
      <c r="V677" s="343"/>
      <c r="W677" s="343"/>
      <c r="X677" s="343"/>
      <c r="Y677" s="343"/>
      <c r="Z677" s="343"/>
    </row>
    <row r="678" spans="1:26" ht="10.5" customHeight="1" x14ac:dyDescent="0.2">
      <c r="A678" s="343"/>
      <c r="B678" s="343"/>
      <c r="C678" s="343"/>
      <c r="D678" s="343"/>
      <c r="E678" s="343"/>
      <c r="F678" s="343"/>
      <c r="G678" s="343"/>
      <c r="H678" s="343"/>
      <c r="I678" s="343"/>
      <c r="J678" s="343"/>
      <c r="K678" s="343"/>
      <c r="L678" s="343"/>
      <c r="M678" s="343"/>
      <c r="N678" s="343"/>
      <c r="O678" s="343"/>
      <c r="P678" s="343"/>
      <c r="Q678" s="343"/>
      <c r="R678" s="343"/>
      <c r="S678" s="343"/>
      <c r="T678" s="343"/>
      <c r="U678" s="343"/>
      <c r="V678" s="343"/>
      <c r="W678" s="343"/>
      <c r="X678" s="343"/>
      <c r="Y678" s="343"/>
      <c r="Z678" s="343"/>
    </row>
    <row r="679" spans="1:26" ht="10.5" customHeight="1" x14ac:dyDescent="0.2">
      <c r="A679" s="343"/>
      <c r="B679" s="343"/>
      <c r="C679" s="343"/>
      <c r="D679" s="343"/>
      <c r="E679" s="343"/>
      <c r="F679" s="343"/>
      <c r="G679" s="343"/>
      <c r="H679" s="343"/>
      <c r="I679" s="343"/>
      <c r="J679" s="343"/>
      <c r="K679" s="343"/>
      <c r="L679" s="343"/>
      <c r="M679" s="343"/>
      <c r="N679" s="343"/>
      <c r="O679" s="343"/>
      <c r="P679" s="343"/>
      <c r="Q679" s="343"/>
      <c r="R679" s="343"/>
      <c r="S679" s="343"/>
      <c r="T679" s="343"/>
      <c r="U679" s="343"/>
      <c r="V679" s="343"/>
      <c r="W679" s="343"/>
      <c r="X679" s="343"/>
      <c r="Y679" s="343"/>
      <c r="Z679" s="343"/>
    </row>
    <row r="680" spans="1:26" ht="10.5" customHeight="1" x14ac:dyDescent="0.2">
      <c r="A680" s="343"/>
      <c r="B680" s="343"/>
      <c r="C680" s="343"/>
      <c r="D680" s="343"/>
      <c r="E680" s="343"/>
      <c r="F680" s="343"/>
      <c r="G680" s="343"/>
      <c r="H680" s="343"/>
      <c r="I680" s="343"/>
      <c r="J680" s="343"/>
      <c r="K680" s="343"/>
      <c r="L680" s="343"/>
      <c r="M680" s="343"/>
      <c r="N680" s="343"/>
      <c r="O680" s="343"/>
      <c r="P680" s="343"/>
      <c r="Q680" s="343"/>
      <c r="R680" s="343"/>
      <c r="S680" s="343"/>
      <c r="T680" s="343"/>
      <c r="U680" s="343"/>
      <c r="V680" s="343"/>
      <c r="W680" s="343"/>
      <c r="X680" s="343"/>
      <c r="Y680" s="343"/>
      <c r="Z680" s="343"/>
    </row>
    <row r="681" spans="1:26" ht="10.5" customHeight="1" x14ac:dyDescent="0.2">
      <c r="A681" s="343"/>
      <c r="B681" s="343"/>
      <c r="C681" s="343"/>
      <c r="D681" s="343"/>
      <c r="E681" s="343"/>
      <c r="F681" s="343"/>
      <c r="G681" s="343"/>
      <c r="H681" s="343"/>
      <c r="I681" s="343"/>
      <c r="J681" s="343"/>
      <c r="K681" s="343"/>
      <c r="L681" s="343"/>
      <c r="M681" s="343"/>
      <c r="N681" s="343"/>
      <c r="O681" s="343"/>
      <c r="P681" s="343"/>
      <c r="Q681" s="343"/>
      <c r="R681" s="343"/>
      <c r="S681" s="343"/>
      <c r="T681" s="343"/>
      <c r="U681" s="343"/>
      <c r="V681" s="343"/>
      <c r="W681" s="343"/>
      <c r="X681" s="343"/>
      <c r="Y681" s="343"/>
      <c r="Z681" s="343"/>
    </row>
    <row r="682" spans="1:26" ht="10.5" customHeight="1" x14ac:dyDescent="0.2">
      <c r="A682" s="343"/>
      <c r="B682" s="343"/>
      <c r="C682" s="343"/>
      <c r="D682" s="343"/>
      <c r="E682" s="343"/>
      <c r="F682" s="343"/>
      <c r="G682" s="343"/>
      <c r="H682" s="343"/>
      <c r="I682" s="343"/>
      <c r="J682" s="343"/>
      <c r="K682" s="343"/>
      <c r="L682" s="343"/>
      <c r="M682" s="343"/>
      <c r="N682" s="343"/>
      <c r="O682" s="343"/>
      <c r="P682" s="343"/>
      <c r="Q682" s="343"/>
      <c r="R682" s="343"/>
      <c r="S682" s="343"/>
      <c r="T682" s="343"/>
      <c r="U682" s="343"/>
      <c r="V682" s="343"/>
      <c r="W682" s="343"/>
      <c r="X682" s="343"/>
      <c r="Y682" s="343"/>
      <c r="Z682" s="343"/>
    </row>
    <row r="683" spans="1:26" ht="10.5" customHeight="1" x14ac:dyDescent="0.2">
      <c r="A683" s="343"/>
      <c r="B683" s="343"/>
      <c r="C683" s="343"/>
      <c r="D683" s="343"/>
      <c r="E683" s="343"/>
      <c r="F683" s="343"/>
      <c r="G683" s="343"/>
      <c r="H683" s="343"/>
      <c r="I683" s="343"/>
      <c r="J683" s="343"/>
      <c r="K683" s="343"/>
      <c r="L683" s="343"/>
      <c r="M683" s="343"/>
      <c r="N683" s="343"/>
      <c r="O683" s="343"/>
      <c r="P683" s="343"/>
      <c r="Q683" s="343"/>
      <c r="R683" s="343"/>
      <c r="S683" s="343"/>
      <c r="T683" s="343"/>
      <c r="U683" s="343"/>
      <c r="V683" s="343"/>
      <c r="W683" s="343"/>
      <c r="X683" s="343"/>
      <c r="Y683" s="343"/>
      <c r="Z683" s="343"/>
    </row>
    <row r="684" spans="1:26" ht="10.5" customHeight="1" x14ac:dyDescent="0.2">
      <c r="A684" s="343"/>
      <c r="B684" s="343"/>
      <c r="C684" s="343"/>
      <c r="D684" s="343"/>
      <c r="E684" s="343"/>
      <c r="F684" s="343"/>
      <c r="G684" s="343"/>
      <c r="H684" s="343"/>
      <c r="I684" s="343"/>
      <c r="J684" s="343"/>
      <c r="K684" s="343"/>
      <c r="L684" s="343"/>
      <c r="M684" s="343"/>
      <c r="N684" s="343"/>
      <c r="O684" s="343"/>
      <c r="P684" s="343"/>
      <c r="Q684" s="343"/>
      <c r="R684" s="343"/>
      <c r="S684" s="343"/>
      <c r="T684" s="343"/>
      <c r="U684" s="343"/>
      <c r="V684" s="343"/>
      <c r="W684" s="343"/>
      <c r="X684" s="343"/>
      <c r="Y684" s="343"/>
      <c r="Z684" s="343"/>
    </row>
    <row r="685" spans="1:26" ht="10.5" customHeight="1" x14ac:dyDescent="0.2">
      <c r="A685" s="343"/>
      <c r="B685" s="343"/>
      <c r="C685" s="343"/>
      <c r="D685" s="343"/>
      <c r="E685" s="343"/>
      <c r="F685" s="343"/>
      <c r="G685" s="343"/>
      <c r="H685" s="343"/>
      <c r="I685" s="343"/>
      <c r="J685" s="343"/>
      <c r="K685" s="343"/>
      <c r="L685" s="343"/>
      <c r="M685" s="343"/>
      <c r="N685" s="343"/>
      <c r="O685" s="343"/>
      <c r="P685" s="343"/>
      <c r="Q685" s="343"/>
      <c r="R685" s="343"/>
      <c r="S685" s="343"/>
      <c r="T685" s="343"/>
      <c r="U685" s="343"/>
      <c r="V685" s="343"/>
      <c r="W685" s="343"/>
      <c r="X685" s="343"/>
      <c r="Y685" s="343"/>
      <c r="Z685" s="343"/>
    </row>
    <row r="686" spans="1:26" ht="10.5" customHeight="1" x14ac:dyDescent="0.2">
      <c r="A686" s="343"/>
      <c r="B686" s="343"/>
      <c r="C686" s="343"/>
      <c r="D686" s="343"/>
      <c r="E686" s="343"/>
      <c r="F686" s="343"/>
      <c r="G686" s="343"/>
      <c r="H686" s="343"/>
      <c r="I686" s="343"/>
      <c r="J686" s="343"/>
      <c r="K686" s="343"/>
      <c r="L686" s="343"/>
      <c r="M686" s="343"/>
      <c r="N686" s="343"/>
      <c r="O686" s="343"/>
      <c r="P686" s="343"/>
      <c r="Q686" s="343"/>
      <c r="R686" s="343"/>
      <c r="S686" s="343"/>
      <c r="T686" s="343"/>
      <c r="U686" s="343"/>
      <c r="V686" s="343"/>
      <c r="W686" s="343"/>
      <c r="X686" s="343"/>
      <c r="Y686" s="343"/>
      <c r="Z686" s="343"/>
    </row>
    <row r="687" spans="1:26" ht="10.5" customHeight="1" x14ac:dyDescent="0.2">
      <c r="A687" s="343"/>
      <c r="B687" s="343"/>
      <c r="C687" s="343"/>
      <c r="D687" s="343"/>
      <c r="E687" s="343"/>
      <c r="F687" s="343"/>
      <c r="G687" s="343"/>
      <c r="H687" s="343"/>
      <c r="I687" s="343"/>
      <c r="J687" s="343"/>
      <c r="K687" s="343"/>
      <c r="L687" s="343"/>
      <c r="M687" s="343"/>
      <c r="N687" s="343"/>
      <c r="O687" s="343"/>
      <c r="P687" s="343"/>
      <c r="Q687" s="343"/>
      <c r="R687" s="343"/>
      <c r="S687" s="343"/>
      <c r="T687" s="343"/>
      <c r="U687" s="343"/>
      <c r="V687" s="343"/>
      <c r="W687" s="343"/>
      <c r="X687" s="343"/>
      <c r="Y687" s="343"/>
      <c r="Z687" s="343"/>
    </row>
    <row r="688" spans="1:26" ht="10.5" customHeight="1" x14ac:dyDescent="0.2">
      <c r="A688" s="343"/>
      <c r="B688" s="343"/>
      <c r="C688" s="343"/>
      <c r="D688" s="343"/>
      <c r="E688" s="343"/>
      <c r="F688" s="343"/>
      <c r="G688" s="343"/>
      <c r="H688" s="343"/>
      <c r="I688" s="343"/>
      <c r="J688" s="343"/>
      <c r="K688" s="343"/>
      <c r="L688" s="343"/>
      <c r="M688" s="343"/>
      <c r="N688" s="343"/>
      <c r="O688" s="343"/>
      <c r="P688" s="343"/>
      <c r="Q688" s="343"/>
      <c r="R688" s="343"/>
      <c r="S688" s="343"/>
      <c r="T688" s="343"/>
      <c r="U688" s="343"/>
      <c r="V688" s="343"/>
      <c r="W688" s="343"/>
      <c r="X688" s="343"/>
      <c r="Y688" s="343"/>
      <c r="Z688" s="343"/>
    </row>
    <row r="689" spans="1:26" ht="10.5" customHeight="1" x14ac:dyDescent="0.2">
      <c r="A689" s="343"/>
      <c r="B689" s="343"/>
      <c r="C689" s="343"/>
      <c r="D689" s="343"/>
      <c r="E689" s="343"/>
      <c r="F689" s="343"/>
      <c r="G689" s="343"/>
      <c r="H689" s="343"/>
      <c r="I689" s="343"/>
      <c r="J689" s="343"/>
      <c r="K689" s="343"/>
      <c r="L689" s="343"/>
      <c r="M689" s="343"/>
      <c r="N689" s="343"/>
      <c r="O689" s="343"/>
      <c r="P689" s="343"/>
      <c r="Q689" s="343"/>
      <c r="R689" s="343"/>
      <c r="S689" s="343"/>
      <c r="T689" s="343"/>
      <c r="U689" s="343"/>
      <c r="V689" s="343"/>
      <c r="W689" s="343"/>
      <c r="X689" s="343"/>
      <c r="Y689" s="343"/>
      <c r="Z689" s="343"/>
    </row>
    <row r="690" spans="1:26" ht="10.5" customHeight="1" x14ac:dyDescent="0.2">
      <c r="A690" s="343"/>
      <c r="B690" s="343"/>
      <c r="C690" s="343"/>
      <c r="D690" s="343"/>
      <c r="E690" s="343"/>
      <c r="F690" s="343"/>
      <c r="G690" s="343"/>
      <c r="H690" s="343"/>
      <c r="I690" s="343"/>
      <c r="J690" s="343"/>
      <c r="K690" s="343"/>
      <c r="L690" s="343"/>
      <c r="M690" s="343"/>
      <c r="N690" s="343"/>
      <c r="O690" s="343"/>
      <c r="P690" s="343"/>
      <c r="Q690" s="343"/>
      <c r="R690" s="343"/>
      <c r="S690" s="343"/>
      <c r="T690" s="343"/>
      <c r="U690" s="343"/>
      <c r="V690" s="343"/>
      <c r="W690" s="343"/>
      <c r="X690" s="343"/>
      <c r="Y690" s="343"/>
      <c r="Z690" s="343"/>
    </row>
    <row r="691" spans="1:26" ht="10.5" customHeight="1" x14ac:dyDescent="0.2">
      <c r="A691" s="343"/>
      <c r="B691" s="343"/>
      <c r="C691" s="343"/>
      <c r="D691" s="343"/>
      <c r="E691" s="343"/>
      <c r="F691" s="343"/>
      <c r="G691" s="343"/>
      <c r="H691" s="343"/>
      <c r="I691" s="343"/>
      <c r="J691" s="343"/>
      <c r="K691" s="343"/>
      <c r="L691" s="343"/>
      <c r="M691" s="343"/>
      <c r="N691" s="343"/>
      <c r="O691" s="343"/>
      <c r="P691" s="343"/>
      <c r="Q691" s="343"/>
      <c r="R691" s="343"/>
      <c r="S691" s="343"/>
      <c r="T691" s="343"/>
      <c r="U691" s="343"/>
      <c r="V691" s="343"/>
      <c r="W691" s="343"/>
      <c r="X691" s="343"/>
      <c r="Y691" s="343"/>
      <c r="Z691" s="343"/>
    </row>
    <row r="692" spans="1:26" ht="10.5" customHeight="1" x14ac:dyDescent="0.2">
      <c r="A692" s="343"/>
      <c r="B692" s="343"/>
      <c r="C692" s="343"/>
      <c r="D692" s="343"/>
      <c r="E692" s="343"/>
      <c r="F692" s="343"/>
      <c r="G692" s="343"/>
      <c r="H692" s="343"/>
      <c r="I692" s="343"/>
      <c r="J692" s="343"/>
      <c r="K692" s="343"/>
      <c r="L692" s="343"/>
      <c r="M692" s="343"/>
      <c r="N692" s="343"/>
      <c r="O692" s="343"/>
      <c r="P692" s="343"/>
      <c r="Q692" s="343"/>
      <c r="R692" s="343"/>
      <c r="S692" s="343"/>
      <c r="T692" s="343"/>
      <c r="U692" s="343"/>
      <c r="V692" s="343"/>
      <c r="W692" s="343"/>
      <c r="X692" s="343"/>
      <c r="Y692" s="343"/>
      <c r="Z692" s="343"/>
    </row>
    <row r="693" spans="1:26" ht="10.5" customHeight="1" x14ac:dyDescent="0.2">
      <c r="A693" s="343"/>
      <c r="B693" s="343"/>
      <c r="C693" s="343"/>
      <c r="D693" s="343"/>
      <c r="E693" s="343"/>
      <c r="F693" s="343"/>
      <c r="G693" s="343"/>
      <c r="H693" s="343"/>
      <c r="I693" s="343"/>
      <c r="J693" s="343"/>
      <c r="K693" s="343"/>
      <c r="L693" s="343"/>
      <c r="M693" s="343"/>
      <c r="N693" s="343"/>
      <c r="O693" s="343"/>
      <c r="P693" s="343"/>
      <c r="Q693" s="343"/>
      <c r="R693" s="343"/>
      <c r="S693" s="343"/>
      <c r="T693" s="343"/>
      <c r="U693" s="343"/>
      <c r="V693" s="343"/>
      <c r="W693" s="343"/>
      <c r="X693" s="343"/>
      <c r="Y693" s="343"/>
      <c r="Z693" s="343"/>
    </row>
    <row r="694" spans="1:26" ht="10.5" customHeight="1" x14ac:dyDescent="0.2">
      <c r="A694" s="343"/>
      <c r="B694" s="343"/>
      <c r="C694" s="343"/>
      <c r="D694" s="343"/>
      <c r="E694" s="343"/>
      <c r="F694" s="343"/>
      <c r="G694" s="343"/>
      <c r="H694" s="343"/>
      <c r="I694" s="343"/>
      <c r="J694" s="343"/>
      <c r="K694" s="343"/>
      <c r="L694" s="343"/>
      <c r="M694" s="343"/>
      <c r="N694" s="343"/>
      <c r="O694" s="343"/>
      <c r="P694" s="343"/>
      <c r="Q694" s="343"/>
      <c r="R694" s="343"/>
      <c r="S694" s="343"/>
      <c r="T694" s="343"/>
      <c r="U694" s="343"/>
      <c r="V694" s="343"/>
      <c r="W694" s="343"/>
      <c r="X694" s="343"/>
      <c r="Y694" s="343"/>
      <c r="Z694" s="343"/>
    </row>
    <row r="695" spans="1:26" ht="10.5" customHeight="1" x14ac:dyDescent="0.2">
      <c r="A695" s="343"/>
      <c r="B695" s="343"/>
      <c r="C695" s="343"/>
      <c r="D695" s="343"/>
      <c r="E695" s="343"/>
      <c r="F695" s="343"/>
      <c r="G695" s="343"/>
      <c r="H695" s="343"/>
      <c r="I695" s="343"/>
      <c r="J695" s="343"/>
      <c r="K695" s="343"/>
      <c r="L695" s="343"/>
      <c r="M695" s="343"/>
      <c r="N695" s="343"/>
      <c r="O695" s="343"/>
      <c r="P695" s="343"/>
      <c r="Q695" s="343"/>
      <c r="R695" s="343"/>
      <c r="S695" s="343"/>
      <c r="T695" s="343"/>
      <c r="U695" s="343"/>
      <c r="V695" s="343"/>
      <c r="W695" s="343"/>
      <c r="X695" s="343"/>
      <c r="Y695" s="343"/>
      <c r="Z695" s="343"/>
    </row>
    <row r="696" spans="1:26" ht="10.5" customHeight="1" x14ac:dyDescent="0.2">
      <c r="A696" s="343"/>
      <c r="B696" s="343"/>
      <c r="C696" s="343"/>
      <c r="D696" s="343"/>
      <c r="E696" s="343"/>
      <c r="F696" s="343"/>
      <c r="G696" s="343"/>
      <c r="H696" s="343"/>
      <c r="I696" s="343"/>
      <c r="J696" s="343"/>
      <c r="K696" s="343"/>
      <c r="L696" s="343"/>
      <c r="M696" s="343"/>
      <c r="N696" s="343"/>
      <c r="O696" s="343"/>
      <c r="P696" s="343"/>
      <c r="Q696" s="343"/>
      <c r="R696" s="343"/>
      <c r="S696" s="343"/>
      <c r="T696" s="343"/>
      <c r="U696" s="343"/>
      <c r="V696" s="343"/>
      <c r="W696" s="343"/>
      <c r="X696" s="343"/>
      <c r="Y696" s="343"/>
      <c r="Z696" s="343"/>
    </row>
    <row r="697" spans="1:26" ht="10.5" customHeight="1" x14ac:dyDescent="0.2">
      <c r="A697" s="343"/>
      <c r="B697" s="343"/>
      <c r="C697" s="343"/>
      <c r="D697" s="343"/>
      <c r="E697" s="343"/>
      <c r="F697" s="343"/>
      <c r="G697" s="343"/>
      <c r="H697" s="343"/>
      <c r="I697" s="343"/>
      <c r="J697" s="343"/>
      <c r="K697" s="343"/>
      <c r="L697" s="343"/>
      <c r="M697" s="343"/>
      <c r="N697" s="343"/>
      <c r="O697" s="343"/>
      <c r="P697" s="343"/>
      <c r="Q697" s="343"/>
      <c r="R697" s="343"/>
      <c r="S697" s="343"/>
      <c r="T697" s="343"/>
      <c r="U697" s="343"/>
      <c r="V697" s="343"/>
      <c r="W697" s="343"/>
      <c r="X697" s="343"/>
      <c r="Y697" s="343"/>
      <c r="Z697" s="343"/>
    </row>
    <row r="698" spans="1:26" ht="10.5" customHeight="1" x14ac:dyDescent="0.2">
      <c r="A698" s="343"/>
      <c r="B698" s="343"/>
      <c r="C698" s="343"/>
      <c r="D698" s="343"/>
      <c r="E698" s="343"/>
      <c r="F698" s="343"/>
      <c r="G698" s="343"/>
      <c r="H698" s="343"/>
      <c r="I698" s="343"/>
      <c r="J698" s="343"/>
      <c r="K698" s="343"/>
      <c r="L698" s="343"/>
      <c r="M698" s="343"/>
      <c r="N698" s="343"/>
      <c r="O698" s="343"/>
      <c r="P698" s="343"/>
      <c r="Q698" s="343"/>
      <c r="R698" s="343"/>
      <c r="S698" s="343"/>
      <c r="T698" s="343"/>
      <c r="U698" s="343"/>
      <c r="V698" s="343"/>
      <c r="W698" s="343"/>
      <c r="X698" s="343"/>
      <c r="Y698" s="343"/>
      <c r="Z698" s="343"/>
    </row>
    <row r="699" spans="1:26" ht="10.5" customHeight="1" x14ac:dyDescent="0.2">
      <c r="A699" s="343"/>
      <c r="B699" s="343"/>
      <c r="C699" s="343"/>
      <c r="D699" s="343"/>
      <c r="E699" s="343"/>
      <c r="F699" s="343"/>
      <c r="G699" s="343"/>
      <c r="H699" s="343"/>
      <c r="I699" s="343"/>
      <c r="J699" s="343"/>
      <c r="K699" s="343"/>
      <c r="L699" s="343"/>
      <c r="M699" s="343"/>
      <c r="N699" s="343"/>
      <c r="O699" s="343"/>
      <c r="P699" s="343"/>
      <c r="Q699" s="343"/>
      <c r="R699" s="343"/>
      <c r="S699" s="343"/>
      <c r="T699" s="343"/>
      <c r="U699" s="343"/>
      <c r="V699" s="343"/>
      <c r="W699" s="343"/>
      <c r="X699" s="343"/>
      <c r="Y699" s="343"/>
      <c r="Z699" s="343"/>
    </row>
    <row r="700" spans="1:26" ht="10.5" customHeight="1" x14ac:dyDescent="0.2">
      <c r="A700" s="343"/>
      <c r="B700" s="343"/>
      <c r="C700" s="343"/>
      <c r="D700" s="343"/>
      <c r="E700" s="343"/>
      <c r="F700" s="343"/>
      <c r="G700" s="343"/>
      <c r="H700" s="343"/>
      <c r="I700" s="343"/>
      <c r="J700" s="343"/>
      <c r="K700" s="343"/>
      <c r="L700" s="343"/>
      <c r="M700" s="343"/>
      <c r="N700" s="343"/>
      <c r="O700" s="343"/>
      <c r="P700" s="343"/>
      <c r="Q700" s="343"/>
      <c r="R700" s="343"/>
      <c r="S700" s="343"/>
      <c r="T700" s="343"/>
      <c r="U700" s="343"/>
      <c r="V700" s="343"/>
      <c r="W700" s="343"/>
      <c r="X700" s="343"/>
      <c r="Y700" s="343"/>
      <c r="Z700" s="343"/>
    </row>
    <row r="701" spans="1:26" ht="10.5" customHeight="1" x14ac:dyDescent="0.2">
      <c r="A701" s="343"/>
      <c r="B701" s="343"/>
      <c r="C701" s="343"/>
      <c r="D701" s="343"/>
      <c r="E701" s="343"/>
      <c r="F701" s="343"/>
      <c r="G701" s="343"/>
      <c r="H701" s="343"/>
      <c r="I701" s="343"/>
      <c r="J701" s="343"/>
      <c r="K701" s="343"/>
      <c r="L701" s="343"/>
      <c r="M701" s="343"/>
      <c r="N701" s="343"/>
      <c r="O701" s="343"/>
      <c r="P701" s="343"/>
      <c r="Q701" s="343"/>
      <c r="R701" s="343"/>
      <c r="S701" s="343"/>
      <c r="T701" s="343"/>
      <c r="U701" s="343"/>
      <c r="V701" s="343"/>
      <c r="W701" s="343"/>
      <c r="X701" s="343"/>
      <c r="Y701" s="343"/>
      <c r="Z701" s="343"/>
    </row>
    <row r="702" spans="1:26" ht="10.5" customHeight="1" x14ac:dyDescent="0.2">
      <c r="A702" s="343"/>
      <c r="B702" s="343"/>
      <c r="C702" s="343"/>
      <c r="D702" s="343"/>
      <c r="E702" s="343"/>
      <c r="F702" s="343"/>
      <c r="G702" s="343"/>
      <c r="H702" s="343"/>
      <c r="I702" s="343"/>
      <c r="J702" s="343"/>
      <c r="K702" s="343"/>
      <c r="L702" s="343"/>
      <c r="M702" s="343"/>
      <c r="N702" s="343"/>
      <c r="O702" s="343"/>
      <c r="P702" s="343"/>
      <c r="Q702" s="343"/>
      <c r="R702" s="343"/>
      <c r="S702" s="343"/>
      <c r="T702" s="343"/>
      <c r="U702" s="343"/>
      <c r="V702" s="343"/>
      <c r="W702" s="343"/>
      <c r="X702" s="343"/>
      <c r="Y702" s="343"/>
      <c r="Z702" s="343"/>
    </row>
    <row r="703" spans="1:26" ht="10.5" customHeight="1" x14ac:dyDescent="0.2">
      <c r="A703" s="343"/>
      <c r="B703" s="343"/>
      <c r="C703" s="343"/>
      <c r="D703" s="343"/>
      <c r="E703" s="343"/>
      <c r="F703" s="343"/>
      <c r="G703" s="343"/>
      <c r="H703" s="343"/>
      <c r="I703" s="343"/>
      <c r="J703" s="343"/>
      <c r="K703" s="343"/>
      <c r="L703" s="343"/>
      <c r="M703" s="343"/>
      <c r="N703" s="343"/>
      <c r="O703" s="343"/>
      <c r="P703" s="343"/>
      <c r="Q703" s="343"/>
      <c r="R703" s="343"/>
      <c r="S703" s="343"/>
      <c r="T703" s="343"/>
      <c r="U703" s="343"/>
      <c r="V703" s="343"/>
      <c r="W703" s="343"/>
      <c r="X703" s="343"/>
      <c r="Y703" s="343"/>
      <c r="Z703" s="343"/>
    </row>
    <row r="704" spans="1:26" ht="10.5" customHeight="1" x14ac:dyDescent="0.2">
      <c r="A704" s="343"/>
      <c r="B704" s="343"/>
      <c r="C704" s="343"/>
      <c r="D704" s="343"/>
      <c r="E704" s="343"/>
      <c r="F704" s="343"/>
      <c r="G704" s="343"/>
      <c r="H704" s="343"/>
      <c r="I704" s="343"/>
      <c r="J704" s="343"/>
      <c r="K704" s="343"/>
      <c r="L704" s="343"/>
      <c r="M704" s="343"/>
      <c r="N704" s="343"/>
      <c r="O704" s="343"/>
      <c r="P704" s="343"/>
      <c r="Q704" s="343"/>
      <c r="R704" s="343"/>
      <c r="S704" s="343"/>
      <c r="T704" s="343"/>
      <c r="U704" s="343"/>
      <c r="V704" s="343"/>
      <c r="W704" s="343"/>
      <c r="X704" s="343"/>
      <c r="Y704" s="343"/>
      <c r="Z704" s="343"/>
    </row>
    <row r="705" spans="1:26" ht="10.5" customHeight="1" x14ac:dyDescent="0.2">
      <c r="A705" s="343"/>
      <c r="B705" s="343"/>
      <c r="C705" s="343"/>
      <c r="D705" s="343"/>
      <c r="E705" s="343"/>
      <c r="F705" s="343"/>
      <c r="G705" s="343"/>
      <c r="H705" s="343"/>
      <c r="I705" s="343"/>
      <c r="J705" s="343"/>
      <c r="K705" s="343"/>
      <c r="L705" s="343"/>
      <c r="M705" s="343"/>
      <c r="N705" s="343"/>
      <c r="O705" s="343"/>
      <c r="P705" s="343"/>
      <c r="Q705" s="343"/>
      <c r="R705" s="343"/>
      <c r="S705" s="343"/>
      <c r="T705" s="343"/>
      <c r="U705" s="343"/>
      <c r="V705" s="343"/>
      <c r="W705" s="343"/>
      <c r="X705" s="343"/>
      <c r="Y705" s="343"/>
      <c r="Z705" s="343"/>
    </row>
    <row r="706" spans="1:26" ht="10.5" customHeight="1" x14ac:dyDescent="0.2">
      <c r="A706" s="343"/>
      <c r="B706" s="343"/>
      <c r="C706" s="343"/>
      <c r="D706" s="343"/>
      <c r="E706" s="343"/>
      <c r="F706" s="343"/>
      <c r="G706" s="343"/>
      <c r="H706" s="343"/>
      <c r="I706" s="343"/>
      <c r="J706" s="343"/>
      <c r="K706" s="343"/>
      <c r="L706" s="343"/>
      <c r="M706" s="343"/>
      <c r="N706" s="343"/>
      <c r="O706" s="343"/>
      <c r="P706" s="343"/>
      <c r="Q706" s="343"/>
      <c r="R706" s="343"/>
      <c r="S706" s="343"/>
      <c r="T706" s="343"/>
      <c r="U706" s="343"/>
      <c r="V706" s="343"/>
      <c r="W706" s="343"/>
      <c r="X706" s="343"/>
      <c r="Y706" s="343"/>
      <c r="Z706" s="343"/>
    </row>
    <row r="707" spans="1:26" ht="10.5" customHeight="1" x14ac:dyDescent="0.2">
      <c r="A707" s="343"/>
      <c r="B707" s="343"/>
      <c r="C707" s="343"/>
      <c r="D707" s="343"/>
      <c r="E707" s="343"/>
      <c r="F707" s="343"/>
      <c r="G707" s="343"/>
      <c r="H707" s="343"/>
      <c r="I707" s="343"/>
      <c r="J707" s="343"/>
      <c r="K707" s="343"/>
      <c r="L707" s="343"/>
      <c r="M707" s="343"/>
      <c r="N707" s="343"/>
      <c r="O707" s="343"/>
      <c r="P707" s="343"/>
      <c r="Q707" s="343"/>
      <c r="R707" s="343"/>
      <c r="S707" s="343"/>
      <c r="T707" s="343"/>
      <c r="U707" s="343"/>
      <c r="V707" s="343"/>
      <c r="W707" s="343"/>
      <c r="X707" s="343"/>
      <c r="Y707" s="343"/>
      <c r="Z707" s="343"/>
    </row>
    <row r="708" spans="1:26" ht="10.5" customHeight="1" x14ac:dyDescent="0.2">
      <c r="A708" s="343"/>
      <c r="B708" s="343"/>
      <c r="C708" s="343"/>
      <c r="D708" s="343"/>
      <c r="E708" s="343"/>
      <c r="F708" s="343"/>
      <c r="G708" s="343"/>
      <c r="H708" s="343"/>
      <c r="I708" s="343"/>
      <c r="J708" s="343"/>
      <c r="K708" s="343"/>
      <c r="L708" s="343"/>
      <c r="M708" s="343"/>
      <c r="N708" s="343"/>
      <c r="O708" s="343"/>
      <c r="P708" s="343"/>
      <c r="Q708" s="343"/>
      <c r="R708" s="343"/>
      <c r="S708" s="343"/>
      <c r="T708" s="343"/>
      <c r="U708" s="343"/>
      <c r="V708" s="343"/>
      <c r="W708" s="343"/>
      <c r="X708" s="343"/>
      <c r="Y708" s="343"/>
      <c r="Z708" s="343"/>
    </row>
    <row r="709" spans="1:26" ht="10.5" customHeight="1" x14ac:dyDescent="0.2">
      <c r="A709" s="343"/>
      <c r="B709" s="343"/>
      <c r="C709" s="343"/>
      <c r="D709" s="343"/>
      <c r="E709" s="343"/>
      <c r="F709" s="343"/>
      <c r="G709" s="343"/>
      <c r="H709" s="343"/>
      <c r="I709" s="343"/>
      <c r="J709" s="343"/>
      <c r="K709" s="343"/>
      <c r="L709" s="343"/>
      <c r="M709" s="343"/>
      <c r="N709" s="343"/>
      <c r="O709" s="343"/>
      <c r="P709" s="343"/>
      <c r="Q709" s="343"/>
      <c r="R709" s="343"/>
      <c r="S709" s="343"/>
      <c r="T709" s="343"/>
      <c r="U709" s="343"/>
      <c r="V709" s="343"/>
      <c r="W709" s="343"/>
      <c r="X709" s="343"/>
      <c r="Y709" s="343"/>
      <c r="Z709" s="343"/>
    </row>
    <row r="710" spans="1:26" ht="10.5" customHeight="1" x14ac:dyDescent="0.2">
      <c r="A710" s="343"/>
      <c r="B710" s="343"/>
      <c r="C710" s="343"/>
      <c r="D710" s="343"/>
      <c r="E710" s="343"/>
      <c r="F710" s="343"/>
      <c r="G710" s="343"/>
      <c r="H710" s="343"/>
      <c r="I710" s="343"/>
      <c r="J710" s="343"/>
      <c r="K710" s="343"/>
      <c r="L710" s="343"/>
      <c r="M710" s="343"/>
      <c r="N710" s="343"/>
      <c r="O710" s="343"/>
      <c r="P710" s="343"/>
      <c r="Q710" s="343"/>
      <c r="R710" s="343"/>
      <c r="S710" s="343"/>
      <c r="T710" s="343"/>
      <c r="U710" s="343"/>
      <c r="V710" s="343"/>
      <c r="W710" s="343"/>
      <c r="X710" s="343"/>
      <c r="Y710" s="343"/>
      <c r="Z710" s="343"/>
    </row>
    <row r="711" spans="1:26" ht="10.5" customHeight="1" x14ac:dyDescent="0.2">
      <c r="A711" s="343"/>
      <c r="B711" s="343"/>
      <c r="C711" s="343"/>
      <c r="D711" s="343"/>
      <c r="E711" s="343"/>
      <c r="F711" s="343"/>
      <c r="G711" s="343"/>
      <c r="H711" s="343"/>
      <c r="I711" s="343"/>
      <c r="J711" s="343"/>
      <c r="K711" s="343"/>
      <c r="L711" s="343"/>
      <c r="M711" s="343"/>
      <c r="N711" s="343"/>
      <c r="O711" s="343"/>
      <c r="P711" s="343"/>
      <c r="Q711" s="343"/>
      <c r="R711" s="343"/>
      <c r="S711" s="343"/>
      <c r="T711" s="343"/>
      <c r="U711" s="343"/>
      <c r="V711" s="343"/>
      <c r="W711" s="343"/>
      <c r="X711" s="343"/>
      <c r="Y711" s="343"/>
      <c r="Z711" s="343"/>
    </row>
    <row r="712" spans="1:26" ht="10.5" customHeight="1" x14ac:dyDescent="0.2">
      <c r="A712" s="343"/>
      <c r="B712" s="343"/>
      <c r="C712" s="343"/>
      <c r="D712" s="343"/>
      <c r="E712" s="343"/>
      <c r="F712" s="343"/>
      <c r="G712" s="343"/>
      <c r="H712" s="343"/>
      <c r="I712" s="343"/>
      <c r="J712" s="343"/>
      <c r="K712" s="343"/>
      <c r="L712" s="343"/>
      <c r="M712" s="343"/>
      <c r="N712" s="343"/>
      <c r="O712" s="343"/>
      <c r="P712" s="343"/>
      <c r="Q712" s="343"/>
      <c r="R712" s="343"/>
      <c r="S712" s="343"/>
      <c r="T712" s="343"/>
      <c r="U712" s="343"/>
      <c r="V712" s="343"/>
      <c r="W712" s="343"/>
      <c r="X712" s="343"/>
      <c r="Y712" s="343"/>
      <c r="Z712" s="343"/>
    </row>
    <row r="713" spans="1:26" ht="10.5" customHeight="1" x14ac:dyDescent="0.2">
      <c r="A713" s="343"/>
      <c r="B713" s="343"/>
      <c r="C713" s="343"/>
      <c r="D713" s="343"/>
      <c r="E713" s="343"/>
      <c r="F713" s="343"/>
      <c r="G713" s="343"/>
      <c r="H713" s="343"/>
      <c r="I713" s="343"/>
      <c r="J713" s="343"/>
      <c r="K713" s="343"/>
      <c r="L713" s="343"/>
      <c r="M713" s="343"/>
      <c r="N713" s="343"/>
      <c r="O713" s="343"/>
      <c r="P713" s="343"/>
      <c r="Q713" s="343"/>
      <c r="R713" s="343"/>
      <c r="S713" s="343"/>
      <c r="T713" s="343"/>
      <c r="U713" s="343"/>
      <c r="V713" s="343"/>
      <c r="W713" s="343"/>
      <c r="X713" s="343"/>
      <c r="Y713" s="343"/>
      <c r="Z713" s="343"/>
    </row>
    <row r="714" spans="1:26" ht="10.5" customHeight="1" x14ac:dyDescent="0.2">
      <c r="A714" s="343"/>
      <c r="B714" s="343"/>
      <c r="C714" s="343"/>
      <c r="D714" s="343"/>
      <c r="E714" s="343"/>
      <c r="F714" s="343"/>
      <c r="G714" s="343"/>
      <c r="H714" s="343"/>
      <c r="I714" s="343"/>
      <c r="J714" s="343"/>
      <c r="K714" s="343"/>
      <c r="L714" s="343"/>
      <c r="M714" s="343"/>
      <c r="N714" s="343"/>
      <c r="O714" s="343"/>
      <c r="P714" s="343"/>
      <c r="Q714" s="343"/>
      <c r="R714" s="343"/>
      <c r="S714" s="343"/>
      <c r="T714" s="343"/>
      <c r="U714" s="343"/>
      <c r="V714" s="343"/>
      <c r="W714" s="343"/>
      <c r="X714" s="343"/>
      <c r="Y714" s="343"/>
      <c r="Z714" s="343"/>
    </row>
    <row r="715" spans="1:26" ht="10.5" customHeight="1" x14ac:dyDescent="0.2">
      <c r="A715" s="343"/>
      <c r="B715" s="343"/>
      <c r="C715" s="343"/>
      <c r="D715" s="343"/>
      <c r="E715" s="343"/>
      <c r="F715" s="343"/>
      <c r="G715" s="343"/>
      <c r="H715" s="343"/>
      <c r="I715" s="343"/>
      <c r="J715" s="343"/>
      <c r="K715" s="343"/>
      <c r="L715" s="343"/>
      <c r="M715" s="343"/>
      <c r="N715" s="343"/>
      <c r="O715" s="343"/>
      <c r="P715" s="343"/>
      <c r="Q715" s="343"/>
      <c r="R715" s="343"/>
      <c r="S715" s="343"/>
      <c r="T715" s="343"/>
      <c r="U715" s="343"/>
      <c r="V715" s="343"/>
      <c r="W715" s="343"/>
      <c r="X715" s="343"/>
      <c r="Y715" s="343"/>
      <c r="Z715" s="343"/>
    </row>
    <row r="716" spans="1:26" ht="10.5" customHeight="1" x14ac:dyDescent="0.2">
      <c r="A716" s="343"/>
      <c r="B716" s="343"/>
      <c r="C716" s="343"/>
      <c r="D716" s="343"/>
      <c r="E716" s="343"/>
      <c r="F716" s="343"/>
      <c r="G716" s="343"/>
      <c r="H716" s="343"/>
      <c r="I716" s="343"/>
      <c r="J716" s="343"/>
      <c r="K716" s="343"/>
      <c r="L716" s="343"/>
      <c r="M716" s="343"/>
      <c r="N716" s="343"/>
      <c r="O716" s="343"/>
      <c r="P716" s="343"/>
      <c r="Q716" s="343"/>
      <c r="R716" s="343"/>
      <c r="S716" s="343"/>
      <c r="T716" s="343"/>
      <c r="U716" s="343"/>
      <c r="V716" s="343"/>
      <c r="W716" s="343"/>
      <c r="X716" s="343"/>
      <c r="Y716" s="343"/>
      <c r="Z716" s="343"/>
    </row>
    <row r="717" spans="1:26" ht="10.5" customHeight="1" x14ac:dyDescent="0.2">
      <c r="A717" s="343"/>
      <c r="B717" s="343"/>
      <c r="C717" s="343"/>
      <c r="D717" s="343"/>
      <c r="E717" s="343"/>
      <c r="F717" s="343"/>
      <c r="G717" s="343"/>
      <c r="H717" s="343"/>
      <c r="I717" s="343"/>
      <c r="J717" s="343"/>
      <c r="K717" s="343"/>
      <c r="L717" s="343"/>
      <c r="M717" s="343"/>
      <c r="N717" s="343"/>
      <c r="O717" s="343"/>
      <c r="P717" s="343"/>
      <c r="Q717" s="343"/>
      <c r="R717" s="343"/>
      <c r="S717" s="343"/>
      <c r="T717" s="343"/>
      <c r="U717" s="343"/>
      <c r="V717" s="343"/>
      <c r="W717" s="343"/>
      <c r="X717" s="343"/>
      <c r="Y717" s="343"/>
      <c r="Z717" s="343"/>
    </row>
    <row r="718" spans="1:26" ht="10.5" customHeight="1" x14ac:dyDescent="0.2">
      <c r="A718" s="343"/>
      <c r="B718" s="343"/>
      <c r="C718" s="343"/>
      <c r="D718" s="343"/>
      <c r="E718" s="343"/>
      <c r="F718" s="343"/>
      <c r="G718" s="343"/>
      <c r="H718" s="343"/>
      <c r="I718" s="343"/>
      <c r="J718" s="343"/>
      <c r="K718" s="343"/>
      <c r="L718" s="343"/>
      <c r="M718" s="343"/>
      <c r="N718" s="343"/>
      <c r="O718" s="343"/>
      <c r="P718" s="343"/>
      <c r="Q718" s="343"/>
      <c r="R718" s="343"/>
      <c r="S718" s="343"/>
      <c r="T718" s="343"/>
      <c r="U718" s="343"/>
      <c r="V718" s="343"/>
      <c r="W718" s="343"/>
      <c r="X718" s="343"/>
      <c r="Y718" s="343"/>
      <c r="Z718" s="343"/>
    </row>
    <row r="719" spans="1:26" ht="10.5" customHeight="1" x14ac:dyDescent="0.2">
      <c r="A719" s="343"/>
      <c r="B719" s="343"/>
      <c r="C719" s="343"/>
      <c r="D719" s="343"/>
      <c r="E719" s="343"/>
      <c r="F719" s="343"/>
      <c r="G719" s="343"/>
      <c r="H719" s="343"/>
      <c r="I719" s="343"/>
      <c r="J719" s="343"/>
      <c r="K719" s="343"/>
      <c r="L719" s="343"/>
      <c r="M719" s="343"/>
      <c r="N719" s="343"/>
      <c r="O719" s="343"/>
      <c r="P719" s="343"/>
      <c r="Q719" s="343"/>
      <c r="R719" s="343"/>
      <c r="S719" s="343"/>
      <c r="T719" s="343"/>
      <c r="U719" s="343"/>
      <c r="V719" s="343"/>
      <c r="W719" s="343"/>
      <c r="X719" s="343"/>
      <c r="Y719" s="343"/>
      <c r="Z719" s="343"/>
    </row>
    <row r="720" spans="1:26" ht="10.5" customHeight="1" x14ac:dyDescent="0.2">
      <c r="A720" s="343"/>
      <c r="B720" s="343"/>
      <c r="C720" s="343"/>
      <c r="D720" s="343"/>
      <c r="E720" s="343"/>
      <c r="F720" s="343"/>
      <c r="G720" s="343"/>
      <c r="H720" s="343"/>
      <c r="I720" s="343"/>
      <c r="J720" s="343"/>
      <c r="K720" s="343"/>
      <c r="L720" s="343"/>
      <c r="M720" s="343"/>
      <c r="N720" s="343"/>
      <c r="O720" s="343"/>
      <c r="P720" s="343"/>
      <c r="Q720" s="343"/>
      <c r="R720" s="343"/>
      <c r="S720" s="343"/>
      <c r="T720" s="343"/>
      <c r="U720" s="343"/>
      <c r="V720" s="343"/>
      <c r="W720" s="343"/>
      <c r="X720" s="343"/>
      <c r="Y720" s="343"/>
      <c r="Z720" s="343"/>
    </row>
    <row r="721" spans="1:26" ht="10.5" customHeight="1" x14ac:dyDescent="0.2">
      <c r="A721" s="343"/>
      <c r="B721" s="343"/>
      <c r="C721" s="343"/>
      <c r="D721" s="343"/>
      <c r="E721" s="343"/>
      <c r="F721" s="343"/>
      <c r="G721" s="343"/>
      <c r="H721" s="343"/>
      <c r="I721" s="343"/>
      <c r="J721" s="343"/>
      <c r="K721" s="343"/>
      <c r="L721" s="343"/>
      <c r="M721" s="343"/>
      <c r="N721" s="343"/>
      <c r="O721" s="343"/>
      <c r="P721" s="343"/>
      <c r="Q721" s="343"/>
      <c r="R721" s="343"/>
      <c r="S721" s="343"/>
      <c r="T721" s="343"/>
      <c r="U721" s="343"/>
      <c r="V721" s="343"/>
      <c r="W721" s="343"/>
      <c r="X721" s="343"/>
      <c r="Y721" s="343"/>
      <c r="Z721" s="343"/>
    </row>
    <row r="722" spans="1:26" ht="10.5" customHeight="1" x14ac:dyDescent="0.2">
      <c r="A722" s="343"/>
      <c r="B722" s="343"/>
      <c r="C722" s="343"/>
      <c r="D722" s="343"/>
      <c r="E722" s="343"/>
      <c r="F722" s="343"/>
      <c r="G722" s="343"/>
      <c r="H722" s="343"/>
      <c r="I722" s="343"/>
      <c r="J722" s="343"/>
      <c r="K722" s="343"/>
      <c r="L722" s="343"/>
      <c r="M722" s="343"/>
      <c r="N722" s="343"/>
      <c r="O722" s="343"/>
      <c r="P722" s="343"/>
      <c r="Q722" s="343"/>
      <c r="R722" s="343"/>
      <c r="S722" s="343"/>
      <c r="T722" s="343"/>
      <c r="U722" s="343"/>
      <c r="V722" s="343"/>
      <c r="W722" s="343"/>
      <c r="X722" s="343"/>
      <c r="Y722" s="343"/>
      <c r="Z722" s="343"/>
    </row>
    <row r="723" spans="1:26" ht="10.5" customHeight="1" x14ac:dyDescent="0.2">
      <c r="A723" s="343"/>
      <c r="B723" s="343"/>
      <c r="C723" s="343"/>
      <c r="D723" s="343"/>
      <c r="E723" s="343"/>
      <c r="F723" s="343"/>
      <c r="G723" s="343"/>
      <c r="H723" s="343"/>
      <c r="I723" s="343"/>
      <c r="J723" s="343"/>
      <c r="K723" s="343"/>
      <c r="L723" s="343"/>
      <c r="M723" s="343"/>
      <c r="N723" s="343"/>
      <c r="O723" s="343"/>
      <c r="P723" s="343"/>
      <c r="Q723" s="343"/>
      <c r="R723" s="343"/>
      <c r="S723" s="343"/>
      <c r="T723" s="343"/>
      <c r="U723" s="343"/>
      <c r="V723" s="343"/>
      <c r="W723" s="343"/>
      <c r="X723" s="343"/>
      <c r="Y723" s="343"/>
      <c r="Z723" s="343"/>
    </row>
    <row r="724" spans="1:26" ht="10.5" customHeight="1" x14ac:dyDescent="0.2">
      <c r="A724" s="343"/>
      <c r="B724" s="343"/>
      <c r="C724" s="343"/>
      <c r="D724" s="343"/>
      <c r="E724" s="343"/>
      <c r="F724" s="343"/>
      <c r="G724" s="343"/>
      <c r="H724" s="343"/>
      <c r="I724" s="343"/>
      <c r="J724" s="343"/>
      <c r="K724" s="343"/>
      <c r="L724" s="343"/>
      <c r="M724" s="343"/>
      <c r="N724" s="343"/>
      <c r="O724" s="343"/>
      <c r="P724" s="343"/>
      <c r="Q724" s="343"/>
      <c r="R724" s="343"/>
      <c r="S724" s="343"/>
      <c r="T724" s="343"/>
      <c r="U724" s="343"/>
      <c r="V724" s="343"/>
      <c r="W724" s="343"/>
      <c r="X724" s="343"/>
      <c r="Y724" s="343"/>
      <c r="Z724" s="343"/>
    </row>
    <row r="725" spans="1:26" ht="10.5" customHeight="1" x14ac:dyDescent="0.2">
      <c r="A725" s="343"/>
      <c r="B725" s="343"/>
      <c r="C725" s="343"/>
      <c r="D725" s="343"/>
      <c r="E725" s="343"/>
      <c r="F725" s="343"/>
      <c r="G725" s="343"/>
      <c r="H725" s="343"/>
      <c r="I725" s="343"/>
      <c r="J725" s="343"/>
      <c r="K725" s="343"/>
      <c r="L725" s="343"/>
      <c r="M725" s="343"/>
      <c r="N725" s="343"/>
      <c r="O725" s="343"/>
      <c r="P725" s="343"/>
      <c r="Q725" s="343"/>
      <c r="R725" s="343"/>
      <c r="S725" s="343"/>
      <c r="T725" s="343"/>
      <c r="U725" s="343"/>
      <c r="V725" s="343"/>
      <c r="W725" s="343"/>
      <c r="X725" s="343"/>
      <c r="Y725" s="343"/>
      <c r="Z725" s="343"/>
    </row>
    <row r="726" spans="1:26" ht="10.5" customHeight="1" x14ac:dyDescent="0.2">
      <c r="A726" s="343"/>
      <c r="B726" s="343"/>
      <c r="C726" s="343"/>
      <c r="D726" s="343"/>
      <c r="E726" s="343"/>
      <c r="F726" s="343"/>
      <c r="G726" s="343"/>
      <c r="H726" s="343"/>
      <c r="I726" s="343"/>
      <c r="J726" s="343"/>
      <c r="K726" s="343"/>
      <c r="L726" s="343"/>
      <c r="M726" s="343"/>
      <c r="N726" s="343"/>
      <c r="O726" s="343"/>
      <c r="P726" s="343"/>
      <c r="Q726" s="343"/>
      <c r="R726" s="343"/>
      <c r="S726" s="343"/>
      <c r="T726" s="343"/>
      <c r="U726" s="343"/>
      <c r="V726" s="343"/>
      <c r="W726" s="343"/>
      <c r="X726" s="343"/>
      <c r="Y726" s="343"/>
      <c r="Z726" s="343"/>
    </row>
    <row r="727" spans="1:26" ht="10.5" customHeight="1" x14ac:dyDescent="0.2">
      <c r="A727" s="343"/>
      <c r="B727" s="343"/>
      <c r="C727" s="343"/>
      <c r="D727" s="343"/>
      <c r="E727" s="343"/>
      <c r="F727" s="343"/>
      <c r="G727" s="343"/>
      <c r="H727" s="343"/>
      <c r="I727" s="343"/>
      <c r="J727" s="343"/>
      <c r="K727" s="343"/>
      <c r="L727" s="343"/>
      <c r="M727" s="343"/>
      <c r="N727" s="343"/>
      <c r="O727" s="343"/>
      <c r="P727" s="343"/>
      <c r="Q727" s="343"/>
      <c r="R727" s="343"/>
      <c r="S727" s="343"/>
      <c r="T727" s="343"/>
      <c r="U727" s="343"/>
      <c r="V727" s="343"/>
      <c r="W727" s="343"/>
      <c r="X727" s="343"/>
      <c r="Y727" s="343"/>
      <c r="Z727" s="343"/>
    </row>
    <row r="728" spans="1:26" ht="10.5" customHeight="1" x14ac:dyDescent="0.2">
      <c r="A728" s="343"/>
      <c r="B728" s="343"/>
      <c r="C728" s="343"/>
      <c r="D728" s="343"/>
      <c r="E728" s="343"/>
      <c r="F728" s="343"/>
      <c r="G728" s="343"/>
      <c r="H728" s="343"/>
      <c r="I728" s="343"/>
      <c r="J728" s="343"/>
      <c r="K728" s="343"/>
      <c r="L728" s="343"/>
      <c r="M728" s="343"/>
      <c r="N728" s="343"/>
      <c r="O728" s="343"/>
      <c r="P728" s="343"/>
      <c r="Q728" s="343"/>
      <c r="R728" s="343"/>
      <c r="S728" s="343"/>
      <c r="T728" s="343"/>
      <c r="U728" s="343"/>
      <c r="V728" s="343"/>
      <c r="W728" s="343"/>
      <c r="X728" s="343"/>
      <c r="Y728" s="343"/>
      <c r="Z728" s="343"/>
    </row>
    <row r="729" spans="1:26" ht="10.5" customHeight="1" x14ac:dyDescent="0.2">
      <c r="A729" s="343"/>
      <c r="B729" s="343"/>
      <c r="C729" s="343"/>
      <c r="D729" s="343"/>
      <c r="E729" s="343"/>
      <c r="F729" s="343"/>
      <c r="G729" s="343"/>
      <c r="H729" s="343"/>
      <c r="I729" s="343"/>
      <c r="J729" s="343"/>
      <c r="K729" s="343"/>
      <c r="L729" s="343"/>
      <c r="M729" s="343"/>
      <c r="N729" s="343"/>
      <c r="O729" s="343"/>
      <c r="P729" s="343"/>
      <c r="Q729" s="343"/>
      <c r="R729" s="343"/>
      <c r="S729" s="343"/>
      <c r="T729" s="343"/>
      <c r="U729" s="343"/>
      <c r="V729" s="343"/>
      <c r="W729" s="343"/>
      <c r="X729" s="343"/>
      <c r="Y729" s="343"/>
      <c r="Z729" s="343"/>
    </row>
    <row r="730" spans="1:26" ht="10.5" customHeight="1" x14ac:dyDescent="0.2">
      <c r="A730" s="343"/>
      <c r="B730" s="343"/>
      <c r="C730" s="343"/>
      <c r="D730" s="343"/>
      <c r="E730" s="343"/>
      <c r="F730" s="343"/>
      <c r="G730" s="343"/>
      <c r="H730" s="343"/>
      <c r="I730" s="343"/>
      <c r="J730" s="343"/>
      <c r="K730" s="343"/>
      <c r="L730" s="343"/>
      <c r="M730" s="343"/>
      <c r="N730" s="343"/>
      <c r="O730" s="343"/>
      <c r="P730" s="343"/>
      <c r="Q730" s="343"/>
      <c r="R730" s="343"/>
      <c r="S730" s="343"/>
      <c r="T730" s="343"/>
      <c r="U730" s="343"/>
      <c r="V730" s="343"/>
      <c r="W730" s="343"/>
      <c r="X730" s="343"/>
      <c r="Y730" s="343"/>
      <c r="Z730" s="343"/>
    </row>
    <row r="731" spans="1:26" ht="10.5" customHeight="1" x14ac:dyDescent="0.2">
      <c r="A731" s="343"/>
      <c r="B731" s="343"/>
      <c r="C731" s="343"/>
      <c r="D731" s="343"/>
      <c r="E731" s="343"/>
      <c r="F731" s="343"/>
      <c r="G731" s="343"/>
      <c r="H731" s="343"/>
      <c r="I731" s="343"/>
      <c r="J731" s="343"/>
      <c r="K731" s="343"/>
      <c r="L731" s="343"/>
      <c r="M731" s="343"/>
      <c r="N731" s="343"/>
      <c r="O731" s="343"/>
      <c r="P731" s="343"/>
      <c r="Q731" s="343"/>
      <c r="R731" s="343"/>
      <c r="S731" s="343"/>
      <c r="T731" s="343"/>
      <c r="U731" s="343"/>
      <c r="V731" s="343"/>
      <c r="W731" s="343"/>
      <c r="X731" s="343"/>
      <c r="Y731" s="343"/>
      <c r="Z731" s="343"/>
    </row>
    <row r="732" spans="1:26" ht="10.5" customHeight="1" x14ac:dyDescent="0.2">
      <c r="A732" s="343"/>
      <c r="B732" s="343"/>
      <c r="C732" s="343"/>
      <c r="D732" s="343"/>
      <c r="E732" s="343"/>
      <c r="F732" s="343"/>
      <c r="G732" s="343"/>
      <c r="H732" s="343"/>
      <c r="I732" s="343"/>
      <c r="J732" s="343"/>
      <c r="K732" s="343"/>
      <c r="L732" s="343"/>
      <c r="M732" s="343"/>
      <c r="N732" s="343"/>
      <c r="O732" s="343"/>
      <c r="P732" s="343"/>
      <c r="Q732" s="343"/>
      <c r="R732" s="343"/>
      <c r="S732" s="343"/>
      <c r="T732" s="343"/>
      <c r="U732" s="343"/>
      <c r="V732" s="343"/>
      <c r="W732" s="343"/>
      <c r="X732" s="343"/>
      <c r="Y732" s="343"/>
      <c r="Z732" s="343"/>
    </row>
    <row r="733" spans="1:26" ht="10.5" customHeight="1" x14ac:dyDescent="0.2">
      <c r="A733" s="343"/>
      <c r="B733" s="343"/>
      <c r="C733" s="343"/>
      <c r="D733" s="343"/>
      <c r="E733" s="343"/>
      <c r="F733" s="343"/>
      <c r="G733" s="343"/>
      <c r="H733" s="343"/>
      <c r="I733" s="343"/>
      <c r="J733" s="343"/>
      <c r="K733" s="343"/>
      <c r="L733" s="343"/>
      <c r="M733" s="343"/>
      <c r="N733" s="343"/>
      <c r="O733" s="343"/>
      <c r="P733" s="343"/>
      <c r="Q733" s="343"/>
      <c r="R733" s="343"/>
      <c r="S733" s="343"/>
      <c r="T733" s="343"/>
      <c r="U733" s="343"/>
      <c r="V733" s="343"/>
      <c r="W733" s="343"/>
      <c r="X733" s="343"/>
      <c r="Y733" s="343"/>
      <c r="Z733" s="343"/>
    </row>
    <row r="734" spans="1:26" ht="10.5" customHeight="1" x14ac:dyDescent="0.2">
      <c r="A734" s="343"/>
      <c r="B734" s="343"/>
      <c r="C734" s="343"/>
      <c r="D734" s="343"/>
      <c r="E734" s="343"/>
      <c r="F734" s="343"/>
      <c r="G734" s="343"/>
      <c r="H734" s="343"/>
      <c r="I734" s="343"/>
      <c r="J734" s="343"/>
      <c r="K734" s="343"/>
      <c r="L734" s="343"/>
      <c r="M734" s="343"/>
      <c r="N734" s="343"/>
      <c r="O734" s="343"/>
      <c r="P734" s="343"/>
      <c r="Q734" s="343"/>
      <c r="R734" s="343"/>
      <c r="S734" s="343"/>
      <c r="T734" s="343"/>
      <c r="U734" s="343"/>
      <c r="V734" s="343"/>
      <c r="W734" s="343"/>
      <c r="X734" s="343"/>
      <c r="Y734" s="343"/>
      <c r="Z734" s="343"/>
    </row>
    <row r="735" spans="1:26" ht="10.5" customHeight="1" x14ac:dyDescent="0.2">
      <c r="A735" s="343"/>
      <c r="B735" s="343"/>
      <c r="C735" s="343"/>
      <c r="D735" s="343"/>
      <c r="E735" s="343"/>
      <c r="F735" s="343"/>
      <c r="G735" s="343"/>
      <c r="H735" s="343"/>
      <c r="I735" s="343"/>
      <c r="J735" s="343"/>
      <c r="K735" s="343"/>
      <c r="L735" s="343"/>
      <c r="M735" s="343"/>
      <c r="N735" s="343"/>
      <c r="O735" s="343"/>
      <c r="P735" s="343"/>
      <c r="Q735" s="343"/>
      <c r="R735" s="343"/>
      <c r="S735" s="343"/>
      <c r="T735" s="343"/>
      <c r="U735" s="343"/>
      <c r="V735" s="343"/>
      <c r="W735" s="343"/>
      <c r="X735" s="343"/>
      <c r="Y735" s="343"/>
      <c r="Z735" s="343"/>
    </row>
    <row r="736" spans="1:26" ht="10.5" customHeight="1" x14ac:dyDescent="0.2">
      <c r="A736" s="343"/>
      <c r="B736" s="343"/>
      <c r="C736" s="343"/>
      <c r="D736" s="343"/>
      <c r="E736" s="343"/>
      <c r="F736" s="343"/>
      <c r="G736" s="343"/>
      <c r="H736" s="343"/>
      <c r="I736" s="343"/>
      <c r="J736" s="343"/>
      <c r="K736" s="343"/>
      <c r="L736" s="343"/>
      <c r="M736" s="343"/>
      <c r="N736" s="343"/>
      <c r="O736" s="343"/>
      <c r="P736" s="343"/>
      <c r="Q736" s="343"/>
      <c r="R736" s="343"/>
      <c r="S736" s="343"/>
      <c r="T736" s="343"/>
      <c r="U736" s="343"/>
      <c r="V736" s="343"/>
      <c r="W736" s="343"/>
      <c r="X736" s="343"/>
      <c r="Y736" s="343"/>
      <c r="Z736" s="343"/>
    </row>
    <row r="737" spans="1:26" ht="10.5" customHeight="1" x14ac:dyDescent="0.2">
      <c r="A737" s="343"/>
      <c r="B737" s="343"/>
      <c r="C737" s="343"/>
      <c r="D737" s="343"/>
      <c r="E737" s="343"/>
      <c r="F737" s="343"/>
      <c r="G737" s="343"/>
      <c r="H737" s="343"/>
      <c r="I737" s="343"/>
      <c r="J737" s="343"/>
      <c r="K737" s="343"/>
      <c r="L737" s="343"/>
      <c r="M737" s="343"/>
      <c r="N737" s="343"/>
      <c r="O737" s="343"/>
      <c r="P737" s="343"/>
      <c r="Q737" s="343"/>
      <c r="R737" s="343"/>
      <c r="S737" s="343"/>
      <c r="T737" s="343"/>
      <c r="U737" s="343"/>
      <c r="V737" s="343"/>
      <c r="W737" s="343"/>
      <c r="X737" s="343"/>
      <c r="Y737" s="343"/>
      <c r="Z737" s="343"/>
    </row>
    <row r="738" spans="1:26" ht="10.5" customHeight="1" x14ac:dyDescent="0.2">
      <c r="A738" s="343"/>
      <c r="B738" s="343"/>
      <c r="C738" s="343"/>
      <c r="D738" s="343"/>
      <c r="E738" s="343"/>
      <c r="F738" s="343"/>
      <c r="G738" s="343"/>
      <c r="H738" s="343"/>
      <c r="I738" s="343"/>
      <c r="J738" s="343"/>
      <c r="K738" s="343"/>
      <c r="L738" s="343"/>
      <c r="M738" s="343"/>
      <c r="N738" s="343"/>
      <c r="O738" s="343"/>
      <c r="P738" s="343"/>
      <c r="Q738" s="343"/>
      <c r="R738" s="343"/>
      <c r="S738" s="343"/>
      <c r="T738" s="343"/>
      <c r="U738" s="343"/>
      <c r="V738" s="343"/>
      <c r="W738" s="343"/>
      <c r="X738" s="343"/>
      <c r="Y738" s="343"/>
      <c r="Z738" s="343"/>
    </row>
    <row r="739" spans="1:26" ht="10.5" customHeight="1" x14ac:dyDescent="0.2">
      <c r="A739" s="343"/>
      <c r="B739" s="343"/>
      <c r="C739" s="343"/>
      <c r="D739" s="343"/>
      <c r="E739" s="343"/>
      <c r="F739" s="343"/>
      <c r="G739" s="343"/>
      <c r="H739" s="343"/>
      <c r="I739" s="343"/>
      <c r="J739" s="343"/>
      <c r="K739" s="343"/>
      <c r="L739" s="343"/>
      <c r="M739" s="343"/>
      <c r="N739" s="343"/>
      <c r="O739" s="343"/>
      <c r="P739" s="343"/>
      <c r="Q739" s="343"/>
      <c r="R739" s="343"/>
      <c r="S739" s="343"/>
      <c r="T739" s="343"/>
      <c r="U739" s="343"/>
      <c r="V739" s="343"/>
      <c r="W739" s="343"/>
      <c r="X739" s="343"/>
      <c r="Y739" s="343"/>
      <c r="Z739" s="343"/>
    </row>
    <row r="740" spans="1:26" ht="10.5" customHeight="1" x14ac:dyDescent="0.2">
      <c r="A740" s="343"/>
      <c r="B740" s="343"/>
      <c r="C740" s="343"/>
      <c r="D740" s="343"/>
      <c r="E740" s="343"/>
      <c r="F740" s="343"/>
      <c r="G740" s="343"/>
      <c r="H740" s="343"/>
      <c r="I740" s="343"/>
      <c r="J740" s="343"/>
      <c r="K740" s="343"/>
      <c r="L740" s="343"/>
      <c r="M740" s="343"/>
      <c r="N740" s="343"/>
      <c r="O740" s="343"/>
      <c r="P740" s="343"/>
      <c r="Q740" s="343"/>
      <c r="R740" s="343"/>
      <c r="S740" s="343"/>
      <c r="T740" s="343"/>
      <c r="U740" s="343"/>
      <c r="V740" s="343"/>
      <c r="W740" s="343"/>
      <c r="X740" s="343"/>
      <c r="Y740" s="343"/>
      <c r="Z740" s="343"/>
    </row>
    <row r="741" spans="1:26" ht="10.5" customHeight="1" x14ac:dyDescent="0.2">
      <c r="A741" s="343"/>
      <c r="B741" s="343"/>
      <c r="C741" s="343"/>
      <c r="D741" s="343"/>
      <c r="E741" s="343"/>
      <c r="F741" s="343"/>
      <c r="G741" s="343"/>
      <c r="H741" s="343"/>
      <c r="I741" s="343"/>
      <c r="J741" s="343"/>
      <c r="K741" s="343"/>
      <c r="L741" s="343"/>
      <c r="M741" s="343"/>
      <c r="N741" s="343"/>
      <c r="O741" s="343"/>
      <c r="P741" s="343"/>
      <c r="Q741" s="343"/>
      <c r="R741" s="343"/>
      <c r="S741" s="343"/>
      <c r="T741" s="343"/>
      <c r="U741" s="343"/>
      <c r="V741" s="343"/>
      <c r="W741" s="343"/>
      <c r="X741" s="343"/>
      <c r="Y741" s="343"/>
      <c r="Z741" s="343"/>
    </row>
    <row r="742" spans="1:26" ht="10.5" customHeight="1" x14ac:dyDescent="0.2">
      <c r="A742" s="343"/>
      <c r="B742" s="343"/>
      <c r="C742" s="343"/>
      <c r="D742" s="343"/>
      <c r="E742" s="343"/>
      <c r="F742" s="343"/>
      <c r="G742" s="343"/>
      <c r="H742" s="343"/>
      <c r="I742" s="343"/>
      <c r="J742" s="343"/>
      <c r="K742" s="343"/>
      <c r="L742" s="343"/>
      <c r="M742" s="343"/>
      <c r="N742" s="343"/>
      <c r="O742" s="343"/>
      <c r="P742" s="343"/>
      <c r="Q742" s="343"/>
      <c r="R742" s="343"/>
      <c r="S742" s="343"/>
      <c r="T742" s="343"/>
      <c r="U742" s="343"/>
      <c r="V742" s="343"/>
      <c r="W742" s="343"/>
      <c r="X742" s="343"/>
      <c r="Y742" s="343"/>
      <c r="Z742" s="343"/>
    </row>
    <row r="743" spans="1:26" ht="10.5" customHeight="1" x14ac:dyDescent="0.2">
      <c r="A743" s="343"/>
      <c r="B743" s="343"/>
      <c r="C743" s="343"/>
      <c r="D743" s="343"/>
      <c r="E743" s="343"/>
      <c r="F743" s="343"/>
      <c r="G743" s="343"/>
      <c r="H743" s="343"/>
      <c r="I743" s="343"/>
      <c r="J743" s="343"/>
      <c r="K743" s="343"/>
      <c r="L743" s="343"/>
      <c r="M743" s="343"/>
      <c r="N743" s="343"/>
      <c r="O743" s="343"/>
      <c r="P743" s="343"/>
      <c r="Q743" s="343"/>
      <c r="R743" s="343"/>
      <c r="S743" s="343"/>
      <c r="T743" s="343"/>
      <c r="U743" s="343"/>
      <c r="V743" s="343"/>
      <c r="W743" s="343"/>
      <c r="X743" s="343"/>
      <c r="Y743" s="343"/>
      <c r="Z743" s="343"/>
    </row>
    <row r="744" spans="1:26" ht="10.5" customHeight="1" x14ac:dyDescent="0.2">
      <c r="A744" s="343"/>
      <c r="B744" s="343"/>
      <c r="C744" s="343"/>
      <c r="D744" s="343"/>
      <c r="E744" s="343"/>
      <c r="F744" s="343"/>
      <c r="G744" s="343"/>
      <c r="H744" s="343"/>
      <c r="I744" s="343"/>
      <c r="J744" s="343"/>
      <c r="K744" s="343"/>
      <c r="L744" s="343"/>
      <c r="M744" s="343"/>
      <c r="N744" s="343"/>
      <c r="O744" s="343"/>
      <c r="P744" s="343"/>
      <c r="Q744" s="343"/>
      <c r="R744" s="343"/>
      <c r="S744" s="343"/>
      <c r="T744" s="343"/>
      <c r="U744" s="343"/>
      <c r="V744" s="343"/>
      <c r="W744" s="343"/>
      <c r="X744" s="343"/>
      <c r="Y744" s="343"/>
      <c r="Z744" s="343"/>
    </row>
    <row r="745" spans="1:26" ht="10.5" customHeight="1" x14ac:dyDescent="0.2">
      <c r="A745" s="343"/>
      <c r="B745" s="343"/>
      <c r="C745" s="343"/>
      <c r="D745" s="343"/>
      <c r="E745" s="343"/>
      <c r="F745" s="343"/>
      <c r="G745" s="343"/>
      <c r="H745" s="343"/>
      <c r="I745" s="343"/>
      <c r="J745" s="343"/>
      <c r="K745" s="343"/>
      <c r="L745" s="343"/>
      <c r="M745" s="343"/>
      <c r="N745" s="343"/>
      <c r="O745" s="343"/>
      <c r="P745" s="343"/>
      <c r="Q745" s="343"/>
      <c r="R745" s="343"/>
      <c r="S745" s="343"/>
      <c r="T745" s="343"/>
      <c r="U745" s="343"/>
      <c r="V745" s="343"/>
      <c r="W745" s="343"/>
      <c r="X745" s="343"/>
      <c r="Y745" s="343"/>
      <c r="Z745" s="343"/>
    </row>
    <row r="746" spans="1:26" ht="10.5" customHeight="1" x14ac:dyDescent="0.2">
      <c r="A746" s="343"/>
      <c r="B746" s="343"/>
      <c r="C746" s="343"/>
      <c r="D746" s="343"/>
      <c r="E746" s="343"/>
      <c r="F746" s="343"/>
      <c r="G746" s="343"/>
      <c r="H746" s="343"/>
      <c r="I746" s="343"/>
      <c r="J746" s="343"/>
      <c r="K746" s="343"/>
      <c r="L746" s="343"/>
      <c r="M746" s="343"/>
      <c r="N746" s="343"/>
      <c r="O746" s="343"/>
      <c r="P746" s="343"/>
      <c r="Q746" s="343"/>
      <c r="R746" s="343"/>
      <c r="S746" s="343"/>
      <c r="T746" s="343"/>
      <c r="U746" s="343"/>
      <c r="V746" s="343"/>
      <c r="W746" s="343"/>
      <c r="X746" s="343"/>
      <c r="Y746" s="343"/>
      <c r="Z746" s="343"/>
    </row>
    <row r="747" spans="1:26" ht="10.5" customHeight="1" x14ac:dyDescent="0.2">
      <c r="A747" s="343"/>
      <c r="B747" s="343"/>
      <c r="C747" s="343"/>
      <c r="D747" s="343"/>
      <c r="E747" s="343"/>
      <c r="F747" s="343"/>
      <c r="G747" s="343"/>
      <c r="H747" s="343"/>
      <c r="I747" s="343"/>
      <c r="J747" s="343"/>
      <c r="K747" s="343"/>
      <c r="L747" s="343"/>
      <c r="M747" s="343"/>
      <c r="N747" s="343"/>
      <c r="O747" s="343"/>
      <c r="P747" s="343"/>
      <c r="Q747" s="343"/>
      <c r="R747" s="343"/>
      <c r="S747" s="343"/>
      <c r="T747" s="343"/>
      <c r="U747" s="343"/>
      <c r="V747" s="343"/>
      <c r="W747" s="343"/>
      <c r="X747" s="343"/>
      <c r="Y747" s="343"/>
      <c r="Z747" s="343"/>
    </row>
    <row r="748" spans="1:26" ht="10.5" customHeight="1" x14ac:dyDescent="0.2">
      <c r="A748" s="343"/>
      <c r="B748" s="343"/>
      <c r="C748" s="343"/>
      <c r="D748" s="343"/>
      <c r="E748" s="343"/>
      <c r="F748" s="343"/>
      <c r="G748" s="343"/>
      <c r="H748" s="343"/>
      <c r="I748" s="343"/>
      <c r="J748" s="343"/>
      <c r="K748" s="343"/>
      <c r="L748" s="343"/>
      <c r="M748" s="343"/>
      <c r="N748" s="343"/>
      <c r="O748" s="343"/>
      <c r="P748" s="343"/>
      <c r="Q748" s="343"/>
      <c r="R748" s="343"/>
      <c r="S748" s="343"/>
      <c r="T748" s="343"/>
      <c r="U748" s="343"/>
      <c r="V748" s="343"/>
      <c r="W748" s="343"/>
      <c r="X748" s="343"/>
      <c r="Y748" s="343"/>
      <c r="Z748" s="343"/>
    </row>
    <row r="749" spans="1:26" ht="10.5" customHeight="1" x14ac:dyDescent="0.2">
      <c r="A749" s="343"/>
      <c r="B749" s="343"/>
      <c r="C749" s="343"/>
      <c r="D749" s="343"/>
      <c r="E749" s="343"/>
      <c r="F749" s="343"/>
      <c r="G749" s="343"/>
      <c r="H749" s="343"/>
      <c r="I749" s="343"/>
      <c r="J749" s="343"/>
      <c r="K749" s="343"/>
      <c r="L749" s="343"/>
      <c r="M749" s="343"/>
      <c r="N749" s="343"/>
      <c r="O749" s="343"/>
      <c r="P749" s="343"/>
      <c r="Q749" s="343"/>
      <c r="R749" s="343"/>
      <c r="S749" s="343"/>
      <c r="T749" s="343"/>
      <c r="U749" s="343"/>
      <c r="V749" s="343"/>
      <c r="W749" s="343"/>
      <c r="X749" s="343"/>
      <c r="Y749" s="343"/>
      <c r="Z749" s="343"/>
    </row>
    <row r="750" spans="1:26" ht="10.5" customHeight="1" x14ac:dyDescent="0.2">
      <c r="A750" s="343"/>
      <c r="B750" s="343"/>
      <c r="C750" s="343"/>
      <c r="D750" s="343"/>
      <c r="E750" s="343"/>
      <c r="F750" s="343"/>
      <c r="G750" s="343"/>
      <c r="H750" s="343"/>
      <c r="I750" s="343"/>
      <c r="J750" s="343"/>
      <c r="K750" s="343"/>
      <c r="L750" s="343"/>
      <c r="M750" s="343"/>
      <c r="N750" s="343"/>
      <c r="O750" s="343"/>
      <c r="P750" s="343"/>
      <c r="Q750" s="343"/>
      <c r="R750" s="343"/>
      <c r="S750" s="343"/>
      <c r="T750" s="343"/>
      <c r="U750" s="343"/>
      <c r="V750" s="343"/>
      <c r="W750" s="343"/>
      <c r="X750" s="343"/>
      <c r="Y750" s="343"/>
      <c r="Z750" s="343"/>
    </row>
    <row r="751" spans="1:26" ht="10.5" customHeight="1" x14ac:dyDescent="0.2">
      <c r="A751" s="343"/>
      <c r="B751" s="343"/>
      <c r="C751" s="343"/>
      <c r="D751" s="343"/>
      <c r="E751" s="343"/>
      <c r="F751" s="343"/>
      <c r="G751" s="343"/>
      <c r="H751" s="343"/>
      <c r="I751" s="343"/>
      <c r="J751" s="343"/>
      <c r="K751" s="343"/>
      <c r="L751" s="343"/>
      <c r="M751" s="343"/>
      <c r="N751" s="343"/>
      <c r="O751" s="343"/>
      <c r="P751" s="343"/>
      <c r="Q751" s="343"/>
      <c r="R751" s="343"/>
      <c r="S751" s="343"/>
      <c r="T751" s="343"/>
      <c r="U751" s="343"/>
      <c r="V751" s="343"/>
      <c r="W751" s="343"/>
      <c r="X751" s="343"/>
      <c r="Y751" s="343"/>
      <c r="Z751" s="343"/>
    </row>
    <row r="752" spans="1:26" ht="10.5" customHeight="1" x14ac:dyDescent="0.2">
      <c r="A752" s="343"/>
      <c r="B752" s="343"/>
      <c r="C752" s="343"/>
      <c r="D752" s="343"/>
      <c r="E752" s="343"/>
      <c r="F752" s="343"/>
      <c r="G752" s="343"/>
      <c r="H752" s="343"/>
      <c r="I752" s="343"/>
      <c r="J752" s="343"/>
      <c r="K752" s="343"/>
      <c r="L752" s="343"/>
      <c r="M752" s="343"/>
      <c r="N752" s="343"/>
      <c r="O752" s="343"/>
      <c r="P752" s="343"/>
      <c r="Q752" s="343"/>
      <c r="R752" s="343"/>
      <c r="S752" s="343"/>
      <c r="T752" s="343"/>
      <c r="U752" s="343"/>
      <c r="V752" s="343"/>
      <c r="W752" s="343"/>
      <c r="X752" s="343"/>
      <c r="Y752" s="343"/>
      <c r="Z752" s="343"/>
    </row>
    <row r="753" spans="1:26" ht="10.5" customHeight="1" x14ac:dyDescent="0.2">
      <c r="A753" s="343"/>
      <c r="B753" s="343"/>
      <c r="C753" s="343"/>
      <c r="D753" s="343"/>
      <c r="E753" s="343"/>
      <c r="F753" s="343"/>
      <c r="G753" s="343"/>
      <c r="H753" s="343"/>
      <c r="I753" s="343"/>
      <c r="J753" s="343"/>
      <c r="K753" s="343"/>
      <c r="L753" s="343"/>
      <c r="M753" s="343"/>
      <c r="N753" s="343"/>
      <c r="O753" s="343"/>
      <c r="P753" s="343"/>
      <c r="Q753" s="343"/>
      <c r="R753" s="343"/>
      <c r="S753" s="343"/>
      <c r="T753" s="343"/>
      <c r="U753" s="343"/>
      <c r="V753" s="343"/>
      <c r="W753" s="343"/>
      <c r="X753" s="343"/>
      <c r="Y753" s="343"/>
      <c r="Z753" s="343"/>
    </row>
    <row r="754" spans="1:26" ht="10.5" customHeight="1" x14ac:dyDescent="0.2">
      <c r="A754" s="343"/>
      <c r="B754" s="343"/>
      <c r="C754" s="343"/>
      <c r="D754" s="343"/>
      <c r="E754" s="343"/>
      <c r="F754" s="343"/>
      <c r="G754" s="343"/>
      <c r="H754" s="343"/>
      <c r="I754" s="343"/>
      <c r="J754" s="343"/>
      <c r="K754" s="343"/>
      <c r="L754" s="343"/>
      <c r="M754" s="343"/>
      <c r="N754" s="343"/>
      <c r="O754" s="343"/>
      <c r="P754" s="343"/>
      <c r="Q754" s="343"/>
      <c r="R754" s="343"/>
      <c r="S754" s="343"/>
      <c r="T754" s="343"/>
      <c r="U754" s="343"/>
      <c r="V754" s="343"/>
      <c r="W754" s="343"/>
      <c r="X754" s="343"/>
      <c r="Y754" s="343"/>
      <c r="Z754" s="343"/>
    </row>
    <row r="755" spans="1:26" ht="10.5" customHeight="1" x14ac:dyDescent="0.2">
      <c r="A755" s="343"/>
      <c r="B755" s="343"/>
      <c r="C755" s="343"/>
      <c r="D755" s="343"/>
      <c r="E755" s="343"/>
      <c r="F755" s="343"/>
      <c r="G755" s="343"/>
      <c r="H755" s="343"/>
      <c r="I755" s="343"/>
      <c r="J755" s="343"/>
      <c r="K755" s="343"/>
      <c r="L755" s="343"/>
      <c r="M755" s="343"/>
      <c r="N755" s="343"/>
      <c r="O755" s="343"/>
      <c r="P755" s="343"/>
      <c r="Q755" s="343"/>
      <c r="R755" s="343"/>
      <c r="S755" s="343"/>
      <c r="T755" s="343"/>
      <c r="U755" s="343"/>
      <c r="V755" s="343"/>
      <c r="W755" s="343"/>
      <c r="X755" s="343"/>
      <c r="Y755" s="343"/>
      <c r="Z755" s="343"/>
    </row>
    <row r="756" spans="1:26" ht="10.5" customHeight="1" x14ac:dyDescent="0.2">
      <c r="A756" s="343"/>
      <c r="B756" s="343"/>
      <c r="C756" s="343"/>
      <c r="D756" s="343"/>
      <c r="E756" s="343"/>
      <c r="F756" s="343"/>
      <c r="G756" s="343"/>
      <c r="H756" s="343"/>
      <c r="I756" s="343"/>
      <c r="J756" s="343"/>
      <c r="K756" s="343"/>
      <c r="L756" s="343"/>
      <c r="M756" s="343"/>
      <c r="N756" s="343"/>
      <c r="O756" s="343"/>
      <c r="P756" s="343"/>
      <c r="Q756" s="343"/>
      <c r="R756" s="343"/>
      <c r="S756" s="343"/>
      <c r="T756" s="343"/>
      <c r="U756" s="343"/>
      <c r="V756" s="343"/>
      <c r="W756" s="343"/>
      <c r="X756" s="343"/>
      <c r="Y756" s="343"/>
      <c r="Z756" s="343"/>
    </row>
    <row r="757" spans="1:26" ht="10.5" customHeight="1" x14ac:dyDescent="0.2">
      <c r="A757" s="343"/>
      <c r="B757" s="343"/>
      <c r="C757" s="343"/>
      <c r="D757" s="343"/>
      <c r="E757" s="343"/>
      <c r="F757" s="343"/>
      <c r="G757" s="343"/>
      <c r="H757" s="343"/>
      <c r="I757" s="343"/>
      <c r="J757" s="343"/>
      <c r="K757" s="343"/>
      <c r="L757" s="343"/>
      <c r="M757" s="343"/>
      <c r="N757" s="343"/>
      <c r="O757" s="343"/>
      <c r="P757" s="343"/>
      <c r="Q757" s="343"/>
      <c r="R757" s="343"/>
      <c r="S757" s="343"/>
      <c r="T757" s="343"/>
      <c r="U757" s="343"/>
      <c r="V757" s="343"/>
      <c r="W757" s="343"/>
      <c r="X757" s="343"/>
      <c r="Y757" s="343"/>
      <c r="Z757" s="343"/>
    </row>
    <row r="758" spans="1:26" ht="10.5" customHeight="1" x14ac:dyDescent="0.2">
      <c r="A758" s="343"/>
      <c r="B758" s="343"/>
      <c r="C758" s="343"/>
      <c r="D758" s="343"/>
      <c r="E758" s="343"/>
      <c r="F758" s="343"/>
      <c r="G758" s="343"/>
      <c r="H758" s="343"/>
      <c r="I758" s="343"/>
      <c r="J758" s="343"/>
      <c r="K758" s="343"/>
      <c r="L758" s="343"/>
      <c r="M758" s="343"/>
      <c r="N758" s="343"/>
      <c r="O758" s="343"/>
      <c r="P758" s="343"/>
      <c r="Q758" s="343"/>
      <c r="R758" s="343"/>
      <c r="S758" s="343"/>
      <c r="T758" s="343"/>
      <c r="U758" s="343"/>
      <c r="V758" s="343"/>
      <c r="W758" s="343"/>
      <c r="X758" s="343"/>
      <c r="Y758" s="343"/>
      <c r="Z758" s="343"/>
    </row>
    <row r="759" spans="1:26" ht="10.5" customHeight="1" x14ac:dyDescent="0.2">
      <c r="A759" s="343"/>
      <c r="B759" s="343"/>
      <c r="C759" s="343"/>
      <c r="D759" s="343"/>
      <c r="E759" s="343"/>
      <c r="F759" s="343"/>
      <c r="G759" s="343"/>
      <c r="H759" s="343"/>
      <c r="I759" s="343"/>
      <c r="J759" s="343"/>
      <c r="K759" s="343"/>
      <c r="L759" s="343"/>
      <c r="M759" s="343"/>
      <c r="N759" s="343"/>
      <c r="O759" s="343"/>
      <c r="P759" s="343"/>
      <c r="Q759" s="343"/>
      <c r="R759" s="343"/>
      <c r="S759" s="343"/>
      <c r="T759" s="343"/>
      <c r="U759" s="343"/>
      <c r="V759" s="343"/>
      <c r="W759" s="343"/>
      <c r="X759" s="343"/>
      <c r="Y759" s="343"/>
      <c r="Z759" s="343"/>
    </row>
    <row r="760" spans="1:26" ht="10.5" customHeight="1" x14ac:dyDescent="0.2">
      <c r="A760" s="343"/>
      <c r="B760" s="343"/>
      <c r="C760" s="343"/>
      <c r="D760" s="343"/>
      <c r="E760" s="343"/>
      <c r="F760" s="343"/>
      <c r="G760" s="343"/>
      <c r="H760" s="343"/>
      <c r="I760" s="343"/>
      <c r="J760" s="343"/>
      <c r="K760" s="343"/>
      <c r="L760" s="343"/>
      <c r="M760" s="343"/>
      <c r="N760" s="343"/>
      <c r="O760" s="343"/>
      <c r="P760" s="343"/>
      <c r="Q760" s="343"/>
      <c r="R760" s="343"/>
      <c r="S760" s="343"/>
      <c r="T760" s="343"/>
      <c r="U760" s="343"/>
      <c r="V760" s="343"/>
      <c r="W760" s="343"/>
      <c r="X760" s="343"/>
      <c r="Y760" s="343"/>
      <c r="Z760" s="343"/>
    </row>
    <row r="761" spans="1:26" ht="10.5" customHeight="1" x14ac:dyDescent="0.2">
      <c r="A761" s="343"/>
      <c r="B761" s="343"/>
      <c r="C761" s="343"/>
      <c r="D761" s="343"/>
      <c r="E761" s="343"/>
      <c r="F761" s="343"/>
      <c r="G761" s="343"/>
      <c r="H761" s="343"/>
      <c r="I761" s="343"/>
      <c r="J761" s="343"/>
      <c r="K761" s="343"/>
      <c r="L761" s="343"/>
      <c r="M761" s="343"/>
      <c r="N761" s="343"/>
      <c r="O761" s="343"/>
      <c r="P761" s="343"/>
      <c r="Q761" s="343"/>
      <c r="R761" s="343"/>
      <c r="S761" s="343"/>
      <c r="T761" s="343"/>
      <c r="U761" s="343"/>
      <c r="V761" s="343"/>
      <c r="W761" s="343"/>
      <c r="X761" s="343"/>
      <c r="Y761" s="343"/>
      <c r="Z761" s="343"/>
    </row>
    <row r="762" spans="1:26" ht="10.5" customHeight="1" x14ac:dyDescent="0.2">
      <c r="A762" s="343"/>
      <c r="B762" s="343"/>
      <c r="C762" s="343"/>
      <c r="D762" s="343"/>
      <c r="E762" s="343"/>
      <c r="F762" s="343"/>
      <c r="G762" s="343"/>
      <c r="H762" s="343"/>
      <c r="I762" s="343"/>
      <c r="J762" s="343"/>
      <c r="K762" s="343"/>
      <c r="L762" s="343"/>
      <c r="M762" s="343"/>
      <c r="N762" s="343"/>
      <c r="O762" s="343"/>
      <c r="P762" s="343"/>
      <c r="Q762" s="343"/>
      <c r="R762" s="343"/>
      <c r="S762" s="343"/>
      <c r="T762" s="343"/>
      <c r="U762" s="343"/>
      <c r="V762" s="343"/>
      <c r="W762" s="343"/>
      <c r="X762" s="343"/>
      <c r="Y762" s="343"/>
      <c r="Z762" s="343"/>
    </row>
    <row r="763" spans="1:26" ht="10.5" customHeight="1" x14ac:dyDescent="0.2">
      <c r="A763" s="343"/>
      <c r="B763" s="343"/>
      <c r="C763" s="343"/>
      <c r="D763" s="343"/>
      <c r="E763" s="343"/>
      <c r="F763" s="343"/>
      <c r="G763" s="343"/>
      <c r="H763" s="343"/>
      <c r="I763" s="343"/>
      <c r="J763" s="343"/>
      <c r="K763" s="343"/>
      <c r="L763" s="343"/>
      <c r="M763" s="343"/>
      <c r="N763" s="343"/>
      <c r="O763" s="343"/>
      <c r="P763" s="343"/>
      <c r="Q763" s="343"/>
      <c r="R763" s="343"/>
      <c r="S763" s="343"/>
      <c r="T763" s="343"/>
      <c r="U763" s="343"/>
      <c r="V763" s="343"/>
      <c r="W763" s="343"/>
      <c r="X763" s="343"/>
      <c r="Y763" s="343"/>
      <c r="Z763" s="343"/>
    </row>
    <row r="764" spans="1:26" ht="10.5" customHeight="1" x14ac:dyDescent="0.2">
      <c r="A764" s="343"/>
      <c r="B764" s="343"/>
      <c r="C764" s="343"/>
      <c r="D764" s="343"/>
      <c r="E764" s="343"/>
      <c r="F764" s="343"/>
      <c r="G764" s="343"/>
      <c r="H764" s="343"/>
      <c r="I764" s="343"/>
      <c r="J764" s="343"/>
      <c r="K764" s="343"/>
      <c r="L764" s="343"/>
      <c r="M764" s="343"/>
      <c r="N764" s="343"/>
      <c r="O764" s="343"/>
      <c r="P764" s="343"/>
      <c r="Q764" s="343"/>
      <c r="R764" s="343"/>
      <c r="S764" s="343"/>
      <c r="T764" s="343"/>
      <c r="U764" s="343"/>
      <c r="V764" s="343"/>
      <c r="W764" s="343"/>
      <c r="X764" s="343"/>
      <c r="Y764" s="343"/>
      <c r="Z764" s="343"/>
    </row>
    <row r="765" spans="1:26" ht="10.5" customHeight="1" x14ac:dyDescent="0.2">
      <c r="A765" s="343"/>
      <c r="B765" s="343"/>
      <c r="C765" s="343"/>
      <c r="D765" s="343"/>
      <c r="E765" s="343"/>
      <c r="F765" s="343"/>
      <c r="G765" s="343"/>
      <c r="H765" s="343"/>
      <c r="I765" s="343"/>
      <c r="J765" s="343"/>
      <c r="K765" s="343"/>
      <c r="L765" s="343"/>
      <c r="M765" s="343"/>
      <c r="N765" s="343"/>
      <c r="O765" s="343"/>
      <c r="P765" s="343"/>
      <c r="Q765" s="343"/>
      <c r="R765" s="343"/>
      <c r="S765" s="343"/>
      <c r="T765" s="343"/>
      <c r="U765" s="343"/>
      <c r="V765" s="343"/>
      <c r="W765" s="343"/>
      <c r="X765" s="343"/>
      <c r="Y765" s="343"/>
      <c r="Z765" s="343"/>
    </row>
    <row r="766" spans="1:26" ht="10.5" customHeight="1" x14ac:dyDescent="0.2">
      <c r="A766" s="343"/>
      <c r="B766" s="343"/>
      <c r="C766" s="343"/>
      <c r="D766" s="343"/>
      <c r="E766" s="343"/>
      <c r="F766" s="343"/>
      <c r="G766" s="343"/>
      <c r="H766" s="343"/>
      <c r="I766" s="343"/>
      <c r="J766" s="343"/>
      <c r="K766" s="343"/>
      <c r="L766" s="343"/>
      <c r="M766" s="343"/>
      <c r="N766" s="343"/>
      <c r="O766" s="343"/>
      <c r="P766" s="343"/>
      <c r="Q766" s="343"/>
      <c r="R766" s="343"/>
      <c r="S766" s="343"/>
      <c r="T766" s="343"/>
      <c r="U766" s="343"/>
      <c r="V766" s="343"/>
      <c r="W766" s="343"/>
      <c r="X766" s="343"/>
      <c r="Y766" s="343"/>
      <c r="Z766" s="343"/>
    </row>
    <row r="767" spans="1:26" ht="10.5" customHeight="1" x14ac:dyDescent="0.2">
      <c r="A767" s="343"/>
      <c r="B767" s="343"/>
      <c r="C767" s="343"/>
      <c r="D767" s="343"/>
      <c r="E767" s="343"/>
      <c r="F767" s="343"/>
      <c r="G767" s="343"/>
      <c r="H767" s="343"/>
      <c r="I767" s="343"/>
      <c r="J767" s="343"/>
      <c r="K767" s="343"/>
      <c r="L767" s="343"/>
      <c r="M767" s="343"/>
      <c r="N767" s="343"/>
      <c r="O767" s="343"/>
      <c r="P767" s="343"/>
      <c r="Q767" s="343"/>
      <c r="R767" s="343"/>
      <c r="S767" s="343"/>
      <c r="T767" s="343"/>
      <c r="U767" s="343"/>
      <c r="V767" s="343"/>
      <c r="W767" s="343"/>
      <c r="X767" s="343"/>
      <c r="Y767" s="343"/>
      <c r="Z767" s="343"/>
    </row>
    <row r="768" spans="1:26" ht="10.5" customHeight="1" x14ac:dyDescent="0.2">
      <c r="A768" s="343"/>
      <c r="B768" s="343"/>
      <c r="C768" s="343"/>
      <c r="D768" s="343"/>
      <c r="E768" s="343"/>
      <c r="F768" s="343"/>
      <c r="G768" s="343"/>
      <c r="H768" s="343"/>
      <c r="I768" s="343"/>
      <c r="J768" s="343"/>
      <c r="K768" s="343"/>
      <c r="L768" s="343"/>
      <c r="M768" s="343"/>
      <c r="N768" s="343"/>
      <c r="O768" s="343"/>
      <c r="P768" s="343"/>
      <c r="Q768" s="343"/>
      <c r="R768" s="343"/>
      <c r="S768" s="343"/>
      <c r="T768" s="343"/>
      <c r="U768" s="343"/>
      <c r="V768" s="343"/>
      <c r="W768" s="343"/>
      <c r="X768" s="343"/>
      <c r="Y768" s="343"/>
      <c r="Z768" s="343"/>
    </row>
    <row r="769" spans="1:26" ht="10.5" customHeight="1" x14ac:dyDescent="0.2">
      <c r="A769" s="343"/>
      <c r="B769" s="343"/>
      <c r="C769" s="343"/>
      <c r="D769" s="343"/>
      <c r="E769" s="343"/>
      <c r="F769" s="343"/>
      <c r="G769" s="343"/>
      <c r="H769" s="343"/>
      <c r="I769" s="343"/>
      <c r="J769" s="343"/>
      <c r="K769" s="343"/>
      <c r="L769" s="343"/>
      <c r="M769" s="343"/>
      <c r="N769" s="343"/>
      <c r="O769" s="343"/>
      <c r="P769" s="343"/>
      <c r="Q769" s="343"/>
      <c r="R769" s="343"/>
      <c r="S769" s="343"/>
      <c r="T769" s="343"/>
      <c r="U769" s="343"/>
      <c r="V769" s="343"/>
      <c r="W769" s="343"/>
      <c r="X769" s="343"/>
      <c r="Y769" s="343"/>
      <c r="Z769" s="343"/>
    </row>
    <row r="770" spans="1:26" ht="10.5" customHeight="1" x14ac:dyDescent="0.2">
      <c r="A770" s="343"/>
      <c r="B770" s="343"/>
      <c r="C770" s="343"/>
      <c r="D770" s="343"/>
      <c r="E770" s="343"/>
      <c r="F770" s="343"/>
      <c r="G770" s="343"/>
      <c r="H770" s="343"/>
      <c r="I770" s="343"/>
      <c r="J770" s="343"/>
      <c r="K770" s="343"/>
      <c r="L770" s="343"/>
      <c r="M770" s="343"/>
      <c r="N770" s="343"/>
      <c r="O770" s="343"/>
      <c r="P770" s="343"/>
      <c r="Q770" s="343"/>
      <c r="R770" s="343"/>
      <c r="S770" s="343"/>
      <c r="T770" s="343"/>
      <c r="U770" s="343"/>
      <c r="V770" s="343"/>
      <c r="W770" s="343"/>
      <c r="X770" s="343"/>
      <c r="Y770" s="343"/>
      <c r="Z770" s="343"/>
    </row>
    <row r="771" spans="1:26" ht="10.5" customHeight="1" x14ac:dyDescent="0.2">
      <c r="A771" s="343"/>
      <c r="B771" s="343"/>
      <c r="C771" s="343"/>
      <c r="D771" s="343"/>
      <c r="E771" s="343"/>
      <c r="F771" s="343"/>
      <c r="G771" s="343"/>
      <c r="H771" s="343"/>
      <c r="I771" s="343"/>
      <c r="J771" s="343"/>
      <c r="K771" s="343"/>
      <c r="L771" s="343"/>
      <c r="M771" s="343"/>
      <c r="N771" s="343"/>
      <c r="O771" s="343"/>
      <c r="P771" s="343"/>
      <c r="Q771" s="343"/>
      <c r="R771" s="343"/>
      <c r="S771" s="343"/>
      <c r="T771" s="343"/>
      <c r="U771" s="343"/>
      <c r="V771" s="343"/>
      <c r="W771" s="343"/>
      <c r="X771" s="343"/>
      <c r="Y771" s="343"/>
      <c r="Z771" s="343"/>
    </row>
    <row r="772" spans="1:26" ht="10.5" customHeight="1" x14ac:dyDescent="0.2">
      <c r="A772" s="343"/>
      <c r="B772" s="343"/>
      <c r="C772" s="343"/>
      <c r="D772" s="343"/>
      <c r="E772" s="343"/>
      <c r="F772" s="343"/>
      <c r="G772" s="343"/>
      <c r="H772" s="343"/>
      <c r="I772" s="343"/>
      <c r="J772" s="343"/>
      <c r="K772" s="343"/>
      <c r="L772" s="343"/>
      <c r="M772" s="343"/>
      <c r="N772" s="343"/>
      <c r="O772" s="343"/>
      <c r="P772" s="343"/>
      <c r="Q772" s="343"/>
      <c r="R772" s="343"/>
      <c r="S772" s="343"/>
      <c r="T772" s="343"/>
      <c r="U772" s="343"/>
      <c r="V772" s="343"/>
      <c r="W772" s="343"/>
      <c r="X772" s="343"/>
      <c r="Y772" s="343"/>
      <c r="Z772" s="343"/>
    </row>
    <row r="773" spans="1:26" ht="10.5" customHeight="1" x14ac:dyDescent="0.2">
      <c r="A773" s="343"/>
      <c r="B773" s="343"/>
      <c r="C773" s="343"/>
      <c r="D773" s="343"/>
      <c r="E773" s="343"/>
      <c r="F773" s="343"/>
      <c r="G773" s="343"/>
      <c r="H773" s="343"/>
      <c r="I773" s="343"/>
      <c r="J773" s="343"/>
      <c r="K773" s="343"/>
      <c r="L773" s="343"/>
      <c r="M773" s="343"/>
      <c r="N773" s="343"/>
      <c r="O773" s="343"/>
      <c r="P773" s="343"/>
      <c r="Q773" s="343"/>
      <c r="R773" s="343"/>
      <c r="S773" s="343"/>
      <c r="T773" s="343"/>
      <c r="U773" s="343"/>
      <c r="V773" s="343"/>
      <c r="W773" s="343"/>
      <c r="X773" s="343"/>
      <c r="Y773" s="343"/>
      <c r="Z773" s="343"/>
    </row>
    <row r="774" spans="1:26" ht="10.5" customHeight="1" x14ac:dyDescent="0.2">
      <c r="A774" s="343"/>
      <c r="B774" s="343"/>
      <c r="C774" s="343"/>
      <c r="D774" s="343"/>
      <c r="E774" s="343"/>
      <c r="F774" s="343"/>
      <c r="G774" s="343"/>
      <c r="H774" s="343"/>
      <c r="I774" s="343"/>
      <c r="J774" s="343"/>
      <c r="K774" s="343"/>
      <c r="L774" s="343"/>
      <c r="M774" s="343"/>
      <c r="N774" s="343"/>
      <c r="O774" s="343"/>
      <c r="P774" s="343"/>
      <c r="Q774" s="343"/>
      <c r="R774" s="343"/>
      <c r="S774" s="343"/>
      <c r="T774" s="343"/>
      <c r="U774" s="343"/>
      <c r="V774" s="343"/>
      <c r="W774" s="343"/>
      <c r="X774" s="343"/>
      <c r="Y774" s="343"/>
      <c r="Z774" s="343"/>
    </row>
    <row r="775" spans="1:26" ht="10.5" customHeight="1" x14ac:dyDescent="0.2">
      <c r="A775" s="343"/>
      <c r="B775" s="343"/>
      <c r="C775" s="343"/>
      <c r="D775" s="343"/>
      <c r="E775" s="343"/>
      <c r="F775" s="343"/>
      <c r="G775" s="343"/>
      <c r="H775" s="343"/>
      <c r="I775" s="343"/>
      <c r="J775" s="343"/>
      <c r="K775" s="343"/>
      <c r="L775" s="343"/>
      <c r="M775" s="343"/>
      <c r="N775" s="343"/>
      <c r="O775" s="343"/>
      <c r="P775" s="343"/>
      <c r="Q775" s="343"/>
      <c r="R775" s="343"/>
      <c r="S775" s="343"/>
      <c r="T775" s="343"/>
      <c r="U775" s="343"/>
      <c r="V775" s="343"/>
      <c r="W775" s="343"/>
      <c r="X775" s="343"/>
      <c r="Y775" s="343"/>
      <c r="Z775" s="343"/>
    </row>
    <row r="776" spans="1:26" ht="10.5" customHeight="1" x14ac:dyDescent="0.2">
      <c r="A776" s="343"/>
      <c r="B776" s="343"/>
      <c r="C776" s="343"/>
      <c r="D776" s="343"/>
      <c r="E776" s="343"/>
      <c r="F776" s="343"/>
      <c r="G776" s="343"/>
      <c r="H776" s="343"/>
      <c r="I776" s="343"/>
      <c r="J776" s="343"/>
      <c r="K776" s="343"/>
      <c r="L776" s="343"/>
      <c r="M776" s="343"/>
      <c r="N776" s="343"/>
      <c r="O776" s="343"/>
      <c r="P776" s="343"/>
      <c r="Q776" s="343"/>
      <c r="R776" s="343"/>
      <c r="S776" s="343"/>
      <c r="T776" s="343"/>
      <c r="U776" s="343"/>
      <c r="V776" s="343"/>
      <c r="W776" s="343"/>
      <c r="X776" s="343"/>
      <c r="Y776" s="343"/>
      <c r="Z776" s="343"/>
    </row>
    <row r="777" spans="1:26" ht="10.5" customHeight="1" x14ac:dyDescent="0.2">
      <c r="A777" s="343"/>
      <c r="B777" s="343"/>
      <c r="C777" s="343"/>
      <c r="D777" s="343"/>
      <c r="E777" s="343"/>
      <c r="F777" s="343"/>
      <c r="G777" s="343"/>
      <c r="H777" s="343"/>
      <c r="I777" s="343"/>
      <c r="J777" s="343"/>
      <c r="K777" s="343"/>
      <c r="L777" s="343"/>
      <c r="M777" s="343"/>
      <c r="N777" s="343"/>
      <c r="O777" s="343"/>
      <c r="P777" s="343"/>
      <c r="Q777" s="343"/>
      <c r="R777" s="343"/>
      <c r="S777" s="343"/>
      <c r="T777" s="343"/>
      <c r="U777" s="343"/>
      <c r="V777" s="343"/>
      <c r="W777" s="343"/>
      <c r="X777" s="343"/>
      <c r="Y777" s="343"/>
      <c r="Z777" s="343"/>
    </row>
    <row r="778" spans="1:26" ht="10.5" customHeight="1" x14ac:dyDescent="0.2">
      <c r="A778" s="343"/>
      <c r="B778" s="343"/>
      <c r="C778" s="343"/>
      <c r="D778" s="343"/>
      <c r="E778" s="343"/>
      <c r="F778" s="343"/>
      <c r="G778" s="343"/>
      <c r="H778" s="343"/>
      <c r="I778" s="343"/>
      <c r="J778" s="343"/>
      <c r="K778" s="343"/>
      <c r="L778" s="343"/>
      <c r="M778" s="343"/>
      <c r="N778" s="343"/>
      <c r="O778" s="343"/>
      <c r="P778" s="343"/>
      <c r="Q778" s="343"/>
      <c r="R778" s="343"/>
      <c r="S778" s="343"/>
      <c r="T778" s="343"/>
      <c r="U778" s="343"/>
      <c r="V778" s="343"/>
      <c r="W778" s="343"/>
      <c r="X778" s="343"/>
      <c r="Y778" s="343"/>
      <c r="Z778" s="343"/>
    </row>
    <row r="779" spans="1:26" ht="10.5" customHeight="1" x14ac:dyDescent="0.2">
      <c r="A779" s="343"/>
      <c r="B779" s="343"/>
      <c r="C779" s="343"/>
      <c r="D779" s="343"/>
      <c r="E779" s="343"/>
      <c r="F779" s="343"/>
      <c r="G779" s="343"/>
      <c r="H779" s="343"/>
      <c r="I779" s="343"/>
      <c r="J779" s="343"/>
      <c r="K779" s="343"/>
      <c r="L779" s="343"/>
      <c r="M779" s="343"/>
      <c r="N779" s="343"/>
      <c r="O779" s="343"/>
      <c r="P779" s="343"/>
      <c r="Q779" s="343"/>
      <c r="R779" s="343"/>
      <c r="S779" s="343"/>
      <c r="T779" s="343"/>
      <c r="U779" s="343"/>
      <c r="V779" s="343"/>
      <c r="W779" s="343"/>
      <c r="X779" s="343"/>
      <c r="Y779" s="343"/>
      <c r="Z779" s="343"/>
    </row>
    <row r="780" spans="1:26" ht="10.5" customHeight="1" x14ac:dyDescent="0.2">
      <c r="A780" s="343"/>
      <c r="B780" s="343"/>
      <c r="C780" s="343"/>
      <c r="D780" s="343"/>
      <c r="E780" s="343"/>
      <c r="F780" s="343"/>
      <c r="G780" s="343"/>
      <c r="H780" s="343"/>
      <c r="I780" s="343"/>
      <c r="J780" s="343"/>
      <c r="K780" s="343"/>
      <c r="L780" s="343"/>
      <c r="M780" s="343"/>
      <c r="N780" s="343"/>
      <c r="O780" s="343"/>
      <c r="P780" s="343"/>
      <c r="Q780" s="343"/>
      <c r="R780" s="343"/>
      <c r="S780" s="343"/>
      <c r="T780" s="343"/>
      <c r="U780" s="343"/>
      <c r="V780" s="343"/>
      <c r="W780" s="343"/>
      <c r="X780" s="343"/>
      <c r="Y780" s="343"/>
      <c r="Z780" s="343"/>
    </row>
    <row r="781" spans="1:26" ht="10.5" customHeight="1" x14ac:dyDescent="0.2">
      <c r="A781" s="343"/>
      <c r="B781" s="343"/>
      <c r="C781" s="343"/>
      <c r="D781" s="343"/>
      <c r="E781" s="343"/>
      <c r="F781" s="343"/>
      <c r="G781" s="343"/>
      <c r="H781" s="343"/>
      <c r="I781" s="343"/>
      <c r="J781" s="343"/>
      <c r="K781" s="343"/>
      <c r="L781" s="343"/>
      <c r="M781" s="343"/>
      <c r="N781" s="343"/>
      <c r="O781" s="343"/>
      <c r="P781" s="343"/>
      <c r="Q781" s="343"/>
      <c r="R781" s="343"/>
      <c r="S781" s="343"/>
      <c r="T781" s="343"/>
      <c r="U781" s="343"/>
      <c r="V781" s="343"/>
      <c r="W781" s="343"/>
      <c r="X781" s="343"/>
      <c r="Y781" s="343"/>
      <c r="Z781" s="343"/>
    </row>
    <row r="782" spans="1:26" ht="10.5" customHeight="1" x14ac:dyDescent="0.2">
      <c r="A782" s="343"/>
      <c r="B782" s="343"/>
      <c r="C782" s="343"/>
      <c r="D782" s="343"/>
      <c r="E782" s="343"/>
      <c r="F782" s="343"/>
      <c r="G782" s="343"/>
      <c r="H782" s="343"/>
      <c r="I782" s="343"/>
      <c r="J782" s="343"/>
      <c r="K782" s="343"/>
      <c r="L782" s="343"/>
      <c r="M782" s="343"/>
      <c r="N782" s="343"/>
      <c r="O782" s="343"/>
      <c r="P782" s="343"/>
      <c r="Q782" s="343"/>
      <c r="R782" s="343"/>
      <c r="S782" s="343"/>
      <c r="T782" s="343"/>
      <c r="U782" s="343"/>
      <c r="V782" s="343"/>
      <c r="W782" s="343"/>
      <c r="X782" s="343"/>
      <c r="Y782" s="343"/>
      <c r="Z782" s="343"/>
    </row>
    <row r="783" spans="1:26" ht="10.5" customHeight="1" x14ac:dyDescent="0.2">
      <c r="A783" s="343"/>
      <c r="B783" s="343"/>
      <c r="C783" s="343"/>
      <c r="D783" s="343"/>
      <c r="E783" s="343"/>
      <c r="F783" s="343"/>
      <c r="G783" s="343"/>
      <c r="H783" s="343"/>
      <c r="I783" s="343"/>
      <c r="J783" s="343"/>
      <c r="K783" s="343"/>
      <c r="L783" s="343"/>
      <c r="M783" s="343"/>
      <c r="N783" s="343"/>
      <c r="O783" s="343"/>
      <c r="P783" s="343"/>
      <c r="Q783" s="343"/>
      <c r="R783" s="343"/>
      <c r="S783" s="343"/>
      <c r="T783" s="343"/>
      <c r="U783" s="343"/>
      <c r="V783" s="343"/>
      <c r="W783" s="343"/>
      <c r="X783" s="343"/>
      <c r="Y783" s="343"/>
      <c r="Z783" s="343"/>
    </row>
    <row r="784" spans="1:26" ht="10.5" customHeight="1" x14ac:dyDescent="0.2">
      <c r="A784" s="343"/>
      <c r="B784" s="343"/>
      <c r="C784" s="343"/>
      <c r="D784" s="343"/>
      <c r="E784" s="343"/>
      <c r="F784" s="343"/>
      <c r="G784" s="343"/>
      <c r="H784" s="343"/>
      <c r="I784" s="343"/>
      <c r="J784" s="343"/>
      <c r="K784" s="343"/>
      <c r="L784" s="343"/>
      <c r="M784" s="343"/>
      <c r="N784" s="343"/>
      <c r="O784" s="343"/>
      <c r="P784" s="343"/>
      <c r="Q784" s="343"/>
      <c r="R784" s="343"/>
      <c r="S784" s="343"/>
      <c r="T784" s="343"/>
      <c r="U784" s="343"/>
      <c r="V784" s="343"/>
      <c r="W784" s="343"/>
      <c r="X784" s="343"/>
      <c r="Y784" s="343"/>
      <c r="Z784" s="343"/>
    </row>
    <row r="785" spans="1:26" ht="10.5" customHeight="1" x14ac:dyDescent="0.2">
      <c r="A785" s="343"/>
      <c r="B785" s="343"/>
      <c r="C785" s="343"/>
      <c r="D785" s="343"/>
      <c r="E785" s="343"/>
      <c r="F785" s="343"/>
      <c r="G785" s="343"/>
      <c r="H785" s="343"/>
      <c r="I785" s="343"/>
      <c r="J785" s="343"/>
      <c r="K785" s="343"/>
      <c r="L785" s="343"/>
      <c r="M785" s="343"/>
      <c r="N785" s="343"/>
      <c r="O785" s="343"/>
      <c r="P785" s="343"/>
      <c r="Q785" s="343"/>
      <c r="R785" s="343"/>
      <c r="S785" s="343"/>
      <c r="T785" s="343"/>
      <c r="U785" s="343"/>
      <c r="V785" s="343"/>
      <c r="W785" s="343"/>
      <c r="X785" s="343"/>
      <c r="Y785" s="343"/>
      <c r="Z785" s="343"/>
    </row>
    <row r="786" spans="1:26" ht="10.5" customHeight="1" x14ac:dyDescent="0.2">
      <c r="A786" s="343"/>
      <c r="B786" s="343"/>
      <c r="C786" s="343"/>
      <c r="D786" s="343"/>
      <c r="E786" s="343"/>
      <c r="F786" s="343"/>
      <c r="G786" s="343"/>
      <c r="H786" s="343"/>
      <c r="I786" s="343"/>
      <c r="J786" s="343"/>
      <c r="K786" s="343"/>
      <c r="L786" s="343"/>
      <c r="M786" s="343"/>
      <c r="N786" s="343"/>
      <c r="O786" s="343"/>
      <c r="P786" s="343"/>
      <c r="Q786" s="343"/>
      <c r="R786" s="343"/>
      <c r="S786" s="343"/>
      <c r="T786" s="343"/>
      <c r="U786" s="343"/>
      <c r="V786" s="343"/>
      <c r="W786" s="343"/>
      <c r="X786" s="343"/>
      <c r="Y786" s="343"/>
      <c r="Z786" s="343"/>
    </row>
    <row r="787" spans="1:26" ht="10.5" customHeight="1" x14ac:dyDescent="0.2">
      <c r="A787" s="343"/>
      <c r="B787" s="343"/>
      <c r="C787" s="343"/>
      <c r="D787" s="343"/>
      <c r="E787" s="343"/>
      <c r="F787" s="343"/>
      <c r="G787" s="343"/>
      <c r="H787" s="343"/>
      <c r="I787" s="343"/>
      <c r="J787" s="343"/>
      <c r="K787" s="343"/>
      <c r="L787" s="343"/>
      <c r="M787" s="343"/>
      <c r="N787" s="343"/>
      <c r="O787" s="343"/>
      <c r="P787" s="343"/>
      <c r="Q787" s="343"/>
      <c r="R787" s="343"/>
      <c r="S787" s="343"/>
      <c r="T787" s="343"/>
      <c r="U787" s="343"/>
      <c r="V787" s="343"/>
      <c r="W787" s="343"/>
      <c r="X787" s="343"/>
      <c r="Y787" s="343"/>
      <c r="Z787" s="343"/>
    </row>
    <row r="788" spans="1:26" ht="10.5" customHeight="1" x14ac:dyDescent="0.2">
      <c r="A788" s="343"/>
      <c r="B788" s="343"/>
      <c r="C788" s="343"/>
      <c r="D788" s="343"/>
      <c r="E788" s="343"/>
      <c r="F788" s="343"/>
      <c r="G788" s="343"/>
      <c r="H788" s="343"/>
      <c r="I788" s="343"/>
      <c r="J788" s="343"/>
      <c r="K788" s="343"/>
      <c r="L788" s="343"/>
      <c r="M788" s="343"/>
      <c r="N788" s="343"/>
      <c r="O788" s="343"/>
      <c r="P788" s="343"/>
      <c r="Q788" s="343"/>
      <c r="R788" s="343"/>
      <c r="S788" s="343"/>
      <c r="T788" s="343"/>
      <c r="U788" s="343"/>
      <c r="V788" s="343"/>
      <c r="W788" s="343"/>
      <c r="X788" s="343"/>
      <c r="Y788" s="343"/>
      <c r="Z788" s="343"/>
    </row>
    <row r="789" spans="1:26" ht="10.5" customHeight="1" x14ac:dyDescent="0.2">
      <c r="A789" s="343"/>
      <c r="B789" s="343"/>
      <c r="C789" s="343"/>
      <c r="D789" s="343"/>
      <c r="E789" s="343"/>
      <c r="F789" s="343"/>
      <c r="G789" s="343"/>
      <c r="H789" s="343"/>
      <c r="I789" s="343"/>
      <c r="J789" s="343"/>
      <c r="K789" s="343"/>
      <c r="L789" s="343"/>
      <c r="M789" s="343"/>
      <c r="N789" s="343"/>
      <c r="O789" s="343"/>
      <c r="P789" s="343"/>
      <c r="Q789" s="343"/>
      <c r="R789" s="343"/>
      <c r="S789" s="343"/>
      <c r="T789" s="343"/>
      <c r="U789" s="343"/>
      <c r="V789" s="343"/>
      <c r="W789" s="343"/>
      <c r="X789" s="343"/>
      <c r="Y789" s="343"/>
      <c r="Z789" s="343"/>
    </row>
    <row r="790" spans="1:26" ht="10.5" customHeight="1" x14ac:dyDescent="0.2">
      <c r="A790" s="343"/>
      <c r="B790" s="343"/>
      <c r="C790" s="343"/>
      <c r="D790" s="343"/>
      <c r="E790" s="343"/>
      <c r="F790" s="343"/>
      <c r="G790" s="343"/>
      <c r="H790" s="343"/>
      <c r="I790" s="343"/>
      <c r="J790" s="343"/>
      <c r="K790" s="343"/>
      <c r="L790" s="343"/>
      <c r="M790" s="343"/>
      <c r="N790" s="343"/>
      <c r="O790" s="343"/>
      <c r="P790" s="343"/>
      <c r="Q790" s="343"/>
      <c r="R790" s="343"/>
      <c r="S790" s="343"/>
      <c r="T790" s="343"/>
      <c r="U790" s="343"/>
      <c r="V790" s="343"/>
      <c r="W790" s="343"/>
      <c r="X790" s="343"/>
      <c r="Y790" s="343"/>
      <c r="Z790" s="343"/>
    </row>
    <row r="791" spans="1:26" ht="10.5" customHeight="1" x14ac:dyDescent="0.2">
      <c r="A791" s="343"/>
      <c r="B791" s="343"/>
      <c r="C791" s="343"/>
      <c r="D791" s="343"/>
      <c r="E791" s="343"/>
      <c r="F791" s="343"/>
      <c r="G791" s="343"/>
      <c r="H791" s="343"/>
      <c r="I791" s="343"/>
      <c r="J791" s="343"/>
      <c r="K791" s="343"/>
      <c r="L791" s="343"/>
      <c r="M791" s="343"/>
      <c r="N791" s="343"/>
      <c r="O791" s="343"/>
      <c r="P791" s="343"/>
      <c r="Q791" s="343"/>
      <c r="R791" s="343"/>
      <c r="S791" s="343"/>
      <c r="T791" s="343"/>
      <c r="U791" s="343"/>
      <c r="V791" s="343"/>
      <c r="W791" s="343"/>
      <c r="X791" s="343"/>
      <c r="Y791" s="343"/>
      <c r="Z791" s="343"/>
    </row>
    <row r="792" spans="1:26" ht="10.5" customHeight="1" x14ac:dyDescent="0.2">
      <c r="A792" s="343"/>
      <c r="B792" s="343"/>
      <c r="C792" s="343"/>
      <c r="D792" s="343"/>
      <c r="E792" s="343"/>
      <c r="F792" s="343"/>
      <c r="G792" s="343"/>
      <c r="H792" s="343"/>
      <c r="I792" s="343"/>
      <c r="J792" s="343"/>
      <c r="K792" s="343"/>
      <c r="L792" s="343"/>
      <c r="M792" s="343"/>
      <c r="N792" s="343"/>
      <c r="O792" s="343"/>
      <c r="P792" s="343"/>
      <c r="Q792" s="343"/>
      <c r="R792" s="343"/>
      <c r="S792" s="343"/>
      <c r="T792" s="343"/>
      <c r="U792" s="343"/>
      <c r="V792" s="343"/>
      <c r="W792" s="343"/>
      <c r="X792" s="343"/>
      <c r="Y792" s="343"/>
      <c r="Z792" s="343"/>
    </row>
    <row r="793" spans="1:26" ht="10.5" customHeight="1" x14ac:dyDescent="0.2">
      <c r="A793" s="343"/>
      <c r="B793" s="343"/>
      <c r="C793" s="343"/>
      <c r="D793" s="343"/>
      <c r="E793" s="343"/>
      <c r="F793" s="343"/>
      <c r="G793" s="343"/>
      <c r="H793" s="343"/>
      <c r="I793" s="343"/>
      <c r="J793" s="343"/>
      <c r="K793" s="343"/>
      <c r="L793" s="343"/>
      <c r="M793" s="343"/>
      <c r="N793" s="343"/>
      <c r="O793" s="343"/>
      <c r="P793" s="343"/>
      <c r="Q793" s="343"/>
      <c r="R793" s="343"/>
      <c r="S793" s="343"/>
      <c r="T793" s="343"/>
      <c r="U793" s="343"/>
      <c r="V793" s="343"/>
      <c r="W793" s="343"/>
      <c r="X793" s="343"/>
      <c r="Y793" s="343"/>
      <c r="Z793" s="343"/>
    </row>
    <row r="794" spans="1:26" ht="10.5" customHeight="1" x14ac:dyDescent="0.2">
      <c r="A794" s="343"/>
      <c r="B794" s="343"/>
      <c r="C794" s="343"/>
      <c r="D794" s="343"/>
      <c r="E794" s="343"/>
      <c r="F794" s="343"/>
      <c r="G794" s="343"/>
      <c r="H794" s="343"/>
      <c r="I794" s="343"/>
      <c r="J794" s="343"/>
      <c r="K794" s="343"/>
      <c r="L794" s="343"/>
      <c r="M794" s="343"/>
      <c r="N794" s="343"/>
      <c r="O794" s="343"/>
      <c r="P794" s="343"/>
      <c r="Q794" s="343"/>
      <c r="R794" s="343"/>
      <c r="S794" s="343"/>
      <c r="T794" s="343"/>
      <c r="U794" s="343"/>
      <c r="V794" s="343"/>
      <c r="W794" s="343"/>
      <c r="X794" s="343"/>
      <c r="Y794" s="343"/>
      <c r="Z794" s="343"/>
    </row>
    <row r="795" spans="1:26" ht="10.5" customHeight="1" x14ac:dyDescent="0.2">
      <c r="A795" s="343"/>
      <c r="B795" s="343"/>
      <c r="C795" s="343"/>
      <c r="D795" s="343"/>
      <c r="E795" s="343"/>
      <c r="F795" s="343"/>
      <c r="G795" s="343"/>
      <c r="H795" s="343"/>
      <c r="I795" s="343"/>
      <c r="J795" s="343"/>
      <c r="K795" s="343"/>
      <c r="L795" s="343"/>
      <c r="M795" s="343"/>
      <c r="N795" s="343"/>
      <c r="O795" s="343"/>
      <c r="P795" s="343"/>
      <c r="Q795" s="343"/>
      <c r="R795" s="343"/>
      <c r="S795" s="343"/>
      <c r="T795" s="343"/>
      <c r="U795" s="343"/>
      <c r="V795" s="343"/>
      <c r="W795" s="343"/>
      <c r="X795" s="343"/>
      <c r="Y795" s="343"/>
      <c r="Z795" s="343"/>
    </row>
    <row r="796" spans="1:26" ht="10.5" customHeight="1" x14ac:dyDescent="0.2">
      <c r="A796" s="343"/>
      <c r="B796" s="343"/>
      <c r="C796" s="343"/>
      <c r="D796" s="343"/>
      <c r="E796" s="343"/>
      <c r="F796" s="343"/>
      <c r="G796" s="343"/>
      <c r="H796" s="343"/>
      <c r="I796" s="343"/>
      <c r="J796" s="343"/>
      <c r="K796" s="343"/>
      <c r="L796" s="343"/>
      <c r="M796" s="343"/>
      <c r="N796" s="343"/>
      <c r="O796" s="343"/>
      <c r="P796" s="343"/>
      <c r="Q796" s="343"/>
      <c r="R796" s="343"/>
      <c r="S796" s="343"/>
      <c r="T796" s="343"/>
      <c r="U796" s="343"/>
      <c r="V796" s="343"/>
      <c r="W796" s="343"/>
      <c r="X796" s="343"/>
      <c r="Y796" s="343"/>
      <c r="Z796" s="343"/>
    </row>
    <row r="797" spans="1:26" ht="10.5" customHeight="1" x14ac:dyDescent="0.2">
      <c r="A797" s="343"/>
      <c r="B797" s="343"/>
      <c r="C797" s="343"/>
      <c r="D797" s="343"/>
      <c r="E797" s="343"/>
      <c r="F797" s="343"/>
      <c r="G797" s="343"/>
      <c r="H797" s="343"/>
      <c r="I797" s="343"/>
      <c r="J797" s="343"/>
      <c r="K797" s="343"/>
      <c r="L797" s="343"/>
      <c r="M797" s="343"/>
      <c r="N797" s="343"/>
      <c r="O797" s="343"/>
      <c r="P797" s="343"/>
      <c r="Q797" s="343"/>
      <c r="R797" s="343"/>
      <c r="S797" s="343"/>
      <c r="T797" s="343"/>
      <c r="U797" s="343"/>
      <c r="V797" s="343"/>
      <c r="W797" s="343"/>
      <c r="X797" s="343"/>
      <c r="Y797" s="343"/>
      <c r="Z797" s="343"/>
    </row>
    <row r="798" spans="1:26" ht="10.5" customHeight="1" x14ac:dyDescent="0.2">
      <c r="A798" s="343"/>
      <c r="B798" s="343"/>
      <c r="C798" s="343"/>
      <c r="D798" s="343"/>
      <c r="E798" s="343"/>
      <c r="F798" s="343"/>
      <c r="G798" s="343"/>
      <c r="H798" s="343"/>
      <c r="I798" s="343"/>
      <c r="J798" s="343"/>
      <c r="K798" s="343"/>
      <c r="L798" s="343"/>
      <c r="M798" s="343"/>
      <c r="N798" s="343"/>
      <c r="O798" s="343"/>
      <c r="P798" s="343"/>
      <c r="Q798" s="343"/>
      <c r="R798" s="343"/>
      <c r="S798" s="343"/>
      <c r="T798" s="343"/>
      <c r="U798" s="343"/>
      <c r="V798" s="343"/>
      <c r="W798" s="343"/>
      <c r="X798" s="343"/>
      <c r="Y798" s="343"/>
      <c r="Z798" s="343"/>
    </row>
    <row r="799" spans="1:26" ht="10.5" customHeight="1" x14ac:dyDescent="0.2">
      <c r="A799" s="343"/>
      <c r="B799" s="343"/>
      <c r="C799" s="343"/>
      <c r="D799" s="343"/>
      <c r="E799" s="343"/>
      <c r="F799" s="343"/>
      <c r="G799" s="343"/>
      <c r="H799" s="343"/>
      <c r="I799" s="343"/>
      <c r="J799" s="343"/>
      <c r="K799" s="343"/>
      <c r="L799" s="343"/>
      <c r="M799" s="343"/>
      <c r="N799" s="343"/>
      <c r="O799" s="343"/>
      <c r="P799" s="343"/>
      <c r="Q799" s="343"/>
      <c r="R799" s="343"/>
      <c r="S799" s="343"/>
      <c r="T799" s="343"/>
      <c r="U799" s="343"/>
      <c r="V799" s="343"/>
      <c r="W799" s="343"/>
      <c r="X799" s="343"/>
      <c r="Y799" s="343"/>
      <c r="Z799" s="343"/>
    </row>
    <row r="800" spans="1:26" ht="10.5" customHeight="1" x14ac:dyDescent="0.2">
      <c r="A800" s="343"/>
      <c r="B800" s="343"/>
      <c r="C800" s="343"/>
      <c r="D800" s="343"/>
      <c r="E800" s="343"/>
      <c r="F800" s="343"/>
      <c r="G800" s="343"/>
      <c r="H800" s="343"/>
      <c r="I800" s="343"/>
      <c r="J800" s="343"/>
      <c r="K800" s="343"/>
      <c r="L800" s="343"/>
      <c r="M800" s="343"/>
      <c r="N800" s="343"/>
      <c r="O800" s="343"/>
      <c r="P800" s="343"/>
      <c r="Q800" s="343"/>
      <c r="R800" s="343"/>
      <c r="S800" s="343"/>
      <c r="T800" s="343"/>
      <c r="U800" s="343"/>
      <c r="V800" s="343"/>
      <c r="W800" s="343"/>
      <c r="X800" s="343"/>
      <c r="Y800" s="343"/>
      <c r="Z800" s="343"/>
    </row>
    <row r="801" spans="1:26" ht="10.5" customHeight="1" x14ac:dyDescent="0.2">
      <c r="A801" s="343"/>
      <c r="B801" s="343"/>
      <c r="C801" s="343"/>
      <c r="D801" s="343"/>
      <c r="E801" s="343"/>
      <c r="F801" s="343"/>
      <c r="G801" s="343"/>
      <c r="H801" s="343"/>
      <c r="I801" s="343"/>
      <c r="J801" s="343"/>
      <c r="K801" s="343"/>
      <c r="L801" s="343"/>
      <c r="M801" s="343"/>
      <c r="N801" s="343"/>
      <c r="O801" s="343"/>
      <c r="P801" s="343"/>
      <c r="Q801" s="343"/>
      <c r="R801" s="343"/>
      <c r="S801" s="343"/>
      <c r="T801" s="343"/>
      <c r="U801" s="343"/>
      <c r="V801" s="343"/>
      <c r="W801" s="343"/>
      <c r="X801" s="343"/>
      <c r="Y801" s="343"/>
      <c r="Z801" s="343"/>
    </row>
    <row r="802" spans="1:26" ht="10.5" customHeight="1" x14ac:dyDescent="0.2">
      <c r="A802" s="343"/>
      <c r="B802" s="343"/>
      <c r="C802" s="343"/>
      <c r="D802" s="343"/>
      <c r="E802" s="343"/>
      <c r="F802" s="343"/>
      <c r="G802" s="343"/>
      <c r="H802" s="343"/>
      <c r="I802" s="343"/>
      <c r="J802" s="343"/>
      <c r="K802" s="343"/>
      <c r="L802" s="343"/>
      <c r="M802" s="343"/>
      <c r="N802" s="343"/>
      <c r="O802" s="343"/>
      <c r="P802" s="343"/>
      <c r="Q802" s="343"/>
      <c r="R802" s="343"/>
      <c r="S802" s="343"/>
      <c r="T802" s="343"/>
      <c r="U802" s="343"/>
      <c r="V802" s="343"/>
      <c r="W802" s="343"/>
      <c r="X802" s="343"/>
      <c r="Y802" s="343"/>
      <c r="Z802" s="343"/>
    </row>
    <row r="803" spans="1:26" ht="10.5" customHeight="1" x14ac:dyDescent="0.2">
      <c r="A803" s="343"/>
      <c r="B803" s="343"/>
      <c r="C803" s="343"/>
      <c r="D803" s="343"/>
      <c r="E803" s="343"/>
      <c r="F803" s="343"/>
      <c r="G803" s="343"/>
      <c r="H803" s="343"/>
      <c r="I803" s="343"/>
      <c r="J803" s="343"/>
      <c r="K803" s="343"/>
      <c r="L803" s="343"/>
      <c r="M803" s="343"/>
      <c r="N803" s="343"/>
      <c r="O803" s="343"/>
      <c r="P803" s="343"/>
      <c r="Q803" s="343"/>
      <c r="R803" s="343"/>
      <c r="S803" s="343"/>
      <c r="T803" s="343"/>
      <c r="U803" s="343"/>
      <c r="V803" s="343"/>
      <c r="W803" s="343"/>
      <c r="X803" s="343"/>
      <c r="Y803" s="343"/>
      <c r="Z803" s="343"/>
    </row>
    <row r="804" spans="1:26" ht="10.5" customHeight="1" x14ac:dyDescent="0.2">
      <c r="A804" s="343"/>
      <c r="B804" s="343"/>
      <c r="C804" s="343"/>
      <c r="D804" s="343"/>
      <c r="E804" s="343"/>
      <c r="F804" s="343"/>
      <c r="G804" s="343"/>
      <c r="H804" s="343"/>
      <c r="I804" s="343"/>
      <c r="J804" s="343"/>
      <c r="K804" s="343"/>
      <c r="L804" s="343"/>
      <c r="M804" s="343"/>
      <c r="N804" s="343"/>
      <c r="O804" s="343"/>
      <c r="P804" s="343"/>
      <c r="Q804" s="343"/>
      <c r="R804" s="343"/>
      <c r="S804" s="343"/>
      <c r="T804" s="343"/>
      <c r="U804" s="343"/>
      <c r="V804" s="343"/>
      <c r="W804" s="343"/>
      <c r="X804" s="343"/>
      <c r="Y804" s="343"/>
      <c r="Z804" s="343"/>
    </row>
    <row r="805" spans="1:26" ht="10.5" customHeight="1" x14ac:dyDescent="0.2">
      <c r="A805" s="343"/>
      <c r="B805" s="343"/>
      <c r="C805" s="343"/>
      <c r="D805" s="343"/>
      <c r="E805" s="343"/>
      <c r="F805" s="343"/>
      <c r="G805" s="343"/>
      <c r="H805" s="343"/>
      <c r="I805" s="343"/>
      <c r="J805" s="343"/>
      <c r="K805" s="343"/>
      <c r="L805" s="343"/>
      <c r="M805" s="343"/>
      <c r="N805" s="343"/>
      <c r="O805" s="343"/>
      <c r="P805" s="343"/>
      <c r="Q805" s="343"/>
      <c r="R805" s="343"/>
      <c r="S805" s="343"/>
      <c r="T805" s="343"/>
      <c r="U805" s="343"/>
      <c r="V805" s="343"/>
      <c r="W805" s="343"/>
      <c r="X805" s="343"/>
      <c r="Y805" s="343"/>
      <c r="Z805" s="343"/>
    </row>
    <row r="806" spans="1:26" ht="10.5" customHeight="1" x14ac:dyDescent="0.2">
      <c r="A806" s="343"/>
      <c r="B806" s="343"/>
      <c r="C806" s="343"/>
      <c r="D806" s="343"/>
      <c r="E806" s="343"/>
      <c r="F806" s="343"/>
      <c r="G806" s="343"/>
      <c r="H806" s="343"/>
      <c r="I806" s="343"/>
      <c r="J806" s="343"/>
      <c r="K806" s="343"/>
      <c r="L806" s="343"/>
      <c r="M806" s="343"/>
      <c r="N806" s="343"/>
      <c r="O806" s="343"/>
      <c r="P806" s="343"/>
      <c r="Q806" s="343"/>
      <c r="R806" s="343"/>
      <c r="S806" s="343"/>
      <c r="T806" s="343"/>
      <c r="U806" s="343"/>
      <c r="V806" s="343"/>
      <c r="W806" s="343"/>
      <c r="X806" s="343"/>
      <c r="Y806" s="343"/>
      <c r="Z806" s="343"/>
    </row>
    <row r="807" spans="1:26" ht="10.5" customHeight="1" x14ac:dyDescent="0.2">
      <c r="A807" s="343"/>
      <c r="B807" s="343"/>
      <c r="C807" s="343"/>
      <c r="D807" s="343"/>
      <c r="E807" s="343"/>
      <c r="F807" s="343"/>
      <c r="G807" s="343"/>
      <c r="H807" s="343"/>
      <c r="I807" s="343"/>
      <c r="J807" s="343"/>
      <c r="K807" s="343"/>
      <c r="L807" s="343"/>
      <c r="M807" s="343"/>
      <c r="N807" s="343"/>
      <c r="O807" s="343"/>
      <c r="P807" s="343"/>
      <c r="Q807" s="343"/>
      <c r="R807" s="343"/>
      <c r="S807" s="343"/>
      <c r="T807" s="343"/>
      <c r="U807" s="343"/>
      <c r="V807" s="343"/>
      <c r="W807" s="343"/>
      <c r="X807" s="343"/>
      <c r="Y807" s="343"/>
      <c r="Z807" s="343"/>
    </row>
    <row r="808" spans="1:26" ht="10.5" customHeight="1" x14ac:dyDescent="0.2">
      <c r="A808" s="343"/>
      <c r="B808" s="343"/>
      <c r="C808" s="343"/>
      <c r="D808" s="343"/>
      <c r="E808" s="343"/>
      <c r="F808" s="343"/>
      <c r="G808" s="343"/>
      <c r="H808" s="343"/>
      <c r="I808" s="343"/>
      <c r="J808" s="343"/>
      <c r="K808" s="343"/>
      <c r="L808" s="343"/>
      <c r="M808" s="343"/>
      <c r="N808" s="343"/>
      <c r="O808" s="343"/>
      <c r="P808" s="343"/>
      <c r="Q808" s="343"/>
      <c r="R808" s="343"/>
      <c r="S808" s="343"/>
      <c r="T808" s="343"/>
      <c r="U808" s="343"/>
      <c r="V808" s="343"/>
      <c r="W808" s="343"/>
      <c r="X808" s="343"/>
      <c r="Y808" s="343"/>
      <c r="Z808" s="343"/>
    </row>
    <row r="809" spans="1:26" ht="10.5" customHeight="1" x14ac:dyDescent="0.2">
      <c r="A809" s="343"/>
      <c r="B809" s="343"/>
      <c r="C809" s="343"/>
      <c r="D809" s="343"/>
      <c r="E809" s="343"/>
      <c r="F809" s="343"/>
      <c r="G809" s="343"/>
      <c r="H809" s="343"/>
      <c r="I809" s="343"/>
      <c r="J809" s="343"/>
      <c r="K809" s="343"/>
      <c r="L809" s="343"/>
      <c r="M809" s="343"/>
      <c r="N809" s="343"/>
      <c r="O809" s="343"/>
      <c r="P809" s="343"/>
      <c r="Q809" s="343"/>
      <c r="R809" s="343"/>
      <c r="S809" s="343"/>
      <c r="T809" s="343"/>
      <c r="U809" s="343"/>
      <c r="V809" s="343"/>
      <c r="W809" s="343"/>
      <c r="X809" s="343"/>
      <c r="Y809" s="343"/>
      <c r="Z809" s="343"/>
    </row>
    <row r="810" spans="1:26" ht="10.5" customHeight="1" x14ac:dyDescent="0.2">
      <c r="A810" s="343"/>
      <c r="B810" s="343"/>
      <c r="C810" s="343"/>
      <c r="D810" s="343"/>
      <c r="E810" s="343"/>
      <c r="F810" s="343"/>
      <c r="G810" s="343"/>
      <c r="H810" s="343"/>
      <c r="I810" s="343"/>
      <c r="J810" s="343"/>
      <c r="K810" s="343"/>
      <c r="L810" s="343"/>
      <c r="M810" s="343"/>
      <c r="N810" s="343"/>
      <c r="O810" s="343"/>
      <c r="P810" s="343"/>
      <c r="Q810" s="343"/>
      <c r="R810" s="343"/>
      <c r="S810" s="343"/>
      <c r="T810" s="343"/>
      <c r="U810" s="343"/>
      <c r="V810" s="343"/>
      <c r="W810" s="343"/>
      <c r="X810" s="343"/>
      <c r="Y810" s="343"/>
      <c r="Z810" s="343"/>
    </row>
    <row r="811" spans="1:26" ht="10.5" customHeight="1" x14ac:dyDescent="0.2">
      <c r="A811" s="343"/>
      <c r="B811" s="343"/>
      <c r="C811" s="343"/>
      <c r="D811" s="343"/>
      <c r="E811" s="343"/>
      <c r="F811" s="343"/>
      <c r="G811" s="343"/>
      <c r="H811" s="343"/>
      <c r="I811" s="343"/>
      <c r="J811" s="343"/>
      <c r="K811" s="343"/>
      <c r="L811" s="343"/>
      <c r="M811" s="343"/>
      <c r="N811" s="343"/>
      <c r="O811" s="343"/>
      <c r="P811" s="343"/>
      <c r="Q811" s="343"/>
      <c r="R811" s="343"/>
      <c r="S811" s="343"/>
      <c r="T811" s="343"/>
      <c r="U811" s="343"/>
      <c r="V811" s="343"/>
      <c r="W811" s="343"/>
      <c r="X811" s="343"/>
      <c r="Y811" s="343"/>
      <c r="Z811" s="343"/>
    </row>
    <row r="812" spans="1:26" ht="10.5" customHeight="1" x14ac:dyDescent="0.2">
      <c r="A812" s="343"/>
      <c r="B812" s="343"/>
      <c r="C812" s="343"/>
      <c r="D812" s="343"/>
      <c r="E812" s="343"/>
      <c r="F812" s="343"/>
      <c r="G812" s="343"/>
      <c r="H812" s="343"/>
      <c r="I812" s="343"/>
      <c r="J812" s="343"/>
      <c r="K812" s="343"/>
      <c r="L812" s="343"/>
      <c r="M812" s="343"/>
      <c r="N812" s="343"/>
      <c r="O812" s="343"/>
      <c r="P812" s="343"/>
      <c r="Q812" s="343"/>
      <c r="R812" s="343"/>
      <c r="S812" s="343"/>
      <c r="T812" s="343"/>
      <c r="U812" s="343"/>
      <c r="V812" s="343"/>
      <c r="W812" s="343"/>
      <c r="X812" s="343"/>
      <c r="Y812" s="343"/>
      <c r="Z812" s="343"/>
    </row>
    <row r="813" spans="1:26" ht="10.5" customHeight="1" x14ac:dyDescent="0.2">
      <c r="A813" s="343"/>
      <c r="B813" s="343"/>
      <c r="C813" s="343"/>
      <c r="D813" s="343"/>
      <c r="E813" s="343"/>
      <c r="F813" s="343"/>
      <c r="G813" s="343"/>
      <c r="H813" s="343"/>
      <c r="I813" s="343"/>
      <c r="J813" s="343"/>
      <c r="K813" s="343"/>
      <c r="L813" s="343"/>
      <c r="M813" s="343"/>
      <c r="N813" s="343"/>
      <c r="O813" s="343"/>
      <c r="P813" s="343"/>
      <c r="Q813" s="343"/>
      <c r="R813" s="343"/>
      <c r="S813" s="343"/>
      <c r="T813" s="343"/>
      <c r="U813" s="343"/>
      <c r="V813" s="343"/>
      <c r="W813" s="343"/>
      <c r="X813" s="343"/>
      <c r="Y813" s="343"/>
      <c r="Z813" s="343"/>
    </row>
    <row r="814" spans="1:26" ht="10.5" customHeight="1" x14ac:dyDescent="0.2">
      <c r="A814" s="343"/>
      <c r="B814" s="343"/>
      <c r="C814" s="343"/>
      <c r="D814" s="343"/>
      <c r="E814" s="343"/>
      <c r="F814" s="343"/>
      <c r="G814" s="343"/>
      <c r="H814" s="343"/>
      <c r="I814" s="343"/>
      <c r="J814" s="343"/>
      <c r="K814" s="343"/>
      <c r="L814" s="343"/>
      <c r="M814" s="343"/>
      <c r="N814" s="343"/>
      <c r="O814" s="343"/>
      <c r="P814" s="343"/>
      <c r="Q814" s="343"/>
      <c r="R814" s="343"/>
      <c r="S814" s="343"/>
      <c r="T814" s="343"/>
      <c r="U814" s="343"/>
      <c r="V814" s="343"/>
      <c r="W814" s="343"/>
      <c r="X814" s="343"/>
      <c r="Y814" s="343"/>
      <c r="Z814" s="343"/>
    </row>
    <row r="815" spans="1:26" ht="10.5" customHeight="1" x14ac:dyDescent="0.2">
      <c r="A815" s="343"/>
      <c r="B815" s="343"/>
      <c r="C815" s="343"/>
      <c r="D815" s="343"/>
      <c r="E815" s="343"/>
      <c r="F815" s="343"/>
      <c r="G815" s="343"/>
      <c r="H815" s="343"/>
      <c r="I815" s="343"/>
      <c r="J815" s="343"/>
      <c r="K815" s="343"/>
      <c r="L815" s="343"/>
      <c r="M815" s="343"/>
      <c r="N815" s="343"/>
      <c r="O815" s="343"/>
      <c r="P815" s="343"/>
      <c r="Q815" s="343"/>
      <c r="R815" s="343"/>
      <c r="S815" s="343"/>
      <c r="T815" s="343"/>
      <c r="U815" s="343"/>
      <c r="V815" s="343"/>
      <c r="W815" s="343"/>
      <c r="X815" s="343"/>
      <c r="Y815" s="343"/>
      <c r="Z815" s="343"/>
    </row>
    <row r="816" spans="1:26" ht="10.5" customHeight="1" x14ac:dyDescent="0.2">
      <c r="A816" s="343"/>
      <c r="B816" s="343"/>
      <c r="C816" s="343"/>
      <c r="D816" s="343"/>
      <c r="E816" s="343"/>
      <c r="F816" s="343"/>
      <c r="G816" s="343"/>
      <c r="H816" s="343"/>
      <c r="I816" s="343"/>
      <c r="J816" s="343"/>
      <c r="K816" s="343"/>
      <c r="L816" s="343"/>
      <c r="M816" s="343"/>
      <c r="N816" s="343"/>
      <c r="O816" s="343"/>
      <c r="P816" s="343"/>
      <c r="Q816" s="343"/>
      <c r="R816" s="343"/>
      <c r="S816" s="343"/>
      <c r="T816" s="343"/>
      <c r="U816" s="343"/>
      <c r="V816" s="343"/>
      <c r="W816" s="343"/>
      <c r="X816" s="343"/>
      <c r="Y816" s="343"/>
      <c r="Z816" s="343"/>
    </row>
    <row r="817" spans="1:26" ht="10.5" customHeight="1" x14ac:dyDescent="0.2">
      <c r="A817" s="343"/>
      <c r="B817" s="343"/>
      <c r="C817" s="343"/>
      <c r="D817" s="343"/>
      <c r="E817" s="343"/>
      <c r="F817" s="343"/>
      <c r="G817" s="343"/>
      <c r="H817" s="343"/>
      <c r="I817" s="343"/>
      <c r="J817" s="343"/>
      <c r="K817" s="343"/>
      <c r="L817" s="343"/>
      <c r="M817" s="343"/>
      <c r="N817" s="343"/>
      <c r="O817" s="343"/>
      <c r="P817" s="343"/>
      <c r="Q817" s="343"/>
      <c r="R817" s="343"/>
      <c r="S817" s="343"/>
      <c r="T817" s="343"/>
      <c r="U817" s="343"/>
      <c r="V817" s="343"/>
      <c r="W817" s="343"/>
      <c r="X817" s="343"/>
      <c r="Y817" s="343"/>
      <c r="Z817" s="343"/>
    </row>
    <row r="818" spans="1:26" ht="10.5" customHeight="1" x14ac:dyDescent="0.2">
      <c r="A818" s="343"/>
      <c r="B818" s="343"/>
      <c r="C818" s="343"/>
      <c r="D818" s="343"/>
      <c r="E818" s="343"/>
      <c r="F818" s="343"/>
      <c r="G818" s="343"/>
      <c r="H818" s="343"/>
      <c r="I818" s="343"/>
      <c r="J818" s="343"/>
      <c r="K818" s="343"/>
      <c r="L818" s="343"/>
      <c r="M818" s="343"/>
      <c r="N818" s="343"/>
      <c r="O818" s="343"/>
      <c r="P818" s="343"/>
      <c r="Q818" s="343"/>
      <c r="R818" s="343"/>
      <c r="S818" s="343"/>
      <c r="T818" s="343"/>
      <c r="U818" s="343"/>
      <c r="V818" s="343"/>
      <c r="W818" s="343"/>
      <c r="X818" s="343"/>
      <c r="Y818" s="343"/>
      <c r="Z818" s="343"/>
    </row>
    <row r="819" spans="1:26" ht="10.5" customHeight="1" x14ac:dyDescent="0.2">
      <c r="A819" s="343"/>
      <c r="B819" s="343"/>
      <c r="C819" s="343"/>
      <c r="D819" s="343"/>
      <c r="E819" s="343"/>
      <c r="F819" s="343"/>
      <c r="G819" s="343"/>
      <c r="H819" s="343"/>
      <c r="I819" s="343"/>
      <c r="J819" s="343"/>
      <c r="K819" s="343"/>
      <c r="L819" s="343"/>
      <c r="M819" s="343"/>
      <c r="N819" s="343"/>
      <c r="O819" s="343"/>
      <c r="P819" s="343"/>
      <c r="Q819" s="343"/>
      <c r="R819" s="343"/>
      <c r="S819" s="343"/>
      <c r="T819" s="343"/>
      <c r="U819" s="343"/>
      <c r="V819" s="343"/>
      <c r="W819" s="343"/>
      <c r="X819" s="343"/>
      <c r="Y819" s="343"/>
      <c r="Z819" s="343"/>
    </row>
    <row r="820" spans="1:26" ht="10.5" customHeight="1" x14ac:dyDescent="0.2">
      <c r="A820" s="343"/>
      <c r="B820" s="343"/>
      <c r="C820" s="343"/>
      <c r="D820" s="343"/>
      <c r="E820" s="343"/>
      <c r="F820" s="343"/>
      <c r="G820" s="343"/>
      <c r="H820" s="343"/>
      <c r="I820" s="343"/>
      <c r="J820" s="343"/>
      <c r="K820" s="343"/>
      <c r="L820" s="343"/>
      <c r="M820" s="343"/>
      <c r="N820" s="343"/>
      <c r="O820" s="343"/>
      <c r="P820" s="343"/>
      <c r="Q820" s="343"/>
      <c r="R820" s="343"/>
      <c r="S820" s="343"/>
      <c r="T820" s="343"/>
      <c r="U820" s="343"/>
      <c r="V820" s="343"/>
      <c r="W820" s="343"/>
      <c r="X820" s="343"/>
      <c r="Y820" s="343"/>
      <c r="Z820" s="343"/>
    </row>
    <row r="821" spans="1:26" ht="10.5" customHeight="1" x14ac:dyDescent="0.2">
      <c r="A821" s="343"/>
      <c r="B821" s="343"/>
      <c r="C821" s="343"/>
      <c r="D821" s="343"/>
      <c r="E821" s="343"/>
      <c r="F821" s="343"/>
      <c r="G821" s="343"/>
      <c r="H821" s="343"/>
      <c r="I821" s="343"/>
      <c r="J821" s="343"/>
      <c r="K821" s="343"/>
      <c r="L821" s="343"/>
      <c r="M821" s="343"/>
      <c r="N821" s="343"/>
      <c r="O821" s="343"/>
      <c r="P821" s="343"/>
      <c r="Q821" s="343"/>
      <c r="R821" s="343"/>
      <c r="S821" s="343"/>
      <c r="T821" s="343"/>
      <c r="U821" s="343"/>
      <c r="V821" s="343"/>
      <c r="W821" s="343"/>
      <c r="X821" s="343"/>
      <c r="Y821" s="343"/>
      <c r="Z821" s="343"/>
    </row>
    <row r="822" spans="1:26" ht="10.5" customHeight="1" x14ac:dyDescent="0.2">
      <c r="A822" s="343"/>
      <c r="B822" s="343"/>
      <c r="C822" s="343"/>
      <c r="D822" s="343"/>
      <c r="E822" s="343"/>
      <c r="F822" s="343"/>
      <c r="G822" s="343"/>
      <c r="H822" s="343"/>
      <c r="I822" s="343"/>
      <c r="J822" s="343"/>
      <c r="K822" s="343"/>
      <c r="L822" s="343"/>
      <c r="M822" s="343"/>
      <c r="N822" s="343"/>
      <c r="O822" s="343"/>
      <c r="P822" s="343"/>
      <c r="Q822" s="343"/>
      <c r="R822" s="343"/>
      <c r="S822" s="343"/>
      <c r="T822" s="343"/>
      <c r="U822" s="343"/>
      <c r="V822" s="343"/>
      <c r="W822" s="343"/>
      <c r="X822" s="343"/>
      <c r="Y822" s="343"/>
      <c r="Z822" s="343"/>
    </row>
    <row r="823" spans="1:26" ht="10.5" customHeight="1" x14ac:dyDescent="0.2">
      <c r="A823" s="343"/>
      <c r="B823" s="343"/>
      <c r="C823" s="343"/>
      <c r="D823" s="343"/>
      <c r="E823" s="343"/>
      <c r="F823" s="343"/>
      <c r="G823" s="343"/>
      <c r="H823" s="343"/>
      <c r="I823" s="343"/>
      <c r="J823" s="343"/>
      <c r="K823" s="343"/>
      <c r="L823" s="343"/>
      <c r="M823" s="343"/>
      <c r="N823" s="343"/>
      <c r="O823" s="343"/>
      <c r="P823" s="343"/>
      <c r="Q823" s="343"/>
      <c r="R823" s="343"/>
      <c r="S823" s="343"/>
      <c r="T823" s="343"/>
      <c r="U823" s="343"/>
      <c r="V823" s="343"/>
      <c r="W823" s="343"/>
      <c r="X823" s="343"/>
      <c r="Y823" s="343"/>
      <c r="Z823" s="343"/>
    </row>
    <row r="824" spans="1:26" ht="10.5" customHeight="1" x14ac:dyDescent="0.2">
      <c r="A824" s="343"/>
      <c r="B824" s="343"/>
      <c r="C824" s="343"/>
      <c r="D824" s="343"/>
      <c r="E824" s="343"/>
      <c r="F824" s="343"/>
      <c r="G824" s="343"/>
      <c r="H824" s="343"/>
      <c r="I824" s="343"/>
      <c r="J824" s="343"/>
      <c r="K824" s="343"/>
      <c r="L824" s="343"/>
      <c r="M824" s="343"/>
      <c r="N824" s="343"/>
      <c r="O824" s="343"/>
      <c r="P824" s="343"/>
      <c r="Q824" s="343"/>
      <c r="R824" s="343"/>
      <c r="S824" s="343"/>
      <c r="T824" s="343"/>
      <c r="U824" s="343"/>
      <c r="V824" s="343"/>
      <c r="W824" s="343"/>
      <c r="X824" s="343"/>
      <c r="Y824" s="343"/>
      <c r="Z824" s="343"/>
    </row>
    <row r="825" spans="1:26" ht="10.5" customHeight="1" x14ac:dyDescent="0.2">
      <c r="A825" s="343"/>
      <c r="B825" s="343"/>
      <c r="C825" s="343"/>
      <c r="D825" s="343"/>
      <c r="E825" s="343"/>
      <c r="F825" s="343"/>
      <c r="G825" s="343"/>
      <c r="H825" s="343"/>
      <c r="I825" s="343"/>
      <c r="J825" s="343"/>
      <c r="K825" s="343"/>
      <c r="L825" s="343"/>
      <c r="M825" s="343"/>
      <c r="N825" s="343"/>
      <c r="O825" s="343"/>
      <c r="P825" s="343"/>
      <c r="Q825" s="343"/>
      <c r="R825" s="343"/>
      <c r="S825" s="343"/>
      <c r="T825" s="343"/>
      <c r="U825" s="343"/>
      <c r="V825" s="343"/>
      <c r="W825" s="343"/>
      <c r="X825" s="343"/>
      <c r="Y825" s="343"/>
      <c r="Z825" s="343"/>
    </row>
    <row r="826" spans="1:26" ht="10.5" customHeight="1" x14ac:dyDescent="0.2">
      <c r="A826" s="343"/>
      <c r="B826" s="343"/>
      <c r="C826" s="343"/>
      <c r="D826" s="343"/>
      <c r="E826" s="343"/>
      <c r="F826" s="343"/>
      <c r="G826" s="343"/>
      <c r="H826" s="343"/>
      <c r="I826" s="343"/>
      <c r="J826" s="343"/>
      <c r="K826" s="343"/>
      <c r="L826" s="343"/>
      <c r="M826" s="343"/>
      <c r="N826" s="343"/>
      <c r="O826" s="343"/>
      <c r="P826" s="343"/>
      <c r="Q826" s="343"/>
      <c r="R826" s="343"/>
      <c r="S826" s="343"/>
      <c r="T826" s="343"/>
      <c r="U826" s="343"/>
      <c r="V826" s="343"/>
      <c r="W826" s="343"/>
      <c r="X826" s="343"/>
      <c r="Y826" s="343"/>
      <c r="Z826" s="343"/>
    </row>
    <row r="827" spans="1:26" ht="10.5" customHeight="1" x14ac:dyDescent="0.2">
      <c r="A827" s="343"/>
      <c r="B827" s="343"/>
      <c r="C827" s="343"/>
      <c r="D827" s="343"/>
      <c r="E827" s="343"/>
      <c r="F827" s="343"/>
      <c r="G827" s="343"/>
      <c r="H827" s="343"/>
      <c r="I827" s="343"/>
      <c r="J827" s="343"/>
      <c r="K827" s="343"/>
      <c r="L827" s="343"/>
      <c r="M827" s="343"/>
      <c r="N827" s="343"/>
      <c r="O827" s="343"/>
      <c r="P827" s="343"/>
      <c r="Q827" s="343"/>
      <c r="R827" s="343"/>
      <c r="S827" s="343"/>
      <c r="T827" s="343"/>
      <c r="U827" s="343"/>
      <c r="V827" s="343"/>
      <c r="W827" s="343"/>
      <c r="X827" s="343"/>
      <c r="Y827" s="343"/>
      <c r="Z827" s="343"/>
    </row>
    <row r="828" spans="1:26" ht="10.5" customHeight="1" x14ac:dyDescent="0.2">
      <c r="A828" s="343"/>
      <c r="B828" s="343"/>
      <c r="C828" s="343"/>
      <c r="D828" s="343"/>
      <c r="E828" s="343"/>
      <c r="F828" s="343"/>
      <c r="G828" s="343"/>
      <c r="H828" s="343"/>
      <c r="I828" s="343"/>
      <c r="J828" s="343"/>
      <c r="K828" s="343"/>
      <c r="L828" s="343"/>
      <c r="M828" s="343"/>
      <c r="N828" s="343"/>
      <c r="O828" s="343"/>
      <c r="P828" s="343"/>
      <c r="Q828" s="343"/>
      <c r="R828" s="343"/>
      <c r="S828" s="343"/>
      <c r="T828" s="343"/>
      <c r="U828" s="343"/>
      <c r="V828" s="343"/>
      <c r="W828" s="343"/>
      <c r="X828" s="343"/>
      <c r="Y828" s="343"/>
      <c r="Z828" s="343"/>
    </row>
    <row r="829" spans="1:26" ht="10.5" customHeight="1" x14ac:dyDescent="0.2">
      <c r="A829" s="343"/>
      <c r="B829" s="343"/>
      <c r="C829" s="343"/>
      <c r="D829" s="343"/>
      <c r="E829" s="343"/>
      <c r="F829" s="343"/>
      <c r="G829" s="343"/>
      <c r="H829" s="343"/>
      <c r="I829" s="343"/>
      <c r="J829" s="343"/>
      <c r="K829" s="343"/>
      <c r="L829" s="343"/>
      <c r="M829" s="343"/>
      <c r="N829" s="343"/>
      <c r="O829" s="343"/>
      <c r="P829" s="343"/>
      <c r="Q829" s="343"/>
      <c r="R829" s="343"/>
      <c r="S829" s="343"/>
      <c r="T829" s="343"/>
      <c r="U829" s="343"/>
      <c r="V829" s="343"/>
      <c r="W829" s="343"/>
      <c r="X829" s="343"/>
      <c r="Y829" s="343"/>
      <c r="Z829" s="343"/>
    </row>
    <row r="830" spans="1:26" ht="10.5" customHeight="1" x14ac:dyDescent="0.2">
      <c r="A830" s="343"/>
      <c r="B830" s="343"/>
      <c r="C830" s="343"/>
      <c r="D830" s="343"/>
      <c r="E830" s="343"/>
      <c r="F830" s="343"/>
      <c r="G830" s="343"/>
      <c r="H830" s="343"/>
      <c r="I830" s="343"/>
      <c r="J830" s="343"/>
      <c r="K830" s="343"/>
      <c r="L830" s="343"/>
      <c r="M830" s="343"/>
      <c r="N830" s="343"/>
      <c r="O830" s="343"/>
      <c r="P830" s="343"/>
      <c r="Q830" s="343"/>
      <c r="R830" s="343"/>
      <c r="S830" s="343"/>
      <c r="T830" s="343"/>
      <c r="U830" s="343"/>
      <c r="V830" s="343"/>
      <c r="W830" s="343"/>
      <c r="X830" s="343"/>
      <c r="Y830" s="343"/>
      <c r="Z830" s="343"/>
    </row>
    <row r="831" spans="1:26" ht="10.5" customHeight="1" x14ac:dyDescent="0.2">
      <c r="A831" s="343"/>
      <c r="B831" s="343"/>
      <c r="C831" s="343"/>
      <c r="D831" s="343"/>
      <c r="E831" s="343"/>
      <c r="F831" s="343"/>
      <c r="G831" s="343"/>
      <c r="H831" s="343"/>
      <c r="I831" s="343"/>
      <c r="J831" s="343"/>
      <c r="K831" s="343"/>
      <c r="L831" s="343"/>
      <c r="M831" s="343"/>
      <c r="N831" s="343"/>
      <c r="O831" s="343"/>
      <c r="P831" s="343"/>
      <c r="Q831" s="343"/>
      <c r="R831" s="343"/>
      <c r="S831" s="343"/>
      <c r="T831" s="343"/>
      <c r="U831" s="343"/>
      <c r="V831" s="343"/>
      <c r="W831" s="343"/>
      <c r="X831" s="343"/>
      <c r="Y831" s="343"/>
      <c r="Z831" s="343"/>
    </row>
    <row r="832" spans="1:26" ht="10.5" customHeight="1" x14ac:dyDescent="0.2">
      <c r="A832" s="343"/>
      <c r="B832" s="343"/>
      <c r="C832" s="343"/>
      <c r="D832" s="343"/>
      <c r="E832" s="343"/>
      <c r="F832" s="343"/>
      <c r="G832" s="343"/>
      <c r="H832" s="343"/>
      <c r="I832" s="343"/>
      <c r="J832" s="343"/>
      <c r="K832" s="343"/>
      <c r="L832" s="343"/>
      <c r="M832" s="343"/>
      <c r="N832" s="343"/>
      <c r="O832" s="343"/>
      <c r="P832" s="343"/>
      <c r="Q832" s="343"/>
      <c r="R832" s="343"/>
      <c r="S832" s="343"/>
      <c r="T832" s="343"/>
      <c r="U832" s="343"/>
      <c r="V832" s="343"/>
      <c r="W832" s="343"/>
      <c r="X832" s="343"/>
      <c r="Y832" s="343"/>
      <c r="Z832" s="343"/>
    </row>
    <row r="833" spans="1:26" ht="10.5" customHeight="1" x14ac:dyDescent="0.2">
      <c r="A833" s="343"/>
      <c r="B833" s="343"/>
      <c r="C833" s="343"/>
      <c r="D833" s="343"/>
      <c r="E833" s="343"/>
      <c r="F833" s="343"/>
      <c r="G833" s="343"/>
      <c r="H833" s="343"/>
      <c r="I833" s="343"/>
      <c r="J833" s="343"/>
      <c r="K833" s="343"/>
      <c r="L833" s="343"/>
      <c r="M833" s="343"/>
      <c r="N833" s="343"/>
      <c r="O833" s="343"/>
      <c r="P833" s="343"/>
      <c r="Q833" s="343"/>
      <c r="R833" s="343"/>
      <c r="S833" s="343"/>
      <c r="T833" s="343"/>
      <c r="U833" s="343"/>
      <c r="V833" s="343"/>
      <c r="W833" s="343"/>
      <c r="X833" s="343"/>
      <c r="Y833" s="343"/>
      <c r="Z833" s="343"/>
    </row>
    <row r="834" spans="1:26" ht="10.5" customHeight="1" x14ac:dyDescent="0.2">
      <c r="A834" s="343"/>
      <c r="B834" s="343"/>
      <c r="C834" s="343"/>
      <c r="D834" s="343"/>
      <c r="E834" s="343"/>
      <c r="F834" s="343"/>
      <c r="G834" s="343"/>
      <c r="H834" s="343"/>
      <c r="I834" s="343"/>
      <c r="J834" s="343"/>
      <c r="K834" s="343"/>
      <c r="L834" s="343"/>
      <c r="M834" s="343"/>
      <c r="N834" s="343"/>
      <c r="O834" s="343"/>
      <c r="P834" s="343"/>
      <c r="Q834" s="343"/>
      <c r="R834" s="343"/>
      <c r="S834" s="343"/>
      <c r="T834" s="343"/>
      <c r="U834" s="343"/>
      <c r="V834" s="343"/>
      <c r="W834" s="343"/>
      <c r="X834" s="343"/>
      <c r="Y834" s="343"/>
      <c r="Z834" s="343"/>
    </row>
    <row r="835" spans="1:26" ht="10.5" customHeight="1" x14ac:dyDescent="0.2">
      <c r="A835" s="343"/>
      <c r="B835" s="343"/>
      <c r="C835" s="343"/>
      <c r="D835" s="343"/>
      <c r="E835" s="343"/>
      <c r="F835" s="343"/>
      <c r="G835" s="343"/>
      <c r="H835" s="343"/>
      <c r="I835" s="343"/>
      <c r="J835" s="343"/>
      <c r="K835" s="343"/>
      <c r="L835" s="343"/>
      <c r="M835" s="343"/>
      <c r="N835" s="343"/>
      <c r="O835" s="343"/>
      <c r="P835" s="343"/>
      <c r="Q835" s="343"/>
      <c r="R835" s="343"/>
      <c r="S835" s="343"/>
      <c r="T835" s="343"/>
      <c r="U835" s="343"/>
      <c r="V835" s="343"/>
      <c r="W835" s="343"/>
      <c r="X835" s="343"/>
      <c r="Y835" s="343"/>
      <c r="Z835" s="343"/>
    </row>
    <row r="836" spans="1:26" ht="10.5" customHeight="1" x14ac:dyDescent="0.2">
      <c r="A836" s="343"/>
      <c r="B836" s="343"/>
      <c r="C836" s="343"/>
      <c r="D836" s="343"/>
      <c r="E836" s="343"/>
      <c r="F836" s="343"/>
      <c r="G836" s="343"/>
      <c r="H836" s="343"/>
      <c r="I836" s="343"/>
      <c r="J836" s="343"/>
      <c r="K836" s="343"/>
      <c r="L836" s="343"/>
      <c r="M836" s="343"/>
      <c r="N836" s="343"/>
      <c r="O836" s="343"/>
      <c r="P836" s="343"/>
      <c r="Q836" s="343"/>
      <c r="R836" s="343"/>
      <c r="S836" s="343"/>
      <c r="T836" s="343"/>
      <c r="U836" s="343"/>
      <c r="V836" s="343"/>
      <c r="W836" s="343"/>
      <c r="X836" s="343"/>
      <c r="Y836" s="343"/>
      <c r="Z836" s="343"/>
    </row>
    <row r="837" spans="1:26" ht="10.5" customHeight="1" x14ac:dyDescent="0.2">
      <c r="A837" s="343"/>
      <c r="B837" s="343"/>
      <c r="C837" s="343"/>
      <c r="D837" s="343"/>
      <c r="E837" s="343"/>
      <c r="F837" s="343"/>
      <c r="G837" s="343"/>
      <c r="H837" s="343"/>
      <c r="I837" s="343"/>
      <c r="J837" s="343"/>
      <c r="K837" s="343"/>
      <c r="L837" s="343"/>
      <c r="M837" s="343"/>
      <c r="N837" s="343"/>
      <c r="O837" s="343"/>
      <c r="P837" s="343"/>
      <c r="Q837" s="343"/>
      <c r="R837" s="343"/>
      <c r="S837" s="343"/>
      <c r="T837" s="343"/>
      <c r="U837" s="343"/>
      <c r="V837" s="343"/>
      <c r="W837" s="343"/>
      <c r="X837" s="343"/>
      <c r="Y837" s="343"/>
      <c r="Z837" s="343"/>
    </row>
    <row r="838" spans="1:26" ht="10.5" customHeight="1" x14ac:dyDescent="0.2">
      <c r="A838" s="343"/>
      <c r="B838" s="343"/>
      <c r="C838" s="343"/>
      <c r="D838" s="343"/>
      <c r="E838" s="343"/>
      <c r="F838" s="343"/>
      <c r="G838" s="343"/>
      <c r="H838" s="343"/>
      <c r="I838" s="343"/>
      <c r="J838" s="343"/>
      <c r="K838" s="343"/>
      <c r="L838" s="343"/>
      <c r="M838" s="343"/>
      <c r="N838" s="343"/>
      <c r="O838" s="343"/>
      <c r="P838" s="343"/>
      <c r="Q838" s="343"/>
      <c r="R838" s="343"/>
      <c r="S838" s="343"/>
      <c r="T838" s="343"/>
      <c r="U838" s="343"/>
      <c r="V838" s="343"/>
      <c r="W838" s="343"/>
      <c r="X838" s="343"/>
      <c r="Y838" s="343"/>
      <c r="Z838" s="343"/>
    </row>
    <row r="839" spans="1:26" ht="10.5" customHeight="1" x14ac:dyDescent="0.2">
      <c r="A839" s="343"/>
      <c r="B839" s="343"/>
      <c r="C839" s="343"/>
      <c r="D839" s="343"/>
      <c r="E839" s="343"/>
      <c r="F839" s="343"/>
      <c r="G839" s="343"/>
      <c r="H839" s="343"/>
      <c r="I839" s="343"/>
      <c r="J839" s="343"/>
      <c r="K839" s="343"/>
      <c r="L839" s="343"/>
      <c r="M839" s="343"/>
      <c r="N839" s="343"/>
      <c r="O839" s="343"/>
      <c r="P839" s="343"/>
      <c r="Q839" s="343"/>
      <c r="R839" s="343"/>
      <c r="S839" s="343"/>
      <c r="T839" s="343"/>
      <c r="U839" s="343"/>
      <c r="V839" s="343"/>
      <c r="W839" s="343"/>
      <c r="X839" s="343"/>
      <c r="Y839" s="343"/>
      <c r="Z839" s="343"/>
    </row>
    <row r="840" spans="1:26" ht="10.5" customHeight="1" x14ac:dyDescent="0.2">
      <c r="A840" s="343"/>
      <c r="B840" s="343"/>
      <c r="C840" s="343"/>
      <c r="D840" s="343"/>
      <c r="E840" s="343"/>
      <c r="F840" s="343"/>
      <c r="G840" s="343"/>
      <c r="H840" s="343"/>
      <c r="I840" s="343"/>
      <c r="J840" s="343"/>
      <c r="K840" s="343"/>
      <c r="L840" s="343"/>
      <c r="M840" s="343"/>
      <c r="N840" s="343"/>
      <c r="O840" s="343"/>
      <c r="P840" s="343"/>
      <c r="Q840" s="343"/>
      <c r="R840" s="343"/>
      <c r="S840" s="343"/>
      <c r="T840" s="343"/>
      <c r="U840" s="343"/>
      <c r="V840" s="343"/>
      <c r="W840" s="343"/>
      <c r="X840" s="343"/>
      <c r="Y840" s="343"/>
      <c r="Z840" s="343"/>
    </row>
    <row r="841" spans="1:26" ht="10.5" customHeight="1" x14ac:dyDescent="0.2">
      <c r="A841" s="343"/>
      <c r="B841" s="343"/>
      <c r="C841" s="343"/>
      <c r="D841" s="343"/>
      <c r="E841" s="343"/>
      <c r="F841" s="343"/>
      <c r="G841" s="343"/>
      <c r="H841" s="343"/>
      <c r="I841" s="343"/>
      <c r="J841" s="343"/>
      <c r="K841" s="343"/>
      <c r="L841" s="343"/>
      <c r="M841" s="343"/>
      <c r="N841" s="343"/>
      <c r="O841" s="343"/>
      <c r="P841" s="343"/>
      <c r="Q841" s="343"/>
      <c r="R841" s="343"/>
      <c r="S841" s="343"/>
      <c r="T841" s="343"/>
      <c r="U841" s="343"/>
      <c r="V841" s="343"/>
      <c r="W841" s="343"/>
      <c r="X841" s="343"/>
      <c r="Y841" s="343"/>
      <c r="Z841" s="343"/>
    </row>
    <row r="842" spans="1:26" ht="10.5" customHeight="1" x14ac:dyDescent="0.2">
      <c r="A842" s="343"/>
      <c r="B842" s="343"/>
      <c r="C842" s="343"/>
      <c r="D842" s="343"/>
      <c r="E842" s="343"/>
      <c r="F842" s="343"/>
      <c r="G842" s="343"/>
      <c r="H842" s="343"/>
      <c r="I842" s="343"/>
      <c r="J842" s="343"/>
      <c r="K842" s="343"/>
      <c r="L842" s="343"/>
      <c r="M842" s="343"/>
      <c r="N842" s="343"/>
      <c r="O842" s="343"/>
      <c r="P842" s="343"/>
      <c r="Q842" s="343"/>
      <c r="R842" s="343"/>
      <c r="S842" s="343"/>
      <c r="T842" s="343"/>
      <c r="U842" s="343"/>
      <c r="V842" s="343"/>
      <c r="W842" s="343"/>
      <c r="X842" s="343"/>
      <c r="Y842" s="343"/>
      <c r="Z842" s="343"/>
    </row>
    <row r="843" spans="1:26" ht="10.5" customHeight="1" x14ac:dyDescent="0.2">
      <c r="A843" s="343"/>
      <c r="B843" s="343"/>
      <c r="C843" s="343"/>
      <c r="D843" s="343"/>
      <c r="E843" s="343"/>
      <c r="F843" s="343"/>
      <c r="G843" s="343"/>
      <c r="H843" s="343"/>
      <c r="I843" s="343"/>
      <c r="J843" s="343"/>
      <c r="K843" s="343"/>
      <c r="L843" s="343"/>
      <c r="M843" s="343"/>
      <c r="N843" s="343"/>
      <c r="O843" s="343"/>
      <c r="P843" s="343"/>
      <c r="Q843" s="343"/>
      <c r="R843" s="343"/>
      <c r="S843" s="343"/>
      <c r="T843" s="343"/>
      <c r="U843" s="343"/>
      <c r="V843" s="343"/>
      <c r="W843" s="343"/>
      <c r="X843" s="343"/>
      <c r="Y843" s="343"/>
      <c r="Z843" s="343"/>
    </row>
    <row r="844" spans="1:26" ht="10.5" customHeight="1" x14ac:dyDescent="0.2">
      <c r="A844" s="343"/>
      <c r="B844" s="343"/>
      <c r="C844" s="343"/>
      <c r="D844" s="343"/>
      <c r="E844" s="343"/>
      <c r="F844" s="343"/>
      <c r="G844" s="343"/>
      <c r="H844" s="343"/>
      <c r="I844" s="343"/>
      <c r="J844" s="343"/>
      <c r="K844" s="343"/>
      <c r="L844" s="343"/>
      <c r="M844" s="343"/>
      <c r="N844" s="343"/>
      <c r="O844" s="343"/>
      <c r="P844" s="343"/>
      <c r="Q844" s="343"/>
      <c r="R844" s="343"/>
      <c r="S844" s="343"/>
      <c r="T844" s="343"/>
      <c r="U844" s="343"/>
      <c r="V844" s="343"/>
      <c r="W844" s="343"/>
      <c r="X844" s="343"/>
      <c r="Y844" s="343"/>
      <c r="Z844" s="343"/>
    </row>
    <row r="845" spans="1:26" ht="10.5" customHeight="1" x14ac:dyDescent="0.2">
      <c r="A845" s="343"/>
      <c r="B845" s="343"/>
      <c r="C845" s="343"/>
      <c r="D845" s="343"/>
      <c r="E845" s="343"/>
      <c r="F845" s="343"/>
      <c r="G845" s="343"/>
      <c r="H845" s="343"/>
      <c r="I845" s="343"/>
      <c r="J845" s="343"/>
      <c r="K845" s="343"/>
      <c r="L845" s="343"/>
      <c r="M845" s="343"/>
      <c r="N845" s="343"/>
      <c r="O845" s="343"/>
      <c r="P845" s="343"/>
      <c r="Q845" s="343"/>
      <c r="R845" s="343"/>
      <c r="S845" s="343"/>
      <c r="T845" s="343"/>
      <c r="U845" s="343"/>
      <c r="V845" s="343"/>
      <c r="W845" s="343"/>
      <c r="X845" s="343"/>
      <c r="Y845" s="343"/>
      <c r="Z845" s="343"/>
    </row>
    <row r="846" spans="1:26" ht="10.5" customHeight="1" x14ac:dyDescent="0.2">
      <c r="A846" s="343"/>
      <c r="B846" s="343"/>
      <c r="C846" s="343"/>
      <c r="D846" s="343"/>
      <c r="E846" s="343"/>
      <c r="F846" s="343"/>
      <c r="G846" s="343"/>
      <c r="H846" s="343"/>
      <c r="I846" s="343"/>
      <c r="J846" s="343"/>
      <c r="K846" s="343"/>
      <c r="L846" s="343"/>
      <c r="M846" s="343"/>
      <c r="N846" s="343"/>
      <c r="O846" s="343"/>
      <c r="P846" s="343"/>
      <c r="Q846" s="343"/>
      <c r="R846" s="343"/>
      <c r="S846" s="343"/>
      <c r="T846" s="343"/>
      <c r="U846" s="343"/>
      <c r="V846" s="343"/>
      <c r="W846" s="343"/>
      <c r="X846" s="343"/>
      <c r="Y846" s="343"/>
      <c r="Z846" s="343"/>
    </row>
    <row r="847" spans="1:26" ht="10.5" customHeight="1" x14ac:dyDescent="0.2">
      <c r="A847" s="343"/>
      <c r="B847" s="343"/>
      <c r="C847" s="343"/>
      <c r="D847" s="343"/>
      <c r="E847" s="343"/>
      <c r="F847" s="343"/>
      <c r="G847" s="343"/>
      <c r="H847" s="343"/>
      <c r="I847" s="343"/>
      <c r="J847" s="343"/>
      <c r="K847" s="343"/>
      <c r="L847" s="343"/>
      <c r="M847" s="343"/>
      <c r="N847" s="343"/>
      <c r="O847" s="343"/>
      <c r="P847" s="343"/>
      <c r="Q847" s="343"/>
      <c r="R847" s="343"/>
      <c r="S847" s="343"/>
      <c r="T847" s="343"/>
      <c r="U847" s="343"/>
      <c r="V847" s="343"/>
      <c r="W847" s="343"/>
      <c r="X847" s="343"/>
      <c r="Y847" s="343"/>
      <c r="Z847" s="343"/>
    </row>
    <row r="848" spans="1:26" ht="10.5" customHeight="1" x14ac:dyDescent="0.2">
      <c r="A848" s="343"/>
      <c r="B848" s="343"/>
      <c r="C848" s="343"/>
      <c r="D848" s="343"/>
      <c r="E848" s="343"/>
      <c r="F848" s="343"/>
      <c r="G848" s="343"/>
      <c r="H848" s="343"/>
      <c r="I848" s="343"/>
      <c r="J848" s="343"/>
      <c r="K848" s="343"/>
      <c r="L848" s="343"/>
      <c r="M848" s="343"/>
      <c r="N848" s="343"/>
      <c r="O848" s="343"/>
      <c r="P848" s="343"/>
      <c r="Q848" s="343"/>
      <c r="R848" s="343"/>
      <c r="S848" s="343"/>
      <c r="T848" s="343"/>
      <c r="U848" s="343"/>
      <c r="V848" s="343"/>
      <c r="W848" s="343"/>
      <c r="X848" s="343"/>
      <c r="Y848" s="343"/>
      <c r="Z848" s="343"/>
    </row>
    <row r="849" spans="1:26" ht="10.5" customHeight="1" x14ac:dyDescent="0.2">
      <c r="A849" s="343"/>
      <c r="B849" s="343"/>
      <c r="C849" s="343"/>
      <c r="D849" s="343"/>
      <c r="E849" s="343"/>
      <c r="F849" s="343"/>
      <c r="G849" s="343"/>
      <c r="H849" s="343"/>
      <c r="I849" s="343"/>
      <c r="J849" s="343"/>
      <c r="K849" s="343"/>
      <c r="L849" s="343"/>
      <c r="M849" s="343"/>
      <c r="N849" s="343"/>
      <c r="O849" s="343"/>
      <c r="P849" s="343"/>
      <c r="Q849" s="343"/>
      <c r="R849" s="343"/>
      <c r="S849" s="343"/>
      <c r="T849" s="343"/>
      <c r="U849" s="343"/>
      <c r="V849" s="343"/>
      <c r="W849" s="343"/>
      <c r="X849" s="343"/>
      <c r="Y849" s="343"/>
      <c r="Z849" s="343"/>
    </row>
    <row r="850" spans="1:26" ht="10.5" customHeight="1" x14ac:dyDescent="0.2">
      <c r="A850" s="343"/>
      <c r="B850" s="343"/>
      <c r="C850" s="343"/>
      <c r="D850" s="343"/>
      <c r="E850" s="343"/>
      <c r="F850" s="343"/>
      <c r="G850" s="343"/>
      <c r="H850" s="343"/>
      <c r="I850" s="343"/>
      <c r="J850" s="343"/>
      <c r="K850" s="343"/>
      <c r="L850" s="343"/>
      <c r="M850" s="343"/>
      <c r="N850" s="343"/>
      <c r="O850" s="343"/>
      <c r="P850" s="343"/>
      <c r="Q850" s="343"/>
      <c r="R850" s="343"/>
      <c r="S850" s="343"/>
      <c r="T850" s="343"/>
      <c r="U850" s="343"/>
      <c r="V850" s="343"/>
      <c r="W850" s="343"/>
      <c r="X850" s="343"/>
      <c r="Y850" s="343"/>
      <c r="Z850" s="343"/>
    </row>
    <row r="851" spans="1:26" ht="10.5" customHeight="1" x14ac:dyDescent="0.2">
      <c r="A851" s="343"/>
      <c r="B851" s="343"/>
      <c r="C851" s="343"/>
      <c r="D851" s="343"/>
      <c r="E851" s="343"/>
      <c r="F851" s="343"/>
      <c r="G851" s="343"/>
      <c r="H851" s="343"/>
      <c r="I851" s="343"/>
      <c r="J851" s="343"/>
      <c r="K851" s="343"/>
      <c r="L851" s="343"/>
      <c r="M851" s="343"/>
      <c r="N851" s="343"/>
      <c r="O851" s="343"/>
      <c r="P851" s="343"/>
      <c r="Q851" s="343"/>
      <c r="R851" s="343"/>
      <c r="S851" s="343"/>
      <c r="T851" s="343"/>
      <c r="U851" s="343"/>
      <c r="V851" s="343"/>
      <c r="W851" s="343"/>
      <c r="X851" s="343"/>
      <c r="Y851" s="343"/>
      <c r="Z851" s="343"/>
    </row>
    <row r="852" spans="1:26" ht="10.5" customHeight="1" x14ac:dyDescent="0.2">
      <c r="A852" s="343"/>
      <c r="B852" s="343"/>
      <c r="C852" s="343"/>
      <c r="D852" s="343"/>
      <c r="E852" s="343"/>
      <c r="F852" s="343"/>
      <c r="G852" s="343"/>
      <c r="H852" s="343"/>
      <c r="I852" s="343"/>
      <c r="J852" s="343"/>
      <c r="K852" s="343"/>
      <c r="L852" s="343"/>
      <c r="M852" s="343"/>
      <c r="N852" s="343"/>
      <c r="O852" s="343"/>
      <c r="P852" s="343"/>
      <c r="Q852" s="343"/>
      <c r="R852" s="343"/>
      <c r="S852" s="343"/>
      <c r="T852" s="343"/>
      <c r="U852" s="343"/>
      <c r="V852" s="343"/>
      <c r="W852" s="343"/>
      <c r="X852" s="343"/>
      <c r="Y852" s="343"/>
      <c r="Z852" s="343"/>
    </row>
    <row r="853" spans="1:26" ht="10.5" customHeight="1" x14ac:dyDescent="0.2">
      <c r="A853" s="343"/>
      <c r="B853" s="343"/>
      <c r="C853" s="343"/>
      <c r="D853" s="343"/>
      <c r="E853" s="343"/>
      <c r="F853" s="343"/>
      <c r="G853" s="343"/>
      <c r="H853" s="343"/>
      <c r="I853" s="343"/>
      <c r="J853" s="343"/>
      <c r="K853" s="343"/>
      <c r="L853" s="343"/>
      <c r="M853" s="343"/>
      <c r="N853" s="343"/>
      <c r="O853" s="343"/>
      <c r="P853" s="343"/>
      <c r="Q853" s="343"/>
      <c r="R853" s="343"/>
      <c r="S853" s="343"/>
      <c r="T853" s="343"/>
      <c r="U853" s="343"/>
      <c r="V853" s="343"/>
      <c r="W853" s="343"/>
      <c r="X853" s="343"/>
      <c r="Y853" s="343"/>
      <c r="Z853" s="343"/>
    </row>
    <row r="854" spans="1:26" ht="10.5" customHeight="1" x14ac:dyDescent="0.2">
      <c r="A854" s="343"/>
      <c r="B854" s="343"/>
      <c r="C854" s="343"/>
      <c r="D854" s="343"/>
      <c r="E854" s="343"/>
      <c r="F854" s="343"/>
      <c r="G854" s="343"/>
      <c r="H854" s="343"/>
      <c r="I854" s="343"/>
      <c r="J854" s="343"/>
      <c r="K854" s="343"/>
      <c r="L854" s="343"/>
      <c r="M854" s="343"/>
      <c r="N854" s="343"/>
      <c r="O854" s="343"/>
      <c r="P854" s="343"/>
      <c r="Q854" s="343"/>
      <c r="R854" s="343"/>
      <c r="S854" s="343"/>
      <c r="T854" s="343"/>
      <c r="U854" s="343"/>
      <c r="V854" s="343"/>
      <c r="W854" s="343"/>
      <c r="X854" s="343"/>
      <c r="Y854" s="343"/>
      <c r="Z854" s="343"/>
    </row>
    <row r="855" spans="1:26" ht="10.5" customHeight="1" x14ac:dyDescent="0.2">
      <c r="A855" s="343"/>
      <c r="B855" s="343"/>
      <c r="C855" s="343"/>
      <c r="D855" s="343"/>
      <c r="E855" s="343"/>
      <c r="F855" s="343"/>
      <c r="G855" s="343"/>
      <c r="H855" s="343"/>
      <c r="I855" s="343"/>
      <c r="J855" s="343"/>
      <c r="K855" s="343"/>
      <c r="L855" s="343"/>
      <c r="M855" s="343"/>
      <c r="N855" s="343"/>
      <c r="O855" s="343"/>
      <c r="P855" s="343"/>
      <c r="Q855" s="343"/>
      <c r="R855" s="343"/>
      <c r="S855" s="343"/>
      <c r="T855" s="343"/>
      <c r="U855" s="343"/>
      <c r="V855" s="343"/>
      <c r="W855" s="343"/>
      <c r="X855" s="343"/>
      <c r="Y855" s="343"/>
      <c r="Z855" s="343"/>
    </row>
    <row r="856" spans="1:26" ht="10.5" customHeight="1" x14ac:dyDescent="0.2">
      <c r="A856" s="343"/>
      <c r="B856" s="343"/>
      <c r="C856" s="343"/>
      <c r="D856" s="343"/>
      <c r="E856" s="343"/>
      <c r="F856" s="343"/>
      <c r="G856" s="343"/>
      <c r="H856" s="343"/>
      <c r="I856" s="343"/>
      <c r="J856" s="343"/>
      <c r="K856" s="343"/>
      <c r="L856" s="343"/>
      <c r="M856" s="343"/>
      <c r="N856" s="343"/>
      <c r="O856" s="343"/>
      <c r="P856" s="343"/>
      <c r="Q856" s="343"/>
      <c r="R856" s="343"/>
      <c r="S856" s="343"/>
      <c r="T856" s="343"/>
      <c r="U856" s="343"/>
      <c r="V856" s="343"/>
      <c r="W856" s="343"/>
      <c r="X856" s="343"/>
      <c r="Y856" s="343"/>
      <c r="Z856" s="343"/>
    </row>
    <row r="857" spans="1:26" ht="10.5" customHeight="1" x14ac:dyDescent="0.2">
      <c r="A857" s="343"/>
      <c r="B857" s="343"/>
      <c r="C857" s="343"/>
      <c r="D857" s="343"/>
      <c r="E857" s="343"/>
      <c r="F857" s="343"/>
      <c r="G857" s="343"/>
      <c r="H857" s="343"/>
      <c r="I857" s="343"/>
      <c r="J857" s="343"/>
      <c r="K857" s="343"/>
      <c r="L857" s="343"/>
      <c r="M857" s="343"/>
      <c r="N857" s="343"/>
      <c r="O857" s="343"/>
      <c r="P857" s="343"/>
      <c r="Q857" s="343"/>
      <c r="R857" s="343"/>
      <c r="S857" s="343"/>
      <c r="T857" s="343"/>
      <c r="U857" s="343"/>
      <c r="V857" s="343"/>
      <c r="W857" s="343"/>
      <c r="X857" s="343"/>
      <c r="Y857" s="343"/>
      <c r="Z857" s="343"/>
    </row>
    <row r="858" spans="1:26" ht="10.5" customHeight="1" x14ac:dyDescent="0.2">
      <c r="A858" s="343"/>
      <c r="B858" s="343"/>
      <c r="C858" s="343"/>
      <c r="D858" s="343"/>
      <c r="E858" s="343"/>
      <c r="F858" s="343"/>
      <c r="G858" s="343"/>
      <c r="H858" s="343"/>
      <c r="I858" s="343"/>
      <c r="J858" s="343"/>
      <c r="K858" s="343"/>
      <c r="L858" s="343"/>
      <c r="M858" s="343"/>
      <c r="N858" s="343"/>
      <c r="O858" s="343"/>
      <c r="P858" s="343"/>
      <c r="Q858" s="343"/>
      <c r="R858" s="343"/>
      <c r="S858" s="343"/>
      <c r="T858" s="343"/>
      <c r="U858" s="343"/>
      <c r="V858" s="343"/>
      <c r="W858" s="343"/>
      <c r="X858" s="343"/>
      <c r="Y858" s="343"/>
      <c r="Z858" s="343"/>
    </row>
    <row r="859" spans="1:26" ht="10.5" customHeight="1" x14ac:dyDescent="0.2">
      <c r="A859" s="343"/>
      <c r="B859" s="343"/>
      <c r="C859" s="343"/>
      <c r="D859" s="343"/>
      <c r="E859" s="343"/>
      <c r="F859" s="343"/>
      <c r="G859" s="343"/>
      <c r="H859" s="343"/>
      <c r="I859" s="343"/>
      <c r="J859" s="343"/>
      <c r="K859" s="343"/>
      <c r="L859" s="343"/>
      <c r="M859" s="343"/>
      <c r="N859" s="343"/>
      <c r="O859" s="343"/>
      <c r="P859" s="343"/>
      <c r="Q859" s="343"/>
      <c r="R859" s="343"/>
      <c r="S859" s="343"/>
      <c r="T859" s="343"/>
      <c r="U859" s="343"/>
      <c r="V859" s="343"/>
      <c r="W859" s="343"/>
      <c r="X859" s="343"/>
      <c r="Y859" s="343"/>
      <c r="Z859" s="343"/>
    </row>
    <row r="860" spans="1:26" ht="10.5" customHeight="1" x14ac:dyDescent="0.2">
      <c r="A860" s="343"/>
      <c r="B860" s="343"/>
      <c r="C860" s="343"/>
      <c r="D860" s="343"/>
      <c r="E860" s="343"/>
      <c r="F860" s="343"/>
      <c r="G860" s="343"/>
      <c r="H860" s="343"/>
      <c r="I860" s="343"/>
      <c r="J860" s="343"/>
      <c r="K860" s="343"/>
      <c r="L860" s="343"/>
      <c r="M860" s="343"/>
      <c r="N860" s="343"/>
      <c r="O860" s="343"/>
      <c r="P860" s="343"/>
      <c r="Q860" s="343"/>
      <c r="R860" s="343"/>
      <c r="S860" s="343"/>
      <c r="T860" s="343"/>
      <c r="U860" s="343"/>
      <c r="V860" s="343"/>
      <c r="W860" s="343"/>
      <c r="X860" s="343"/>
      <c r="Y860" s="343"/>
      <c r="Z860" s="343"/>
    </row>
    <row r="861" spans="1:26" ht="10.5" customHeight="1" x14ac:dyDescent="0.2">
      <c r="A861" s="343"/>
      <c r="B861" s="343"/>
      <c r="C861" s="343"/>
      <c r="D861" s="343"/>
      <c r="E861" s="343"/>
      <c r="F861" s="343"/>
      <c r="G861" s="343"/>
      <c r="H861" s="343"/>
      <c r="I861" s="343"/>
      <c r="J861" s="343"/>
      <c r="K861" s="343"/>
      <c r="L861" s="343"/>
      <c r="M861" s="343"/>
      <c r="N861" s="343"/>
      <c r="O861" s="343"/>
      <c r="P861" s="343"/>
      <c r="Q861" s="343"/>
      <c r="R861" s="343"/>
      <c r="S861" s="343"/>
      <c r="T861" s="343"/>
      <c r="U861" s="343"/>
      <c r="V861" s="343"/>
      <c r="W861" s="343"/>
      <c r="X861" s="343"/>
      <c r="Y861" s="343"/>
      <c r="Z861" s="343"/>
    </row>
    <row r="862" spans="1:26" ht="10.5" customHeight="1" x14ac:dyDescent="0.2">
      <c r="A862" s="343"/>
      <c r="B862" s="343"/>
      <c r="C862" s="343"/>
      <c r="D862" s="343"/>
      <c r="E862" s="343"/>
      <c r="F862" s="343"/>
      <c r="G862" s="343"/>
      <c r="H862" s="343"/>
      <c r="I862" s="343"/>
      <c r="J862" s="343"/>
      <c r="K862" s="343"/>
      <c r="L862" s="343"/>
      <c r="M862" s="343"/>
      <c r="N862" s="343"/>
      <c r="O862" s="343"/>
      <c r="P862" s="343"/>
      <c r="Q862" s="343"/>
      <c r="R862" s="343"/>
      <c r="S862" s="343"/>
      <c r="T862" s="343"/>
      <c r="U862" s="343"/>
      <c r="V862" s="343"/>
      <c r="W862" s="343"/>
      <c r="X862" s="343"/>
      <c r="Y862" s="343"/>
      <c r="Z862" s="343"/>
    </row>
    <row r="863" spans="1:26" ht="10.5" customHeight="1" x14ac:dyDescent="0.2">
      <c r="A863" s="343"/>
      <c r="B863" s="343"/>
      <c r="C863" s="343"/>
      <c r="D863" s="343"/>
      <c r="E863" s="343"/>
      <c r="F863" s="343"/>
      <c r="G863" s="343"/>
      <c r="H863" s="343"/>
      <c r="I863" s="343"/>
      <c r="J863" s="343"/>
      <c r="K863" s="343"/>
      <c r="L863" s="343"/>
      <c r="M863" s="343"/>
      <c r="N863" s="343"/>
      <c r="O863" s="343"/>
      <c r="P863" s="343"/>
      <c r="Q863" s="343"/>
      <c r="R863" s="343"/>
      <c r="S863" s="343"/>
      <c r="T863" s="343"/>
      <c r="U863" s="343"/>
      <c r="V863" s="343"/>
      <c r="W863" s="343"/>
      <c r="X863" s="343"/>
      <c r="Y863" s="343"/>
      <c r="Z863" s="343"/>
    </row>
    <row r="864" spans="1:26" ht="10.5" customHeight="1" x14ac:dyDescent="0.2">
      <c r="A864" s="343"/>
      <c r="B864" s="343"/>
      <c r="C864" s="343"/>
      <c r="D864" s="343"/>
      <c r="E864" s="343"/>
      <c r="F864" s="343"/>
      <c r="G864" s="343"/>
      <c r="H864" s="343"/>
      <c r="I864" s="343"/>
      <c r="J864" s="343"/>
      <c r="K864" s="343"/>
      <c r="L864" s="343"/>
      <c r="M864" s="343"/>
      <c r="N864" s="343"/>
      <c r="O864" s="343"/>
      <c r="P864" s="343"/>
      <c r="Q864" s="343"/>
      <c r="R864" s="343"/>
      <c r="S864" s="343"/>
      <c r="T864" s="343"/>
      <c r="U864" s="343"/>
      <c r="V864" s="343"/>
      <c r="W864" s="343"/>
      <c r="X864" s="343"/>
      <c r="Y864" s="343"/>
      <c r="Z864" s="343"/>
    </row>
    <row r="865" spans="1:26" ht="10.5" customHeight="1" x14ac:dyDescent="0.2">
      <c r="A865" s="343"/>
      <c r="B865" s="343"/>
      <c r="C865" s="343"/>
      <c r="D865" s="343"/>
      <c r="E865" s="343"/>
      <c r="F865" s="343"/>
      <c r="G865" s="343"/>
      <c r="H865" s="343"/>
      <c r="I865" s="343"/>
      <c r="J865" s="343"/>
      <c r="K865" s="343"/>
      <c r="L865" s="343"/>
      <c r="M865" s="343"/>
      <c r="N865" s="343"/>
      <c r="O865" s="343"/>
      <c r="P865" s="343"/>
      <c r="Q865" s="343"/>
      <c r="R865" s="343"/>
      <c r="S865" s="343"/>
      <c r="T865" s="343"/>
      <c r="U865" s="343"/>
      <c r="V865" s="343"/>
      <c r="W865" s="343"/>
      <c r="X865" s="343"/>
      <c r="Y865" s="343"/>
      <c r="Z865" s="343"/>
    </row>
    <row r="866" spans="1:26" ht="10.5" customHeight="1" x14ac:dyDescent="0.2">
      <c r="A866" s="343"/>
      <c r="B866" s="343"/>
      <c r="C866" s="343"/>
      <c r="D866" s="343"/>
      <c r="E866" s="343"/>
      <c r="F866" s="343"/>
      <c r="G866" s="343"/>
      <c r="H866" s="343"/>
      <c r="I866" s="343"/>
      <c r="J866" s="343"/>
      <c r="K866" s="343"/>
      <c r="L866" s="343"/>
      <c r="M866" s="343"/>
      <c r="N866" s="343"/>
      <c r="O866" s="343"/>
      <c r="P866" s="343"/>
      <c r="Q866" s="343"/>
      <c r="R866" s="343"/>
      <c r="S866" s="343"/>
      <c r="T866" s="343"/>
      <c r="U866" s="343"/>
      <c r="V866" s="343"/>
      <c r="W866" s="343"/>
      <c r="X866" s="343"/>
      <c r="Y866" s="343"/>
      <c r="Z866" s="343"/>
    </row>
    <row r="867" spans="1:26" ht="10.5" customHeight="1" x14ac:dyDescent="0.2">
      <c r="A867" s="343"/>
      <c r="B867" s="343"/>
      <c r="C867" s="343"/>
      <c r="D867" s="343"/>
      <c r="E867" s="343"/>
      <c r="F867" s="343"/>
      <c r="G867" s="343"/>
      <c r="H867" s="343"/>
      <c r="I867" s="343"/>
      <c r="J867" s="343"/>
      <c r="K867" s="343"/>
      <c r="L867" s="343"/>
      <c r="M867" s="343"/>
      <c r="N867" s="343"/>
      <c r="O867" s="343"/>
      <c r="P867" s="343"/>
      <c r="Q867" s="343"/>
      <c r="R867" s="343"/>
      <c r="S867" s="343"/>
      <c r="T867" s="343"/>
      <c r="U867" s="343"/>
      <c r="V867" s="343"/>
      <c r="W867" s="343"/>
      <c r="X867" s="343"/>
      <c r="Y867" s="343"/>
      <c r="Z867" s="343"/>
    </row>
    <row r="868" spans="1:26" ht="10.5" customHeight="1" x14ac:dyDescent="0.2">
      <c r="A868" s="343"/>
      <c r="B868" s="343"/>
      <c r="C868" s="343"/>
      <c r="D868" s="343"/>
      <c r="E868" s="343"/>
      <c r="F868" s="343"/>
      <c r="G868" s="343"/>
      <c r="H868" s="343"/>
      <c r="I868" s="343"/>
      <c r="J868" s="343"/>
      <c r="K868" s="343"/>
      <c r="L868" s="343"/>
      <c r="M868" s="343"/>
      <c r="N868" s="343"/>
      <c r="O868" s="343"/>
      <c r="P868" s="343"/>
      <c r="Q868" s="343"/>
      <c r="R868" s="343"/>
      <c r="S868" s="343"/>
      <c r="T868" s="343"/>
      <c r="U868" s="343"/>
      <c r="V868" s="343"/>
      <c r="W868" s="343"/>
      <c r="X868" s="343"/>
      <c r="Y868" s="343"/>
      <c r="Z868" s="343"/>
    </row>
    <row r="869" spans="1:26" ht="10.5" customHeight="1" x14ac:dyDescent="0.2">
      <c r="A869" s="343"/>
      <c r="B869" s="343"/>
      <c r="C869" s="343"/>
      <c r="D869" s="343"/>
      <c r="E869" s="343"/>
      <c r="F869" s="343"/>
      <c r="G869" s="343"/>
      <c r="H869" s="343"/>
      <c r="I869" s="343"/>
      <c r="J869" s="343"/>
      <c r="K869" s="343"/>
      <c r="L869" s="343"/>
      <c r="M869" s="343"/>
      <c r="N869" s="343"/>
      <c r="O869" s="343"/>
      <c r="P869" s="343"/>
      <c r="Q869" s="343"/>
      <c r="R869" s="343"/>
      <c r="S869" s="343"/>
      <c r="T869" s="343"/>
      <c r="U869" s="343"/>
      <c r="V869" s="343"/>
      <c r="W869" s="343"/>
      <c r="X869" s="343"/>
      <c r="Y869" s="343"/>
      <c r="Z869" s="343"/>
    </row>
    <row r="870" spans="1:26" ht="10.5" customHeight="1" x14ac:dyDescent="0.2">
      <c r="A870" s="343"/>
      <c r="B870" s="343"/>
      <c r="C870" s="343"/>
      <c r="D870" s="343"/>
      <c r="E870" s="343"/>
      <c r="F870" s="343"/>
      <c r="G870" s="343"/>
      <c r="H870" s="343"/>
      <c r="I870" s="343"/>
      <c r="J870" s="343"/>
      <c r="K870" s="343"/>
      <c r="L870" s="343"/>
      <c r="M870" s="343"/>
      <c r="N870" s="343"/>
      <c r="O870" s="343"/>
      <c r="P870" s="343"/>
      <c r="Q870" s="343"/>
      <c r="R870" s="343"/>
      <c r="S870" s="343"/>
      <c r="T870" s="343"/>
      <c r="U870" s="343"/>
      <c r="V870" s="343"/>
      <c r="W870" s="343"/>
      <c r="X870" s="343"/>
      <c r="Y870" s="343"/>
      <c r="Z870" s="343"/>
    </row>
    <row r="871" spans="1:26" ht="10.5" customHeight="1" x14ac:dyDescent="0.2">
      <c r="A871" s="343"/>
      <c r="B871" s="343"/>
      <c r="C871" s="343"/>
      <c r="D871" s="343"/>
      <c r="E871" s="343"/>
      <c r="F871" s="343"/>
      <c r="G871" s="343"/>
      <c r="H871" s="343"/>
      <c r="I871" s="343"/>
      <c r="J871" s="343"/>
      <c r="K871" s="343"/>
      <c r="L871" s="343"/>
      <c r="M871" s="343"/>
      <c r="N871" s="343"/>
      <c r="O871" s="343"/>
      <c r="P871" s="343"/>
      <c r="Q871" s="343"/>
      <c r="R871" s="343"/>
      <c r="S871" s="343"/>
      <c r="T871" s="343"/>
      <c r="U871" s="343"/>
      <c r="V871" s="343"/>
      <c r="W871" s="343"/>
      <c r="X871" s="343"/>
      <c r="Y871" s="343"/>
      <c r="Z871" s="343"/>
    </row>
    <row r="872" spans="1:26" ht="10.5" customHeight="1" x14ac:dyDescent="0.2">
      <c r="A872" s="343"/>
      <c r="B872" s="343"/>
      <c r="C872" s="343"/>
      <c r="D872" s="343"/>
      <c r="E872" s="343"/>
      <c r="F872" s="343"/>
      <c r="G872" s="343"/>
      <c r="H872" s="343"/>
      <c r="I872" s="343"/>
      <c r="J872" s="343"/>
      <c r="K872" s="343"/>
      <c r="L872" s="343"/>
      <c r="M872" s="343"/>
      <c r="N872" s="343"/>
      <c r="O872" s="343"/>
      <c r="P872" s="343"/>
      <c r="Q872" s="343"/>
      <c r="R872" s="343"/>
      <c r="S872" s="343"/>
      <c r="T872" s="343"/>
      <c r="U872" s="343"/>
      <c r="V872" s="343"/>
      <c r="W872" s="343"/>
      <c r="X872" s="343"/>
      <c r="Y872" s="343"/>
      <c r="Z872" s="343"/>
    </row>
    <row r="873" spans="1:26" ht="10.5" customHeight="1" x14ac:dyDescent="0.2">
      <c r="A873" s="343"/>
      <c r="B873" s="343"/>
      <c r="C873" s="343"/>
      <c r="D873" s="343"/>
      <c r="E873" s="343"/>
      <c r="F873" s="343"/>
      <c r="G873" s="343"/>
      <c r="H873" s="343"/>
      <c r="I873" s="343"/>
      <c r="J873" s="343"/>
      <c r="K873" s="343"/>
      <c r="L873" s="343"/>
      <c r="M873" s="343"/>
      <c r="N873" s="343"/>
      <c r="O873" s="343"/>
      <c r="P873" s="343"/>
      <c r="Q873" s="343"/>
      <c r="R873" s="343"/>
      <c r="S873" s="343"/>
      <c r="T873" s="343"/>
      <c r="U873" s="343"/>
      <c r="V873" s="343"/>
      <c r="W873" s="343"/>
      <c r="X873" s="343"/>
      <c r="Y873" s="343"/>
      <c r="Z873" s="343"/>
    </row>
    <row r="874" spans="1:26" ht="10.5" customHeight="1" x14ac:dyDescent="0.2">
      <c r="A874" s="343"/>
      <c r="B874" s="343"/>
      <c r="C874" s="343"/>
      <c r="D874" s="343"/>
      <c r="E874" s="343"/>
      <c r="F874" s="343"/>
      <c r="G874" s="343"/>
      <c r="H874" s="343"/>
      <c r="I874" s="343"/>
      <c r="J874" s="343"/>
      <c r="K874" s="343"/>
      <c r="L874" s="343"/>
      <c r="M874" s="343"/>
      <c r="N874" s="343"/>
      <c r="O874" s="343"/>
      <c r="P874" s="343"/>
      <c r="Q874" s="343"/>
      <c r="R874" s="343"/>
      <c r="S874" s="343"/>
      <c r="T874" s="343"/>
      <c r="U874" s="343"/>
      <c r="V874" s="343"/>
      <c r="W874" s="343"/>
      <c r="X874" s="343"/>
      <c r="Y874" s="343"/>
      <c r="Z874" s="343"/>
    </row>
    <row r="875" spans="1:26" ht="10.5" customHeight="1" x14ac:dyDescent="0.2">
      <c r="A875" s="343"/>
      <c r="B875" s="343"/>
      <c r="C875" s="343"/>
      <c r="D875" s="343"/>
      <c r="E875" s="343"/>
      <c r="F875" s="343"/>
      <c r="G875" s="343"/>
      <c r="H875" s="343"/>
      <c r="I875" s="343"/>
      <c r="J875" s="343"/>
      <c r="K875" s="343"/>
      <c r="L875" s="343"/>
      <c r="M875" s="343"/>
      <c r="N875" s="343"/>
      <c r="O875" s="343"/>
      <c r="P875" s="343"/>
      <c r="Q875" s="343"/>
      <c r="R875" s="343"/>
      <c r="S875" s="343"/>
      <c r="T875" s="343"/>
      <c r="U875" s="343"/>
      <c r="V875" s="343"/>
      <c r="W875" s="343"/>
      <c r="X875" s="343"/>
      <c r="Y875" s="343"/>
      <c r="Z875" s="343"/>
    </row>
    <row r="876" spans="1:26" ht="10.5" customHeight="1" x14ac:dyDescent="0.2">
      <c r="A876" s="343"/>
      <c r="B876" s="343"/>
      <c r="C876" s="343"/>
      <c r="D876" s="343"/>
      <c r="E876" s="343"/>
      <c r="F876" s="343"/>
      <c r="G876" s="343"/>
      <c r="H876" s="343"/>
      <c r="I876" s="343"/>
      <c r="J876" s="343"/>
      <c r="K876" s="343"/>
      <c r="L876" s="343"/>
      <c r="M876" s="343"/>
      <c r="N876" s="343"/>
      <c r="O876" s="343"/>
      <c r="P876" s="343"/>
      <c r="Q876" s="343"/>
      <c r="R876" s="343"/>
      <c r="S876" s="343"/>
      <c r="T876" s="343"/>
      <c r="U876" s="343"/>
      <c r="V876" s="343"/>
      <c r="W876" s="343"/>
      <c r="X876" s="343"/>
      <c r="Y876" s="343"/>
      <c r="Z876" s="343"/>
    </row>
    <row r="877" spans="1:26" ht="10.5" customHeight="1" x14ac:dyDescent="0.2">
      <c r="A877" s="343"/>
      <c r="B877" s="343"/>
      <c r="C877" s="343"/>
      <c r="D877" s="343"/>
      <c r="E877" s="343"/>
      <c r="F877" s="343"/>
      <c r="G877" s="343"/>
      <c r="H877" s="343"/>
      <c r="I877" s="343"/>
      <c r="J877" s="343"/>
      <c r="K877" s="343"/>
      <c r="L877" s="343"/>
      <c r="M877" s="343"/>
      <c r="N877" s="343"/>
      <c r="O877" s="343"/>
      <c r="P877" s="343"/>
      <c r="Q877" s="343"/>
      <c r="R877" s="343"/>
      <c r="S877" s="343"/>
      <c r="T877" s="343"/>
      <c r="U877" s="343"/>
      <c r="V877" s="343"/>
      <c r="W877" s="343"/>
      <c r="X877" s="343"/>
      <c r="Y877" s="343"/>
      <c r="Z877" s="343"/>
    </row>
    <row r="878" spans="1:26" ht="10.5" customHeight="1" x14ac:dyDescent="0.2">
      <c r="A878" s="343"/>
      <c r="B878" s="343"/>
      <c r="C878" s="343"/>
      <c r="D878" s="343"/>
      <c r="E878" s="343"/>
      <c r="F878" s="343"/>
      <c r="G878" s="343"/>
      <c r="H878" s="343"/>
      <c r="I878" s="343"/>
      <c r="J878" s="343"/>
      <c r="K878" s="343"/>
      <c r="L878" s="343"/>
      <c r="M878" s="343"/>
      <c r="N878" s="343"/>
      <c r="O878" s="343"/>
      <c r="P878" s="343"/>
      <c r="Q878" s="343"/>
      <c r="R878" s="343"/>
      <c r="S878" s="343"/>
      <c r="T878" s="343"/>
      <c r="U878" s="343"/>
      <c r="V878" s="343"/>
      <c r="W878" s="343"/>
      <c r="X878" s="343"/>
      <c r="Y878" s="343"/>
      <c r="Z878" s="343"/>
    </row>
    <row r="879" spans="1:26" ht="10.5" customHeight="1" x14ac:dyDescent="0.2">
      <c r="A879" s="343"/>
      <c r="B879" s="343"/>
      <c r="C879" s="343"/>
      <c r="D879" s="343"/>
      <c r="E879" s="343"/>
      <c r="F879" s="343"/>
      <c r="G879" s="343"/>
      <c r="H879" s="343"/>
      <c r="I879" s="343"/>
      <c r="J879" s="343"/>
      <c r="K879" s="343"/>
      <c r="L879" s="343"/>
      <c r="M879" s="343"/>
      <c r="N879" s="343"/>
      <c r="O879" s="343"/>
      <c r="P879" s="343"/>
      <c r="Q879" s="343"/>
      <c r="R879" s="343"/>
      <c r="S879" s="343"/>
      <c r="T879" s="343"/>
      <c r="U879" s="343"/>
      <c r="V879" s="343"/>
      <c r="W879" s="343"/>
      <c r="X879" s="343"/>
      <c r="Y879" s="343"/>
      <c r="Z879" s="343"/>
    </row>
    <row r="880" spans="1:26" ht="10.5" customHeight="1" x14ac:dyDescent="0.2">
      <c r="A880" s="343"/>
      <c r="B880" s="343"/>
      <c r="C880" s="343"/>
      <c r="D880" s="343"/>
      <c r="E880" s="343"/>
      <c r="F880" s="343"/>
      <c r="G880" s="343"/>
      <c r="H880" s="343"/>
      <c r="I880" s="343"/>
      <c r="J880" s="343"/>
      <c r="K880" s="343"/>
      <c r="L880" s="343"/>
      <c r="M880" s="343"/>
      <c r="N880" s="343"/>
      <c r="O880" s="343"/>
      <c r="P880" s="343"/>
      <c r="Q880" s="343"/>
      <c r="R880" s="343"/>
      <c r="S880" s="343"/>
      <c r="T880" s="343"/>
      <c r="U880" s="343"/>
      <c r="V880" s="343"/>
      <c r="W880" s="343"/>
      <c r="X880" s="343"/>
      <c r="Y880" s="343"/>
      <c r="Z880" s="343"/>
    </row>
    <row r="881" spans="1:26" ht="10.5" customHeight="1" x14ac:dyDescent="0.2">
      <c r="A881" s="343"/>
      <c r="B881" s="343"/>
      <c r="C881" s="343"/>
      <c r="D881" s="343"/>
      <c r="E881" s="343"/>
      <c r="F881" s="343"/>
      <c r="G881" s="343"/>
      <c r="H881" s="343"/>
      <c r="I881" s="343"/>
      <c r="J881" s="343"/>
      <c r="K881" s="343"/>
      <c r="L881" s="343"/>
      <c r="M881" s="343"/>
      <c r="N881" s="343"/>
      <c r="O881" s="343"/>
      <c r="P881" s="343"/>
      <c r="Q881" s="343"/>
      <c r="R881" s="343"/>
      <c r="S881" s="343"/>
      <c r="T881" s="343"/>
      <c r="U881" s="343"/>
      <c r="V881" s="343"/>
      <c r="W881" s="343"/>
      <c r="X881" s="343"/>
      <c r="Y881" s="343"/>
      <c r="Z881" s="343"/>
    </row>
    <row r="882" spans="1:26" ht="10.5" customHeight="1" x14ac:dyDescent="0.2">
      <c r="A882" s="343"/>
      <c r="B882" s="343"/>
      <c r="C882" s="343"/>
      <c r="D882" s="343"/>
      <c r="E882" s="343"/>
      <c r="F882" s="343"/>
      <c r="G882" s="343"/>
      <c r="H882" s="343"/>
      <c r="I882" s="343"/>
      <c r="J882" s="343"/>
      <c r="K882" s="343"/>
      <c r="L882" s="343"/>
      <c r="M882" s="343"/>
      <c r="N882" s="343"/>
      <c r="O882" s="343"/>
      <c r="P882" s="343"/>
      <c r="Q882" s="343"/>
      <c r="R882" s="343"/>
      <c r="S882" s="343"/>
      <c r="T882" s="343"/>
      <c r="U882" s="343"/>
      <c r="V882" s="343"/>
      <c r="W882" s="343"/>
      <c r="X882" s="343"/>
      <c r="Y882" s="343"/>
      <c r="Z882" s="343"/>
    </row>
    <row r="883" spans="1:26" ht="10.5" customHeight="1" x14ac:dyDescent="0.2">
      <c r="A883" s="343"/>
      <c r="B883" s="343"/>
      <c r="C883" s="343"/>
      <c r="D883" s="343"/>
      <c r="E883" s="343"/>
      <c r="F883" s="343"/>
      <c r="G883" s="343"/>
      <c r="H883" s="343"/>
      <c r="I883" s="343"/>
      <c r="J883" s="343"/>
      <c r="K883" s="343"/>
      <c r="L883" s="343"/>
      <c r="M883" s="343"/>
      <c r="N883" s="343"/>
      <c r="O883" s="343"/>
      <c r="P883" s="343"/>
      <c r="Q883" s="343"/>
      <c r="R883" s="343"/>
      <c r="S883" s="343"/>
      <c r="T883" s="343"/>
      <c r="U883" s="343"/>
      <c r="V883" s="343"/>
      <c r="W883" s="343"/>
      <c r="X883" s="343"/>
      <c r="Y883" s="343"/>
      <c r="Z883" s="343"/>
    </row>
    <row r="884" spans="1:26" ht="10.5" customHeight="1" x14ac:dyDescent="0.2">
      <c r="A884" s="343"/>
      <c r="B884" s="343"/>
      <c r="C884" s="343"/>
      <c r="D884" s="343"/>
      <c r="E884" s="343"/>
      <c r="F884" s="343"/>
      <c r="G884" s="343"/>
      <c r="H884" s="343"/>
      <c r="I884" s="343"/>
      <c r="J884" s="343"/>
      <c r="K884" s="343"/>
      <c r="L884" s="343"/>
      <c r="M884" s="343"/>
      <c r="N884" s="343"/>
      <c r="O884" s="343"/>
      <c r="P884" s="343"/>
      <c r="Q884" s="343"/>
      <c r="R884" s="343"/>
      <c r="S884" s="343"/>
      <c r="T884" s="343"/>
      <c r="U884" s="343"/>
      <c r="V884" s="343"/>
      <c r="W884" s="343"/>
      <c r="X884" s="343"/>
      <c r="Y884" s="343"/>
      <c r="Z884" s="343"/>
    </row>
    <row r="885" spans="1:26" ht="10.5" customHeight="1" x14ac:dyDescent="0.2">
      <c r="A885" s="343"/>
      <c r="B885" s="343"/>
      <c r="C885" s="343"/>
      <c r="D885" s="343"/>
      <c r="E885" s="343"/>
      <c r="F885" s="343"/>
      <c r="G885" s="343"/>
      <c r="H885" s="343"/>
      <c r="I885" s="343"/>
      <c r="J885" s="343"/>
      <c r="K885" s="343"/>
      <c r="L885" s="343"/>
      <c r="M885" s="343"/>
      <c r="N885" s="343"/>
      <c r="O885" s="343"/>
      <c r="P885" s="343"/>
      <c r="Q885" s="343"/>
      <c r="R885" s="343"/>
      <c r="S885" s="343"/>
      <c r="T885" s="343"/>
      <c r="U885" s="343"/>
      <c r="V885" s="343"/>
      <c r="W885" s="343"/>
      <c r="X885" s="343"/>
      <c r="Y885" s="343"/>
      <c r="Z885" s="343"/>
    </row>
    <row r="886" spans="1:26" ht="10.5" customHeight="1" x14ac:dyDescent="0.2">
      <c r="A886" s="343"/>
      <c r="B886" s="343"/>
      <c r="C886" s="343"/>
      <c r="D886" s="343"/>
      <c r="E886" s="343"/>
      <c r="F886" s="343"/>
      <c r="G886" s="343"/>
      <c r="H886" s="343"/>
      <c r="I886" s="343"/>
      <c r="J886" s="343"/>
      <c r="K886" s="343"/>
      <c r="L886" s="343"/>
      <c r="M886" s="343"/>
      <c r="N886" s="343"/>
      <c r="O886" s="343"/>
      <c r="P886" s="343"/>
      <c r="Q886" s="343"/>
      <c r="R886" s="343"/>
      <c r="S886" s="343"/>
      <c r="T886" s="343"/>
      <c r="U886" s="343"/>
      <c r="V886" s="343"/>
      <c r="W886" s="343"/>
      <c r="X886" s="343"/>
      <c r="Y886" s="343"/>
      <c r="Z886" s="343"/>
    </row>
    <row r="887" spans="1:26" ht="10.5" customHeight="1" x14ac:dyDescent="0.2">
      <c r="A887" s="343"/>
      <c r="B887" s="343"/>
      <c r="C887" s="343"/>
      <c r="D887" s="343"/>
      <c r="E887" s="343"/>
      <c r="F887" s="343"/>
      <c r="G887" s="343"/>
      <c r="H887" s="343"/>
      <c r="I887" s="343"/>
      <c r="J887" s="343"/>
      <c r="K887" s="343"/>
      <c r="L887" s="343"/>
      <c r="M887" s="343"/>
      <c r="N887" s="343"/>
      <c r="O887" s="343"/>
      <c r="P887" s="343"/>
      <c r="Q887" s="343"/>
      <c r="R887" s="343"/>
      <c r="S887" s="343"/>
      <c r="T887" s="343"/>
      <c r="U887" s="343"/>
      <c r="V887" s="343"/>
      <c r="W887" s="343"/>
      <c r="X887" s="343"/>
      <c r="Y887" s="343"/>
      <c r="Z887" s="343"/>
    </row>
    <row r="888" spans="1:26" ht="10.5" customHeight="1" x14ac:dyDescent="0.2">
      <c r="A888" s="343"/>
      <c r="B888" s="343"/>
      <c r="C888" s="343"/>
      <c r="D888" s="343"/>
      <c r="E888" s="343"/>
      <c r="F888" s="343"/>
      <c r="G888" s="343"/>
      <c r="H888" s="343"/>
      <c r="I888" s="343"/>
      <c r="J888" s="343"/>
      <c r="K888" s="343"/>
      <c r="L888" s="343"/>
      <c r="M888" s="343"/>
      <c r="N888" s="343"/>
      <c r="O888" s="343"/>
      <c r="P888" s="343"/>
      <c r="Q888" s="343"/>
      <c r="R888" s="343"/>
      <c r="S888" s="343"/>
      <c r="T888" s="343"/>
      <c r="U888" s="343"/>
      <c r="V888" s="343"/>
      <c r="W888" s="343"/>
      <c r="X888" s="343"/>
      <c r="Y888" s="343"/>
      <c r="Z888" s="343"/>
    </row>
    <row r="889" spans="1:26" ht="10.5" customHeight="1" x14ac:dyDescent="0.2">
      <c r="A889" s="343"/>
      <c r="B889" s="343"/>
      <c r="C889" s="343"/>
      <c r="D889" s="343"/>
      <c r="E889" s="343"/>
      <c r="F889" s="343"/>
      <c r="G889" s="343"/>
      <c r="H889" s="343"/>
      <c r="I889" s="343"/>
      <c r="J889" s="343"/>
      <c r="K889" s="343"/>
      <c r="L889" s="343"/>
      <c r="M889" s="343"/>
      <c r="N889" s="343"/>
      <c r="O889" s="343"/>
      <c r="P889" s="343"/>
      <c r="Q889" s="343"/>
      <c r="R889" s="343"/>
      <c r="S889" s="343"/>
      <c r="T889" s="343"/>
      <c r="U889" s="343"/>
      <c r="V889" s="343"/>
      <c r="W889" s="343"/>
      <c r="X889" s="343"/>
      <c r="Y889" s="343"/>
      <c r="Z889" s="343"/>
    </row>
    <row r="890" spans="1:26" ht="10.5" customHeight="1" x14ac:dyDescent="0.2">
      <c r="A890" s="343"/>
      <c r="B890" s="343"/>
      <c r="C890" s="343"/>
      <c r="D890" s="343"/>
      <c r="E890" s="343"/>
      <c r="F890" s="343"/>
      <c r="G890" s="343"/>
      <c r="H890" s="343"/>
      <c r="I890" s="343"/>
      <c r="J890" s="343"/>
      <c r="K890" s="343"/>
      <c r="L890" s="343"/>
      <c r="M890" s="343"/>
      <c r="N890" s="343"/>
      <c r="O890" s="343"/>
      <c r="P890" s="343"/>
      <c r="Q890" s="343"/>
      <c r="R890" s="343"/>
      <c r="S890" s="343"/>
      <c r="T890" s="343"/>
      <c r="U890" s="343"/>
      <c r="V890" s="343"/>
      <c r="W890" s="343"/>
      <c r="X890" s="343"/>
      <c r="Y890" s="343"/>
      <c r="Z890" s="343"/>
    </row>
    <row r="891" spans="1:26" ht="10.5" customHeight="1" x14ac:dyDescent="0.2">
      <c r="A891" s="343"/>
      <c r="B891" s="343"/>
      <c r="C891" s="343"/>
      <c r="D891" s="343"/>
      <c r="E891" s="343"/>
      <c r="F891" s="343"/>
      <c r="G891" s="343"/>
      <c r="H891" s="343"/>
      <c r="I891" s="343"/>
      <c r="J891" s="343"/>
      <c r="K891" s="343"/>
      <c r="L891" s="343"/>
      <c r="M891" s="343"/>
      <c r="N891" s="343"/>
      <c r="O891" s="343"/>
      <c r="P891" s="343"/>
      <c r="Q891" s="343"/>
      <c r="R891" s="343"/>
      <c r="S891" s="343"/>
      <c r="T891" s="343"/>
      <c r="U891" s="343"/>
      <c r="V891" s="343"/>
      <c r="W891" s="343"/>
      <c r="X891" s="343"/>
      <c r="Y891" s="343"/>
      <c r="Z891" s="343"/>
    </row>
    <row r="892" spans="1:26" ht="10.5" customHeight="1" x14ac:dyDescent="0.2">
      <c r="A892" s="343"/>
      <c r="B892" s="343"/>
      <c r="C892" s="343"/>
      <c r="D892" s="343"/>
      <c r="E892" s="343"/>
      <c r="F892" s="343"/>
      <c r="G892" s="343"/>
      <c r="H892" s="343"/>
      <c r="I892" s="343"/>
      <c r="J892" s="343"/>
      <c r="K892" s="343"/>
      <c r="L892" s="343"/>
      <c r="M892" s="343"/>
      <c r="N892" s="343"/>
      <c r="O892" s="343"/>
      <c r="P892" s="343"/>
      <c r="Q892" s="343"/>
      <c r="R892" s="343"/>
      <c r="S892" s="343"/>
      <c r="T892" s="343"/>
      <c r="U892" s="343"/>
      <c r="V892" s="343"/>
      <c r="W892" s="343"/>
      <c r="X892" s="343"/>
      <c r="Y892" s="343"/>
      <c r="Z892" s="343"/>
    </row>
    <row r="893" spans="1:26" ht="10.5" customHeight="1" x14ac:dyDescent="0.2">
      <c r="A893" s="343"/>
      <c r="B893" s="343"/>
      <c r="C893" s="343"/>
      <c r="D893" s="343"/>
      <c r="E893" s="343"/>
      <c r="F893" s="343"/>
      <c r="G893" s="343"/>
      <c r="H893" s="343"/>
      <c r="I893" s="343"/>
      <c r="J893" s="343"/>
      <c r="K893" s="343"/>
      <c r="L893" s="343"/>
      <c r="M893" s="343"/>
      <c r="N893" s="343"/>
      <c r="O893" s="343"/>
      <c r="P893" s="343"/>
      <c r="Q893" s="343"/>
      <c r="R893" s="343"/>
      <c r="S893" s="343"/>
      <c r="T893" s="343"/>
      <c r="U893" s="343"/>
      <c r="V893" s="343"/>
      <c r="W893" s="343"/>
      <c r="X893" s="343"/>
      <c r="Y893" s="343"/>
      <c r="Z893" s="343"/>
    </row>
    <row r="894" spans="1:26" ht="10.5" customHeight="1" x14ac:dyDescent="0.2">
      <c r="A894" s="343"/>
      <c r="B894" s="343"/>
      <c r="C894" s="343"/>
      <c r="D894" s="343"/>
      <c r="E894" s="343"/>
      <c r="F894" s="343"/>
      <c r="G894" s="343"/>
      <c r="H894" s="343"/>
      <c r="I894" s="343"/>
      <c r="J894" s="343"/>
      <c r="K894" s="343"/>
      <c r="L894" s="343"/>
      <c r="M894" s="343"/>
      <c r="N894" s="343"/>
      <c r="O894" s="343"/>
      <c r="P894" s="343"/>
      <c r="Q894" s="343"/>
      <c r="R894" s="343"/>
      <c r="S894" s="343"/>
      <c r="T894" s="343"/>
      <c r="U894" s="343"/>
      <c r="V894" s="343"/>
      <c r="W894" s="343"/>
      <c r="X894" s="343"/>
      <c r="Y894" s="343"/>
      <c r="Z894" s="343"/>
    </row>
    <row r="895" spans="1:26" ht="10.5" customHeight="1" x14ac:dyDescent="0.2">
      <c r="A895" s="343"/>
      <c r="B895" s="343"/>
      <c r="C895" s="343"/>
      <c r="D895" s="343"/>
      <c r="E895" s="343"/>
      <c r="F895" s="343"/>
      <c r="G895" s="343"/>
      <c r="H895" s="343"/>
      <c r="I895" s="343"/>
      <c r="J895" s="343"/>
      <c r="K895" s="343"/>
      <c r="L895" s="343"/>
      <c r="M895" s="343"/>
      <c r="N895" s="343"/>
      <c r="O895" s="343"/>
      <c r="P895" s="343"/>
      <c r="Q895" s="343"/>
      <c r="R895" s="343"/>
      <c r="S895" s="343"/>
      <c r="T895" s="343"/>
      <c r="U895" s="343"/>
      <c r="V895" s="343"/>
      <c r="W895" s="343"/>
      <c r="X895" s="343"/>
      <c r="Y895" s="343"/>
      <c r="Z895" s="343"/>
    </row>
    <row r="896" spans="1:26" ht="10.5" customHeight="1" x14ac:dyDescent="0.2">
      <c r="A896" s="343"/>
      <c r="B896" s="343"/>
      <c r="C896" s="343"/>
      <c r="D896" s="343"/>
      <c r="E896" s="343"/>
      <c r="F896" s="343"/>
      <c r="G896" s="343"/>
      <c r="H896" s="343"/>
      <c r="I896" s="343"/>
      <c r="J896" s="343"/>
      <c r="K896" s="343"/>
      <c r="L896" s="343"/>
      <c r="M896" s="343"/>
      <c r="N896" s="343"/>
      <c r="O896" s="343"/>
      <c r="P896" s="343"/>
      <c r="Q896" s="343"/>
      <c r="R896" s="343"/>
      <c r="S896" s="343"/>
      <c r="T896" s="343"/>
      <c r="U896" s="343"/>
      <c r="V896" s="343"/>
      <c r="W896" s="343"/>
      <c r="X896" s="343"/>
      <c r="Y896" s="343"/>
      <c r="Z896" s="343"/>
    </row>
    <row r="897" spans="1:26" ht="10.5" customHeight="1" x14ac:dyDescent="0.2">
      <c r="A897" s="343"/>
      <c r="B897" s="343"/>
      <c r="C897" s="343"/>
      <c r="D897" s="343"/>
      <c r="E897" s="343"/>
      <c r="F897" s="343"/>
      <c r="G897" s="343"/>
      <c r="H897" s="343"/>
      <c r="I897" s="343"/>
      <c r="J897" s="343"/>
      <c r="K897" s="343"/>
      <c r="L897" s="343"/>
      <c r="M897" s="343"/>
      <c r="N897" s="343"/>
      <c r="O897" s="343"/>
      <c r="P897" s="343"/>
      <c r="Q897" s="343"/>
      <c r="R897" s="343"/>
      <c r="S897" s="343"/>
      <c r="T897" s="343"/>
      <c r="U897" s="343"/>
      <c r="V897" s="343"/>
      <c r="W897" s="343"/>
      <c r="X897" s="343"/>
      <c r="Y897" s="343"/>
      <c r="Z897" s="343"/>
    </row>
    <row r="898" spans="1:26" ht="10.5" customHeight="1" x14ac:dyDescent="0.2">
      <c r="A898" s="343"/>
      <c r="B898" s="343"/>
      <c r="C898" s="343"/>
      <c r="D898" s="343"/>
      <c r="E898" s="343"/>
      <c r="F898" s="343"/>
      <c r="G898" s="343"/>
      <c r="H898" s="343"/>
      <c r="I898" s="343"/>
      <c r="J898" s="343"/>
      <c r="K898" s="343"/>
      <c r="L898" s="343"/>
      <c r="M898" s="343"/>
      <c r="N898" s="343"/>
      <c r="O898" s="343"/>
      <c r="P898" s="343"/>
      <c r="Q898" s="343"/>
      <c r="R898" s="343"/>
      <c r="S898" s="343"/>
      <c r="T898" s="343"/>
      <c r="U898" s="343"/>
      <c r="V898" s="343"/>
      <c r="W898" s="343"/>
      <c r="X898" s="343"/>
      <c r="Y898" s="343"/>
      <c r="Z898" s="343"/>
    </row>
    <row r="899" spans="1:26" ht="10.5" customHeight="1" x14ac:dyDescent="0.2">
      <c r="A899" s="343"/>
      <c r="B899" s="343"/>
      <c r="C899" s="343"/>
      <c r="D899" s="343"/>
      <c r="E899" s="343"/>
      <c r="F899" s="343"/>
      <c r="G899" s="343"/>
      <c r="H899" s="343"/>
      <c r="I899" s="343"/>
      <c r="J899" s="343"/>
      <c r="K899" s="343"/>
      <c r="L899" s="343"/>
      <c r="M899" s="343"/>
      <c r="N899" s="343"/>
      <c r="O899" s="343"/>
      <c r="P899" s="343"/>
      <c r="Q899" s="343"/>
      <c r="R899" s="343"/>
      <c r="S899" s="343"/>
      <c r="T899" s="343"/>
      <c r="U899" s="343"/>
      <c r="V899" s="343"/>
      <c r="W899" s="343"/>
      <c r="X899" s="343"/>
      <c r="Y899" s="343"/>
      <c r="Z899" s="343"/>
    </row>
    <row r="900" spans="1:26" ht="10.5" customHeight="1" x14ac:dyDescent="0.2">
      <c r="A900" s="343"/>
      <c r="B900" s="343"/>
      <c r="C900" s="343"/>
      <c r="D900" s="343"/>
      <c r="E900" s="343"/>
      <c r="F900" s="343"/>
      <c r="G900" s="343"/>
      <c r="H900" s="343"/>
      <c r="I900" s="343"/>
      <c r="J900" s="343"/>
      <c r="K900" s="343"/>
      <c r="L900" s="343"/>
      <c r="M900" s="343"/>
      <c r="N900" s="343"/>
      <c r="O900" s="343"/>
      <c r="P900" s="343"/>
      <c r="Q900" s="343"/>
      <c r="R900" s="343"/>
      <c r="S900" s="343"/>
      <c r="T900" s="343"/>
      <c r="U900" s="343"/>
      <c r="V900" s="343"/>
      <c r="W900" s="343"/>
      <c r="X900" s="343"/>
      <c r="Y900" s="343"/>
      <c r="Z900" s="343"/>
    </row>
    <row r="901" spans="1:26" ht="10.5" customHeight="1" x14ac:dyDescent="0.2">
      <c r="A901" s="343"/>
      <c r="B901" s="343"/>
      <c r="C901" s="343"/>
      <c r="D901" s="343"/>
      <c r="E901" s="343"/>
      <c r="F901" s="343"/>
      <c r="G901" s="343"/>
      <c r="H901" s="343"/>
      <c r="I901" s="343"/>
      <c r="J901" s="343"/>
      <c r="K901" s="343"/>
      <c r="L901" s="343"/>
      <c r="M901" s="343"/>
      <c r="N901" s="343"/>
      <c r="O901" s="343"/>
      <c r="P901" s="343"/>
      <c r="Q901" s="343"/>
      <c r="R901" s="343"/>
      <c r="S901" s="343"/>
      <c r="T901" s="343"/>
      <c r="U901" s="343"/>
      <c r="V901" s="343"/>
      <c r="W901" s="343"/>
      <c r="X901" s="343"/>
      <c r="Y901" s="343"/>
      <c r="Z901" s="343"/>
    </row>
    <row r="902" spans="1:26" ht="10.5" customHeight="1" x14ac:dyDescent="0.2">
      <c r="A902" s="343"/>
      <c r="B902" s="343"/>
      <c r="C902" s="343"/>
      <c r="D902" s="343"/>
      <c r="E902" s="343"/>
      <c r="F902" s="343"/>
      <c r="G902" s="343"/>
      <c r="H902" s="343"/>
      <c r="I902" s="343"/>
      <c r="J902" s="343"/>
      <c r="K902" s="343"/>
      <c r="L902" s="343"/>
      <c r="M902" s="343"/>
      <c r="N902" s="343"/>
      <c r="O902" s="343"/>
      <c r="P902" s="343"/>
      <c r="Q902" s="343"/>
      <c r="R902" s="343"/>
      <c r="S902" s="343"/>
      <c r="T902" s="343"/>
      <c r="U902" s="343"/>
      <c r="V902" s="343"/>
      <c r="W902" s="343"/>
      <c r="X902" s="343"/>
      <c r="Y902" s="343"/>
      <c r="Z902" s="343"/>
    </row>
    <row r="903" spans="1:26" ht="10.5" customHeight="1" x14ac:dyDescent="0.2">
      <c r="A903" s="343"/>
      <c r="B903" s="343"/>
      <c r="C903" s="343"/>
      <c r="D903" s="343"/>
      <c r="E903" s="343"/>
      <c r="F903" s="343"/>
      <c r="G903" s="343"/>
      <c r="H903" s="343"/>
      <c r="I903" s="343"/>
      <c r="J903" s="343"/>
      <c r="K903" s="343"/>
      <c r="L903" s="343"/>
      <c r="M903" s="343"/>
      <c r="N903" s="343"/>
      <c r="O903" s="343"/>
      <c r="P903" s="343"/>
      <c r="Q903" s="343"/>
      <c r="R903" s="343"/>
      <c r="S903" s="343"/>
      <c r="T903" s="343"/>
      <c r="U903" s="343"/>
      <c r="V903" s="343"/>
      <c r="W903" s="343"/>
      <c r="X903" s="343"/>
      <c r="Y903" s="343"/>
      <c r="Z903" s="343"/>
    </row>
    <row r="904" spans="1:26" ht="10.5" customHeight="1" x14ac:dyDescent="0.2">
      <c r="A904" s="343"/>
      <c r="B904" s="343"/>
      <c r="C904" s="343"/>
      <c r="D904" s="343"/>
      <c r="E904" s="343"/>
      <c r="F904" s="343"/>
      <c r="G904" s="343"/>
      <c r="H904" s="343"/>
      <c r="I904" s="343"/>
      <c r="J904" s="343"/>
      <c r="K904" s="343"/>
      <c r="L904" s="343"/>
      <c r="M904" s="343"/>
      <c r="N904" s="343"/>
      <c r="O904" s="343"/>
      <c r="P904" s="343"/>
      <c r="Q904" s="343"/>
      <c r="R904" s="343"/>
      <c r="S904" s="343"/>
      <c r="T904" s="343"/>
      <c r="U904" s="343"/>
      <c r="V904" s="343"/>
      <c r="W904" s="343"/>
      <c r="X904" s="343"/>
      <c r="Y904" s="343"/>
      <c r="Z904" s="343"/>
    </row>
    <row r="905" spans="1:26" ht="10.5" customHeight="1" x14ac:dyDescent="0.2">
      <c r="A905" s="343"/>
      <c r="B905" s="343"/>
      <c r="C905" s="343"/>
      <c r="D905" s="343"/>
      <c r="E905" s="343"/>
      <c r="F905" s="343"/>
      <c r="G905" s="343"/>
      <c r="H905" s="343"/>
      <c r="I905" s="343"/>
      <c r="J905" s="343"/>
      <c r="K905" s="343"/>
      <c r="L905" s="343"/>
      <c r="M905" s="343"/>
      <c r="N905" s="343"/>
      <c r="O905" s="343"/>
      <c r="P905" s="343"/>
      <c r="Q905" s="343"/>
      <c r="R905" s="343"/>
      <c r="S905" s="343"/>
      <c r="T905" s="343"/>
      <c r="U905" s="343"/>
      <c r="V905" s="343"/>
      <c r="W905" s="343"/>
      <c r="X905" s="343"/>
      <c r="Y905" s="343"/>
      <c r="Z905" s="343"/>
    </row>
    <row r="906" spans="1:26" ht="10.5" customHeight="1" x14ac:dyDescent="0.2">
      <c r="A906" s="343"/>
      <c r="B906" s="343"/>
      <c r="C906" s="343"/>
      <c r="D906" s="343"/>
      <c r="E906" s="343"/>
      <c r="F906" s="343"/>
      <c r="G906" s="343"/>
      <c r="H906" s="343"/>
      <c r="I906" s="343"/>
      <c r="J906" s="343"/>
      <c r="K906" s="343"/>
      <c r="L906" s="343"/>
      <c r="M906" s="343"/>
      <c r="N906" s="343"/>
      <c r="O906" s="343"/>
      <c r="P906" s="343"/>
      <c r="Q906" s="343"/>
      <c r="R906" s="343"/>
      <c r="S906" s="343"/>
      <c r="T906" s="343"/>
      <c r="U906" s="343"/>
      <c r="V906" s="343"/>
      <c r="W906" s="343"/>
      <c r="X906" s="343"/>
      <c r="Y906" s="343"/>
      <c r="Z906" s="343"/>
    </row>
    <row r="907" spans="1:26" ht="10.5" customHeight="1" x14ac:dyDescent="0.2">
      <c r="A907" s="343"/>
      <c r="B907" s="343"/>
      <c r="C907" s="343"/>
      <c r="D907" s="343"/>
      <c r="E907" s="343"/>
      <c r="F907" s="343"/>
      <c r="G907" s="343"/>
      <c r="H907" s="343"/>
      <c r="I907" s="343"/>
      <c r="J907" s="343"/>
      <c r="K907" s="343"/>
      <c r="L907" s="343"/>
      <c r="M907" s="343"/>
      <c r="N907" s="343"/>
      <c r="O907" s="343"/>
      <c r="P907" s="343"/>
      <c r="Q907" s="343"/>
      <c r="R907" s="343"/>
      <c r="S907" s="343"/>
      <c r="T907" s="343"/>
      <c r="U907" s="343"/>
      <c r="V907" s="343"/>
      <c r="W907" s="343"/>
      <c r="X907" s="343"/>
      <c r="Y907" s="343"/>
      <c r="Z907" s="343"/>
    </row>
    <row r="908" spans="1:26" ht="10.5" customHeight="1" x14ac:dyDescent="0.2">
      <c r="A908" s="343"/>
      <c r="B908" s="343"/>
      <c r="C908" s="343"/>
      <c r="D908" s="343"/>
      <c r="E908" s="343"/>
      <c r="F908" s="343"/>
      <c r="G908" s="343"/>
      <c r="H908" s="343"/>
      <c r="I908" s="343"/>
      <c r="J908" s="343"/>
      <c r="K908" s="343"/>
      <c r="L908" s="343"/>
      <c r="M908" s="343"/>
      <c r="N908" s="343"/>
      <c r="O908" s="343"/>
      <c r="P908" s="343"/>
      <c r="Q908" s="343"/>
      <c r="R908" s="343"/>
      <c r="S908" s="343"/>
      <c r="T908" s="343"/>
      <c r="U908" s="343"/>
      <c r="V908" s="343"/>
      <c r="W908" s="343"/>
      <c r="X908" s="343"/>
      <c r="Y908" s="343"/>
      <c r="Z908" s="343"/>
    </row>
    <row r="909" spans="1:26" ht="10.5" customHeight="1" x14ac:dyDescent="0.2">
      <c r="A909" s="343"/>
      <c r="B909" s="343"/>
      <c r="C909" s="343"/>
      <c r="D909" s="343"/>
      <c r="E909" s="343"/>
      <c r="F909" s="343"/>
      <c r="G909" s="343"/>
      <c r="H909" s="343"/>
      <c r="I909" s="343"/>
      <c r="J909" s="343"/>
      <c r="K909" s="343"/>
      <c r="L909" s="343"/>
      <c r="M909" s="343"/>
      <c r="N909" s="343"/>
      <c r="O909" s="343"/>
      <c r="P909" s="343"/>
      <c r="Q909" s="343"/>
      <c r="R909" s="343"/>
      <c r="S909" s="343"/>
      <c r="T909" s="343"/>
      <c r="U909" s="343"/>
      <c r="V909" s="343"/>
      <c r="W909" s="343"/>
      <c r="X909" s="343"/>
      <c r="Y909" s="343"/>
      <c r="Z909" s="343"/>
    </row>
    <row r="910" spans="1:26" ht="10.5" customHeight="1" x14ac:dyDescent="0.2">
      <c r="A910" s="343"/>
      <c r="B910" s="343"/>
      <c r="C910" s="343"/>
      <c r="D910" s="343"/>
      <c r="E910" s="343"/>
      <c r="F910" s="343"/>
      <c r="G910" s="343"/>
      <c r="H910" s="343"/>
      <c r="I910" s="343"/>
      <c r="J910" s="343"/>
      <c r="K910" s="343"/>
      <c r="L910" s="343"/>
      <c r="M910" s="343"/>
      <c r="N910" s="343"/>
      <c r="O910" s="343"/>
      <c r="P910" s="343"/>
      <c r="Q910" s="343"/>
      <c r="R910" s="343"/>
      <c r="S910" s="343"/>
      <c r="T910" s="343"/>
      <c r="U910" s="343"/>
      <c r="V910" s="343"/>
      <c r="W910" s="343"/>
      <c r="X910" s="343"/>
      <c r="Y910" s="343"/>
      <c r="Z910" s="343"/>
    </row>
    <row r="911" spans="1:26" ht="10.5" customHeight="1" x14ac:dyDescent="0.2">
      <c r="A911" s="343"/>
      <c r="B911" s="343"/>
      <c r="C911" s="343"/>
      <c r="D911" s="343"/>
      <c r="E911" s="343"/>
      <c r="F911" s="343"/>
      <c r="G911" s="343"/>
      <c r="H911" s="343"/>
      <c r="I911" s="343"/>
      <c r="J911" s="343"/>
      <c r="K911" s="343"/>
      <c r="L911" s="343"/>
      <c r="M911" s="343"/>
      <c r="N911" s="343"/>
      <c r="O911" s="343"/>
      <c r="P911" s="343"/>
      <c r="Q911" s="343"/>
      <c r="R911" s="343"/>
      <c r="S911" s="343"/>
      <c r="T911" s="343"/>
      <c r="U911" s="343"/>
      <c r="V911" s="343"/>
      <c r="W911" s="343"/>
      <c r="X911" s="343"/>
      <c r="Y911" s="343"/>
      <c r="Z911" s="343"/>
    </row>
    <row r="912" spans="1:26" ht="10.5" customHeight="1" x14ac:dyDescent="0.2">
      <c r="A912" s="343"/>
      <c r="B912" s="343"/>
      <c r="C912" s="343"/>
      <c r="D912" s="343"/>
      <c r="E912" s="343"/>
      <c r="F912" s="343"/>
      <c r="G912" s="343"/>
      <c r="H912" s="343"/>
      <c r="I912" s="343"/>
      <c r="J912" s="343"/>
      <c r="K912" s="343"/>
      <c r="L912" s="343"/>
      <c r="M912" s="343"/>
      <c r="N912" s="343"/>
      <c r="O912" s="343"/>
      <c r="P912" s="343"/>
      <c r="Q912" s="343"/>
      <c r="R912" s="343"/>
      <c r="S912" s="343"/>
      <c r="T912" s="343"/>
      <c r="U912" s="343"/>
      <c r="V912" s="343"/>
      <c r="W912" s="343"/>
      <c r="X912" s="343"/>
      <c r="Y912" s="343"/>
      <c r="Z912" s="343"/>
    </row>
    <row r="913" spans="1:26" ht="10.5" customHeight="1" x14ac:dyDescent="0.2">
      <c r="A913" s="343"/>
      <c r="B913" s="343"/>
      <c r="C913" s="343"/>
      <c r="D913" s="343"/>
      <c r="E913" s="343"/>
      <c r="F913" s="343"/>
      <c r="G913" s="343"/>
      <c r="H913" s="343"/>
      <c r="I913" s="343"/>
      <c r="J913" s="343"/>
      <c r="K913" s="343"/>
      <c r="L913" s="343"/>
      <c r="M913" s="343"/>
      <c r="N913" s="343"/>
      <c r="O913" s="343"/>
      <c r="P913" s="343"/>
      <c r="Q913" s="343"/>
      <c r="R913" s="343"/>
      <c r="S913" s="343"/>
      <c r="T913" s="343"/>
      <c r="U913" s="343"/>
      <c r="V913" s="343"/>
      <c r="W913" s="343"/>
      <c r="X913" s="343"/>
      <c r="Y913" s="343"/>
      <c r="Z913" s="343"/>
    </row>
    <row r="914" spans="1:26" ht="10.5" customHeight="1" x14ac:dyDescent="0.2">
      <c r="A914" s="343"/>
      <c r="B914" s="343"/>
      <c r="C914" s="343"/>
      <c r="D914" s="343"/>
      <c r="E914" s="343"/>
      <c r="F914" s="343"/>
      <c r="G914" s="343"/>
      <c r="H914" s="343"/>
      <c r="I914" s="343"/>
      <c r="J914" s="343"/>
      <c r="K914" s="343"/>
      <c r="L914" s="343"/>
      <c r="M914" s="343"/>
      <c r="N914" s="343"/>
      <c r="O914" s="343"/>
      <c r="P914" s="343"/>
      <c r="Q914" s="343"/>
      <c r="R914" s="343"/>
      <c r="S914" s="343"/>
      <c r="T914" s="343"/>
      <c r="U914" s="343"/>
      <c r="V914" s="343"/>
      <c r="W914" s="343"/>
      <c r="X914" s="343"/>
      <c r="Y914" s="343"/>
      <c r="Z914" s="343"/>
    </row>
    <row r="915" spans="1:26" ht="10.5" customHeight="1" x14ac:dyDescent="0.2">
      <c r="A915" s="343"/>
      <c r="B915" s="343"/>
      <c r="C915" s="343"/>
      <c r="D915" s="343"/>
      <c r="E915" s="343"/>
      <c r="F915" s="343"/>
      <c r="G915" s="343"/>
      <c r="H915" s="343"/>
      <c r="I915" s="343"/>
      <c r="J915" s="343"/>
      <c r="K915" s="343"/>
      <c r="L915" s="343"/>
      <c r="M915" s="343"/>
      <c r="N915" s="343"/>
      <c r="O915" s="343"/>
      <c r="P915" s="343"/>
      <c r="Q915" s="343"/>
      <c r="R915" s="343"/>
      <c r="S915" s="343"/>
      <c r="T915" s="343"/>
      <c r="U915" s="343"/>
      <c r="V915" s="343"/>
      <c r="W915" s="343"/>
      <c r="X915" s="343"/>
      <c r="Y915" s="343"/>
      <c r="Z915" s="343"/>
    </row>
    <row r="916" spans="1:26" ht="10.5" customHeight="1" x14ac:dyDescent="0.2">
      <c r="A916" s="343"/>
      <c r="B916" s="343"/>
      <c r="C916" s="343"/>
      <c r="D916" s="343"/>
      <c r="E916" s="343"/>
      <c r="F916" s="343"/>
      <c r="G916" s="343"/>
      <c r="H916" s="343"/>
      <c r="I916" s="343"/>
      <c r="J916" s="343"/>
      <c r="K916" s="343"/>
      <c r="L916" s="343"/>
      <c r="M916" s="343"/>
      <c r="N916" s="343"/>
      <c r="O916" s="343"/>
      <c r="P916" s="343"/>
      <c r="Q916" s="343"/>
      <c r="R916" s="343"/>
      <c r="S916" s="343"/>
      <c r="T916" s="343"/>
      <c r="U916" s="343"/>
      <c r="V916" s="343"/>
      <c r="W916" s="343"/>
      <c r="X916" s="343"/>
      <c r="Y916" s="343"/>
      <c r="Z916" s="343"/>
    </row>
    <row r="917" spans="1:26" ht="10.5" customHeight="1" x14ac:dyDescent="0.2">
      <c r="A917" s="343"/>
      <c r="B917" s="343"/>
      <c r="C917" s="343"/>
      <c r="D917" s="343"/>
      <c r="E917" s="343"/>
      <c r="F917" s="343"/>
      <c r="G917" s="343"/>
      <c r="H917" s="343"/>
      <c r="I917" s="343"/>
      <c r="J917" s="343"/>
      <c r="K917" s="343"/>
      <c r="L917" s="343"/>
      <c r="M917" s="343"/>
      <c r="N917" s="343"/>
      <c r="O917" s="343"/>
      <c r="P917" s="343"/>
      <c r="Q917" s="343"/>
      <c r="R917" s="343"/>
      <c r="S917" s="343"/>
      <c r="T917" s="343"/>
      <c r="U917" s="343"/>
      <c r="V917" s="343"/>
      <c r="W917" s="343"/>
      <c r="X917" s="343"/>
      <c r="Y917" s="343"/>
      <c r="Z917" s="343"/>
    </row>
    <row r="918" spans="1:26" ht="10.5" customHeight="1" x14ac:dyDescent="0.2">
      <c r="A918" s="343"/>
      <c r="B918" s="343"/>
      <c r="C918" s="343"/>
      <c r="D918" s="343"/>
      <c r="E918" s="343"/>
      <c r="F918" s="343"/>
      <c r="G918" s="343"/>
      <c r="H918" s="343"/>
      <c r="I918" s="343"/>
      <c r="J918" s="343"/>
      <c r="K918" s="343"/>
      <c r="L918" s="343"/>
      <c r="M918" s="343"/>
      <c r="N918" s="343"/>
      <c r="O918" s="343"/>
      <c r="P918" s="343"/>
      <c r="Q918" s="343"/>
      <c r="R918" s="343"/>
      <c r="S918" s="343"/>
      <c r="T918" s="343"/>
      <c r="U918" s="343"/>
      <c r="V918" s="343"/>
      <c r="W918" s="343"/>
      <c r="X918" s="343"/>
      <c r="Y918" s="343"/>
      <c r="Z918" s="343"/>
    </row>
    <row r="919" spans="1:26" ht="10.5" customHeight="1" x14ac:dyDescent="0.2">
      <c r="A919" s="343"/>
      <c r="B919" s="343"/>
      <c r="C919" s="343"/>
      <c r="D919" s="343"/>
      <c r="E919" s="343"/>
      <c r="F919" s="343"/>
      <c r="G919" s="343"/>
      <c r="H919" s="343"/>
      <c r="I919" s="343"/>
      <c r="J919" s="343"/>
      <c r="K919" s="343"/>
      <c r="L919" s="343"/>
      <c r="M919" s="343"/>
      <c r="N919" s="343"/>
      <c r="O919" s="343"/>
      <c r="P919" s="343"/>
      <c r="Q919" s="343"/>
      <c r="R919" s="343"/>
      <c r="S919" s="343"/>
      <c r="T919" s="343"/>
      <c r="U919" s="343"/>
      <c r="V919" s="343"/>
      <c r="W919" s="343"/>
      <c r="X919" s="343"/>
      <c r="Y919" s="343"/>
      <c r="Z919" s="343"/>
    </row>
    <row r="920" spans="1:26" ht="10.5" customHeight="1" x14ac:dyDescent="0.2">
      <c r="A920" s="343"/>
      <c r="B920" s="343"/>
      <c r="C920" s="343"/>
      <c r="D920" s="343"/>
      <c r="E920" s="343"/>
      <c r="F920" s="343"/>
      <c r="G920" s="343"/>
      <c r="H920" s="343"/>
      <c r="I920" s="343"/>
      <c r="J920" s="343"/>
      <c r="K920" s="343"/>
      <c r="L920" s="343"/>
      <c r="M920" s="343"/>
      <c r="N920" s="343"/>
      <c r="O920" s="343"/>
      <c r="P920" s="343"/>
      <c r="Q920" s="343"/>
      <c r="R920" s="343"/>
      <c r="S920" s="343"/>
      <c r="T920" s="343"/>
      <c r="U920" s="343"/>
      <c r="V920" s="343"/>
      <c r="W920" s="343"/>
      <c r="X920" s="343"/>
      <c r="Y920" s="343"/>
      <c r="Z920" s="343"/>
    </row>
    <row r="921" spans="1:26" ht="10.5" customHeight="1" x14ac:dyDescent="0.2">
      <c r="A921" s="343"/>
      <c r="B921" s="343"/>
      <c r="C921" s="343"/>
      <c r="D921" s="343"/>
      <c r="E921" s="343"/>
      <c r="F921" s="343"/>
      <c r="G921" s="343"/>
      <c r="H921" s="343"/>
      <c r="I921" s="343"/>
      <c r="J921" s="343"/>
      <c r="K921" s="343"/>
      <c r="L921" s="343"/>
      <c r="M921" s="343"/>
      <c r="N921" s="343"/>
      <c r="O921" s="343"/>
      <c r="P921" s="343"/>
      <c r="Q921" s="343"/>
      <c r="R921" s="343"/>
      <c r="S921" s="343"/>
      <c r="T921" s="343"/>
      <c r="U921" s="343"/>
      <c r="V921" s="343"/>
      <c r="W921" s="343"/>
      <c r="X921" s="343"/>
      <c r="Y921" s="343"/>
      <c r="Z921" s="343"/>
    </row>
    <row r="922" spans="1:26" ht="10.5" customHeight="1" x14ac:dyDescent="0.2">
      <c r="A922" s="343"/>
      <c r="B922" s="343"/>
      <c r="C922" s="343"/>
      <c r="D922" s="343"/>
      <c r="E922" s="343"/>
      <c r="F922" s="343"/>
      <c r="G922" s="343"/>
      <c r="H922" s="343"/>
      <c r="I922" s="343"/>
      <c r="J922" s="343"/>
      <c r="K922" s="343"/>
      <c r="L922" s="343"/>
      <c r="M922" s="343"/>
      <c r="N922" s="343"/>
      <c r="O922" s="343"/>
      <c r="P922" s="343"/>
      <c r="Q922" s="343"/>
      <c r="R922" s="343"/>
      <c r="S922" s="343"/>
      <c r="T922" s="343"/>
      <c r="U922" s="343"/>
      <c r="V922" s="343"/>
      <c r="W922" s="343"/>
      <c r="X922" s="343"/>
      <c r="Y922" s="343"/>
      <c r="Z922" s="343"/>
    </row>
    <row r="923" spans="1:26" ht="10.5" customHeight="1" x14ac:dyDescent="0.2">
      <c r="A923" s="343"/>
      <c r="B923" s="343"/>
      <c r="C923" s="343"/>
      <c r="D923" s="343"/>
      <c r="E923" s="343"/>
      <c r="F923" s="343"/>
      <c r="G923" s="343"/>
      <c r="H923" s="343"/>
      <c r="I923" s="343"/>
      <c r="J923" s="343"/>
      <c r="K923" s="343"/>
      <c r="L923" s="343"/>
      <c r="M923" s="343"/>
      <c r="N923" s="343"/>
      <c r="O923" s="343"/>
      <c r="P923" s="343"/>
      <c r="Q923" s="343"/>
      <c r="R923" s="343"/>
      <c r="S923" s="343"/>
      <c r="T923" s="343"/>
      <c r="U923" s="343"/>
      <c r="V923" s="343"/>
      <c r="W923" s="343"/>
      <c r="X923" s="343"/>
      <c r="Y923" s="343"/>
      <c r="Z923" s="343"/>
    </row>
    <row r="924" spans="1:26" ht="10.5" customHeight="1" x14ac:dyDescent="0.2">
      <c r="A924" s="343"/>
      <c r="B924" s="343"/>
      <c r="C924" s="343"/>
      <c r="D924" s="343"/>
      <c r="E924" s="343"/>
      <c r="F924" s="343"/>
      <c r="G924" s="343"/>
      <c r="H924" s="343"/>
      <c r="I924" s="343"/>
      <c r="J924" s="343"/>
      <c r="K924" s="343"/>
      <c r="L924" s="343"/>
      <c r="M924" s="343"/>
      <c r="N924" s="343"/>
      <c r="O924" s="343"/>
      <c r="P924" s="343"/>
      <c r="Q924" s="343"/>
      <c r="R924" s="343"/>
      <c r="S924" s="343"/>
      <c r="T924" s="343"/>
      <c r="U924" s="343"/>
      <c r="V924" s="343"/>
      <c r="W924" s="343"/>
      <c r="X924" s="343"/>
      <c r="Y924" s="343"/>
      <c r="Z924" s="343"/>
    </row>
    <row r="925" spans="1:26" ht="10.5" customHeight="1" x14ac:dyDescent="0.2">
      <c r="A925" s="343"/>
      <c r="B925" s="343"/>
      <c r="C925" s="343"/>
      <c r="D925" s="343"/>
      <c r="E925" s="343"/>
      <c r="F925" s="343"/>
      <c r="G925" s="343"/>
      <c r="H925" s="343"/>
      <c r="I925" s="343"/>
      <c r="J925" s="343"/>
      <c r="K925" s="343"/>
      <c r="L925" s="343"/>
      <c r="M925" s="343"/>
      <c r="N925" s="343"/>
      <c r="O925" s="343"/>
      <c r="P925" s="343"/>
      <c r="Q925" s="343"/>
      <c r="R925" s="343"/>
      <c r="S925" s="343"/>
      <c r="T925" s="343"/>
      <c r="U925" s="343"/>
      <c r="V925" s="343"/>
      <c r="W925" s="343"/>
      <c r="X925" s="343"/>
      <c r="Y925" s="343"/>
      <c r="Z925" s="343"/>
    </row>
    <row r="926" spans="1:26" ht="10.5" customHeight="1" x14ac:dyDescent="0.2">
      <c r="A926" s="343"/>
      <c r="B926" s="343"/>
      <c r="C926" s="343"/>
      <c r="D926" s="343"/>
      <c r="E926" s="343"/>
      <c r="F926" s="343"/>
      <c r="G926" s="343"/>
      <c r="H926" s="343"/>
      <c r="I926" s="343"/>
      <c r="J926" s="343"/>
      <c r="K926" s="343"/>
      <c r="L926" s="343"/>
      <c r="M926" s="343"/>
      <c r="N926" s="343"/>
      <c r="O926" s="343"/>
      <c r="P926" s="343"/>
      <c r="Q926" s="343"/>
      <c r="R926" s="343"/>
      <c r="S926" s="343"/>
      <c r="T926" s="343"/>
      <c r="U926" s="343"/>
      <c r="V926" s="343"/>
      <c r="W926" s="343"/>
      <c r="X926" s="343"/>
      <c r="Y926" s="343"/>
      <c r="Z926" s="343"/>
    </row>
    <row r="927" spans="1:26" ht="10.5" customHeight="1" x14ac:dyDescent="0.2">
      <c r="A927" s="343"/>
      <c r="B927" s="343"/>
      <c r="C927" s="343"/>
      <c r="D927" s="343"/>
      <c r="E927" s="343"/>
      <c r="F927" s="343"/>
      <c r="G927" s="343"/>
      <c r="H927" s="343"/>
      <c r="I927" s="343"/>
      <c r="J927" s="343"/>
      <c r="K927" s="343"/>
      <c r="L927" s="343"/>
      <c r="M927" s="343"/>
      <c r="N927" s="343"/>
      <c r="O927" s="343"/>
      <c r="P927" s="343"/>
      <c r="Q927" s="343"/>
      <c r="R927" s="343"/>
      <c r="S927" s="343"/>
      <c r="T927" s="343"/>
      <c r="U927" s="343"/>
      <c r="V927" s="343"/>
      <c r="W927" s="343"/>
      <c r="X927" s="343"/>
      <c r="Y927" s="343"/>
      <c r="Z927" s="343"/>
    </row>
    <row r="928" spans="1:26" ht="10.5" customHeight="1" x14ac:dyDescent="0.2">
      <c r="A928" s="343"/>
      <c r="B928" s="343"/>
      <c r="C928" s="343"/>
      <c r="D928" s="343"/>
      <c r="E928" s="343"/>
      <c r="F928" s="343"/>
      <c r="G928" s="343"/>
      <c r="H928" s="343"/>
      <c r="I928" s="343"/>
      <c r="J928" s="343"/>
      <c r="K928" s="343"/>
      <c r="L928" s="343"/>
      <c r="M928" s="343"/>
      <c r="N928" s="343"/>
      <c r="O928" s="343"/>
      <c r="P928" s="343"/>
      <c r="Q928" s="343"/>
      <c r="R928" s="343"/>
      <c r="S928" s="343"/>
      <c r="T928" s="343"/>
      <c r="U928" s="343"/>
      <c r="V928" s="343"/>
      <c r="W928" s="343"/>
      <c r="X928" s="343"/>
      <c r="Y928" s="343"/>
      <c r="Z928" s="343"/>
    </row>
    <row r="929" spans="1:26" ht="10.5" customHeight="1" x14ac:dyDescent="0.2">
      <c r="A929" s="343"/>
      <c r="B929" s="343"/>
      <c r="C929" s="343"/>
      <c r="D929" s="343"/>
      <c r="E929" s="343"/>
      <c r="F929" s="343"/>
      <c r="G929" s="343"/>
      <c r="H929" s="343"/>
      <c r="I929" s="343"/>
      <c r="J929" s="343"/>
      <c r="K929" s="343"/>
      <c r="L929" s="343"/>
      <c r="M929" s="343"/>
      <c r="N929" s="343"/>
      <c r="O929" s="343"/>
      <c r="P929" s="343"/>
      <c r="Q929" s="343"/>
      <c r="R929" s="343"/>
      <c r="S929" s="343"/>
      <c r="T929" s="343"/>
      <c r="U929" s="343"/>
      <c r="V929" s="343"/>
      <c r="W929" s="343"/>
      <c r="X929" s="343"/>
      <c r="Y929" s="343"/>
      <c r="Z929" s="343"/>
    </row>
    <row r="930" spans="1:26" ht="10.5" customHeight="1" x14ac:dyDescent="0.2">
      <c r="A930" s="343"/>
      <c r="B930" s="343"/>
      <c r="C930" s="343"/>
      <c r="D930" s="343"/>
      <c r="E930" s="343"/>
      <c r="F930" s="343"/>
      <c r="G930" s="343"/>
      <c r="H930" s="343"/>
      <c r="I930" s="343"/>
      <c r="J930" s="343"/>
      <c r="K930" s="343"/>
      <c r="L930" s="343"/>
      <c r="M930" s="343"/>
      <c r="N930" s="343"/>
      <c r="O930" s="343"/>
      <c r="P930" s="343"/>
      <c r="Q930" s="343"/>
      <c r="R930" s="343"/>
      <c r="S930" s="343"/>
      <c r="T930" s="343"/>
      <c r="U930" s="343"/>
      <c r="V930" s="343"/>
      <c r="W930" s="343"/>
      <c r="X930" s="343"/>
      <c r="Y930" s="343"/>
      <c r="Z930" s="343"/>
    </row>
    <row r="931" spans="1:26" ht="10.5" customHeight="1" x14ac:dyDescent="0.2">
      <c r="A931" s="343"/>
      <c r="B931" s="343"/>
      <c r="C931" s="343"/>
      <c r="D931" s="343"/>
      <c r="E931" s="343"/>
      <c r="F931" s="343"/>
      <c r="G931" s="343"/>
      <c r="H931" s="343"/>
      <c r="I931" s="343"/>
      <c r="J931" s="343"/>
      <c r="K931" s="343"/>
      <c r="L931" s="343"/>
      <c r="M931" s="343"/>
      <c r="N931" s="343"/>
      <c r="O931" s="343"/>
      <c r="P931" s="343"/>
      <c r="Q931" s="343"/>
      <c r="R931" s="343"/>
      <c r="S931" s="343"/>
      <c r="T931" s="343"/>
      <c r="U931" s="343"/>
      <c r="V931" s="343"/>
      <c r="W931" s="343"/>
      <c r="X931" s="343"/>
      <c r="Y931" s="343"/>
      <c r="Z931" s="343"/>
    </row>
    <row r="932" spans="1:26" ht="10.5" customHeight="1" x14ac:dyDescent="0.2">
      <c r="A932" s="343"/>
      <c r="B932" s="343"/>
      <c r="C932" s="343"/>
      <c r="D932" s="343"/>
      <c r="E932" s="343"/>
      <c r="F932" s="343"/>
      <c r="G932" s="343"/>
      <c r="H932" s="343"/>
      <c r="I932" s="343"/>
      <c r="J932" s="343"/>
      <c r="K932" s="343"/>
      <c r="L932" s="343"/>
      <c r="M932" s="343"/>
      <c r="N932" s="343"/>
      <c r="O932" s="343"/>
      <c r="P932" s="343"/>
      <c r="Q932" s="343"/>
      <c r="R932" s="343"/>
      <c r="S932" s="343"/>
      <c r="T932" s="343"/>
      <c r="U932" s="343"/>
      <c r="V932" s="343"/>
      <c r="W932" s="343"/>
      <c r="X932" s="343"/>
      <c r="Y932" s="343"/>
      <c r="Z932" s="343"/>
    </row>
    <row r="933" spans="1:26" ht="10.5" customHeight="1" x14ac:dyDescent="0.2">
      <c r="A933" s="343"/>
      <c r="B933" s="343"/>
      <c r="C933" s="343"/>
      <c r="D933" s="343"/>
      <c r="E933" s="343"/>
      <c r="F933" s="343"/>
      <c r="G933" s="343"/>
      <c r="H933" s="343"/>
      <c r="I933" s="343"/>
      <c r="J933" s="343"/>
      <c r="K933" s="343"/>
      <c r="L933" s="343"/>
      <c r="M933" s="343"/>
      <c r="N933" s="343"/>
      <c r="O933" s="343"/>
      <c r="P933" s="343"/>
      <c r="Q933" s="343"/>
      <c r="R933" s="343"/>
      <c r="S933" s="343"/>
      <c r="T933" s="343"/>
      <c r="U933" s="343"/>
      <c r="V933" s="343"/>
      <c r="W933" s="343"/>
      <c r="X933" s="343"/>
      <c r="Y933" s="343"/>
      <c r="Z933" s="343"/>
    </row>
    <row r="934" spans="1:26" ht="10.5" customHeight="1" x14ac:dyDescent="0.2">
      <c r="A934" s="343"/>
      <c r="B934" s="343"/>
      <c r="C934" s="343"/>
      <c r="D934" s="343"/>
      <c r="E934" s="343"/>
      <c r="F934" s="343"/>
      <c r="G934" s="343"/>
      <c r="H934" s="343"/>
      <c r="I934" s="343"/>
      <c r="J934" s="343"/>
      <c r="K934" s="343"/>
      <c r="L934" s="343"/>
      <c r="M934" s="343"/>
      <c r="N934" s="343"/>
      <c r="O934" s="343"/>
      <c r="P934" s="343"/>
      <c r="Q934" s="343"/>
      <c r="R934" s="343"/>
      <c r="S934" s="343"/>
      <c r="T934" s="343"/>
      <c r="U934" s="343"/>
      <c r="V934" s="343"/>
      <c r="W934" s="343"/>
      <c r="X934" s="343"/>
      <c r="Y934" s="343"/>
      <c r="Z934" s="343"/>
    </row>
    <row r="935" spans="1:26" ht="10.5" customHeight="1" x14ac:dyDescent="0.2">
      <c r="A935" s="343"/>
      <c r="B935" s="343"/>
      <c r="C935" s="343"/>
      <c r="D935" s="343"/>
      <c r="E935" s="343"/>
      <c r="F935" s="343"/>
      <c r="G935" s="343"/>
      <c r="H935" s="343"/>
      <c r="I935" s="343"/>
      <c r="J935" s="343"/>
      <c r="K935" s="343"/>
      <c r="L935" s="343"/>
      <c r="M935" s="343"/>
      <c r="N935" s="343"/>
      <c r="O935" s="343"/>
      <c r="P935" s="343"/>
      <c r="Q935" s="343"/>
      <c r="R935" s="343"/>
      <c r="S935" s="343"/>
      <c r="T935" s="343"/>
      <c r="U935" s="343"/>
      <c r="V935" s="343"/>
      <c r="W935" s="343"/>
      <c r="X935" s="343"/>
      <c r="Y935" s="343"/>
      <c r="Z935" s="343"/>
    </row>
    <row r="936" spans="1:26" ht="10.5" customHeight="1" x14ac:dyDescent="0.2">
      <c r="A936" s="343"/>
      <c r="B936" s="343"/>
      <c r="C936" s="343"/>
      <c r="D936" s="343"/>
      <c r="E936" s="343"/>
      <c r="F936" s="343"/>
      <c r="G936" s="343"/>
      <c r="H936" s="343"/>
      <c r="I936" s="343"/>
      <c r="J936" s="343"/>
      <c r="K936" s="343"/>
      <c r="L936" s="343"/>
      <c r="M936" s="343"/>
      <c r="N936" s="343"/>
      <c r="O936" s="343"/>
      <c r="P936" s="343"/>
      <c r="Q936" s="343"/>
      <c r="R936" s="343"/>
      <c r="S936" s="343"/>
      <c r="T936" s="343"/>
      <c r="U936" s="343"/>
      <c r="V936" s="343"/>
      <c r="W936" s="343"/>
      <c r="X936" s="343"/>
      <c r="Y936" s="343"/>
      <c r="Z936" s="343"/>
    </row>
    <row r="937" spans="1:26" ht="10.5" customHeight="1" x14ac:dyDescent="0.2">
      <c r="A937" s="343"/>
      <c r="B937" s="343"/>
      <c r="C937" s="343"/>
      <c r="D937" s="343"/>
      <c r="E937" s="343"/>
      <c r="F937" s="343"/>
      <c r="G937" s="343"/>
      <c r="H937" s="343"/>
      <c r="I937" s="343"/>
      <c r="J937" s="343"/>
      <c r="K937" s="343"/>
      <c r="L937" s="343"/>
      <c r="M937" s="343"/>
      <c r="N937" s="343"/>
      <c r="O937" s="343"/>
      <c r="P937" s="343"/>
      <c r="Q937" s="343"/>
      <c r="R937" s="343"/>
      <c r="S937" s="343"/>
      <c r="T937" s="343"/>
      <c r="U937" s="343"/>
      <c r="V937" s="343"/>
      <c r="W937" s="343"/>
      <c r="X937" s="343"/>
      <c r="Y937" s="343"/>
      <c r="Z937" s="343"/>
    </row>
    <row r="938" spans="1:26" ht="10.5" customHeight="1" x14ac:dyDescent="0.2">
      <c r="A938" s="343"/>
      <c r="B938" s="343"/>
      <c r="C938" s="343"/>
      <c r="D938" s="343"/>
      <c r="E938" s="343"/>
      <c r="F938" s="343"/>
      <c r="G938" s="343"/>
      <c r="H938" s="343"/>
      <c r="I938" s="343"/>
      <c r="J938" s="343"/>
      <c r="K938" s="343"/>
      <c r="L938" s="343"/>
      <c r="M938" s="343"/>
      <c r="N938" s="343"/>
      <c r="O938" s="343"/>
      <c r="P938" s="343"/>
      <c r="Q938" s="343"/>
      <c r="R938" s="343"/>
      <c r="S938" s="343"/>
      <c r="T938" s="343"/>
      <c r="U938" s="343"/>
      <c r="V938" s="343"/>
      <c r="W938" s="343"/>
      <c r="X938" s="343"/>
      <c r="Y938" s="343"/>
      <c r="Z938" s="343"/>
    </row>
    <row r="939" spans="1:26" ht="10.5" customHeight="1" x14ac:dyDescent="0.2">
      <c r="A939" s="343"/>
      <c r="B939" s="343"/>
      <c r="C939" s="343"/>
      <c r="D939" s="343"/>
      <c r="E939" s="343"/>
      <c r="F939" s="343"/>
      <c r="G939" s="343"/>
      <c r="H939" s="343"/>
      <c r="I939" s="343"/>
      <c r="J939" s="343"/>
      <c r="K939" s="343"/>
      <c r="L939" s="343"/>
      <c r="M939" s="343"/>
      <c r="N939" s="343"/>
      <c r="O939" s="343"/>
      <c r="P939" s="343"/>
      <c r="Q939" s="343"/>
      <c r="R939" s="343"/>
      <c r="S939" s="343"/>
      <c r="T939" s="343"/>
      <c r="U939" s="343"/>
      <c r="V939" s="343"/>
      <c r="W939" s="343"/>
      <c r="X939" s="343"/>
      <c r="Y939" s="343"/>
      <c r="Z939" s="343"/>
    </row>
    <row r="940" spans="1:26" ht="10.5" customHeight="1" x14ac:dyDescent="0.2">
      <c r="A940" s="343"/>
      <c r="B940" s="343"/>
      <c r="C940" s="343"/>
      <c r="D940" s="343"/>
      <c r="E940" s="343"/>
      <c r="F940" s="343"/>
      <c r="G940" s="343"/>
      <c r="H940" s="343"/>
      <c r="I940" s="343"/>
      <c r="J940" s="343"/>
      <c r="K940" s="343"/>
      <c r="L940" s="343"/>
      <c r="M940" s="343"/>
      <c r="N940" s="343"/>
      <c r="O940" s="343"/>
      <c r="P940" s="343"/>
      <c r="Q940" s="343"/>
      <c r="R940" s="343"/>
      <c r="S940" s="343"/>
      <c r="T940" s="343"/>
      <c r="U940" s="343"/>
      <c r="V940" s="343"/>
      <c r="W940" s="343"/>
      <c r="X940" s="343"/>
      <c r="Y940" s="343"/>
      <c r="Z940" s="343"/>
    </row>
    <row r="941" spans="1:26" ht="10.5" customHeight="1" x14ac:dyDescent="0.2">
      <c r="A941" s="343"/>
      <c r="B941" s="343"/>
      <c r="C941" s="343"/>
      <c r="D941" s="343"/>
      <c r="E941" s="343"/>
      <c r="F941" s="343"/>
      <c r="G941" s="343"/>
      <c r="H941" s="343"/>
      <c r="I941" s="343"/>
      <c r="J941" s="343"/>
      <c r="K941" s="343"/>
      <c r="L941" s="343"/>
      <c r="M941" s="343"/>
      <c r="N941" s="343"/>
      <c r="O941" s="343"/>
      <c r="P941" s="343"/>
      <c r="Q941" s="343"/>
      <c r="R941" s="343"/>
      <c r="S941" s="343"/>
      <c r="T941" s="343"/>
      <c r="U941" s="343"/>
      <c r="V941" s="343"/>
      <c r="W941" s="343"/>
      <c r="X941" s="343"/>
      <c r="Y941" s="343"/>
      <c r="Z941" s="343"/>
    </row>
    <row r="942" spans="1:26" ht="10.5" customHeight="1" x14ac:dyDescent="0.2">
      <c r="A942" s="343"/>
      <c r="B942" s="343"/>
      <c r="C942" s="343"/>
      <c r="D942" s="343"/>
      <c r="E942" s="343"/>
      <c r="F942" s="343"/>
      <c r="G942" s="343"/>
      <c r="H942" s="343"/>
      <c r="I942" s="343"/>
      <c r="J942" s="343"/>
      <c r="K942" s="343"/>
      <c r="L942" s="343"/>
      <c r="M942" s="343"/>
      <c r="N942" s="343"/>
      <c r="O942" s="343"/>
      <c r="P942" s="343"/>
      <c r="Q942" s="343"/>
      <c r="R942" s="343"/>
      <c r="S942" s="343"/>
      <c r="T942" s="343"/>
      <c r="U942" s="343"/>
      <c r="V942" s="343"/>
      <c r="W942" s="343"/>
      <c r="X942" s="343"/>
      <c r="Y942" s="343"/>
      <c r="Z942" s="343"/>
    </row>
    <row r="943" spans="1:26" ht="10.5" customHeight="1" x14ac:dyDescent="0.2">
      <c r="A943" s="343"/>
      <c r="B943" s="343"/>
      <c r="C943" s="343"/>
      <c r="D943" s="343"/>
      <c r="E943" s="343"/>
      <c r="F943" s="343"/>
      <c r="G943" s="343"/>
      <c r="H943" s="343"/>
      <c r="I943" s="343"/>
      <c r="J943" s="343"/>
      <c r="K943" s="343"/>
      <c r="L943" s="343"/>
      <c r="M943" s="343"/>
      <c r="N943" s="343"/>
      <c r="O943" s="343"/>
      <c r="P943" s="343"/>
      <c r="Q943" s="343"/>
      <c r="R943" s="343"/>
      <c r="S943" s="343"/>
      <c r="T943" s="343"/>
      <c r="U943" s="343"/>
      <c r="V943" s="343"/>
      <c r="W943" s="343"/>
      <c r="X943" s="343"/>
      <c r="Y943" s="343"/>
      <c r="Z943" s="343"/>
    </row>
    <row r="944" spans="1:26" ht="10.5" customHeight="1" x14ac:dyDescent="0.2">
      <c r="A944" s="343"/>
      <c r="B944" s="343"/>
      <c r="C944" s="343"/>
      <c r="D944" s="343"/>
      <c r="E944" s="343"/>
      <c r="F944" s="343"/>
      <c r="G944" s="343"/>
      <c r="H944" s="343"/>
      <c r="I944" s="343"/>
      <c r="J944" s="343"/>
      <c r="K944" s="343"/>
      <c r="L944" s="343"/>
      <c r="M944" s="343"/>
      <c r="N944" s="343"/>
      <c r="O944" s="343"/>
      <c r="P944" s="343"/>
      <c r="Q944" s="343"/>
      <c r="R944" s="343"/>
      <c r="S944" s="343"/>
      <c r="T944" s="343"/>
      <c r="U944" s="343"/>
      <c r="V944" s="343"/>
      <c r="W944" s="343"/>
      <c r="X944" s="343"/>
      <c r="Y944" s="343"/>
      <c r="Z944" s="343"/>
    </row>
    <row r="945" spans="1:26" ht="10.5" customHeight="1" x14ac:dyDescent="0.2">
      <c r="A945" s="343"/>
      <c r="B945" s="343"/>
      <c r="C945" s="343"/>
      <c r="D945" s="343"/>
      <c r="E945" s="343"/>
      <c r="F945" s="343"/>
      <c r="G945" s="343"/>
      <c r="H945" s="343"/>
      <c r="I945" s="343"/>
      <c r="J945" s="343"/>
      <c r="K945" s="343"/>
      <c r="L945" s="343"/>
      <c r="M945" s="343"/>
      <c r="N945" s="343"/>
      <c r="O945" s="343"/>
      <c r="P945" s="343"/>
      <c r="Q945" s="343"/>
      <c r="R945" s="343"/>
      <c r="S945" s="343"/>
      <c r="T945" s="343"/>
      <c r="U945" s="343"/>
      <c r="V945" s="343"/>
      <c r="W945" s="343"/>
      <c r="X945" s="343"/>
      <c r="Y945" s="343"/>
      <c r="Z945" s="343"/>
    </row>
    <row r="946" spans="1:26" ht="10.5" customHeight="1" x14ac:dyDescent="0.2">
      <c r="A946" s="343"/>
      <c r="B946" s="343"/>
      <c r="C946" s="343"/>
      <c r="D946" s="343"/>
      <c r="E946" s="343"/>
      <c r="F946" s="343"/>
      <c r="G946" s="343"/>
      <c r="H946" s="343"/>
      <c r="I946" s="343"/>
      <c r="J946" s="343"/>
      <c r="K946" s="343"/>
      <c r="L946" s="343"/>
      <c r="M946" s="343"/>
      <c r="N946" s="343"/>
      <c r="O946" s="343"/>
      <c r="P946" s="343"/>
      <c r="Q946" s="343"/>
      <c r="R946" s="343"/>
      <c r="S946" s="343"/>
      <c r="T946" s="343"/>
      <c r="U946" s="343"/>
      <c r="V946" s="343"/>
      <c r="W946" s="343"/>
      <c r="X946" s="343"/>
      <c r="Y946" s="343"/>
      <c r="Z946" s="343"/>
    </row>
    <row r="947" spans="1:26" ht="10.5" customHeight="1" x14ac:dyDescent="0.2">
      <c r="A947" s="343"/>
      <c r="B947" s="343"/>
      <c r="C947" s="343"/>
      <c r="D947" s="343"/>
      <c r="E947" s="343"/>
      <c r="F947" s="343"/>
      <c r="G947" s="343"/>
      <c r="H947" s="343"/>
      <c r="I947" s="343"/>
      <c r="J947" s="343"/>
      <c r="K947" s="343"/>
      <c r="L947" s="343"/>
      <c r="M947" s="343"/>
      <c r="N947" s="343"/>
      <c r="O947" s="343"/>
      <c r="P947" s="343"/>
      <c r="Q947" s="343"/>
      <c r="R947" s="343"/>
      <c r="S947" s="343"/>
      <c r="T947" s="343"/>
      <c r="U947" s="343"/>
      <c r="V947" s="343"/>
      <c r="W947" s="343"/>
      <c r="X947" s="343"/>
      <c r="Y947" s="343"/>
      <c r="Z947" s="343"/>
    </row>
    <row r="948" spans="1:26" ht="10.5" customHeight="1" x14ac:dyDescent="0.2">
      <c r="A948" s="343"/>
      <c r="B948" s="343"/>
      <c r="C948" s="343"/>
      <c r="D948" s="343"/>
      <c r="E948" s="343"/>
      <c r="F948" s="343"/>
      <c r="G948" s="343"/>
      <c r="H948" s="343"/>
      <c r="I948" s="343"/>
      <c r="J948" s="343"/>
      <c r="K948" s="343"/>
      <c r="L948" s="343"/>
      <c r="M948" s="343"/>
      <c r="N948" s="343"/>
      <c r="O948" s="343"/>
      <c r="P948" s="343"/>
      <c r="Q948" s="343"/>
      <c r="R948" s="343"/>
      <c r="S948" s="343"/>
      <c r="T948" s="343"/>
      <c r="U948" s="343"/>
      <c r="V948" s="343"/>
      <c r="W948" s="343"/>
      <c r="X948" s="343"/>
      <c r="Y948" s="343"/>
      <c r="Z948" s="343"/>
    </row>
    <row r="949" spans="1:26" ht="10.5" customHeight="1" x14ac:dyDescent="0.2">
      <c r="A949" s="343"/>
      <c r="B949" s="343"/>
      <c r="C949" s="343"/>
      <c r="D949" s="343"/>
      <c r="E949" s="343"/>
      <c r="F949" s="343"/>
      <c r="G949" s="343"/>
      <c r="H949" s="343"/>
      <c r="I949" s="343"/>
      <c r="J949" s="343"/>
      <c r="K949" s="343"/>
      <c r="L949" s="343"/>
      <c r="M949" s="343"/>
      <c r="N949" s="343"/>
      <c r="O949" s="343"/>
      <c r="P949" s="343"/>
      <c r="Q949" s="343"/>
      <c r="R949" s="343"/>
      <c r="S949" s="343"/>
      <c r="T949" s="343"/>
      <c r="U949" s="343"/>
      <c r="V949" s="343"/>
      <c r="W949" s="343"/>
      <c r="X949" s="343"/>
      <c r="Y949" s="343"/>
      <c r="Z949" s="343"/>
    </row>
    <row r="950" spans="1:26" ht="10.5" customHeight="1" x14ac:dyDescent="0.2">
      <c r="A950" s="343"/>
      <c r="B950" s="343"/>
      <c r="C950" s="343"/>
      <c r="D950" s="343"/>
      <c r="E950" s="343"/>
      <c r="F950" s="343"/>
      <c r="G950" s="343"/>
      <c r="H950" s="343"/>
      <c r="I950" s="343"/>
      <c r="J950" s="343"/>
      <c r="K950" s="343"/>
      <c r="L950" s="343"/>
      <c r="M950" s="343"/>
      <c r="N950" s="343"/>
      <c r="O950" s="343"/>
      <c r="P950" s="343"/>
      <c r="Q950" s="343"/>
      <c r="R950" s="343"/>
      <c r="S950" s="343"/>
      <c r="T950" s="343"/>
      <c r="U950" s="343"/>
      <c r="V950" s="343"/>
      <c r="W950" s="343"/>
      <c r="X950" s="343"/>
      <c r="Y950" s="343"/>
      <c r="Z950" s="343"/>
    </row>
    <row r="951" spans="1:26" ht="10.5" customHeight="1" x14ac:dyDescent="0.2">
      <c r="A951" s="343"/>
      <c r="B951" s="343"/>
      <c r="C951" s="343"/>
      <c r="D951" s="343"/>
      <c r="E951" s="343"/>
      <c r="F951" s="343"/>
      <c r="G951" s="343"/>
      <c r="H951" s="343"/>
      <c r="I951" s="343"/>
      <c r="J951" s="343"/>
      <c r="K951" s="343"/>
      <c r="L951" s="343"/>
      <c r="M951" s="343"/>
      <c r="N951" s="343"/>
      <c r="O951" s="343"/>
      <c r="P951" s="343"/>
      <c r="Q951" s="343"/>
      <c r="R951" s="343"/>
      <c r="S951" s="343"/>
      <c r="T951" s="343"/>
      <c r="U951" s="343"/>
      <c r="V951" s="343"/>
      <c r="W951" s="343"/>
      <c r="X951" s="343"/>
      <c r="Y951" s="343"/>
      <c r="Z951" s="343"/>
    </row>
    <row r="952" spans="1:26" ht="10.5" customHeight="1" x14ac:dyDescent="0.2">
      <c r="A952" s="343"/>
      <c r="B952" s="343"/>
      <c r="C952" s="343"/>
      <c r="D952" s="343"/>
      <c r="E952" s="343"/>
      <c r="F952" s="343"/>
      <c r="G952" s="343"/>
      <c r="H952" s="343"/>
      <c r="I952" s="343"/>
      <c r="J952" s="343"/>
      <c r="K952" s="343"/>
      <c r="L952" s="343"/>
      <c r="M952" s="343"/>
      <c r="N952" s="343"/>
      <c r="O952" s="343"/>
      <c r="P952" s="343"/>
      <c r="Q952" s="343"/>
      <c r="R952" s="343"/>
      <c r="S952" s="343"/>
      <c r="T952" s="343"/>
      <c r="U952" s="343"/>
      <c r="V952" s="343"/>
      <c r="W952" s="343"/>
      <c r="X952" s="343"/>
      <c r="Y952" s="343"/>
      <c r="Z952" s="343"/>
    </row>
    <row r="953" spans="1:26" ht="10.5" customHeight="1" x14ac:dyDescent="0.2">
      <c r="A953" s="343"/>
      <c r="B953" s="343"/>
      <c r="C953" s="343"/>
      <c r="D953" s="343"/>
      <c r="E953" s="343"/>
      <c r="F953" s="343"/>
      <c r="G953" s="343"/>
      <c r="H953" s="343"/>
      <c r="I953" s="343"/>
      <c r="J953" s="343"/>
      <c r="K953" s="343"/>
      <c r="L953" s="343"/>
      <c r="M953" s="343"/>
      <c r="N953" s="343"/>
      <c r="O953" s="343"/>
      <c r="P953" s="343"/>
      <c r="Q953" s="343"/>
      <c r="R953" s="343"/>
      <c r="S953" s="343"/>
      <c r="T953" s="343"/>
      <c r="U953" s="343"/>
      <c r="V953" s="343"/>
      <c r="W953" s="343"/>
      <c r="X953" s="343"/>
      <c r="Y953" s="343"/>
      <c r="Z953" s="343"/>
    </row>
    <row r="954" spans="1:26" ht="10.5" customHeight="1" x14ac:dyDescent="0.2">
      <c r="A954" s="343"/>
      <c r="B954" s="343"/>
      <c r="C954" s="343"/>
      <c r="D954" s="343"/>
      <c r="E954" s="343"/>
      <c r="F954" s="343"/>
      <c r="G954" s="343"/>
      <c r="H954" s="343"/>
      <c r="I954" s="343"/>
      <c r="J954" s="343"/>
      <c r="K954" s="343"/>
      <c r="L954" s="343"/>
      <c r="M954" s="343"/>
      <c r="N954" s="343"/>
      <c r="O954" s="343"/>
      <c r="P954" s="343"/>
      <c r="Q954" s="343"/>
      <c r="R954" s="343"/>
      <c r="S954" s="343"/>
      <c r="T954" s="343"/>
      <c r="U954" s="343"/>
      <c r="V954" s="343"/>
      <c r="W954" s="343"/>
      <c r="X954" s="343"/>
      <c r="Y954" s="343"/>
      <c r="Z954" s="343"/>
    </row>
    <row r="955" spans="1:26" ht="10.5" customHeight="1" x14ac:dyDescent="0.2">
      <c r="A955" s="343"/>
      <c r="B955" s="343"/>
      <c r="C955" s="343"/>
      <c r="D955" s="343"/>
      <c r="E955" s="343"/>
      <c r="F955" s="343"/>
      <c r="G955" s="343"/>
      <c r="H955" s="343"/>
      <c r="I955" s="343"/>
      <c r="J955" s="343"/>
      <c r="K955" s="343"/>
      <c r="L955" s="343"/>
      <c r="M955" s="343"/>
      <c r="N955" s="343"/>
      <c r="O955" s="343"/>
      <c r="P955" s="343"/>
      <c r="Q955" s="343"/>
      <c r="R955" s="343"/>
      <c r="S955" s="343"/>
      <c r="T955" s="343"/>
      <c r="U955" s="343"/>
      <c r="V955" s="343"/>
      <c r="W955" s="343"/>
      <c r="X955" s="343"/>
      <c r="Y955" s="343"/>
      <c r="Z955" s="343"/>
    </row>
    <row r="956" spans="1:26" ht="10.5" customHeight="1" x14ac:dyDescent="0.2">
      <c r="A956" s="343"/>
      <c r="B956" s="343"/>
      <c r="C956" s="343"/>
      <c r="D956" s="343"/>
      <c r="E956" s="343"/>
      <c r="F956" s="343"/>
      <c r="G956" s="343"/>
      <c r="H956" s="343"/>
      <c r="I956" s="343"/>
      <c r="J956" s="343"/>
      <c r="K956" s="343"/>
      <c r="L956" s="343"/>
      <c r="M956" s="343"/>
      <c r="N956" s="343"/>
      <c r="O956" s="343"/>
      <c r="P956" s="343"/>
      <c r="Q956" s="343"/>
      <c r="R956" s="343"/>
      <c r="S956" s="343"/>
      <c r="T956" s="343"/>
      <c r="U956" s="343"/>
      <c r="V956" s="343"/>
      <c r="W956" s="343"/>
      <c r="X956" s="343"/>
      <c r="Y956" s="343"/>
      <c r="Z956" s="343"/>
    </row>
    <row r="957" spans="1:26" ht="10.5" customHeight="1" x14ac:dyDescent="0.2">
      <c r="A957" s="343"/>
      <c r="B957" s="343"/>
      <c r="C957" s="343"/>
      <c r="D957" s="343"/>
      <c r="E957" s="343"/>
      <c r="F957" s="343"/>
      <c r="G957" s="343"/>
      <c r="H957" s="343"/>
      <c r="I957" s="343"/>
      <c r="J957" s="343"/>
      <c r="K957" s="343"/>
      <c r="L957" s="343"/>
      <c r="M957" s="343"/>
      <c r="N957" s="343"/>
      <c r="O957" s="343"/>
      <c r="P957" s="343"/>
      <c r="Q957" s="343"/>
      <c r="R957" s="343"/>
      <c r="S957" s="343"/>
      <c r="T957" s="343"/>
      <c r="U957" s="343"/>
      <c r="V957" s="343"/>
      <c r="W957" s="343"/>
      <c r="X957" s="343"/>
      <c r="Y957" s="343"/>
      <c r="Z957" s="343"/>
    </row>
    <row r="958" spans="1:26" ht="10.5" customHeight="1" x14ac:dyDescent="0.2">
      <c r="A958" s="343"/>
      <c r="B958" s="343"/>
      <c r="C958" s="343"/>
      <c r="D958" s="343"/>
      <c r="E958" s="343"/>
      <c r="F958" s="343"/>
      <c r="G958" s="343"/>
      <c r="H958" s="343"/>
      <c r="I958" s="343"/>
      <c r="J958" s="343"/>
      <c r="K958" s="343"/>
      <c r="L958" s="343"/>
      <c r="M958" s="343"/>
      <c r="N958" s="343"/>
      <c r="O958" s="343"/>
      <c r="P958" s="343"/>
      <c r="Q958" s="343"/>
      <c r="R958" s="343"/>
      <c r="S958" s="343"/>
      <c r="T958" s="343"/>
      <c r="U958" s="343"/>
      <c r="V958" s="343"/>
      <c r="W958" s="343"/>
      <c r="X958" s="343"/>
      <c r="Y958" s="343"/>
      <c r="Z958" s="343"/>
    </row>
    <row r="959" spans="1:26" ht="10.5" customHeight="1" x14ac:dyDescent="0.2">
      <c r="A959" s="343"/>
      <c r="B959" s="343"/>
      <c r="C959" s="343"/>
      <c r="D959" s="343"/>
      <c r="E959" s="343"/>
      <c r="F959" s="343"/>
      <c r="G959" s="343"/>
      <c r="H959" s="343"/>
      <c r="I959" s="343"/>
      <c r="J959" s="343"/>
      <c r="K959" s="343"/>
      <c r="L959" s="343"/>
      <c r="M959" s="343"/>
      <c r="N959" s="343"/>
      <c r="O959" s="343"/>
      <c r="P959" s="343"/>
      <c r="Q959" s="343"/>
      <c r="R959" s="343"/>
      <c r="S959" s="343"/>
      <c r="T959" s="343"/>
      <c r="U959" s="343"/>
      <c r="V959" s="343"/>
      <c r="W959" s="343"/>
      <c r="X959" s="343"/>
      <c r="Y959" s="343"/>
      <c r="Z959" s="343"/>
    </row>
    <row r="960" spans="1:26" ht="10.5" customHeight="1" x14ac:dyDescent="0.2">
      <c r="A960" s="343"/>
      <c r="B960" s="343"/>
      <c r="C960" s="343"/>
      <c r="D960" s="343"/>
      <c r="E960" s="343"/>
      <c r="F960" s="343"/>
      <c r="G960" s="343"/>
      <c r="H960" s="343"/>
      <c r="I960" s="343"/>
      <c r="J960" s="343"/>
      <c r="K960" s="343"/>
      <c r="L960" s="343"/>
      <c r="M960" s="343"/>
      <c r="N960" s="343"/>
      <c r="O960" s="343"/>
      <c r="P960" s="343"/>
      <c r="Q960" s="343"/>
      <c r="R960" s="343"/>
      <c r="S960" s="343"/>
      <c r="T960" s="343"/>
      <c r="U960" s="343"/>
      <c r="V960" s="343"/>
      <c r="W960" s="343"/>
      <c r="X960" s="343"/>
      <c r="Y960" s="343"/>
      <c r="Z960" s="343"/>
    </row>
    <row r="961" spans="1:26" ht="10.5" customHeight="1" x14ac:dyDescent="0.2">
      <c r="A961" s="343"/>
      <c r="B961" s="343"/>
      <c r="C961" s="343"/>
      <c r="D961" s="343"/>
      <c r="E961" s="343"/>
      <c r="F961" s="343"/>
      <c r="G961" s="343"/>
      <c r="H961" s="343"/>
      <c r="I961" s="343"/>
      <c r="J961" s="343"/>
      <c r="K961" s="343"/>
      <c r="L961" s="343"/>
      <c r="M961" s="343"/>
      <c r="N961" s="343"/>
      <c r="O961" s="343"/>
      <c r="P961" s="343"/>
      <c r="Q961" s="343"/>
      <c r="R961" s="343"/>
      <c r="S961" s="343"/>
      <c r="T961" s="343"/>
      <c r="U961" s="343"/>
      <c r="V961" s="343"/>
      <c r="W961" s="343"/>
      <c r="X961" s="343"/>
      <c r="Y961" s="343"/>
      <c r="Z961" s="343"/>
    </row>
    <row r="962" spans="1:26" ht="10.5" customHeight="1" x14ac:dyDescent="0.2">
      <c r="A962" s="343"/>
      <c r="B962" s="343"/>
      <c r="C962" s="343"/>
      <c r="D962" s="343"/>
      <c r="E962" s="343"/>
      <c r="F962" s="343"/>
      <c r="G962" s="343"/>
      <c r="H962" s="343"/>
      <c r="I962" s="343"/>
      <c r="J962" s="343"/>
      <c r="K962" s="343"/>
      <c r="L962" s="343"/>
      <c r="M962" s="343"/>
      <c r="N962" s="343"/>
      <c r="O962" s="343"/>
      <c r="P962" s="343"/>
      <c r="Q962" s="343"/>
      <c r="R962" s="343"/>
      <c r="S962" s="343"/>
      <c r="T962" s="343"/>
      <c r="U962" s="343"/>
      <c r="V962" s="343"/>
      <c r="W962" s="343"/>
      <c r="X962" s="343"/>
      <c r="Y962" s="343"/>
      <c r="Z962" s="343"/>
    </row>
    <row r="963" spans="1:26" ht="10.5" customHeight="1" x14ac:dyDescent="0.2">
      <c r="A963" s="343"/>
      <c r="B963" s="343"/>
      <c r="C963" s="343"/>
      <c r="D963" s="343"/>
      <c r="E963" s="343"/>
      <c r="F963" s="343"/>
      <c r="G963" s="343"/>
      <c r="H963" s="343"/>
      <c r="I963" s="343"/>
      <c r="J963" s="343"/>
      <c r="K963" s="343"/>
      <c r="L963" s="343"/>
      <c r="M963" s="343"/>
      <c r="N963" s="343"/>
      <c r="O963" s="343"/>
      <c r="P963" s="343"/>
      <c r="Q963" s="343"/>
      <c r="R963" s="343"/>
      <c r="S963" s="343"/>
      <c r="T963" s="343"/>
      <c r="U963" s="343"/>
      <c r="V963" s="343"/>
      <c r="W963" s="343"/>
      <c r="X963" s="343"/>
      <c r="Y963" s="343"/>
      <c r="Z963" s="343"/>
    </row>
    <row r="964" spans="1:26" ht="10.5" customHeight="1" x14ac:dyDescent="0.2">
      <c r="A964" s="343"/>
      <c r="B964" s="343"/>
      <c r="C964" s="343"/>
      <c r="D964" s="343"/>
      <c r="E964" s="343"/>
      <c r="F964" s="343"/>
      <c r="G964" s="343"/>
      <c r="H964" s="343"/>
      <c r="I964" s="343"/>
      <c r="J964" s="343"/>
      <c r="K964" s="343"/>
      <c r="L964" s="343"/>
      <c r="M964" s="343"/>
      <c r="N964" s="343"/>
      <c r="O964" s="343"/>
      <c r="P964" s="343"/>
      <c r="Q964" s="343"/>
      <c r="R964" s="343"/>
      <c r="S964" s="343"/>
      <c r="T964" s="343"/>
      <c r="U964" s="343"/>
      <c r="V964" s="343"/>
      <c r="W964" s="343"/>
      <c r="X964" s="343"/>
      <c r="Y964" s="343"/>
      <c r="Z964" s="343"/>
    </row>
    <row r="965" spans="1:26" ht="10.5" customHeight="1" x14ac:dyDescent="0.2">
      <c r="A965" s="343"/>
      <c r="B965" s="343"/>
      <c r="C965" s="343"/>
      <c r="D965" s="343"/>
      <c r="E965" s="343"/>
      <c r="F965" s="343"/>
      <c r="G965" s="343"/>
      <c r="H965" s="343"/>
      <c r="I965" s="343"/>
      <c r="J965" s="343"/>
      <c r="K965" s="343"/>
      <c r="L965" s="343"/>
      <c r="M965" s="343"/>
      <c r="N965" s="343"/>
      <c r="O965" s="343"/>
      <c r="P965" s="343"/>
      <c r="Q965" s="343"/>
      <c r="R965" s="343"/>
      <c r="S965" s="343"/>
      <c r="T965" s="343"/>
      <c r="U965" s="343"/>
      <c r="V965" s="343"/>
      <c r="W965" s="343"/>
      <c r="X965" s="343"/>
      <c r="Y965" s="343"/>
      <c r="Z965" s="343"/>
    </row>
    <row r="966" spans="1:26" ht="10.5" customHeight="1" x14ac:dyDescent="0.2">
      <c r="A966" s="343"/>
      <c r="B966" s="343"/>
      <c r="C966" s="343"/>
      <c r="D966" s="343"/>
      <c r="E966" s="343"/>
      <c r="F966" s="343"/>
      <c r="G966" s="343"/>
      <c r="H966" s="343"/>
      <c r="I966" s="343"/>
      <c r="J966" s="343"/>
      <c r="K966" s="343"/>
      <c r="L966" s="343"/>
      <c r="M966" s="343"/>
      <c r="N966" s="343"/>
      <c r="O966" s="343"/>
      <c r="P966" s="343"/>
      <c r="Q966" s="343"/>
      <c r="R966" s="343"/>
      <c r="S966" s="343"/>
      <c r="T966" s="343"/>
      <c r="U966" s="343"/>
      <c r="V966" s="343"/>
      <c r="W966" s="343"/>
      <c r="X966" s="343"/>
      <c r="Y966" s="343"/>
      <c r="Z966" s="343"/>
    </row>
    <row r="967" spans="1:26" ht="10.5" customHeight="1" x14ac:dyDescent="0.2">
      <c r="A967" s="343"/>
      <c r="B967" s="343"/>
      <c r="C967" s="343"/>
      <c r="D967" s="343"/>
      <c r="E967" s="343"/>
      <c r="F967" s="343"/>
      <c r="G967" s="343"/>
      <c r="H967" s="343"/>
      <c r="I967" s="343"/>
      <c r="J967" s="343"/>
      <c r="K967" s="343"/>
      <c r="L967" s="343"/>
      <c r="M967" s="343"/>
      <c r="N967" s="343"/>
      <c r="O967" s="343"/>
      <c r="P967" s="343"/>
      <c r="Q967" s="343"/>
      <c r="R967" s="343"/>
      <c r="S967" s="343"/>
      <c r="T967" s="343"/>
      <c r="U967" s="343"/>
      <c r="V967" s="343"/>
      <c r="W967" s="343"/>
      <c r="X967" s="343"/>
      <c r="Y967" s="343"/>
      <c r="Z967" s="343"/>
    </row>
    <row r="968" spans="1:26" ht="10.5" customHeight="1" x14ac:dyDescent="0.2">
      <c r="A968" s="343"/>
      <c r="B968" s="343"/>
      <c r="C968" s="343"/>
      <c r="D968" s="343"/>
      <c r="E968" s="343"/>
      <c r="F968" s="343"/>
      <c r="G968" s="343"/>
      <c r="H968" s="343"/>
      <c r="I968" s="343"/>
      <c r="J968" s="343"/>
      <c r="K968" s="343"/>
      <c r="L968" s="343"/>
      <c r="M968" s="343"/>
      <c r="N968" s="343"/>
      <c r="O968" s="343"/>
      <c r="P968" s="343"/>
      <c r="Q968" s="343"/>
      <c r="R968" s="343"/>
      <c r="S968" s="343"/>
      <c r="T968" s="343"/>
      <c r="U968" s="343"/>
      <c r="V968" s="343"/>
      <c r="W968" s="343"/>
      <c r="X968" s="343"/>
      <c r="Y968" s="343"/>
      <c r="Z968" s="343"/>
    </row>
    <row r="969" spans="1:26" ht="10.5" customHeight="1" x14ac:dyDescent="0.2">
      <c r="A969" s="343"/>
      <c r="B969" s="343"/>
      <c r="C969" s="343"/>
      <c r="D969" s="343"/>
      <c r="E969" s="343"/>
      <c r="F969" s="343"/>
      <c r="G969" s="343"/>
      <c r="H969" s="343"/>
      <c r="I969" s="343"/>
      <c r="J969" s="343"/>
      <c r="K969" s="343"/>
      <c r="L969" s="343"/>
      <c r="M969" s="343"/>
      <c r="N969" s="343"/>
      <c r="O969" s="343"/>
      <c r="P969" s="343"/>
      <c r="Q969" s="343"/>
      <c r="R969" s="343"/>
      <c r="S969" s="343"/>
      <c r="T969" s="343"/>
      <c r="U969" s="343"/>
      <c r="V969" s="343"/>
      <c r="W969" s="343"/>
      <c r="X969" s="343"/>
      <c r="Y969" s="343"/>
      <c r="Z969" s="343"/>
    </row>
    <row r="970" spans="1:26" ht="10.5" customHeight="1" x14ac:dyDescent="0.2">
      <c r="A970" s="343"/>
      <c r="B970" s="343"/>
      <c r="C970" s="343"/>
      <c r="D970" s="343"/>
      <c r="E970" s="343"/>
      <c r="F970" s="343"/>
      <c r="G970" s="343"/>
      <c r="H970" s="343"/>
      <c r="I970" s="343"/>
      <c r="J970" s="343"/>
      <c r="K970" s="343"/>
      <c r="L970" s="343"/>
      <c r="M970" s="343"/>
      <c r="N970" s="343"/>
      <c r="O970" s="343"/>
      <c r="P970" s="343"/>
      <c r="Q970" s="343"/>
      <c r="R970" s="343"/>
      <c r="S970" s="343"/>
      <c r="T970" s="343"/>
      <c r="U970" s="343"/>
      <c r="V970" s="343"/>
      <c r="W970" s="343"/>
      <c r="X970" s="343"/>
      <c r="Y970" s="343"/>
      <c r="Z970" s="343"/>
    </row>
    <row r="971" spans="1:26" ht="10.5" customHeight="1" x14ac:dyDescent="0.2">
      <c r="A971" s="343"/>
      <c r="B971" s="343"/>
      <c r="C971" s="343"/>
      <c r="D971" s="343"/>
      <c r="E971" s="343"/>
      <c r="F971" s="343"/>
      <c r="G971" s="343"/>
      <c r="H971" s="343"/>
      <c r="I971" s="343"/>
      <c r="J971" s="343"/>
      <c r="K971" s="343"/>
      <c r="L971" s="343"/>
      <c r="M971" s="343"/>
      <c r="N971" s="343"/>
      <c r="O971" s="343"/>
      <c r="P971" s="343"/>
      <c r="Q971" s="343"/>
      <c r="R971" s="343"/>
      <c r="S971" s="343"/>
      <c r="T971" s="343"/>
      <c r="U971" s="343"/>
      <c r="V971" s="343"/>
      <c r="W971" s="343"/>
      <c r="X971" s="343"/>
      <c r="Y971" s="343"/>
      <c r="Z971" s="343"/>
    </row>
    <row r="972" spans="1:26" ht="10.5" customHeight="1" x14ac:dyDescent="0.2">
      <c r="A972" s="343"/>
      <c r="B972" s="343"/>
      <c r="C972" s="343"/>
      <c r="D972" s="343"/>
      <c r="E972" s="343"/>
      <c r="F972" s="343"/>
      <c r="G972" s="343"/>
      <c r="H972" s="343"/>
      <c r="I972" s="343"/>
      <c r="J972" s="343"/>
      <c r="K972" s="343"/>
      <c r="L972" s="343"/>
      <c r="M972" s="343"/>
      <c r="N972" s="343"/>
      <c r="O972" s="343"/>
      <c r="P972" s="343"/>
      <c r="Q972" s="343"/>
      <c r="R972" s="343"/>
      <c r="S972" s="343"/>
      <c r="T972" s="343"/>
      <c r="U972" s="343"/>
      <c r="V972" s="343"/>
      <c r="W972" s="343"/>
      <c r="X972" s="343"/>
      <c r="Y972" s="343"/>
      <c r="Z972" s="343"/>
    </row>
    <row r="973" spans="1:26" ht="10.5" customHeight="1" x14ac:dyDescent="0.2">
      <c r="A973" s="343"/>
      <c r="B973" s="343"/>
      <c r="C973" s="343"/>
      <c r="D973" s="343"/>
      <c r="E973" s="343"/>
      <c r="F973" s="343"/>
      <c r="G973" s="343"/>
      <c r="H973" s="343"/>
      <c r="I973" s="343"/>
      <c r="J973" s="343"/>
      <c r="K973" s="343"/>
      <c r="L973" s="343"/>
      <c r="M973" s="343"/>
      <c r="N973" s="343"/>
      <c r="O973" s="343"/>
      <c r="P973" s="343"/>
      <c r="Q973" s="343"/>
      <c r="R973" s="343"/>
      <c r="S973" s="343"/>
      <c r="T973" s="343"/>
      <c r="U973" s="343"/>
      <c r="V973" s="343"/>
      <c r="W973" s="343"/>
      <c r="X973" s="343"/>
      <c r="Y973" s="343"/>
      <c r="Z973" s="343"/>
    </row>
    <row r="974" spans="1:26" ht="10.5" customHeight="1" x14ac:dyDescent="0.2">
      <c r="A974" s="343"/>
      <c r="B974" s="343"/>
      <c r="C974" s="343"/>
      <c r="D974" s="343"/>
      <c r="E974" s="343"/>
      <c r="F974" s="343"/>
      <c r="G974" s="343"/>
      <c r="H974" s="343"/>
      <c r="I974" s="343"/>
      <c r="J974" s="343"/>
      <c r="K974" s="343"/>
      <c r="L974" s="343"/>
      <c r="M974" s="343"/>
      <c r="N974" s="343"/>
      <c r="O974" s="343"/>
      <c r="P974" s="343"/>
      <c r="Q974" s="343"/>
      <c r="R974" s="343"/>
      <c r="S974" s="343"/>
      <c r="T974" s="343"/>
      <c r="U974" s="343"/>
      <c r="V974" s="343"/>
      <c r="W974" s="343"/>
      <c r="X974" s="343"/>
      <c r="Y974" s="343"/>
      <c r="Z974" s="343"/>
    </row>
    <row r="975" spans="1:26" ht="10.5" customHeight="1" x14ac:dyDescent="0.2">
      <c r="A975" s="343"/>
      <c r="B975" s="343"/>
      <c r="C975" s="343"/>
      <c r="D975" s="343"/>
      <c r="E975" s="343"/>
      <c r="F975" s="343"/>
      <c r="G975" s="343"/>
      <c r="H975" s="343"/>
      <c r="I975" s="343"/>
      <c r="J975" s="343"/>
      <c r="K975" s="343"/>
      <c r="L975" s="343"/>
      <c r="M975" s="343"/>
      <c r="N975" s="343"/>
      <c r="O975" s="343"/>
      <c r="P975" s="343"/>
      <c r="Q975" s="343"/>
      <c r="R975" s="343"/>
      <c r="S975" s="343"/>
      <c r="T975" s="343"/>
      <c r="U975" s="343"/>
      <c r="V975" s="343"/>
      <c r="W975" s="343"/>
      <c r="X975" s="343"/>
      <c r="Y975" s="343"/>
      <c r="Z975" s="343"/>
    </row>
    <row r="976" spans="1:26" ht="10.5" customHeight="1" x14ac:dyDescent="0.2">
      <c r="A976" s="343"/>
      <c r="B976" s="343"/>
      <c r="C976" s="343"/>
      <c r="D976" s="343"/>
      <c r="E976" s="343"/>
      <c r="F976" s="343"/>
      <c r="G976" s="343"/>
      <c r="H976" s="343"/>
      <c r="I976" s="343"/>
      <c r="J976" s="343"/>
      <c r="K976" s="343"/>
      <c r="L976" s="343"/>
      <c r="M976" s="343"/>
      <c r="N976" s="343"/>
      <c r="O976" s="343"/>
      <c r="P976" s="343"/>
      <c r="Q976" s="343"/>
      <c r="R976" s="343"/>
      <c r="S976" s="343"/>
      <c r="T976" s="343"/>
      <c r="U976" s="343"/>
      <c r="V976" s="343"/>
      <c r="W976" s="343"/>
      <c r="X976" s="343"/>
      <c r="Y976" s="343"/>
      <c r="Z976" s="343"/>
    </row>
    <row r="977" spans="1:26" ht="10.5" customHeight="1" x14ac:dyDescent="0.2">
      <c r="A977" s="343"/>
      <c r="B977" s="343"/>
      <c r="C977" s="343"/>
      <c r="D977" s="343"/>
      <c r="E977" s="343"/>
      <c r="F977" s="343"/>
      <c r="G977" s="343"/>
      <c r="H977" s="343"/>
      <c r="I977" s="343"/>
      <c r="J977" s="343"/>
      <c r="K977" s="343"/>
      <c r="L977" s="343"/>
      <c r="M977" s="343"/>
      <c r="N977" s="343"/>
      <c r="O977" s="343"/>
      <c r="P977" s="343"/>
      <c r="Q977" s="343"/>
      <c r="R977" s="343"/>
      <c r="S977" s="343"/>
      <c r="T977" s="343"/>
      <c r="U977" s="343"/>
      <c r="V977" s="343"/>
      <c r="W977" s="343"/>
      <c r="X977" s="343"/>
      <c r="Y977" s="343"/>
      <c r="Z977" s="343"/>
    </row>
    <row r="978" spans="1:26" ht="10.5" customHeight="1" x14ac:dyDescent="0.2">
      <c r="A978" s="343"/>
      <c r="B978" s="343"/>
      <c r="C978" s="343"/>
      <c r="D978" s="343"/>
      <c r="E978" s="343"/>
      <c r="F978" s="343"/>
      <c r="G978" s="343"/>
      <c r="H978" s="343"/>
      <c r="I978" s="343"/>
      <c r="J978" s="343"/>
      <c r="K978" s="343"/>
      <c r="L978" s="343"/>
      <c r="M978" s="343"/>
      <c r="N978" s="343"/>
      <c r="O978" s="343"/>
      <c r="P978" s="343"/>
      <c r="Q978" s="343"/>
      <c r="R978" s="343"/>
      <c r="S978" s="343"/>
      <c r="T978" s="343"/>
      <c r="U978" s="343"/>
      <c r="V978" s="343"/>
      <c r="W978" s="343"/>
      <c r="X978" s="343"/>
      <c r="Y978" s="343"/>
      <c r="Z978" s="343"/>
    </row>
    <row r="979" spans="1:26" ht="10.5" customHeight="1" x14ac:dyDescent="0.2">
      <c r="A979" s="343"/>
      <c r="B979" s="343"/>
      <c r="C979" s="343"/>
      <c r="D979" s="343"/>
      <c r="E979" s="343"/>
      <c r="F979" s="343"/>
      <c r="G979" s="343"/>
      <c r="H979" s="343"/>
      <c r="I979" s="343"/>
      <c r="J979" s="343"/>
      <c r="K979" s="343"/>
      <c r="L979" s="343"/>
      <c r="M979" s="343"/>
      <c r="N979" s="343"/>
      <c r="O979" s="343"/>
      <c r="P979" s="343"/>
      <c r="Q979" s="343"/>
      <c r="R979" s="343"/>
      <c r="S979" s="343"/>
      <c r="T979" s="343"/>
      <c r="U979" s="343"/>
      <c r="V979" s="343"/>
      <c r="W979" s="343"/>
      <c r="X979" s="343"/>
      <c r="Y979" s="343"/>
      <c r="Z979" s="343"/>
    </row>
    <row r="980" spans="1:26" ht="10.5" customHeight="1" x14ac:dyDescent="0.2">
      <c r="A980" s="343"/>
      <c r="B980" s="343"/>
      <c r="C980" s="343"/>
      <c r="D980" s="343"/>
      <c r="E980" s="343"/>
      <c r="F980" s="343"/>
      <c r="G980" s="343"/>
      <c r="H980" s="343"/>
      <c r="I980" s="343"/>
      <c r="J980" s="343"/>
      <c r="K980" s="343"/>
      <c r="L980" s="343"/>
      <c r="M980" s="343"/>
      <c r="N980" s="343"/>
      <c r="O980" s="343"/>
      <c r="P980" s="343"/>
      <c r="Q980" s="343"/>
      <c r="R980" s="343"/>
      <c r="S980" s="343"/>
      <c r="T980" s="343"/>
      <c r="U980" s="343"/>
      <c r="V980" s="343"/>
      <c r="W980" s="343"/>
      <c r="X980" s="343"/>
      <c r="Y980" s="343"/>
      <c r="Z980" s="343"/>
    </row>
    <row r="981" spans="1:26" ht="10.5" customHeight="1" x14ac:dyDescent="0.2">
      <c r="A981" s="343"/>
      <c r="B981" s="343"/>
      <c r="C981" s="343"/>
      <c r="D981" s="343"/>
      <c r="E981" s="343"/>
      <c r="F981" s="343"/>
      <c r="G981" s="343"/>
      <c r="H981" s="343"/>
      <c r="I981" s="343"/>
      <c r="J981" s="343"/>
      <c r="K981" s="343"/>
      <c r="L981" s="343"/>
      <c r="M981" s="343"/>
      <c r="N981" s="343"/>
      <c r="O981" s="343"/>
      <c r="P981" s="343"/>
      <c r="Q981" s="343"/>
      <c r="R981" s="343"/>
      <c r="S981" s="343"/>
      <c r="T981" s="343"/>
      <c r="U981" s="343"/>
      <c r="V981" s="343"/>
      <c r="W981" s="343"/>
      <c r="X981" s="343"/>
      <c r="Y981" s="343"/>
      <c r="Z981" s="343"/>
    </row>
    <row r="982" spans="1:26" ht="10.5" customHeight="1" x14ac:dyDescent="0.2">
      <c r="A982" s="343"/>
      <c r="B982" s="343"/>
      <c r="C982" s="343"/>
      <c r="D982" s="343"/>
      <c r="E982" s="343"/>
      <c r="F982" s="343"/>
      <c r="G982" s="343"/>
      <c r="H982" s="343"/>
      <c r="I982" s="343"/>
      <c r="J982" s="343"/>
      <c r="K982" s="343"/>
      <c r="L982" s="343"/>
      <c r="M982" s="343"/>
      <c r="N982" s="343"/>
      <c r="O982" s="343"/>
      <c r="P982" s="343"/>
      <c r="Q982" s="343"/>
      <c r="R982" s="343"/>
      <c r="S982" s="343"/>
      <c r="T982" s="343"/>
      <c r="U982" s="343"/>
      <c r="V982" s="343"/>
      <c r="W982" s="343"/>
      <c r="X982" s="343"/>
      <c r="Y982" s="343"/>
      <c r="Z982" s="343"/>
    </row>
    <row r="983" spans="1:26" ht="10.5" customHeight="1" x14ac:dyDescent="0.2">
      <c r="A983" s="343"/>
      <c r="B983" s="343"/>
      <c r="C983" s="343"/>
      <c r="D983" s="343"/>
      <c r="E983" s="343"/>
      <c r="F983" s="343"/>
      <c r="G983" s="343"/>
      <c r="H983" s="343"/>
      <c r="I983" s="343"/>
      <c r="J983" s="343"/>
      <c r="K983" s="343"/>
      <c r="L983" s="343"/>
      <c r="M983" s="343"/>
      <c r="N983" s="343"/>
      <c r="O983" s="343"/>
      <c r="P983" s="343"/>
      <c r="Q983" s="343"/>
      <c r="R983" s="343"/>
      <c r="S983" s="343"/>
      <c r="T983" s="343"/>
      <c r="U983" s="343"/>
      <c r="V983" s="343"/>
      <c r="W983" s="343"/>
      <c r="X983" s="343"/>
      <c r="Y983" s="343"/>
      <c r="Z983" s="343"/>
    </row>
    <row r="984" spans="1:26" ht="10.5" customHeight="1" x14ac:dyDescent="0.2">
      <c r="A984" s="343"/>
      <c r="B984" s="343"/>
      <c r="C984" s="343"/>
      <c r="D984" s="343"/>
      <c r="E984" s="343"/>
      <c r="F984" s="343"/>
      <c r="G984" s="343"/>
      <c r="H984" s="343"/>
      <c r="I984" s="343"/>
      <c r="J984" s="343"/>
      <c r="K984" s="343"/>
      <c r="L984" s="343"/>
      <c r="M984" s="343"/>
      <c r="N984" s="343"/>
      <c r="O984" s="343"/>
      <c r="P984" s="343"/>
      <c r="Q984" s="343"/>
      <c r="R984" s="343"/>
      <c r="S984" s="343"/>
      <c r="T984" s="343"/>
      <c r="U984" s="343"/>
      <c r="V984" s="343"/>
      <c r="W984" s="343"/>
      <c r="X984" s="343"/>
      <c r="Y984" s="343"/>
      <c r="Z984" s="343"/>
    </row>
    <row r="985" spans="1:26" ht="10.5" customHeight="1" x14ac:dyDescent="0.2">
      <c r="A985" s="343"/>
      <c r="B985" s="343"/>
      <c r="C985" s="343"/>
      <c r="D985" s="343"/>
      <c r="E985" s="343"/>
      <c r="F985" s="343"/>
      <c r="G985" s="343"/>
      <c r="H985" s="343"/>
      <c r="I985" s="343"/>
      <c r="J985" s="343"/>
      <c r="K985" s="343"/>
      <c r="L985" s="343"/>
      <c r="M985" s="343"/>
      <c r="N985" s="343"/>
      <c r="O985" s="343"/>
      <c r="P985" s="343"/>
      <c r="Q985" s="343"/>
      <c r="R985" s="343"/>
      <c r="S985" s="343"/>
      <c r="T985" s="343"/>
      <c r="U985" s="343"/>
      <c r="V985" s="343"/>
      <c r="W985" s="343"/>
      <c r="X985" s="343"/>
      <c r="Y985" s="343"/>
      <c r="Z985" s="343"/>
    </row>
    <row r="986" spans="1:26" ht="10.5" customHeight="1" x14ac:dyDescent="0.2">
      <c r="A986" s="343"/>
      <c r="B986" s="343"/>
      <c r="C986" s="343"/>
      <c r="D986" s="343"/>
      <c r="E986" s="343"/>
      <c r="F986" s="343"/>
      <c r="G986" s="343"/>
      <c r="H986" s="343"/>
      <c r="I986" s="343"/>
      <c r="J986" s="343"/>
      <c r="K986" s="343"/>
      <c r="L986" s="343"/>
      <c r="M986" s="343"/>
      <c r="N986" s="343"/>
      <c r="O986" s="343"/>
      <c r="P986" s="343"/>
      <c r="Q986" s="343"/>
      <c r="R986" s="343"/>
      <c r="S986" s="343"/>
      <c r="T986" s="343"/>
      <c r="U986" s="343"/>
      <c r="V986" s="343"/>
      <c r="W986" s="343"/>
      <c r="X986" s="343"/>
      <c r="Y986" s="343"/>
      <c r="Z986" s="343"/>
    </row>
    <row r="987" spans="1:26" ht="10.5" customHeight="1" x14ac:dyDescent="0.2">
      <c r="A987" s="343"/>
      <c r="B987" s="343"/>
      <c r="C987" s="343"/>
      <c r="D987" s="343"/>
      <c r="E987" s="343"/>
      <c r="F987" s="343"/>
      <c r="G987" s="343"/>
      <c r="H987" s="343"/>
      <c r="I987" s="343"/>
      <c r="J987" s="343"/>
      <c r="K987" s="343"/>
      <c r="L987" s="343"/>
      <c r="M987" s="343"/>
      <c r="N987" s="343"/>
      <c r="O987" s="343"/>
      <c r="P987" s="343"/>
      <c r="Q987" s="343"/>
      <c r="R987" s="343"/>
      <c r="S987" s="343"/>
      <c r="T987" s="343"/>
      <c r="U987" s="343"/>
      <c r="V987" s="343"/>
      <c r="W987" s="343"/>
      <c r="X987" s="343"/>
      <c r="Y987" s="343"/>
      <c r="Z987" s="343"/>
    </row>
    <row r="988" spans="1:26" ht="10.5" customHeight="1" x14ac:dyDescent="0.2">
      <c r="A988" s="343"/>
      <c r="B988" s="343"/>
      <c r="C988" s="343"/>
      <c r="D988" s="343"/>
      <c r="E988" s="343"/>
      <c r="F988" s="343"/>
      <c r="G988" s="343"/>
      <c r="H988" s="343"/>
      <c r="I988" s="343"/>
      <c r="J988" s="343"/>
      <c r="K988" s="343"/>
      <c r="L988" s="343"/>
      <c r="M988" s="343"/>
      <c r="N988" s="343"/>
      <c r="O988" s="343"/>
      <c r="P988" s="343"/>
      <c r="Q988" s="343"/>
      <c r="R988" s="343"/>
      <c r="S988" s="343"/>
      <c r="T988" s="343"/>
      <c r="U988" s="343"/>
      <c r="V988" s="343"/>
      <c r="W988" s="343"/>
      <c r="X988" s="343"/>
      <c r="Y988" s="343"/>
      <c r="Z988" s="343"/>
    </row>
    <row r="989" spans="1:26" ht="10.5" customHeight="1" x14ac:dyDescent="0.2">
      <c r="A989" s="343"/>
      <c r="B989" s="343"/>
      <c r="C989" s="343"/>
      <c r="D989" s="343"/>
      <c r="E989" s="343"/>
      <c r="F989" s="343"/>
      <c r="G989" s="343"/>
      <c r="H989" s="343"/>
      <c r="I989" s="343"/>
      <c r="J989" s="343"/>
      <c r="K989" s="343"/>
      <c r="L989" s="343"/>
      <c r="M989" s="343"/>
      <c r="N989" s="343"/>
      <c r="O989" s="343"/>
      <c r="P989" s="343"/>
      <c r="Q989" s="343"/>
      <c r="R989" s="343"/>
      <c r="S989" s="343"/>
      <c r="T989" s="343"/>
      <c r="U989" s="343"/>
      <c r="V989" s="343"/>
      <c r="W989" s="343"/>
      <c r="X989" s="343"/>
      <c r="Y989" s="343"/>
      <c r="Z989" s="343"/>
    </row>
    <row r="990" spans="1:26" ht="10.5" customHeight="1" x14ac:dyDescent="0.2">
      <c r="A990" s="343"/>
      <c r="B990" s="343"/>
      <c r="C990" s="343"/>
      <c r="D990" s="343"/>
      <c r="E990" s="343"/>
      <c r="F990" s="343"/>
      <c r="G990" s="343"/>
      <c r="H990" s="343"/>
      <c r="I990" s="343"/>
      <c r="J990" s="343"/>
      <c r="K990" s="343"/>
      <c r="L990" s="343"/>
      <c r="M990" s="343"/>
      <c r="N990" s="343"/>
      <c r="O990" s="343"/>
      <c r="P990" s="343"/>
      <c r="Q990" s="343"/>
      <c r="R990" s="343"/>
      <c r="S990" s="343"/>
      <c r="T990" s="343"/>
      <c r="U990" s="343"/>
      <c r="V990" s="343"/>
      <c r="W990" s="343"/>
      <c r="X990" s="343"/>
      <c r="Y990" s="343"/>
      <c r="Z990" s="343"/>
    </row>
    <row r="991" spans="1:26" ht="10.5" customHeight="1" x14ac:dyDescent="0.2">
      <c r="A991" s="343"/>
      <c r="B991" s="343"/>
      <c r="C991" s="343"/>
      <c r="D991" s="343"/>
      <c r="E991" s="343"/>
      <c r="F991" s="343"/>
      <c r="G991" s="343"/>
      <c r="H991" s="343"/>
      <c r="I991" s="343"/>
      <c r="J991" s="343"/>
      <c r="K991" s="343"/>
      <c r="L991" s="343"/>
      <c r="M991" s="343"/>
      <c r="N991" s="343"/>
      <c r="O991" s="343"/>
      <c r="P991" s="343"/>
      <c r="Q991" s="343"/>
      <c r="R991" s="343"/>
      <c r="S991" s="343"/>
      <c r="T991" s="343"/>
      <c r="U991" s="343"/>
      <c r="V991" s="343"/>
      <c r="W991" s="343"/>
      <c r="X991" s="343"/>
      <c r="Y991" s="343"/>
      <c r="Z991" s="343"/>
    </row>
    <row r="992" spans="1:26" ht="10.5" customHeight="1" x14ac:dyDescent="0.2">
      <c r="A992" s="343"/>
      <c r="B992" s="343"/>
      <c r="C992" s="343"/>
      <c r="D992" s="343"/>
      <c r="E992" s="343"/>
      <c r="F992" s="343"/>
      <c r="G992" s="343"/>
      <c r="H992" s="343"/>
      <c r="I992" s="343"/>
      <c r="J992" s="343"/>
      <c r="K992" s="343"/>
      <c r="L992" s="343"/>
      <c r="M992" s="343"/>
      <c r="N992" s="343"/>
      <c r="O992" s="343"/>
      <c r="P992" s="343"/>
      <c r="Q992" s="343"/>
      <c r="R992" s="343"/>
      <c r="S992" s="343"/>
      <c r="T992" s="343"/>
      <c r="U992" s="343"/>
      <c r="V992" s="343"/>
      <c r="W992" s="343"/>
      <c r="X992" s="343"/>
      <c r="Y992" s="343"/>
      <c r="Z992" s="343"/>
    </row>
    <row r="993" spans="1:26" ht="10.5" customHeight="1" x14ac:dyDescent="0.2">
      <c r="A993" s="343"/>
      <c r="B993" s="343"/>
      <c r="C993" s="343"/>
      <c r="D993" s="343"/>
      <c r="E993" s="343"/>
      <c r="F993" s="343"/>
      <c r="G993" s="343"/>
      <c r="H993" s="343"/>
      <c r="I993" s="343"/>
      <c r="J993" s="343"/>
      <c r="K993" s="343"/>
      <c r="L993" s="343"/>
      <c r="M993" s="343"/>
      <c r="N993" s="343"/>
      <c r="O993" s="343"/>
      <c r="P993" s="343"/>
      <c r="Q993" s="343"/>
      <c r="R993" s="343"/>
      <c r="S993" s="343"/>
      <c r="T993" s="343"/>
      <c r="U993" s="343"/>
      <c r="V993" s="343"/>
      <c r="W993" s="343"/>
      <c r="X993" s="343"/>
      <c r="Y993" s="343"/>
      <c r="Z993" s="343"/>
    </row>
    <row r="994" spans="1:26" ht="10.5" customHeight="1" x14ac:dyDescent="0.2">
      <c r="A994" s="343"/>
      <c r="B994" s="343"/>
      <c r="C994" s="343"/>
      <c r="D994" s="343"/>
      <c r="E994" s="343"/>
      <c r="F994" s="343"/>
      <c r="G994" s="343"/>
      <c r="H994" s="343"/>
      <c r="I994" s="343"/>
      <c r="J994" s="343"/>
      <c r="K994" s="343"/>
      <c r="L994" s="343"/>
      <c r="M994" s="343"/>
      <c r="N994" s="343"/>
      <c r="O994" s="343"/>
      <c r="P994" s="343"/>
      <c r="Q994" s="343"/>
      <c r="R994" s="343"/>
      <c r="S994" s="343"/>
      <c r="T994" s="343"/>
      <c r="U994" s="343"/>
      <c r="V994" s="343"/>
      <c r="W994" s="343"/>
      <c r="X994" s="343"/>
      <c r="Y994" s="343"/>
      <c r="Z994" s="343"/>
    </row>
    <row r="995" spans="1:26" ht="10.5" customHeight="1" x14ac:dyDescent="0.2">
      <c r="A995" s="343"/>
      <c r="B995" s="343"/>
      <c r="C995" s="343"/>
      <c r="D995" s="343"/>
      <c r="E995" s="343"/>
      <c r="F995" s="343"/>
      <c r="G995" s="343"/>
      <c r="H995" s="343"/>
      <c r="I995" s="343"/>
      <c r="J995" s="343"/>
      <c r="K995" s="343"/>
      <c r="L995" s="343"/>
      <c r="M995" s="343"/>
      <c r="N995" s="343"/>
      <c r="O995" s="343"/>
      <c r="P995" s="343"/>
      <c r="Q995" s="343"/>
      <c r="R995" s="343"/>
      <c r="S995" s="343"/>
      <c r="T995" s="343"/>
      <c r="U995" s="343"/>
      <c r="V995" s="343"/>
      <c r="W995" s="343"/>
      <c r="X995" s="343"/>
      <c r="Y995" s="343"/>
      <c r="Z995" s="343"/>
    </row>
    <row r="996" spans="1:26" ht="10.5" customHeight="1" x14ac:dyDescent="0.2">
      <c r="A996" s="343"/>
      <c r="B996" s="343"/>
      <c r="C996" s="343"/>
      <c r="D996" s="343"/>
      <c r="E996" s="343"/>
      <c r="F996" s="343"/>
      <c r="G996" s="343"/>
      <c r="H996" s="343"/>
      <c r="I996" s="343"/>
      <c r="J996" s="343"/>
      <c r="K996" s="343"/>
      <c r="L996" s="343"/>
      <c r="M996" s="343"/>
      <c r="N996" s="343"/>
      <c r="O996" s="343"/>
      <c r="P996" s="343"/>
      <c r="Q996" s="343"/>
      <c r="R996" s="343"/>
      <c r="S996" s="343"/>
      <c r="T996" s="343"/>
      <c r="U996" s="343"/>
      <c r="V996" s="343"/>
      <c r="W996" s="343"/>
      <c r="X996" s="343"/>
      <c r="Y996" s="343"/>
      <c r="Z996" s="343"/>
    </row>
    <row r="997" spans="1:26" ht="10.5" customHeight="1" x14ac:dyDescent="0.2">
      <c r="A997" s="343"/>
      <c r="B997" s="343"/>
      <c r="C997" s="343"/>
      <c r="D997" s="343"/>
      <c r="E997" s="343"/>
      <c r="F997" s="343"/>
      <c r="G997" s="343"/>
      <c r="H997" s="343"/>
      <c r="I997" s="343"/>
      <c r="J997" s="343"/>
      <c r="K997" s="343"/>
      <c r="L997" s="343"/>
      <c r="M997" s="343"/>
      <c r="N997" s="343"/>
      <c r="O997" s="343"/>
      <c r="P997" s="343"/>
      <c r="Q997" s="343"/>
      <c r="R997" s="343"/>
      <c r="S997" s="343"/>
      <c r="T997" s="343"/>
      <c r="U997" s="343"/>
      <c r="V997" s="343"/>
      <c r="W997" s="343"/>
      <c r="X997" s="343"/>
      <c r="Y997" s="343"/>
      <c r="Z997" s="343"/>
    </row>
    <row r="998" spans="1:26" ht="10.5" customHeight="1" x14ac:dyDescent="0.2">
      <c r="A998" s="343"/>
      <c r="B998" s="343"/>
      <c r="C998" s="343"/>
      <c r="D998" s="343"/>
      <c r="E998" s="343"/>
      <c r="F998" s="343"/>
      <c r="G998" s="343"/>
      <c r="H998" s="343"/>
      <c r="I998" s="343"/>
      <c r="J998" s="343"/>
      <c r="K998" s="343"/>
      <c r="L998" s="343"/>
      <c r="M998" s="343"/>
      <c r="N998" s="343"/>
      <c r="O998" s="343"/>
      <c r="P998" s="343"/>
      <c r="Q998" s="343"/>
      <c r="R998" s="343"/>
      <c r="S998" s="343"/>
      <c r="T998" s="343"/>
      <c r="U998" s="343"/>
      <c r="V998" s="343"/>
      <c r="W998" s="343"/>
      <c r="X998" s="343"/>
      <c r="Y998" s="343"/>
      <c r="Z998" s="343"/>
    </row>
    <row r="999" spans="1:26" ht="10.5" customHeight="1" x14ac:dyDescent="0.2">
      <c r="A999" s="343"/>
      <c r="B999" s="343"/>
      <c r="C999" s="343"/>
      <c r="D999" s="343"/>
      <c r="E999" s="343"/>
      <c r="F999" s="343"/>
      <c r="G999" s="343"/>
      <c r="H999" s="343"/>
      <c r="I999" s="343"/>
      <c r="J999" s="343"/>
      <c r="K999" s="343"/>
      <c r="L999" s="343"/>
      <c r="M999" s="343"/>
      <c r="N999" s="343"/>
      <c r="O999" s="343"/>
      <c r="P999" s="343"/>
      <c r="Q999" s="343"/>
      <c r="R999" s="343"/>
      <c r="S999" s="343"/>
      <c r="T999" s="343"/>
      <c r="U999" s="343"/>
      <c r="V999" s="343"/>
      <c r="W999" s="343"/>
      <c r="X999" s="343"/>
      <c r="Y999" s="343"/>
      <c r="Z999" s="343"/>
    </row>
    <row r="1000" spans="1:26" ht="10.5" customHeight="1" x14ac:dyDescent="0.2">
      <c r="A1000" s="343"/>
      <c r="B1000" s="343"/>
      <c r="C1000" s="343"/>
      <c r="D1000" s="343"/>
      <c r="E1000" s="343"/>
      <c r="F1000" s="343"/>
      <c r="G1000" s="343"/>
      <c r="H1000" s="343"/>
      <c r="I1000" s="343"/>
      <c r="J1000" s="343"/>
      <c r="K1000" s="343"/>
      <c r="L1000" s="343"/>
      <c r="M1000" s="343"/>
      <c r="N1000" s="343"/>
      <c r="O1000" s="343"/>
      <c r="P1000" s="343"/>
      <c r="Q1000" s="343"/>
      <c r="R1000" s="343"/>
      <c r="S1000" s="343"/>
      <c r="T1000" s="343"/>
      <c r="U1000" s="343"/>
      <c r="V1000" s="343"/>
      <c r="W1000" s="343"/>
      <c r="X1000" s="343"/>
      <c r="Y1000" s="343"/>
      <c r="Z1000" s="343"/>
    </row>
    <row r="1001" spans="1:26" ht="10.5" customHeight="1" x14ac:dyDescent="0.2">
      <c r="A1001" s="343"/>
      <c r="B1001" s="343"/>
      <c r="C1001" s="343"/>
      <c r="D1001" s="343"/>
      <c r="E1001" s="343"/>
      <c r="F1001" s="343"/>
      <c r="G1001" s="343"/>
      <c r="H1001" s="343"/>
      <c r="I1001" s="343"/>
      <c r="J1001" s="343"/>
      <c r="K1001" s="343"/>
      <c r="L1001" s="343"/>
      <c r="M1001" s="343"/>
      <c r="N1001" s="343"/>
      <c r="O1001" s="343"/>
      <c r="P1001" s="343"/>
      <c r="Q1001" s="343"/>
      <c r="R1001" s="343"/>
      <c r="S1001" s="343"/>
      <c r="T1001" s="343"/>
      <c r="U1001" s="343"/>
      <c r="V1001" s="343"/>
      <c r="W1001" s="343"/>
      <c r="X1001" s="343"/>
      <c r="Y1001" s="343"/>
      <c r="Z1001" s="343"/>
    </row>
    <row r="1002" spans="1:26" ht="10.5" customHeight="1" x14ac:dyDescent="0.2">
      <c r="A1002" s="343"/>
      <c r="B1002" s="343"/>
      <c r="C1002" s="343"/>
      <c r="D1002" s="343"/>
      <c r="E1002" s="343"/>
      <c r="F1002" s="343"/>
      <c r="G1002" s="343"/>
      <c r="H1002" s="343"/>
      <c r="I1002" s="343"/>
      <c r="J1002" s="343"/>
      <c r="K1002" s="343"/>
      <c r="L1002" s="343"/>
      <c r="M1002" s="343"/>
      <c r="N1002" s="343"/>
      <c r="O1002" s="343"/>
      <c r="P1002" s="343"/>
      <c r="Q1002" s="343"/>
      <c r="R1002" s="343"/>
      <c r="S1002" s="343"/>
      <c r="T1002" s="343"/>
      <c r="U1002" s="343"/>
      <c r="V1002" s="343"/>
      <c r="W1002" s="343"/>
      <c r="X1002" s="343"/>
      <c r="Y1002" s="343"/>
      <c r="Z1002" s="343"/>
    </row>
    <row r="1003" spans="1:26" ht="10.5" customHeight="1" x14ac:dyDescent="0.2">
      <c r="A1003" s="343"/>
      <c r="B1003" s="343"/>
      <c r="C1003" s="343"/>
      <c r="D1003" s="343"/>
      <c r="E1003" s="343"/>
      <c r="F1003" s="343"/>
      <c r="G1003" s="343"/>
      <c r="H1003" s="343"/>
      <c r="I1003" s="343"/>
      <c r="J1003" s="343"/>
      <c r="K1003" s="343"/>
      <c r="L1003" s="343"/>
      <c r="M1003" s="343"/>
      <c r="N1003" s="343"/>
      <c r="O1003" s="343"/>
      <c r="P1003" s="343"/>
      <c r="Q1003" s="343"/>
      <c r="R1003" s="343"/>
      <c r="S1003" s="343"/>
      <c r="T1003" s="343"/>
      <c r="U1003" s="343"/>
      <c r="V1003" s="343"/>
      <c r="W1003" s="343"/>
      <c r="X1003" s="343"/>
      <c r="Y1003" s="343"/>
      <c r="Z1003" s="343"/>
    </row>
    <row r="1004" spans="1:26" ht="10.5" customHeight="1" x14ac:dyDescent="0.2">
      <c r="A1004" s="343"/>
      <c r="B1004" s="343"/>
      <c r="C1004" s="343"/>
      <c r="D1004" s="343"/>
      <c r="E1004" s="343"/>
      <c r="F1004" s="343"/>
      <c r="G1004" s="343"/>
      <c r="H1004" s="343"/>
      <c r="I1004" s="343"/>
      <c r="J1004" s="343"/>
      <c r="K1004" s="343"/>
      <c r="L1004" s="343"/>
      <c r="M1004" s="343"/>
      <c r="N1004" s="343"/>
      <c r="O1004" s="343"/>
      <c r="P1004" s="343"/>
      <c r="Q1004" s="343"/>
      <c r="R1004" s="343"/>
      <c r="S1004" s="343"/>
      <c r="T1004" s="343"/>
      <c r="U1004" s="343"/>
      <c r="V1004" s="343"/>
      <c r="W1004" s="343"/>
      <c r="X1004" s="343"/>
      <c r="Y1004" s="343"/>
      <c r="Z1004" s="343"/>
    </row>
    <row r="1005" spans="1:26" ht="10.5" customHeight="1" x14ac:dyDescent="0.2">
      <c r="A1005" s="343"/>
      <c r="B1005" s="343"/>
      <c r="C1005" s="343"/>
      <c r="D1005" s="343"/>
      <c r="E1005" s="343"/>
      <c r="F1005" s="343"/>
      <c r="G1005" s="343"/>
      <c r="H1005" s="343"/>
      <c r="I1005" s="343"/>
      <c r="J1005" s="343"/>
      <c r="K1005" s="343"/>
      <c r="L1005" s="343"/>
      <c r="M1005" s="343"/>
      <c r="N1005" s="343"/>
      <c r="O1005" s="343"/>
      <c r="P1005" s="343"/>
      <c r="Q1005" s="343"/>
      <c r="R1005" s="343"/>
      <c r="S1005" s="343"/>
      <c r="T1005" s="343"/>
      <c r="U1005" s="343"/>
      <c r="V1005" s="343"/>
      <c r="W1005" s="343"/>
      <c r="X1005" s="343"/>
      <c r="Y1005" s="343"/>
      <c r="Z1005" s="343"/>
    </row>
    <row r="1006" spans="1:26" ht="10.5" customHeight="1" x14ac:dyDescent="0.2">
      <c r="A1006" s="343"/>
      <c r="B1006" s="343"/>
      <c r="C1006" s="343"/>
      <c r="D1006" s="343"/>
      <c r="E1006" s="343"/>
      <c r="F1006" s="343"/>
      <c r="G1006" s="343"/>
      <c r="H1006" s="343"/>
      <c r="I1006" s="343"/>
      <c r="J1006" s="343"/>
      <c r="K1006" s="343"/>
      <c r="L1006" s="343"/>
      <c r="M1006" s="343"/>
      <c r="N1006" s="343"/>
      <c r="O1006" s="343"/>
      <c r="P1006" s="343"/>
      <c r="Q1006" s="343"/>
      <c r="R1006" s="343"/>
      <c r="S1006" s="343"/>
      <c r="T1006" s="343"/>
      <c r="U1006" s="343"/>
      <c r="V1006" s="343"/>
      <c r="W1006" s="343"/>
      <c r="X1006" s="343"/>
      <c r="Y1006" s="343"/>
      <c r="Z1006" s="343"/>
    </row>
    <row r="1007" spans="1:26" ht="10.5" customHeight="1" x14ac:dyDescent="0.2">
      <c r="A1007" s="343"/>
      <c r="B1007" s="343"/>
      <c r="C1007" s="343"/>
      <c r="D1007" s="343"/>
      <c r="E1007" s="343"/>
      <c r="F1007" s="343"/>
      <c r="G1007" s="343"/>
      <c r="H1007" s="343"/>
      <c r="I1007" s="343"/>
      <c r="J1007" s="343"/>
      <c r="K1007" s="343"/>
      <c r="L1007" s="343"/>
      <c r="M1007" s="343"/>
      <c r="N1007" s="343"/>
      <c r="O1007" s="343"/>
      <c r="P1007" s="343"/>
      <c r="Q1007" s="343"/>
      <c r="R1007" s="343"/>
      <c r="S1007" s="343"/>
      <c r="T1007" s="343"/>
      <c r="U1007" s="343"/>
      <c r="V1007" s="343"/>
      <c r="W1007" s="343"/>
      <c r="X1007" s="343"/>
      <c r="Y1007" s="343"/>
      <c r="Z1007" s="343"/>
    </row>
    <row r="1008" spans="1:26" ht="10.5" customHeight="1" x14ac:dyDescent="0.2">
      <c r="A1008" s="343"/>
      <c r="B1008" s="343"/>
      <c r="C1008" s="343"/>
      <c r="D1008" s="343"/>
      <c r="E1008" s="343"/>
      <c r="F1008" s="343"/>
      <c r="G1008" s="343"/>
      <c r="H1008" s="343"/>
      <c r="I1008" s="343"/>
      <c r="J1008" s="343"/>
      <c r="K1008" s="343"/>
      <c r="L1008" s="343"/>
      <c r="M1008" s="343"/>
      <c r="N1008" s="343"/>
      <c r="O1008" s="343"/>
      <c r="P1008" s="343"/>
      <c r="Q1008" s="343"/>
      <c r="R1008" s="343"/>
      <c r="S1008" s="343"/>
      <c r="T1008" s="343"/>
      <c r="U1008" s="343"/>
      <c r="V1008" s="343"/>
      <c r="W1008" s="343"/>
      <c r="X1008" s="343"/>
      <c r="Y1008" s="343"/>
      <c r="Z1008" s="343"/>
    </row>
  </sheetData>
  <mergeCells count="302">
    <mergeCell ref="AC63:AC64"/>
    <mergeCell ref="N69:O69"/>
    <mergeCell ref="Y62:Y72"/>
    <mergeCell ref="N71:O71"/>
    <mergeCell ref="Y73:Y74"/>
    <mergeCell ref="AC73:AC74"/>
    <mergeCell ref="F2:U2"/>
    <mergeCell ref="AC12:AC15"/>
    <mergeCell ref="G3:K3"/>
    <mergeCell ref="M3:N3"/>
    <mergeCell ref="O3:S3"/>
    <mergeCell ref="G10:G11"/>
    <mergeCell ref="H10:H11"/>
    <mergeCell ref="I10:I11"/>
    <mergeCell ref="U4:V4"/>
    <mergeCell ref="R19:S19"/>
    <mergeCell ref="T19:X19"/>
    <mergeCell ref="Z62:Z72"/>
    <mergeCell ref="N27:O27"/>
    <mergeCell ref="W12:W15"/>
    <mergeCell ref="V12:V15"/>
    <mergeCell ref="U12:U15"/>
    <mergeCell ref="T12:T15"/>
    <mergeCell ref="N22:O22"/>
    <mergeCell ref="AD12:AD15"/>
    <mergeCell ref="Y35:Y36"/>
    <mergeCell ref="Y37:Y38"/>
    <mergeCell ref="Y39:Y40"/>
    <mergeCell ref="AC47:AC51"/>
    <mergeCell ref="Y47:Y51"/>
    <mergeCell ref="A12:A15"/>
    <mergeCell ref="B12:B15"/>
    <mergeCell ref="C12:C15"/>
    <mergeCell ref="D12:D15"/>
    <mergeCell ref="F12:F15"/>
    <mergeCell ref="G12:G15"/>
    <mergeCell ref="N12:O12"/>
    <mergeCell ref="X12:X15"/>
    <mergeCell ref="N13:O13"/>
    <mergeCell ref="N14:O14"/>
    <mergeCell ref="N15:O15"/>
    <mergeCell ref="Y12:Y15"/>
    <mergeCell ref="Z12:Z15"/>
    <mergeCell ref="AA12:AA15"/>
    <mergeCell ref="AB12:AB15"/>
    <mergeCell ref="P19:P20"/>
    <mergeCell ref="Q19:Q20"/>
    <mergeCell ref="N21:O21"/>
    <mergeCell ref="A10:A11"/>
    <mergeCell ref="B10:B11"/>
    <mergeCell ref="C10:C11"/>
    <mergeCell ref="D10:D11"/>
    <mergeCell ref="E10:E11"/>
    <mergeCell ref="F10:F11"/>
    <mergeCell ref="Q10:Q11"/>
    <mergeCell ref="R10:S10"/>
    <mergeCell ref="T10:X10"/>
    <mergeCell ref="J10:M10"/>
    <mergeCell ref="N10:O11"/>
    <mergeCell ref="P10:P11"/>
    <mergeCell ref="N23:O23"/>
    <mergeCell ref="N24:O24"/>
    <mergeCell ref="N25:O25"/>
    <mergeCell ref="N26:O26"/>
    <mergeCell ref="A39:A40"/>
    <mergeCell ref="B39:B40"/>
    <mergeCell ref="R45:S45"/>
    <mergeCell ref="T45:X45"/>
    <mergeCell ref="F45:F46"/>
    <mergeCell ref="G45:G46"/>
    <mergeCell ref="H45:H46"/>
    <mergeCell ref="I45:I46"/>
    <mergeCell ref="J45:M45"/>
    <mergeCell ref="K39:K40"/>
    <mergeCell ref="L39:L40"/>
    <mergeCell ref="M39:M40"/>
    <mergeCell ref="C39:C40"/>
    <mergeCell ref="V39:V40"/>
    <mergeCell ref="W39:W40"/>
    <mergeCell ref="X39:X40"/>
    <mergeCell ref="N40:O40"/>
    <mergeCell ref="N45:O46"/>
    <mergeCell ref="P45:P46"/>
    <mergeCell ref="Q45:Q46"/>
    <mergeCell ref="D39:D40"/>
    <mergeCell ref="E39:E40"/>
    <mergeCell ref="F39:F40"/>
    <mergeCell ref="G39:G40"/>
    <mergeCell ref="A33:A34"/>
    <mergeCell ref="B33:B34"/>
    <mergeCell ref="C33:C34"/>
    <mergeCell ref="D33:D34"/>
    <mergeCell ref="E33:E34"/>
    <mergeCell ref="A35:A36"/>
    <mergeCell ref="B35:B36"/>
    <mergeCell ref="C35:C36"/>
    <mergeCell ref="A37:A38"/>
    <mergeCell ref="B37:B38"/>
    <mergeCell ref="C37:C38"/>
    <mergeCell ref="D37:D38"/>
    <mergeCell ref="E37:E38"/>
    <mergeCell ref="D35:D36"/>
    <mergeCell ref="E35:E36"/>
    <mergeCell ref="A56:A57"/>
    <mergeCell ref="B56:B57"/>
    <mergeCell ref="C56:C57"/>
    <mergeCell ref="D56:D57"/>
    <mergeCell ref="E56:E57"/>
    <mergeCell ref="A45:A46"/>
    <mergeCell ref="B45:B46"/>
    <mergeCell ref="C45:C46"/>
    <mergeCell ref="D45:D46"/>
    <mergeCell ref="E45:E46"/>
    <mergeCell ref="A47:A51"/>
    <mergeCell ref="B47:B51"/>
    <mergeCell ref="C47:C51"/>
    <mergeCell ref="D47:D51"/>
    <mergeCell ref="E47:E51"/>
    <mergeCell ref="F56:F57"/>
    <mergeCell ref="G56:G57"/>
    <mergeCell ref="H56:H57"/>
    <mergeCell ref="I56:I57"/>
    <mergeCell ref="J56:M56"/>
    <mergeCell ref="N56:O57"/>
    <mergeCell ref="P56:P57"/>
    <mergeCell ref="Q56:Q57"/>
    <mergeCell ref="R56:S56"/>
    <mergeCell ref="F33:F34"/>
    <mergeCell ref="G33:G34"/>
    <mergeCell ref="H33:H34"/>
    <mergeCell ref="F37:F38"/>
    <mergeCell ref="G37:G38"/>
    <mergeCell ref="H37:H38"/>
    <mergeCell ref="I37:I38"/>
    <mergeCell ref="F35:F36"/>
    <mergeCell ref="G35:G36"/>
    <mergeCell ref="H35:H36"/>
    <mergeCell ref="F47:F51"/>
    <mergeCell ref="G47:G51"/>
    <mergeCell ref="H47:H51"/>
    <mergeCell ref="I47:I51"/>
    <mergeCell ref="J47:J51"/>
    <mergeCell ref="K47:K51"/>
    <mergeCell ref="L47:L51"/>
    <mergeCell ref="M47:M51"/>
    <mergeCell ref="N47:O47"/>
    <mergeCell ref="N48:O48"/>
    <mergeCell ref="N49:O49"/>
    <mergeCell ref="N50:O50"/>
    <mergeCell ref="N51:O51"/>
    <mergeCell ref="J35:J36"/>
    <mergeCell ref="L35:L36"/>
    <mergeCell ref="M35:M36"/>
    <mergeCell ref="H39:H40"/>
    <mergeCell ref="I39:I40"/>
    <mergeCell ref="J39:J40"/>
    <mergeCell ref="N33:O34"/>
    <mergeCell ref="P33:P34"/>
    <mergeCell ref="T33:X33"/>
    <mergeCell ref="G58:G61"/>
    <mergeCell ref="H58:H61"/>
    <mergeCell ref="I58:I61"/>
    <mergeCell ref="Q33:Q34"/>
    <mergeCell ref="I33:I34"/>
    <mergeCell ref="J33:M33"/>
    <mergeCell ref="N36:O36"/>
    <mergeCell ref="W62:W72"/>
    <mergeCell ref="F62:F72"/>
    <mergeCell ref="G62:G72"/>
    <mergeCell ref="U62:U72"/>
    <mergeCell ref="V58:V61"/>
    <mergeCell ref="U37:U38"/>
    <mergeCell ref="V37:V38"/>
    <mergeCell ref="W37:W38"/>
    <mergeCell ref="T35:T36"/>
    <mergeCell ref="U35:U36"/>
    <mergeCell ref="W58:W61"/>
    <mergeCell ref="T39:T40"/>
    <mergeCell ref="U39:U40"/>
    <mergeCell ref="T56:X56"/>
    <mergeCell ref="B54:AD54"/>
    <mergeCell ref="Y56:AD56"/>
    <mergeCell ref="AD58:AD61"/>
    <mergeCell ref="H73:H74"/>
    <mergeCell ref="I73:I74"/>
    <mergeCell ref="J73:J74"/>
    <mergeCell ref="H62:H72"/>
    <mergeCell ref="I62:I72"/>
    <mergeCell ref="J62:J72"/>
    <mergeCell ref="N63:O63"/>
    <mergeCell ref="N64:O64"/>
    <mergeCell ref="N65:O65"/>
    <mergeCell ref="N66:O66"/>
    <mergeCell ref="N67:O67"/>
    <mergeCell ref="N68:O68"/>
    <mergeCell ref="N70:O70"/>
    <mergeCell ref="N72:O72"/>
    <mergeCell ref="A73:A74"/>
    <mergeCell ref="B73:B74"/>
    <mergeCell ref="C73:C74"/>
    <mergeCell ref="E73:E74"/>
    <mergeCell ref="A62:A72"/>
    <mergeCell ref="B62:B72"/>
    <mergeCell ref="C62:C72"/>
    <mergeCell ref="E62:E72"/>
    <mergeCell ref="U58:U61"/>
    <mergeCell ref="A58:A61"/>
    <mergeCell ref="B58:B61"/>
    <mergeCell ref="C58:C61"/>
    <mergeCell ref="E58:E61"/>
    <mergeCell ref="F58:F61"/>
    <mergeCell ref="N61:O61"/>
    <mergeCell ref="M58:M61"/>
    <mergeCell ref="N58:O58"/>
    <mergeCell ref="N59:O59"/>
    <mergeCell ref="N60:O60"/>
    <mergeCell ref="J58:J61"/>
    <mergeCell ref="K58:K61"/>
    <mergeCell ref="L58:L61"/>
    <mergeCell ref="T58:T61"/>
    <mergeCell ref="D58:D74"/>
    <mergeCell ref="Z47:Z51"/>
    <mergeCell ref="Z73:Z74"/>
    <mergeCell ref="X62:X72"/>
    <mergeCell ref="K62:K72"/>
    <mergeCell ref="L62:L72"/>
    <mergeCell ref="M62:M72"/>
    <mergeCell ref="N62:O62"/>
    <mergeCell ref="T62:T72"/>
    <mergeCell ref="V62:V72"/>
    <mergeCell ref="A21:A28"/>
    <mergeCell ref="D21:D28"/>
    <mergeCell ref="C21:C28"/>
    <mergeCell ref="B21:B28"/>
    <mergeCell ref="Q12:Q14"/>
    <mergeCell ref="M12:M15"/>
    <mergeCell ref="L12:L15"/>
    <mergeCell ref="K12:K15"/>
    <mergeCell ref="J12:J15"/>
    <mergeCell ref="I12:I15"/>
    <mergeCell ref="H12:H15"/>
    <mergeCell ref="E12:E15"/>
    <mergeCell ref="N28:O28"/>
    <mergeCell ref="A19:A20"/>
    <mergeCell ref="B19:B20"/>
    <mergeCell ref="C19:C20"/>
    <mergeCell ref="D19:D20"/>
    <mergeCell ref="E19:E20"/>
    <mergeCell ref="F19:F20"/>
    <mergeCell ref="G19:G20"/>
    <mergeCell ref="H19:H20"/>
    <mergeCell ref="I19:I20"/>
    <mergeCell ref="J19:M19"/>
    <mergeCell ref="N19:O20"/>
    <mergeCell ref="B4:E4"/>
    <mergeCell ref="W4:X4"/>
    <mergeCell ref="U3:V3"/>
    <mergeCell ref="AA82:AA83"/>
    <mergeCell ref="Y58:Y61"/>
    <mergeCell ref="Z58:Z61"/>
    <mergeCell ref="AA58:AA61"/>
    <mergeCell ref="AB58:AB61"/>
    <mergeCell ref="U73:U74"/>
    <mergeCell ref="V73:V74"/>
    <mergeCell ref="W73:W74"/>
    <mergeCell ref="X73:X74"/>
    <mergeCell ref="K73:K74"/>
    <mergeCell ref="L73:L74"/>
    <mergeCell ref="M73:M74"/>
    <mergeCell ref="N73:O73"/>
    <mergeCell ref="T73:T74"/>
    <mergeCell ref="N74:O74"/>
    <mergeCell ref="F73:F74"/>
    <mergeCell ref="G73:G74"/>
    <mergeCell ref="V35:V36"/>
    <mergeCell ref="W35:W36"/>
    <mergeCell ref="T37:T38"/>
    <mergeCell ref="X58:X61"/>
    <mergeCell ref="B6:AD6"/>
    <mergeCell ref="B8:AD8"/>
    <mergeCell ref="B17:AD17"/>
    <mergeCell ref="Y10:AD10"/>
    <mergeCell ref="Y19:AD19"/>
    <mergeCell ref="B31:AD31"/>
    <mergeCell ref="Y33:AD33"/>
    <mergeCell ref="B43:AD43"/>
    <mergeCell ref="Y45:AD45"/>
    <mergeCell ref="Z39:Z40"/>
    <mergeCell ref="R33:S33"/>
    <mergeCell ref="N39:O39"/>
    <mergeCell ref="Q39:Q40"/>
    <mergeCell ref="R39:R40"/>
    <mergeCell ref="S39:S40"/>
    <mergeCell ref="N37:O37"/>
    <mergeCell ref="N38:O38"/>
    <mergeCell ref="N35:O35"/>
    <mergeCell ref="J37:J38"/>
    <mergeCell ref="K37:K38"/>
    <mergeCell ref="L37:L38"/>
    <mergeCell ref="M37:M38"/>
    <mergeCell ref="K35:K36"/>
    <mergeCell ref="I35:I36"/>
  </mergeCells>
  <pageMargins left="0.7" right="0.7" top="0.75" bottom="0.75" header="0.3" footer="0.3"/>
  <pageSetup scale="3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70"/>
  <sheetViews>
    <sheetView topLeftCell="A4" zoomScale="80" zoomScaleNormal="80" workbookViewId="0">
      <selection activeCell="AE9" sqref="AE9"/>
    </sheetView>
  </sheetViews>
  <sheetFormatPr baseColWidth="10" defaultColWidth="17.28515625" defaultRowHeight="15" customHeight="1" x14ac:dyDescent="0.2"/>
  <cols>
    <col min="1" max="1" width="16.5703125" style="2" customWidth="1"/>
    <col min="2" max="2" width="20" style="2" customWidth="1"/>
    <col min="3" max="3" width="17.28515625" style="2" customWidth="1"/>
    <col min="4" max="4" width="13.5703125" style="2" customWidth="1"/>
    <col min="5" max="5" width="16.140625" style="2" customWidth="1"/>
    <col min="6" max="6" width="24.28515625" style="2" customWidth="1"/>
    <col min="7" max="7" width="16.140625" style="2" customWidth="1"/>
    <col min="8" max="8" width="12.42578125" style="2" customWidth="1"/>
    <col min="9" max="9" width="18.28515625" style="2" customWidth="1"/>
    <col min="10" max="10" width="9" style="2" hidden="1" customWidth="1"/>
    <col min="11" max="11" width="8.85546875" style="2" customWidth="1"/>
    <col min="12" max="12" width="9" style="2" hidden="1" customWidth="1"/>
    <col min="13" max="13" width="9.28515625" style="2" hidden="1" customWidth="1"/>
    <col min="14" max="15" width="15.42578125" style="2" customWidth="1"/>
    <col min="16" max="16" width="15.42578125" style="2" hidden="1" customWidth="1"/>
    <col min="17" max="17" width="19" style="2" hidden="1" customWidth="1"/>
    <col min="18" max="19" width="11.28515625" style="2" customWidth="1"/>
    <col min="20" max="20" width="20.7109375" style="2" hidden="1" customWidth="1"/>
    <col min="21" max="21" width="19.7109375" style="2" hidden="1" customWidth="1"/>
    <col min="22" max="22" width="14.7109375" style="2" hidden="1" customWidth="1"/>
    <col min="23" max="23" width="16.7109375" style="2" hidden="1" customWidth="1"/>
    <col min="24" max="24" width="20.28515625" style="2" hidden="1" customWidth="1"/>
    <col min="25" max="25" width="11.42578125" style="2" hidden="1" customWidth="1"/>
    <col min="26" max="26" width="10.85546875" style="2" customWidth="1"/>
    <col min="27" max="27" width="10.85546875" style="2" hidden="1" customWidth="1"/>
    <col min="28" max="28" width="17.28515625" style="2" hidden="1" customWidth="1"/>
    <col min="29" max="29" width="55.85546875" style="2" hidden="1" customWidth="1"/>
    <col min="30" max="30" width="55.5703125" style="273" customWidth="1"/>
    <col min="31" max="16384" width="17.28515625" style="2"/>
  </cols>
  <sheetData>
    <row r="1" spans="1:30" s="281" customFormat="1" ht="36.75" customHeight="1" x14ac:dyDescent="0.2">
      <c r="A1" s="279"/>
      <c r="B1" s="279"/>
      <c r="C1" s="279"/>
      <c r="D1" s="279"/>
      <c r="E1" s="279"/>
      <c r="F1" s="279"/>
      <c r="G1" s="279"/>
      <c r="H1" s="279"/>
      <c r="I1" s="279"/>
      <c r="J1" s="279"/>
      <c r="K1" s="279"/>
      <c r="L1" s="279"/>
      <c r="M1" s="279"/>
      <c r="N1" s="279"/>
      <c r="O1" s="279"/>
      <c r="P1" s="279"/>
      <c r="Q1" s="279"/>
      <c r="R1" s="279"/>
      <c r="S1" s="279"/>
      <c r="T1" s="279"/>
      <c r="U1" s="279"/>
      <c r="V1" s="279"/>
      <c r="W1" s="279"/>
      <c r="X1" s="279"/>
      <c r="Y1" s="280"/>
      <c r="Z1" s="280"/>
      <c r="AD1" s="415"/>
    </row>
    <row r="2" spans="1:30" ht="28.5" customHeight="1" x14ac:dyDescent="0.2">
      <c r="A2" s="32"/>
      <c r="B2" s="32"/>
      <c r="C2" s="295" t="s">
        <v>1194</v>
      </c>
      <c r="D2" s="295"/>
      <c r="E2" s="295"/>
      <c r="F2" s="987" t="s">
        <v>31</v>
      </c>
      <c r="G2" s="987"/>
      <c r="H2" s="987"/>
      <c r="I2" s="987"/>
      <c r="J2" s="987"/>
      <c r="K2" s="987"/>
      <c r="L2" s="987"/>
      <c r="M2" s="987"/>
      <c r="N2" s="987"/>
      <c r="O2" s="987"/>
      <c r="P2" s="987"/>
      <c r="Q2" s="987"/>
      <c r="R2" s="987"/>
      <c r="S2" s="987"/>
      <c r="T2" s="987"/>
      <c r="U2" s="987"/>
      <c r="V2" s="295"/>
      <c r="W2" s="295"/>
      <c r="X2" s="295"/>
      <c r="Y2" s="295"/>
      <c r="Z2" s="295"/>
      <c r="AA2" s="295"/>
      <c r="AB2" s="295"/>
      <c r="AC2" s="295"/>
    </row>
    <row r="3" spans="1:30" ht="37.5" customHeight="1" x14ac:dyDescent="0.2">
      <c r="A3" s="3"/>
      <c r="B3" s="258"/>
      <c r="C3" s="258"/>
      <c r="D3" s="258"/>
      <c r="E3" s="258"/>
      <c r="F3" s="258"/>
      <c r="G3" s="976"/>
      <c r="H3" s="977"/>
      <c r="I3" s="977"/>
      <c r="J3" s="977"/>
      <c r="K3" s="977"/>
      <c r="L3" s="258"/>
      <c r="M3" s="978"/>
      <c r="N3" s="977"/>
      <c r="O3" s="976"/>
      <c r="P3" s="977"/>
      <c r="Q3" s="977"/>
      <c r="R3" s="977"/>
      <c r="S3" s="977"/>
      <c r="T3" s="256"/>
      <c r="U3" s="979" t="s">
        <v>1196</v>
      </c>
      <c r="V3" s="979"/>
      <c r="W3" s="297" t="s">
        <v>29</v>
      </c>
      <c r="X3" s="296"/>
      <c r="Z3" s="281"/>
      <c r="AA3" s="281"/>
      <c r="AB3" s="281"/>
      <c r="AC3" s="281"/>
    </row>
    <row r="4" spans="1:30" ht="30" customHeight="1" x14ac:dyDescent="0.2">
      <c r="A4" s="288" t="s">
        <v>0</v>
      </c>
      <c r="B4" s="980"/>
      <c r="C4" s="981"/>
      <c r="D4" s="981"/>
      <c r="E4" s="982"/>
      <c r="F4" s="256"/>
      <c r="G4" s="256"/>
      <c r="H4" s="280"/>
      <c r="I4" s="280"/>
      <c r="J4" s="280"/>
      <c r="K4" s="280"/>
      <c r="L4" s="256"/>
      <c r="N4" s="281"/>
      <c r="O4" s="285"/>
      <c r="P4" s="286"/>
      <c r="Q4" s="286"/>
      <c r="R4" s="286"/>
      <c r="S4" s="286"/>
      <c r="T4" s="286"/>
      <c r="U4" s="983" t="s">
        <v>1</v>
      </c>
      <c r="V4" s="984"/>
      <c r="W4" s="985"/>
      <c r="X4" s="986"/>
      <c r="Y4" s="287" t="s">
        <v>2</v>
      </c>
      <c r="Z4" s="298">
        <v>2017</v>
      </c>
      <c r="AA4" s="299"/>
      <c r="AB4" s="299"/>
      <c r="AC4" s="385" t="s">
        <v>30</v>
      </c>
    </row>
    <row r="5" spans="1:30" ht="15.75" customHeight="1" x14ac:dyDescent="0.2">
      <c r="A5" s="22"/>
      <c r="B5" s="30"/>
      <c r="C5" s="30"/>
      <c r="D5" s="30"/>
      <c r="E5" s="256"/>
      <c r="F5" s="256"/>
      <c r="G5" s="256"/>
      <c r="H5" s="280"/>
      <c r="I5" s="280"/>
      <c r="J5" s="280"/>
      <c r="K5" s="280"/>
      <c r="L5" s="256"/>
      <c r="M5" s="254"/>
      <c r="N5" s="255"/>
      <c r="O5" s="31"/>
      <c r="P5" s="257"/>
      <c r="Q5" s="257"/>
      <c r="R5" s="257"/>
      <c r="S5" s="257"/>
      <c r="T5" s="257"/>
      <c r="U5" s="256"/>
      <c r="V5" s="254"/>
      <c r="W5" s="255"/>
      <c r="X5" s="284"/>
      <c r="Y5" s="283"/>
      <c r="Z5" s="283"/>
      <c r="AB5" s="282"/>
    </row>
    <row r="6" spans="1:30" s="282" customFormat="1" ht="30" customHeight="1" x14ac:dyDescent="0.2">
      <c r="A6" s="290"/>
      <c r="B6" s="291"/>
      <c r="C6" s="291"/>
      <c r="D6" s="291"/>
      <c r="E6" s="289"/>
      <c r="F6" s="289"/>
      <c r="G6" s="289"/>
      <c r="H6" s="280"/>
      <c r="I6" s="280"/>
      <c r="J6" s="280"/>
      <c r="K6" s="280"/>
      <c r="L6" s="289"/>
      <c r="M6" s="292"/>
      <c r="N6" s="293"/>
      <c r="O6" s="294"/>
      <c r="P6" s="280"/>
      <c r="Q6" s="280"/>
      <c r="R6" s="280"/>
      <c r="S6" s="280"/>
      <c r="T6" s="280"/>
      <c r="U6" s="289"/>
      <c r="V6" s="292"/>
      <c r="W6" s="293"/>
      <c r="X6" s="284"/>
      <c r="Y6" s="283"/>
      <c r="Z6" s="283"/>
      <c r="AA6" s="283"/>
      <c r="AD6" s="273"/>
    </row>
    <row r="7" spans="1:30" ht="50.25" customHeight="1" x14ac:dyDescent="0.2">
      <c r="A7" s="36" t="s">
        <v>32</v>
      </c>
      <c r="B7" s="988" t="s">
        <v>33</v>
      </c>
      <c r="C7" s="989"/>
      <c r="D7" s="989"/>
      <c r="E7" s="989"/>
      <c r="F7" s="989"/>
      <c r="G7" s="989"/>
      <c r="H7" s="989"/>
      <c r="I7" s="989"/>
      <c r="J7" s="989"/>
      <c r="K7" s="989"/>
      <c r="L7" s="989"/>
      <c r="M7" s="989"/>
      <c r="N7" s="989"/>
      <c r="O7" s="989"/>
      <c r="P7" s="989"/>
      <c r="Q7" s="989"/>
      <c r="R7" s="989"/>
      <c r="S7" s="989"/>
      <c r="T7" s="989"/>
      <c r="U7" s="989"/>
      <c r="V7" s="989"/>
      <c r="W7" s="989"/>
      <c r="X7" s="989"/>
      <c r="Y7" s="989"/>
      <c r="Z7" s="989"/>
      <c r="AA7" s="989"/>
      <c r="AB7" s="989"/>
      <c r="AC7" s="989"/>
      <c r="AD7" s="989"/>
    </row>
    <row r="8" spans="1:30" s="24" customFormat="1" ht="14.25" customHeight="1" x14ac:dyDescent="0.2">
      <c r="A8" s="33"/>
      <c r="B8" s="34"/>
      <c r="C8" s="34"/>
      <c r="D8" s="34"/>
      <c r="E8" s="34"/>
      <c r="F8" s="34"/>
      <c r="G8" s="34"/>
      <c r="H8" s="34"/>
      <c r="I8" s="34"/>
      <c r="J8" s="34"/>
      <c r="K8" s="34"/>
      <c r="L8" s="34"/>
      <c r="M8" s="34"/>
      <c r="N8" s="34"/>
      <c r="O8" s="34"/>
      <c r="P8" s="34"/>
      <c r="Q8" s="34"/>
      <c r="R8" s="34"/>
      <c r="S8" s="34"/>
      <c r="T8" s="34"/>
      <c r="U8" s="34"/>
      <c r="V8" s="34"/>
      <c r="W8" s="34"/>
      <c r="X8" s="34"/>
      <c r="Y8" s="35"/>
      <c r="Z8" s="35"/>
      <c r="AA8" s="35"/>
      <c r="AD8" s="273"/>
    </row>
    <row r="9" spans="1:30" ht="30.75" customHeight="1" x14ac:dyDescent="0.2">
      <c r="A9" s="384" t="s">
        <v>41</v>
      </c>
      <c r="B9" s="990" t="s">
        <v>625</v>
      </c>
      <c r="C9" s="990"/>
      <c r="D9" s="990"/>
      <c r="E9" s="990"/>
      <c r="F9" s="990"/>
      <c r="G9" s="990"/>
      <c r="H9" s="990"/>
      <c r="I9" s="990"/>
      <c r="J9" s="990"/>
      <c r="K9" s="990"/>
      <c r="L9" s="990"/>
      <c r="M9" s="990"/>
      <c r="N9" s="990"/>
      <c r="O9" s="990"/>
      <c r="P9" s="990"/>
      <c r="Q9" s="990"/>
      <c r="R9" s="990"/>
      <c r="S9" s="990"/>
      <c r="T9" s="990"/>
      <c r="U9" s="990"/>
      <c r="V9" s="990"/>
      <c r="W9" s="990"/>
      <c r="X9" s="990"/>
      <c r="Y9" s="990"/>
      <c r="Z9" s="990"/>
      <c r="AA9" s="990"/>
      <c r="AB9" s="990"/>
      <c r="AC9" s="990"/>
      <c r="AD9" s="990"/>
    </row>
    <row r="10" spans="1:30" ht="10.5" customHeight="1" x14ac:dyDescent="0.2">
      <c r="A10" s="9"/>
      <c r="B10" s="9"/>
      <c r="C10" s="9"/>
      <c r="D10" s="9"/>
      <c r="E10" s="9"/>
      <c r="F10" s="9"/>
      <c r="G10" s="9"/>
      <c r="H10" s="9"/>
      <c r="I10" s="9"/>
      <c r="J10" s="9"/>
      <c r="K10" s="9"/>
      <c r="L10" s="9"/>
      <c r="M10" s="9"/>
      <c r="N10" s="9"/>
      <c r="O10" s="9"/>
      <c r="P10" s="9"/>
      <c r="Q10" s="9"/>
      <c r="R10" s="9"/>
      <c r="S10" s="9"/>
      <c r="T10" s="9"/>
      <c r="U10" s="9"/>
      <c r="V10" s="9"/>
      <c r="W10" s="9"/>
      <c r="X10" s="9"/>
      <c r="Y10" s="9"/>
      <c r="Z10" s="9"/>
      <c r="AA10" s="9"/>
    </row>
    <row r="11" spans="1:30" ht="48.75" customHeight="1" x14ac:dyDescent="0.2">
      <c r="A11" s="911" t="s">
        <v>3</v>
      </c>
      <c r="B11" s="911" t="s">
        <v>4</v>
      </c>
      <c r="C11" s="911" t="s">
        <v>5</v>
      </c>
      <c r="D11" s="913" t="s">
        <v>6</v>
      </c>
      <c r="E11" s="913" t="s">
        <v>7</v>
      </c>
      <c r="F11" s="911" t="s">
        <v>8</v>
      </c>
      <c r="G11" s="911" t="s">
        <v>9</v>
      </c>
      <c r="H11" s="911" t="s">
        <v>10</v>
      </c>
      <c r="I11" s="911" t="s">
        <v>11</v>
      </c>
      <c r="J11" s="915" t="s">
        <v>12</v>
      </c>
      <c r="K11" s="916"/>
      <c r="L11" s="916"/>
      <c r="M11" s="917"/>
      <c r="N11" s="918" t="s">
        <v>13</v>
      </c>
      <c r="O11" s="919"/>
      <c r="P11" s="911" t="s">
        <v>14</v>
      </c>
      <c r="Q11" s="911" t="s">
        <v>15</v>
      </c>
      <c r="R11" s="922" t="s">
        <v>16</v>
      </c>
      <c r="S11" s="917"/>
      <c r="T11" s="922" t="s">
        <v>17</v>
      </c>
      <c r="U11" s="916"/>
      <c r="V11" s="916"/>
      <c r="W11" s="916"/>
      <c r="X11" s="916"/>
      <c r="Y11" s="734" t="s">
        <v>1193</v>
      </c>
      <c r="Z11" s="734"/>
      <c r="AA11" s="734"/>
      <c r="AB11" s="734"/>
      <c r="AC11" s="734"/>
      <c r="AD11" s="734"/>
    </row>
    <row r="12" spans="1:30" ht="48.75" customHeight="1" thickBot="1" x14ac:dyDescent="0.25">
      <c r="A12" s="912"/>
      <c r="B12" s="912"/>
      <c r="C12" s="912"/>
      <c r="D12" s="912"/>
      <c r="E12" s="914"/>
      <c r="F12" s="912"/>
      <c r="G12" s="912"/>
      <c r="H12" s="912"/>
      <c r="I12" s="912"/>
      <c r="J12" s="25" t="s">
        <v>18</v>
      </c>
      <c r="K12" s="25" t="s">
        <v>19</v>
      </c>
      <c r="L12" s="25" t="s">
        <v>20</v>
      </c>
      <c r="M12" s="25" t="s">
        <v>21</v>
      </c>
      <c r="N12" s="920"/>
      <c r="O12" s="921"/>
      <c r="P12" s="912"/>
      <c r="Q12" s="912"/>
      <c r="R12" s="25" t="s">
        <v>22</v>
      </c>
      <c r="S12" s="25" t="s">
        <v>23</v>
      </c>
      <c r="T12" s="47" t="s">
        <v>24</v>
      </c>
      <c r="U12" s="47" t="s">
        <v>25</v>
      </c>
      <c r="V12" s="12" t="s">
        <v>26</v>
      </c>
      <c r="W12" s="47" t="s">
        <v>27</v>
      </c>
      <c r="X12" s="25" t="s">
        <v>28</v>
      </c>
      <c r="Y12" s="381" t="s">
        <v>18</v>
      </c>
      <c r="Z12" s="382" t="s">
        <v>19</v>
      </c>
      <c r="AA12" s="382" t="s">
        <v>20</v>
      </c>
      <c r="AB12" s="382" t="s">
        <v>21</v>
      </c>
      <c r="AC12" s="381" t="s">
        <v>1195</v>
      </c>
      <c r="AD12" s="455" t="s">
        <v>1332</v>
      </c>
    </row>
    <row r="13" spans="1:30" ht="88.5" customHeight="1" x14ac:dyDescent="0.2">
      <c r="A13" s="834" t="s">
        <v>40</v>
      </c>
      <c r="B13" s="834" t="s">
        <v>62</v>
      </c>
      <c r="C13" s="834" t="s">
        <v>156</v>
      </c>
      <c r="D13" s="834" t="s">
        <v>43</v>
      </c>
      <c r="E13" s="907" t="s">
        <v>157</v>
      </c>
      <c r="F13" s="910">
        <v>0.1</v>
      </c>
      <c r="G13" s="901" t="s">
        <v>158</v>
      </c>
      <c r="H13" s="908">
        <v>1</v>
      </c>
      <c r="I13" s="907" t="s">
        <v>45</v>
      </c>
      <c r="J13" s="906">
        <v>0.7</v>
      </c>
      <c r="K13" s="906">
        <v>1</v>
      </c>
      <c r="L13" s="905"/>
      <c r="M13" s="905"/>
      <c r="N13" s="880" t="s">
        <v>159</v>
      </c>
      <c r="O13" s="881"/>
      <c r="P13" s="40">
        <v>0.1</v>
      </c>
      <c r="Q13" s="39" t="s">
        <v>164</v>
      </c>
      <c r="R13" s="38">
        <v>42736</v>
      </c>
      <c r="S13" s="38">
        <v>42886</v>
      </c>
      <c r="T13" s="899">
        <v>0</v>
      </c>
      <c r="U13" s="899">
        <v>0</v>
      </c>
      <c r="V13" s="879"/>
      <c r="W13" s="899" t="s">
        <v>165</v>
      </c>
      <c r="X13" s="879" t="s">
        <v>109</v>
      </c>
      <c r="Y13" s="890">
        <v>0.65</v>
      </c>
      <c r="Z13" s="890">
        <v>1</v>
      </c>
      <c r="AA13" s="278"/>
      <c r="AB13" s="386"/>
      <c r="AC13" s="397" t="s">
        <v>1224</v>
      </c>
      <c r="AD13" s="397" t="s">
        <v>1361</v>
      </c>
    </row>
    <row r="14" spans="1:30" ht="60.75" customHeight="1" x14ac:dyDescent="0.2">
      <c r="A14" s="909"/>
      <c r="B14" s="909"/>
      <c r="C14" s="909"/>
      <c r="D14" s="909"/>
      <c r="E14" s="907"/>
      <c r="F14" s="910"/>
      <c r="G14" s="901"/>
      <c r="H14" s="907"/>
      <c r="I14" s="907"/>
      <c r="J14" s="906"/>
      <c r="K14" s="906"/>
      <c r="L14" s="905"/>
      <c r="M14" s="905"/>
      <c r="N14" s="880" t="s">
        <v>160</v>
      </c>
      <c r="O14" s="881"/>
      <c r="P14" s="40">
        <v>0.3</v>
      </c>
      <c r="Q14" s="39" t="s">
        <v>166</v>
      </c>
      <c r="R14" s="38">
        <v>42736</v>
      </c>
      <c r="S14" s="38">
        <v>42886</v>
      </c>
      <c r="T14" s="899"/>
      <c r="U14" s="899"/>
      <c r="V14" s="879"/>
      <c r="W14" s="899"/>
      <c r="X14" s="879"/>
      <c r="Y14" s="891"/>
      <c r="Z14" s="891"/>
      <c r="AA14" s="278"/>
      <c r="AB14" s="386"/>
      <c r="AC14" s="276" t="s">
        <v>1225</v>
      </c>
      <c r="AD14" s="464" t="s">
        <v>1362</v>
      </c>
    </row>
    <row r="15" spans="1:30" ht="54" customHeight="1" x14ac:dyDescent="0.2">
      <c r="A15" s="909"/>
      <c r="B15" s="909"/>
      <c r="C15" s="909"/>
      <c r="D15" s="909"/>
      <c r="E15" s="907"/>
      <c r="F15" s="910"/>
      <c r="G15" s="901"/>
      <c r="H15" s="907"/>
      <c r="I15" s="907"/>
      <c r="J15" s="906"/>
      <c r="K15" s="906"/>
      <c r="L15" s="905"/>
      <c r="M15" s="905"/>
      <c r="N15" s="880" t="s">
        <v>161</v>
      </c>
      <c r="O15" s="881"/>
      <c r="P15" s="40">
        <v>0.3</v>
      </c>
      <c r="Q15" s="46" t="s">
        <v>167</v>
      </c>
      <c r="R15" s="38">
        <v>42736</v>
      </c>
      <c r="S15" s="38">
        <v>42886</v>
      </c>
      <c r="T15" s="899"/>
      <c r="U15" s="899"/>
      <c r="V15" s="879"/>
      <c r="W15" s="899"/>
      <c r="X15" s="879"/>
      <c r="Y15" s="891"/>
      <c r="Z15" s="891"/>
      <c r="AA15" s="278"/>
      <c r="AB15" s="386"/>
      <c r="AC15" s="398" t="s">
        <v>1226</v>
      </c>
      <c r="AD15" s="398" t="s">
        <v>1363</v>
      </c>
    </row>
    <row r="16" spans="1:30" ht="87" customHeight="1" x14ac:dyDescent="0.2">
      <c r="A16" s="909"/>
      <c r="B16" s="909"/>
      <c r="C16" s="909"/>
      <c r="D16" s="909"/>
      <c r="E16" s="907"/>
      <c r="F16" s="910"/>
      <c r="G16" s="901"/>
      <c r="H16" s="907"/>
      <c r="I16" s="907"/>
      <c r="J16" s="906"/>
      <c r="K16" s="906"/>
      <c r="L16" s="905"/>
      <c r="M16" s="905"/>
      <c r="N16" s="880" t="s">
        <v>162</v>
      </c>
      <c r="O16" s="881"/>
      <c r="P16" s="40">
        <v>0.1</v>
      </c>
      <c r="Q16" s="46" t="s">
        <v>168</v>
      </c>
      <c r="R16" s="38">
        <v>42736</v>
      </c>
      <c r="S16" s="38">
        <v>42886</v>
      </c>
      <c r="T16" s="899"/>
      <c r="U16" s="899"/>
      <c r="V16" s="879"/>
      <c r="W16" s="899"/>
      <c r="X16" s="879"/>
      <c r="Y16" s="891"/>
      <c r="Z16" s="891"/>
      <c r="AA16" s="278"/>
      <c r="AB16" s="386"/>
      <c r="AC16" s="398" t="s">
        <v>1227</v>
      </c>
      <c r="AD16" s="398" t="s">
        <v>1364</v>
      </c>
    </row>
    <row r="17" spans="1:30" ht="141" customHeight="1" thickBot="1" x14ac:dyDescent="0.25">
      <c r="A17" s="837"/>
      <c r="B17" s="837"/>
      <c r="C17" s="837"/>
      <c r="D17" s="837"/>
      <c r="E17" s="907"/>
      <c r="F17" s="910"/>
      <c r="G17" s="901"/>
      <c r="H17" s="907"/>
      <c r="I17" s="907"/>
      <c r="J17" s="906"/>
      <c r="K17" s="906"/>
      <c r="L17" s="905"/>
      <c r="M17" s="905"/>
      <c r="N17" s="880" t="s">
        <v>163</v>
      </c>
      <c r="O17" s="881"/>
      <c r="P17" s="40">
        <v>0.2</v>
      </c>
      <c r="Q17" s="39" t="s">
        <v>169</v>
      </c>
      <c r="R17" s="38">
        <v>42736</v>
      </c>
      <c r="S17" s="38">
        <v>42886</v>
      </c>
      <c r="T17" s="899"/>
      <c r="U17" s="899"/>
      <c r="V17" s="879"/>
      <c r="W17" s="899"/>
      <c r="X17" s="879"/>
      <c r="Y17" s="892"/>
      <c r="Z17" s="892"/>
      <c r="AA17" s="278"/>
      <c r="AB17" s="386"/>
      <c r="AC17" s="398" t="s">
        <v>1228</v>
      </c>
      <c r="AD17" s="555" t="s">
        <v>1365</v>
      </c>
    </row>
    <row r="18" spans="1:30" ht="114" customHeight="1" x14ac:dyDescent="0.2">
      <c r="A18" s="830" t="s">
        <v>40</v>
      </c>
      <c r="B18" s="830" t="s">
        <v>62</v>
      </c>
      <c r="C18" s="907" t="s">
        <v>170</v>
      </c>
      <c r="D18" s="907" t="s">
        <v>43</v>
      </c>
      <c r="E18" s="901" t="s">
        <v>171</v>
      </c>
      <c r="F18" s="910">
        <v>7.0000000000000007E-2</v>
      </c>
      <c r="G18" s="907" t="s">
        <v>172</v>
      </c>
      <c r="H18" s="908">
        <v>1</v>
      </c>
      <c r="I18" s="907" t="s">
        <v>45</v>
      </c>
      <c r="J18" s="906">
        <v>0.57999999999999996</v>
      </c>
      <c r="K18" s="905"/>
      <c r="L18" s="905"/>
      <c r="M18" s="906">
        <v>1</v>
      </c>
      <c r="N18" s="904" t="s">
        <v>173</v>
      </c>
      <c r="O18" s="904"/>
      <c r="P18" s="40">
        <v>0.3</v>
      </c>
      <c r="Q18" s="39" t="s">
        <v>179</v>
      </c>
      <c r="R18" s="38">
        <v>42760</v>
      </c>
      <c r="S18" s="42">
        <v>42794</v>
      </c>
      <c r="T18" s="899">
        <v>0</v>
      </c>
      <c r="U18" s="899">
        <v>0</v>
      </c>
      <c r="V18" s="879"/>
      <c r="W18" s="899">
        <v>0</v>
      </c>
      <c r="X18" s="879" t="s">
        <v>109</v>
      </c>
      <c r="Y18" s="893">
        <v>0.57999999999999996</v>
      </c>
      <c r="Z18" s="893">
        <v>0.57999999999999996</v>
      </c>
      <c r="AA18" s="278"/>
      <c r="AB18" s="386"/>
      <c r="AC18" s="398" t="s">
        <v>1229</v>
      </c>
      <c r="AD18" s="398"/>
    </row>
    <row r="19" spans="1:30" ht="104.25" customHeight="1" x14ac:dyDescent="0.2">
      <c r="A19" s="830"/>
      <c r="B19" s="830"/>
      <c r="C19" s="907"/>
      <c r="D19" s="907"/>
      <c r="E19" s="901"/>
      <c r="F19" s="910"/>
      <c r="G19" s="907"/>
      <c r="H19" s="908"/>
      <c r="I19" s="907"/>
      <c r="J19" s="906"/>
      <c r="K19" s="905"/>
      <c r="L19" s="905"/>
      <c r="M19" s="906"/>
      <c r="N19" s="904" t="s">
        <v>174</v>
      </c>
      <c r="O19" s="904"/>
      <c r="P19" s="40">
        <v>0.2</v>
      </c>
      <c r="Q19" s="39" t="s">
        <v>179</v>
      </c>
      <c r="R19" s="38">
        <v>42829</v>
      </c>
      <c r="S19" s="38">
        <v>42886</v>
      </c>
      <c r="T19" s="899"/>
      <c r="U19" s="899"/>
      <c r="V19" s="879"/>
      <c r="W19" s="899"/>
      <c r="X19" s="879"/>
      <c r="Y19" s="894"/>
      <c r="Z19" s="894"/>
      <c r="AA19" s="278"/>
      <c r="AB19" s="386"/>
      <c r="AC19" s="400"/>
      <c r="AD19" s="398" t="s">
        <v>1366</v>
      </c>
    </row>
    <row r="20" spans="1:30" ht="78.75" customHeight="1" x14ac:dyDescent="0.2">
      <c r="A20" s="830"/>
      <c r="B20" s="830"/>
      <c r="C20" s="907"/>
      <c r="D20" s="907"/>
      <c r="E20" s="901"/>
      <c r="F20" s="910"/>
      <c r="G20" s="907"/>
      <c r="H20" s="908"/>
      <c r="I20" s="907"/>
      <c r="J20" s="906"/>
      <c r="K20" s="905"/>
      <c r="L20" s="905"/>
      <c r="M20" s="906"/>
      <c r="N20" s="904" t="s">
        <v>175</v>
      </c>
      <c r="O20" s="904"/>
      <c r="P20" s="40">
        <v>0.1</v>
      </c>
      <c r="Q20" s="39" t="s">
        <v>180</v>
      </c>
      <c r="R20" s="38">
        <v>42760</v>
      </c>
      <c r="S20" s="38">
        <v>43100</v>
      </c>
      <c r="T20" s="899"/>
      <c r="U20" s="899"/>
      <c r="V20" s="879"/>
      <c r="W20" s="899"/>
      <c r="X20" s="879"/>
      <c r="Y20" s="894"/>
      <c r="Z20" s="894"/>
      <c r="AA20" s="278"/>
      <c r="AB20" s="386"/>
      <c r="AC20" s="398" t="s">
        <v>1230</v>
      </c>
      <c r="AD20" s="556" t="s">
        <v>1367</v>
      </c>
    </row>
    <row r="21" spans="1:30" ht="42" customHeight="1" x14ac:dyDescent="0.2">
      <c r="A21" s="830"/>
      <c r="B21" s="830"/>
      <c r="C21" s="907"/>
      <c r="D21" s="907"/>
      <c r="E21" s="901"/>
      <c r="F21" s="910"/>
      <c r="G21" s="907"/>
      <c r="H21" s="908"/>
      <c r="I21" s="907"/>
      <c r="J21" s="906"/>
      <c r="K21" s="905"/>
      <c r="L21" s="905"/>
      <c r="M21" s="906"/>
      <c r="N21" s="904" t="s">
        <v>176</v>
      </c>
      <c r="O21" s="904"/>
      <c r="P21" s="40">
        <v>0.1</v>
      </c>
      <c r="Q21" s="39" t="s">
        <v>181</v>
      </c>
      <c r="R21" s="38">
        <v>42767</v>
      </c>
      <c r="S21" s="38">
        <v>42825</v>
      </c>
      <c r="T21" s="899"/>
      <c r="U21" s="899"/>
      <c r="V21" s="879"/>
      <c r="W21" s="899"/>
      <c r="X21" s="879"/>
      <c r="Y21" s="894"/>
      <c r="Z21" s="894"/>
      <c r="AA21" s="278"/>
      <c r="AB21" s="386"/>
      <c r="AC21" s="398" t="s">
        <v>1231</v>
      </c>
      <c r="AD21" s="398"/>
    </row>
    <row r="22" spans="1:30" ht="102.75" customHeight="1" x14ac:dyDescent="0.2">
      <c r="A22" s="830"/>
      <c r="B22" s="830"/>
      <c r="C22" s="907"/>
      <c r="D22" s="907"/>
      <c r="E22" s="901"/>
      <c r="F22" s="910"/>
      <c r="G22" s="907"/>
      <c r="H22" s="908"/>
      <c r="I22" s="907"/>
      <c r="J22" s="906"/>
      <c r="K22" s="905"/>
      <c r="L22" s="905"/>
      <c r="M22" s="906"/>
      <c r="N22" s="904" t="s">
        <v>177</v>
      </c>
      <c r="O22" s="904"/>
      <c r="P22" s="40">
        <v>0.2</v>
      </c>
      <c r="Q22" s="39" t="s">
        <v>182</v>
      </c>
      <c r="R22" s="38">
        <v>42767</v>
      </c>
      <c r="S22" s="38">
        <v>42886</v>
      </c>
      <c r="T22" s="899"/>
      <c r="U22" s="899"/>
      <c r="V22" s="879"/>
      <c r="W22" s="899"/>
      <c r="X22" s="879"/>
      <c r="Y22" s="894"/>
      <c r="Z22" s="894"/>
      <c r="AA22" s="278"/>
      <c r="AB22" s="386"/>
      <c r="AC22" s="398" t="s">
        <v>1232</v>
      </c>
      <c r="AD22" s="398" t="s">
        <v>1368</v>
      </c>
    </row>
    <row r="23" spans="1:30" ht="72" customHeight="1" x14ac:dyDescent="0.2">
      <c r="A23" s="830"/>
      <c r="B23" s="830"/>
      <c r="C23" s="907"/>
      <c r="D23" s="907"/>
      <c r="E23" s="901"/>
      <c r="F23" s="910"/>
      <c r="G23" s="907"/>
      <c r="H23" s="908"/>
      <c r="I23" s="907"/>
      <c r="J23" s="906"/>
      <c r="K23" s="905"/>
      <c r="L23" s="905"/>
      <c r="M23" s="906"/>
      <c r="N23" s="904" t="s">
        <v>178</v>
      </c>
      <c r="O23" s="904"/>
      <c r="P23" s="40">
        <v>0.1</v>
      </c>
      <c r="Q23" s="39" t="s">
        <v>183</v>
      </c>
      <c r="R23" s="38">
        <v>42917</v>
      </c>
      <c r="S23" s="38">
        <v>43100</v>
      </c>
      <c r="T23" s="899"/>
      <c r="U23" s="899"/>
      <c r="V23" s="879"/>
      <c r="W23" s="899"/>
      <c r="X23" s="879"/>
      <c r="Y23" s="895"/>
      <c r="Z23" s="895"/>
      <c r="AA23" s="278"/>
      <c r="AB23" s="386"/>
      <c r="AC23" s="400"/>
      <c r="AD23" s="400"/>
    </row>
    <row r="24" spans="1:30" s="24" customFormat="1" ht="30" hidden="1" customHeight="1" x14ac:dyDescent="0.2">
      <c r="A24" s="952"/>
      <c r="B24" s="952"/>
      <c r="C24" s="952"/>
      <c r="D24" s="952"/>
      <c r="E24" s="952"/>
      <c r="F24" s="948"/>
      <c r="G24" s="952"/>
      <c r="H24" s="955"/>
      <c r="I24" s="952"/>
      <c r="J24" s="949"/>
      <c r="K24" s="949"/>
      <c r="L24" s="949"/>
      <c r="M24" s="949"/>
      <c r="N24" s="946"/>
      <c r="O24" s="947"/>
      <c r="P24" s="13"/>
      <c r="Q24" s="14"/>
      <c r="R24" s="15"/>
      <c r="S24" s="15"/>
      <c r="T24" s="16"/>
      <c r="U24" s="16"/>
      <c r="V24" s="16"/>
      <c r="W24" s="16"/>
      <c r="X24" s="952"/>
      <c r="Y24" s="17"/>
      <c r="Z24" s="17"/>
      <c r="AA24" s="17"/>
      <c r="AD24" s="273"/>
    </row>
    <row r="25" spans="1:30" s="24" customFormat="1" ht="40.5" hidden="1" customHeight="1" x14ac:dyDescent="0.2">
      <c r="A25" s="944"/>
      <c r="B25" s="944"/>
      <c r="C25" s="944"/>
      <c r="D25" s="944"/>
      <c r="E25" s="944"/>
      <c r="F25" s="944"/>
      <c r="G25" s="944"/>
      <c r="H25" s="944"/>
      <c r="I25" s="944"/>
      <c r="J25" s="950"/>
      <c r="K25" s="950"/>
      <c r="L25" s="950"/>
      <c r="M25" s="950"/>
      <c r="N25" s="946"/>
      <c r="O25" s="947"/>
      <c r="P25" s="13"/>
      <c r="Q25" s="14"/>
      <c r="R25" s="15"/>
      <c r="S25" s="15"/>
      <c r="T25" s="16"/>
      <c r="U25" s="16"/>
      <c r="V25" s="16"/>
      <c r="W25" s="16"/>
      <c r="X25" s="944"/>
      <c r="Y25" s="17"/>
      <c r="Z25" s="17"/>
      <c r="AA25" s="17"/>
      <c r="AD25" s="273"/>
    </row>
    <row r="26" spans="1:30" s="24" customFormat="1" ht="30" hidden="1" customHeight="1" x14ac:dyDescent="0.2">
      <c r="A26" s="944"/>
      <c r="B26" s="944"/>
      <c r="C26" s="944"/>
      <c r="D26" s="944"/>
      <c r="E26" s="944"/>
      <c r="F26" s="944"/>
      <c r="G26" s="944"/>
      <c r="H26" s="944"/>
      <c r="I26" s="944"/>
      <c r="J26" s="950"/>
      <c r="K26" s="950"/>
      <c r="L26" s="950"/>
      <c r="M26" s="950"/>
      <c r="N26" s="946"/>
      <c r="O26" s="947"/>
      <c r="P26" s="13"/>
      <c r="Q26" s="14"/>
      <c r="R26" s="15"/>
      <c r="S26" s="15"/>
      <c r="T26" s="16"/>
      <c r="U26" s="16"/>
      <c r="V26" s="16"/>
      <c r="W26" s="16"/>
      <c r="X26" s="944"/>
      <c r="Y26" s="17"/>
      <c r="Z26" s="17"/>
      <c r="AA26" s="17"/>
      <c r="AD26" s="273"/>
    </row>
    <row r="27" spans="1:30" s="24" customFormat="1" ht="30" hidden="1" customHeight="1" x14ac:dyDescent="0.2">
      <c r="A27" s="944"/>
      <c r="B27" s="944"/>
      <c r="C27" s="944"/>
      <c r="D27" s="944"/>
      <c r="E27" s="944"/>
      <c r="F27" s="944"/>
      <c r="G27" s="944"/>
      <c r="H27" s="944"/>
      <c r="I27" s="944"/>
      <c r="J27" s="950"/>
      <c r="K27" s="950"/>
      <c r="L27" s="950"/>
      <c r="M27" s="950"/>
      <c r="N27" s="953"/>
      <c r="O27" s="954"/>
      <c r="P27" s="18"/>
      <c r="Q27" s="23"/>
      <c r="R27" s="15"/>
      <c r="S27" s="15"/>
      <c r="T27" s="16"/>
      <c r="U27" s="16"/>
      <c r="V27" s="16"/>
      <c r="W27" s="16"/>
      <c r="X27" s="944"/>
      <c r="Y27" s="17"/>
      <c r="Z27" s="17"/>
      <c r="AA27" s="17"/>
      <c r="AD27" s="273"/>
    </row>
    <row r="28" spans="1:30" s="24" customFormat="1" ht="30" hidden="1" customHeight="1" x14ac:dyDescent="0.2">
      <c r="A28" s="944"/>
      <c r="B28" s="944"/>
      <c r="C28" s="944"/>
      <c r="D28" s="944"/>
      <c r="E28" s="944"/>
      <c r="F28" s="944"/>
      <c r="G28" s="944"/>
      <c r="H28" s="944"/>
      <c r="I28" s="944"/>
      <c r="J28" s="950"/>
      <c r="K28" s="950"/>
      <c r="L28" s="950"/>
      <c r="M28" s="950"/>
      <c r="N28" s="946"/>
      <c r="O28" s="947"/>
      <c r="P28" s="13"/>
      <c r="Q28" s="14"/>
      <c r="R28" s="15"/>
      <c r="S28" s="15"/>
      <c r="T28" s="16"/>
      <c r="U28" s="16"/>
      <c r="V28" s="16"/>
      <c r="W28" s="16"/>
      <c r="X28" s="944"/>
      <c r="Y28" s="17"/>
      <c r="Z28" s="17"/>
      <c r="AA28" s="17"/>
      <c r="AD28" s="273"/>
    </row>
    <row r="29" spans="1:30" s="24" customFormat="1" ht="30" hidden="1" customHeight="1" x14ac:dyDescent="0.2">
      <c r="A29" s="945"/>
      <c r="B29" s="945"/>
      <c r="C29" s="945"/>
      <c r="D29" s="945"/>
      <c r="E29" s="945"/>
      <c r="F29" s="945"/>
      <c r="G29" s="945"/>
      <c r="H29" s="945"/>
      <c r="I29" s="945"/>
      <c r="J29" s="951"/>
      <c r="K29" s="951"/>
      <c r="L29" s="951"/>
      <c r="M29" s="951"/>
      <c r="N29" s="946"/>
      <c r="O29" s="947"/>
      <c r="P29" s="13"/>
      <c r="Q29" s="14"/>
      <c r="R29" s="15"/>
      <c r="S29" s="15"/>
      <c r="T29" s="16"/>
      <c r="U29" s="16"/>
      <c r="V29" s="16"/>
      <c r="W29" s="16"/>
      <c r="X29" s="945"/>
      <c r="Y29" s="17"/>
      <c r="Z29" s="17"/>
      <c r="AA29" s="17"/>
      <c r="AD29" s="273"/>
    </row>
    <row r="30" spans="1:30" s="24" customFormat="1" ht="44.25" hidden="1" customHeight="1" x14ac:dyDescent="0.2">
      <c r="A30" s="952"/>
      <c r="B30" s="952"/>
      <c r="C30" s="952"/>
      <c r="D30" s="952"/>
      <c r="E30" s="952"/>
      <c r="F30" s="948"/>
      <c r="G30" s="952"/>
      <c r="H30" s="955"/>
      <c r="I30" s="952"/>
      <c r="J30" s="949"/>
      <c r="K30" s="949"/>
      <c r="L30" s="949"/>
      <c r="M30" s="949"/>
      <c r="N30" s="946"/>
      <c r="O30" s="947"/>
      <c r="P30" s="13"/>
      <c r="Q30" s="14"/>
      <c r="R30" s="15"/>
      <c r="S30" s="15"/>
      <c r="T30" s="16"/>
      <c r="U30" s="19"/>
      <c r="V30" s="16"/>
      <c r="W30" s="16"/>
      <c r="X30" s="943"/>
      <c r="Y30" s="17"/>
      <c r="Z30" s="17"/>
      <c r="AA30" s="17"/>
      <c r="AD30" s="273"/>
    </row>
    <row r="31" spans="1:30" s="24" customFormat="1" ht="30" hidden="1" customHeight="1" x14ac:dyDescent="0.2">
      <c r="A31" s="944"/>
      <c r="B31" s="944"/>
      <c r="C31" s="944"/>
      <c r="D31" s="944"/>
      <c r="E31" s="944"/>
      <c r="F31" s="944"/>
      <c r="G31" s="944"/>
      <c r="H31" s="944"/>
      <c r="I31" s="944"/>
      <c r="J31" s="950"/>
      <c r="K31" s="950"/>
      <c r="L31" s="950"/>
      <c r="M31" s="950"/>
      <c r="N31" s="946"/>
      <c r="O31" s="947"/>
      <c r="P31" s="13"/>
      <c r="Q31" s="14"/>
      <c r="R31" s="15"/>
      <c r="S31" s="15"/>
      <c r="T31" s="16"/>
      <c r="U31" s="16"/>
      <c r="V31" s="16"/>
      <c r="W31" s="16"/>
      <c r="X31" s="944"/>
      <c r="Y31" s="17"/>
      <c r="Z31" s="17"/>
      <c r="AA31" s="17"/>
      <c r="AD31" s="273"/>
    </row>
    <row r="32" spans="1:30" s="24" customFormat="1" ht="30" hidden="1" customHeight="1" x14ac:dyDescent="0.2">
      <c r="A32" s="945"/>
      <c r="B32" s="945"/>
      <c r="C32" s="945"/>
      <c r="D32" s="945"/>
      <c r="E32" s="945"/>
      <c r="F32" s="945"/>
      <c r="G32" s="945"/>
      <c r="H32" s="945"/>
      <c r="I32" s="945"/>
      <c r="J32" s="951"/>
      <c r="K32" s="951"/>
      <c r="L32" s="951"/>
      <c r="M32" s="951"/>
      <c r="N32" s="946"/>
      <c r="O32" s="947"/>
      <c r="P32" s="13"/>
      <c r="Q32" s="14"/>
      <c r="R32" s="15"/>
      <c r="S32" s="15"/>
      <c r="T32" s="16"/>
      <c r="U32" s="16"/>
      <c r="V32" s="16"/>
      <c r="W32" s="16"/>
      <c r="X32" s="945"/>
      <c r="Y32" s="20"/>
      <c r="Z32" s="20"/>
      <c r="AA32" s="21"/>
      <c r="AD32" s="273"/>
    </row>
    <row r="33" spans="1:27" ht="10.5" hidden="1" customHeight="1" x14ac:dyDescent="0.2">
      <c r="A33" s="9"/>
      <c r="B33" s="9"/>
      <c r="C33" s="9"/>
      <c r="D33" s="9"/>
      <c r="E33" s="9"/>
      <c r="F33" s="9"/>
      <c r="G33" s="9"/>
      <c r="H33" s="9"/>
      <c r="I33" s="9"/>
      <c r="J33" s="9"/>
      <c r="K33" s="9"/>
      <c r="L33" s="9"/>
      <c r="M33" s="9"/>
      <c r="N33" s="9"/>
      <c r="O33" s="9"/>
      <c r="P33" s="9"/>
      <c r="Q33" s="9"/>
      <c r="R33" s="9"/>
      <c r="S33" s="9"/>
      <c r="T33" s="9"/>
      <c r="U33" s="9"/>
      <c r="V33" s="9"/>
      <c r="W33" s="9"/>
      <c r="X33" s="9"/>
      <c r="Y33" s="9"/>
      <c r="Z33" s="9"/>
      <c r="AA33" s="9"/>
    </row>
    <row r="34" spans="1:27" ht="10.5" hidden="1" customHeight="1" x14ac:dyDescent="0.2">
      <c r="A34" s="9"/>
      <c r="B34" s="9"/>
      <c r="C34" s="9"/>
      <c r="D34" s="9"/>
      <c r="E34" s="9"/>
      <c r="F34" s="9"/>
      <c r="G34" s="9"/>
      <c r="H34" s="9"/>
      <c r="I34" s="9"/>
      <c r="J34" s="9"/>
      <c r="K34" s="9"/>
      <c r="L34" s="9"/>
      <c r="M34" s="9"/>
      <c r="N34" s="9"/>
      <c r="O34" s="9"/>
      <c r="P34" s="9"/>
      <c r="Q34" s="9"/>
      <c r="R34" s="9"/>
      <c r="S34" s="9"/>
      <c r="T34" s="9"/>
      <c r="U34" s="9"/>
      <c r="V34" s="9"/>
      <c r="W34" s="9"/>
      <c r="X34" s="9"/>
      <c r="Y34" s="9"/>
      <c r="Z34" s="9"/>
      <c r="AA34" s="9"/>
    </row>
    <row r="35" spans="1:27" ht="10.5" hidden="1" customHeight="1" x14ac:dyDescent="0.2">
      <c r="A35" s="9"/>
      <c r="B35" s="9"/>
      <c r="C35" s="9"/>
      <c r="D35" s="9"/>
      <c r="E35" s="9"/>
      <c r="F35" s="9"/>
      <c r="G35" s="9"/>
      <c r="H35" s="9"/>
      <c r="I35" s="9"/>
      <c r="J35" s="9"/>
      <c r="K35" s="9"/>
      <c r="L35" s="9"/>
      <c r="M35" s="9"/>
      <c r="N35" s="9"/>
      <c r="O35" s="9"/>
      <c r="P35" s="9"/>
      <c r="Q35" s="9"/>
      <c r="R35" s="9"/>
      <c r="S35" s="9"/>
      <c r="T35" s="9"/>
      <c r="U35" s="9"/>
      <c r="V35" s="9"/>
      <c r="W35" s="9"/>
      <c r="X35" s="9"/>
      <c r="Y35" s="9"/>
      <c r="Z35" s="9"/>
      <c r="AA35" s="9"/>
    </row>
    <row r="36" spans="1:27" ht="10.5" hidden="1" customHeight="1" x14ac:dyDescent="0.2">
      <c r="A36" s="9"/>
      <c r="B36" s="9"/>
      <c r="C36" s="9"/>
      <c r="D36" s="9"/>
      <c r="E36" s="9"/>
      <c r="F36" s="9"/>
      <c r="G36" s="9"/>
      <c r="H36" s="9"/>
      <c r="I36" s="9"/>
      <c r="J36" s="9"/>
      <c r="K36" s="9"/>
      <c r="L36" s="9"/>
      <c r="M36" s="9"/>
      <c r="N36" s="9"/>
      <c r="O36" s="9"/>
      <c r="P36" s="9"/>
      <c r="Q36" s="9"/>
      <c r="R36" s="9"/>
      <c r="S36" s="9"/>
      <c r="T36" s="9"/>
      <c r="U36" s="9"/>
      <c r="V36" s="9"/>
      <c r="W36" s="9"/>
      <c r="X36" s="9"/>
      <c r="Y36" s="9"/>
      <c r="Z36" s="9"/>
      <c r="AA36" s="9"/>
    </row>
    <row r="37" spans="1:27" ht="10.5" hidden="1" customHeight="1" x14ac:dyDescent="0.2">
      <c r="A37" s="9"/>
      <c r="B37" s="9"/>
      <c r="C37" s="9"/>
      <c r="D37" s="9"/>
      <c r="E37" s="9"/>
      <c r="F37" s="9"/>
      <c r="G37" s="9"/>
      <c r="H37" s="9"/>
      <c r="I37" s="9"/>
      <c r="J37" s="9"/>
      <c r="K37" s="9"/>
      <c r="L37" s="9"/>
      <c r="M37" s="9"/>
      <c r="N37" s="9"/>
      <c r="O37" s="9"/>
      <c r="P37" s="9"/>
      <c r="Q37" s="9"/>
      <c r="R37" s="9"/>
      <c r="S37" s="9"/>
      <c r="T37" s="9"/>
      <c r="U37" s="9"/>
      <c r="V37" s="9"/>
      <c r="W37" s="9"/>
      <c r="X37" s="9"/>
      <c r="Y37" s="9"/>
      <c r="Z37" s="9"/>
      <c r="AA37" s="9"/>
    </row>
    <row r="38" spans="1:27" ht="10.5" hidden="1" customHeight="1" x14ac:dyDescent="0.2">
      <c r="A38" s="9"/>
      <c r="B38" s="9"/>
      <c r="C38" s="9"/>
      <c r="D38" s="9"/>
      <c r="E38" s="9"/>
      <c r="F38" s="9"/>
      <c r="G38" s="9"/>
      <c r="H38" s="9"/>
      <c r="I38" s="9"/>
      <c r="J38" s="9"/>
      <c r="K38" s="9"/>
      <c r="L38" s="9"/>
      <c r="M38" s="9"/>
      <c r="N38" s="9"/>
      <c r="O38" s="9"/>
      <c r="P38" s="9"/>
      <c r="Q38" s="9"/>
      <c r="R38" s="9"/>
      <c r="S38" s="9"/>
      <c r="T38" s="9"/>
      <c r="U38" s="9"/>
      <c r="V38" s="9"/>
      <c r="W38" s="9"/>
      <c r="X38" s="9"/>
      <c r="Y38" s="9"/>
      <c r="Z38" s="9"/>
      <c r="AA38" s="9"/>
    </row>
    <row r="39" spans="1:27" ht="10.5" hidden="1" customHeight="1" x14ac:dyDescent="0.2">
      <c r="A39" s="9"/>
      <c r="B39" s="9"/>
      <c r="C39" s="9"/>
      <c r="D39" s="9"/>
      <c r="E39" s="9"/>
      <c r="F39" s="9"/>
      <c r="G39" s="9"/>
      <c r="H39" s="9"/>
      <c r="I39" s="9"/>
      <c r="J39" s="9"/>
      <c r="K39" s="9"/>
      <c r="L39" s="9"/>
      <c r="M39" s="9"/>
      <c r="N39" s="9"/>
      <c r="O39" s="9"/>
      <c r="P39" s="9"/>
      <c r="Q39" s="9"/>
      <c r="R39" s="9"/>
      <c r="S39" s="9"/>
      <c r="T39" s="9"/>
      <c r="U39" s="9"/>
      <c r="V39" s="9"/>
      <c r="W39" s="9"/>
      <c r="X39" s="9"/>
      <c r="Y39" s="9"/>
      <c r="Z39" s="9"/>
      <c r="AA39" s="9"/>
    </row>
    <row r="40" spans="1:27" ht="10.5" hidden="1" customHeight="1" x14ac:dyDescent="0.2">
      <c r="A40" s="9"/>
      <c r="B40" s="9"/>
      <c r="C40" s="9"/>
      <c r="D40" s="9"/>
      <c r="E40" s="9"/>
      <c r="F40" s="9"/>
      <c r="G40" s="9"/>
      <c r="H40" s="9"/>
      <c r="I40" s="9"/>
      <c r="J40" s="9"/>
      <c r="K40" s="9"/>
      <c r="L40" s="9"/>
      <c r="M40" s="9"/>
      <c r="N40" s="9"/>
      <c r="O40" s="9"/>
      <c r="P40" s="9"/>
      <c r="Q40" s="9"/>
      <c r="R40" s="9"/>
      <c r="S40" s="9"/>
      <c r="T40" s="9"/>
      <c r="U40" s="9"/>
      <c r="V40" s="9"/>
      <c r="W40" s="9"/>
      <c r="X40" s="9"/>
      <c r="Y40" s="9"/>
      <c r="Z40" s="9"/>
      <c r="AA40" s="9"/>
    </row>
    <row r="41" spans="1:27" ht="10.5" hidden="1" customHeight="1" x14ac:dyDescent="0.2">
      <c r="A41" s="9"/>
      <c r="B41" s="9"/>
      <c r="C41" s="9"/>
      <c r="D41" s="9"/>
      <c r="E41" s="9"/>
      <c r="F41" s="9"/>
      <c r="G41" s="9"/>
      <c r="H41" s="9"/>
      <c r="I41" s="9"/>
      <c r="J41" s="9"/>
      <c r="K41" s="9"/>
      <c r="L41" s="9"/>
      <c r="M41" s="9"/>
      <c r="N41" s="9"/>
      <c r="O41" s="9"/>
      <c r="P41" s="9"/>
      <c r="Q41" s="9"/>
      <c r="R41" s="9"/>
      <c r="S41" s="9"/>
      <c r="T41" s="9"/>
      <c r="U41" s="9"/>
      <c r="V41" s="9"/>
      <c r="W41" s="9"/>
      <c r="X41" s="9"/>
      <c r="Y41" s="9"/>
      <c r="Z41" s="9"/>
      <c r="AA41" s="9"/>
    </row>
    <row r="42" spans="1:27" ht="10.5" hidden="1" customHeight="1" x14ac:dyDescent="0.2">
      <c r="A42" s="9"/>
      <c r="B42" s="9"/>
      <c r="C42" s="9"/>
      <c r="D42" s="9"/>
      <c r="E42" s="9"/>
      <c r="F42" s="9"/>
      <c r="G42" s="9"/>
      <c r="H42" s="9"/>
      <c r="I42" s="9"/>
      <c r="J42" s="9"/>
      <c r="K42" s="9"/>
      <c r="L42" s="9"/>
      <c r="M42" s="9"/>
      <c r="N42" s="9"/>
      <c r="O42" s="9"/>
      <c r="P42" s="9"/>
      <c r="Q42" s="9"/>
      <c r="R42" s="9"/>
      <c r="S42" s="9"/>
      <c r="T42" s="9"/>
      <c r="U42" s="9"/>
      <c r="V42" s="9"/>
      <c r="W42" s="9"/>
      <c r="X42" s="9"/>
      <c r="Y42" s="9"/>
      <c r="Z42" s="9"/>
      <c r="AA42" s="9"/>
    </row>
    <row r="43" spans="1:27" ht="10.5" hidden="1" customHeight="1" x14ac:dyDescent="0.2">
      <c r="A43" s="9"/>
      <c r="B43" s="9"/>
      <c r="C43" s="9"/>
      <c r="D43" s="9"/>
      <c r="E43" s="9"/>
      <c r="F43" s="9"/>
      <c r="G43" s="9"/>
      <c r="H43" s="9"/>
      <c r="I43" s="9"/>
      <c r="J43" s="9"/>
      <c r="K43" s="9"/>
      <c r="L43" s="9"/>
      <c r="M43" s="9"/>
      <c r="N43" s="9"/>
      <c r="O43" s="9"/>
      <c r="P43" s="9"/>
      <c r="Q43" s="9"/>
      <c r="R43" s="9"/>
      <c r="S43" s="9"/>
      <c r="T43" s="9"/>
      <c r="U43" s="9"/>
      <c r="V43" s="9"/>
      <c r="W43" s="9"/>
      <c r="X43" s="9"/>
      <c r="Y43" s="9"/>
      <c r="Z43" s="9"/>
      <c r="AA43" s="9"/>
    </row>
    <row r="44" spans="1:27" ht="10.5" hidden="1" customHeight="1" x14ac:dyDescent="0.2">
      <c r="A44" s="9"/>
      <c r="B44" s="9"/>
      <c r="C44" s="9"/>
      <c r="D44" s="9"/>
      <c r="E44" s="9"/>
      <c r="F44" s="9"/>
      <c r="G44" s="9"/>
      <c r="H44" s="9"/>
      <c r="I44" s="9"/>
      <c r="J44" s="9"/>
      <c r="K44" s="9"/>
      <c r="L44" s="9"/>
      <c r="M44" s="9"/>
      <c r="N44" s="9"/>
      <c r="O44" s="9"/>
      <c r="P44" s="9"/>
      <c r="Q44" s="9"/>
      <c r="R44" s="9"/>
      <c r="S44" s="9"/>
      <c r="T44" s="9"/>
      <c r="U44" s="9"/>
      <c r="V44" s="9"/>
      <c r="W44" s="9"/>
      <c r="X44" s="9"/>
      <c r="Y44" s="9"/>
      <c r="Z44" s="9"/>
      <c r="AA44" s="9"/>
    </row>
    <row r="45" spans="1:27" ht="10.5" hidden="1" customHeight="1" x14ac:dyDescent="0.2">
      <c r="A45" s="9"/>
      <c r="B45" s="9"/>
      <c r="C45" s="9"/>
      <c r="D45" s="9"/>
      <c r="E45" s="9"/>
      <c r="F45" s="9"/>
      <c r="G45" s="9"/>
      <c r="H45" s="9"/>
      <c r="I45" s="9"/>
      <c r="J45" s="9"/>
      <c r="K45" s="9"/>
      <c r="L45" s="9"/>
      <c r="M45" s="9"/>
      <c r="N45" s="9"/>
      <c r="O45" s="9"/>
      <c r="P45" s="9"/>
      <c r="Q45" s="9"/>
      <c r="R45" s="9"/>
      <c r="S45" s="9"/>
      <c r="T45" s="9"/>
      <c r="U45" s="9"/>
      <c r="V45" s="9"/>
      <c r="W45" s="9"/>
      <c r="X45" s="9"/>
      <c r="Y45" s="9"/>
      <c r="Z45" s="9"/>
      <c r="AA45" s="9"/>
    </row>
    <row r="46" spans="1:27" ht="10.5" hidden="1" customHeight="1" x14ac:dyDescent="0.2">
      <c r="A46" s="9"/>
      <c r="B46" s="9"/>
      <c r="C46" s="9"/>
      <c r="D46" s="9"/>
      <c r="E46" s="9"/>
      <c r="F46" s="9"/>
      <c r="G46" s="9"/>
      <c r="H46" s="9"/>
      <c r="I46" s="9"/>
      <c r="J46" s="9"/>
      <c r="K46" s="9"/>
      <c r="L46" s="9"/>
      <c r="M46" s="9"/>
      <c r="N46" s="9"/>
      <c r="O46" s="9"/>
      <c r="P46" s="9"/>
      <c r="Q46" s="9"/>
      <c r="R46" s="9"/>
      <c r="S46" s="9"/>
      <c r="T46" s="9"/>
      <c r="U46" s="9"/>
      <c r="V46" s="9"/>
      <c r="W46" s="9"/>
      <c r="X46" s="9"/>
      <c r="Y46" s="9"/>
      <c r="Z46" s="9"/>
      <c r="AA46" s="9"/>
    </row>
    <row r="47" spans="1:27" ht="10.5" hidden="1" customHeight="1" x14ac:dyDescent="0.2">
      <c r="A47" s="9"/>
      <c r="B47" s="9"/>
      <c r="C47" s="9"/>
      <c r="D47" s="9"/>
      <c r="E47" s="9"/>
      <c r="F47" s="9"/>
      <c r="G47" s="9"/>
      <c r="H47" s="9"/>
      <c r="I47" s="9"/>
      <c r="J47" s="9"/>
      <c r="K47" s="9"/>
      <c r="L47" s="9"/>
      <c r="M47" s="9"/>
      <c r="N47" s="9"/>
      <c r="O47" s="9"/>
      <c r="P47" s="9"/>
      <c r="Q47" s="9"/>
      <c r="R47" s="9"/>
      <c r="S47" s="9"/>
      <c r="T47" s="9"/>
      <c r="U47" s="9"/>
      <c r="V47" s="9"/>
      <c r="W47" s="9"/>
      <c r="X47" s="9"/>
      <c r="Y47" s="9"/>
      <c r="Z47" s="9"/>
      <c r="AA47" s="9"/>
    </row>
    <row r="48" spans="1:27" ht="10.5" hidden="1" customHeight="1" x14ac:dyDescent="0.2">
      <c r="A48" s="9"/>
      <c r="B48" s="9"/>
      <c r="C48" s="9"/>
      <c r="D48" s="9"/>
      <c r="E48" s="9"/>
      <c r="F48" s="9"/>
      <c r="G48" s="9"/>
      <c r="H48" s="9"/>
      <c r="I48" s="9"/>
      <c r="J48" s="9"/>
      <c r="K48" s="9"/>
      <c r="L48" s="9"/>
      <c r="M48" s="9"/>
      <c r="N48" s="9"/>
      <c r="O48" s="9"/>
      <c r="P48" s="9"/>
      <c r="Q48" s="9"/>
      <c r="R48" s="9"/>
      <c r="S48" s="9"/>
      <c r="T48" s="9"/>
      <c r="U48" s="9"/>
      <c r="V48" s="9"/>
      <c r="W48" s="9"/>
      <c r="X48" s="9"/>
      <c r="Y48" s="9"/>
      <c r="Z48" s="9"/>
      <c r="AA48" s="9"/>
    </row>
    <row r="49" spans="1:27" ht="10.5" hidden="1" customHeight="1" x14ac:dyDescent="0.2">
      <c r="A49" s="9"/>
      <c r="B49" s="9"/>
      <c r="C49" s="9"/>
      <c r="D49" s="9"/>
      <c r="E49" s="9"/>
      <c r="F49" s="9"/>
      <c r="G49" s="9"/>
      <c r="H49" s="9"/>
      <c r="I49" s="9"/>
      <c r="J49" s="9"/>
      <c r="K49" s="9"/>
      <c r="L49" s="9"/>
      <c r="M49" s="9"/>
      <c r="N49" s="9"/>
      <c r="O49" s="9"/>
      <c r="P49" s="9"/>
      <c r="Q49" s="9"/>
      <c r="R49" s="9"/>
      <c r="S49" s="9"/>
      <c r="T49" s="9"/>
      <c r="U49" s="9"/>
      <c r="V49" s="9"/>
      <c r="W49" s="9"/>
      <c r="X49" s="9"/>
      <c r="Y49" s="9"/>
      <c r="Z49" s="9"/>
      <c r="AA49" s="9"/>
    </row>
    <row r="50" spans="1:27" ht="10.5" hidden="1" customHeight="1" x14ac:dyDescent="0.2">
      <c r="A50" s="9"/>
      <c r="B50" s="9"/>
      <c r="C50" s="9"/>
      <c r="D50" s="9"/>
      <c r="E50" s="9"/>
      <c r="F50" s="9"/>
      <c r="G50" s="9"/>
      <c r="H50" s="9"/>
      <c r="I50" s="9"/>
      <c r="J50" s="9"/>
      <c r="K50" s="9"/>
      <c r="L50" s="9"/>
      <c r="M50" s="9"/>
      <c r="N50" s="9"/>
      <c r="O50" s="9"/>
      <c r="P50" s="9"/>
      <c r="Q50" s="9"/>
      <c r="R50" s="9"/>
      <c r="S50" s="9"/>
      <c r="T50" s="9"/>
      <c r="U50" s="9"/>
      <c r="V50" s="9"/>
      <c r="W50" s="9"/>
      <c r="X50" s="9"/>
      <c r="Y50" s="9"/>
      <c r="Z50" s="9"/>
      <c r="AA50" s="9"/>
    </row>
    <row r="51" spans="1:27" ht="10.5" hidden="1" customHeight="1" x14ac:dyDescent="0.2">
      <c r="A51" s="9"/>
      <c r="B51" s="9"/>
      <c r="C51" s="9"/>
      <c r="D51" s="9"/>
      <c r="E51" s="9"/>
      <c r="F51" s="9"/>
      <c r="G51" s="9"/>
      <c r="H51" s="9"/>
      <c r="I51" s="9"/>
      <c r="J51" s="9"/>
      <c r="K51" s="9"/>
      <c r="L51" s="9"/>
      <c r="M51" s="9"/>
      <c r="N51" s="9"/>
      <c r="O51" s="9"/>
      <c r="P51" s="9"/>
      <c r="Q51" s="9"/>
      <c r="R51" s="9"/>
      <c r="S51" s="9"/>
      <c r="T51" s="9"/>
      <c r="U51" s="9"/>
      <c r="V51" s="9"/>
      <c r="W51" s="9"/>
      <c r="X51" s="9"/>
      <c r="Y51" s="9"/>
      <c r="Z51" s="9"/>
      <c r="AA51" s="9"/>
    </row>
    <row r="52" spans="1:27" ht="10.5" hidden="1" customHeight="1" x14ac:dyDescent="0.2">
      <c r="A52" s="9"/>
      <c r="B52" s="9"/>
      <c r="C52" s="9"/>
      <c r="D52" s="9"/>
      <c r="E52" s="9"/>
      <c r="F52" s="9"/>
      <c r="G52" s="9"/>
      <c r="H52" s="9"/>
      <c r="I52" s="9"/>
      <c r="J52" s="9"/>
      <c r="K52" s="9"/>
      <c r="L52" s="9"/>
      <c r="M52" s="9"/>
      <c r="N52" s="9"/>
      <c r="O52" s="9"/>
      <c r="P52" s="9"/>
      <c r="Q52" s="9"/>
      <c r="R52" s="9"/>
      <c r="S52" s="9"/>
      <c r="T52" s="9"/>
      <c r="U52" s="9"/>
      <c r="V52" s="9"/>
      <c r="W52" s="9"/>
      <c r="X52" s="9"/>
      <c r="Y52" s="9"/>
      <c r="Z52" s="9"/>
      <c r="AA52" s="9"/>
    </row>
    <row r="53" spans="1:27" ht="10.5" hidden="1" customHeight="1" x14ac:dyDescent="0.2">
      <c r="A53" s="9"/>
      <c r="B53" s="9"/>
      <c r="C53" s="9"/>
      <c r="D53" s="9"/>
      <c r="E53" s="9"/>
      <c r="F53" s="9"/>
      <c r="G53" s="9"/>
      <c r="H53" s="9"/>
      <c r="I53" s="9"/>
      <c r="J53" s="9"/>
      <c r="K53" s="9"/>
      <c r="L53" s="9"/>
      <c r="M53" s="9"/>
      <c r="N53" s="9"/>
      <c r="O53" s="9"/>
      <c r="P53" s="9"/>
      <c r="Q53" s="9"/>
      <c r="R53" s="9"/>
      <c r="S53" s="9"/>
      <c r="T53" s="9"/>
      <c r="U53" s="9"/>
      <c r="V53" s="9"/>
      <c r="W53" s="9"/>
      <c r="X53" s="9"/>
      <c r="Y53" s="9"/>
      <c r="Z53" s="9"/>
      <c r="AA53" s="9"/>
    </row>
    <row r="54" spans="1:27" ht="10.5" hidden="1" customHeight="1" x14ac:dyDescent="0.2">
      <c r="A54" s="9"/>
      <c r="B54" s="9"/>
      <c r="C54" s="9"/>
      <c r="D54" s="9"/>
      <c r="E54" s="9"/>
      <c r="F54" s="9"/>
      <c r="G54" s="9"/>
      <c r="H54" s="9"/>
      <c r="I54" s="9"/>
      <c r="J54" s="9"/>
      <c r="K54" s="9"/>
      <c r="L54" s="9"/>
      <c r="M54" s="9"/>
      <c r="N54" s="9"/>
      <c r="O54" s="9"/>
      <c r="P54" s="9"/>
      <c r="Q54" s="9"/>
      <c r="R54" s="9"/>
      <c r="S54" s="9"/>
      <c r="T54" s="9"/>
      <c r="U54" s="9"/>
      <c r="V54" s="9"/>
      <c r="W54" s="9"/>
      <c r="X54" s="9"/>
      <c r="Y54" s="9"/>
      <c r="Z54" s="9"/>
      <c r="AA54" s="9"/>
    </row>
    <row r="55" spans="1:27" ht="10.5" hidden="1" customHeight="1" x14ac:dyDescent="0.2">
      <c r="A55" s="9"/>
      <c r="B55" s="9"/>
      <c r="C55" s="9"/>
      <c r="D55" s="9"/>
      <c r="E55" s="9"/>
      <c r="F55" s="9"/>
      <c r="G55" s="9"/>
      <c r="H55" s="9"/>
      <c r="I55" s="9"/>
      <c r="J55" s="9"/>
      <c r="K55" s="9"/>
      <c r="L55" s="9"/>
      <c r="M55" s="9"/>
      <c r="N55" s="9"/>
      <c r="O55" s="9"/>
      <c r="P55" s="9"/>
      <c r="Q55" s="9"/>
      <c r="R55" s="9"/>
      <c r="S55" s="9"/>
      <c r="T55" s="9"/>
      <c r="U55" s="9"/>
      <c r="V55" s="9"/>
      <c r="W55" s="9"/>
      <c r="X55" s="9"/>
      <c r="Y55" s="9"/>
      <c r="Z55" s="9"/>
      <c r="AA55" s="9"/>
    </row>
    <row r="56" spans="1:27" ht="10.5" hidden="1" customHeight="1" x14ac:dyDescent="0.2">
      <c r="A56" s="9"/>
      <c r="B56" s="9"/>
      <c r="C56" s="9"/>
      <c r="D56" s="9"/>
      <c r="E56" s="9"/>
      <c r="F56" s="9"/>
      <c r="G56" s="9"/>
      <c r="H56" s="9"/>
      <c r="I56" s="9"/>
      <c r="J56" s="9"/>
      <c r="K56" s="9"/>
      <c r="L56" s="9"/>
      <c r="M56" s="9"/>
      <c r="N56" s="9"/>
      <c r="O56" s="9"/>
      <c r="P56" s="9"/>
      <c r="Q56" s="9"/>
      <c r="R56" s="9"/>
      <c r="S56" s="9"/>
      <c r="T56" s="9"/>
      <c r="U56" s="9"/>
      <c r="V56" s="9"/>
      <c r="W56" s="9"/>
      <c r="X56" s="9"/>
      <c r="Y56" s="9"/>
      <c r="Z56" s="9"/>
      <c r="AA56" s="9"/>
    </row>
    <row r="57" spans="1:27" ht="10.5" hidden="1" customHeight="1" x14ac:dyDescent="0.2">
      <c r="A57" s="9"/>
      <c r="B57" s="9"/>
      <c r="C57" s="9"/>
      <c r="D57" s="9"/>
      <c r="E57" s="9"/>
      <c r="F57" s="9"/>
      <c r="G57" s="9"/>
      <c r="H57" s="9"/>
      <c r="I57" s="9"/>
      <c r="J57" s="9"/>
      <c r="K57" s="9"/>
      <c r="L57" s="9"/>
      <c r="M57" s="9"/>
      <c r="N57" s="9"/>
      <c r="O57" s="9"/>
      <c r="P57" s="9"/>
      <c r="Q57" s="9"/>
      <c r="R57" s="9"/>
      <c r="S57" s="9"/>
      <c r="T57" s="9"/>
      <c r="U57" s="9"/>
      <c r="V57" s="9"/>
      <c r="W57" s="9"/>
      <c r="X57" s="9"/>
      <c r="Y57" s="9"/>
      <c r="Z57" s="9"/>
      <c r="AA57" s="9"/>
    </row>
    <row r="58" spans="1:27" ht="10.5" hidden="1" customHeight="1" x14ac:dyDescent="0.2">
      <c r="A58" s="9"/>
      <c r="B58" s="9"/>
      <c r="C58" s="9"/>
      <c r="D58" s="9"/>
      <c r="E58" s="9"/>
      <c r="F58" s="9"/>
      <c r="G58" s="9"/>
      <c r="H58" s="9"/>
      <c r="I58" s="9"/>
      <c r="J58" s="9"/>
      <c r="K58" s="9"/>
      <c r="L58" s="9"/>
      <c r="M58" s="9"/>
      <c r="N58" s="9"/>
      <c r="O58" s="9"/>
      <c r="P58" s="9"/>
      <c r="Q58" s="9"/>
      <c r="R58" s="9"/>
      <c r="S58" s="9"/>
      <c r="T58" s="9"/>
      <c r="U58" s="9"/>
      <c r="V58" s="9"/>
      <c r="W58" s="9"/>
      <c r="X58" s="9"/>
      <c r="Y58" s="9"/>
      <c r="Z58" s="9"/>
      <c r="AA58" s="9"/>
    </row>
    <row r="59" spans="1:27" ht="10.5" hidden="1" customHeight="1" x14ac:dyDescent="0.2">
      <c r="A59" s="9"/>
      <c r="B59" s="9"/>
      <c r="C59" s="9"/>
      <c r="D59" s="9"/>
      <c r="E59" s="9"/>
      <c r="F59" s="9"/>
      <c r="G59" s="9"/>
      <c r="H59" s="9"/>
      <c r="I59" s="9"/>
      <c r="J59" s="9"/>
      <c r="K59" s="9"/>
      <c r="L59" s="9"/>
      <c r="M59" s="9"/>
      <c r="N59" s="9"/>
      <c r="O59" s="9"/>
      <c r="P59" s="9"/>
      <c r="Q59" s="9"/>
      <c r="R59" s="9"/>
      <c r="S59" s="9"/>
      <c r="T59" s="9"/>
      <c r="U59" s="9"/>
      <c r="V59" s="9"/>
      <c r="W59" s="9"/>
      <c r="X59" s="9"/>
      <c r="Y59" s="9"/>
      <c r="Z59" s="9"/>
      <c r="AA59" s="9"/>
    </row>
    <row r="60" spans="1:27" ht="10.5" hidden="1" customHeight="1" x14ac:dyDescent="0.2">
      <c r="A60" s="9"/>
      <c r="B60" s="9"/>
      <c r="C60" s="9"/>
      <c r="D60" s="9"/>
      <c r="E60" s="9"/>
      <c r="F60" s="9"/>
      <c r="G60" s="9"/>
      <c r="H60" s="9"/>
      <c r="I60" s="9"/>
      <c r="J60" s="9"/>
      <c r="K60" s="9"/>
      <c r="L60" s="9"/>
      <c r="M60" s="9"/>
      <c r="N60" s="9"/>
      <c r="O60" s="9"/>
      <c r="P60" s="9"/>
      <c r="Q60" s="9"/>
      <c r="R60" s="9"/>
      <c r="S60" s="9"/>
      <c r="T60" s="9"/>
      <c r="U60" s="9"/>
      <c r="V60" s="9"/>
      <c r="W60" s="9"/>
      <c r="X60" s="9"/>
      <c r="Y60" s="9"/>
      <c r="Z60" s="9"/>
      <c r="AA60" s="9"/>
    </row>
    <row r="61" spans="1:27" ht="10.5" hidden="1" customHeight="1" x14ac:dyDescent="0.2">
      <c r="A61" s="9"/>
      <c r="B61" s="9"/>
      <c r="C61" s="9"/>
      <c r="D61" s="9"/>
      <c r="E61" s="9"/>
      <c r="F61" s="9"/>
      <c r="G61" s="9"/>
      <c r="H61" s="9"/>
      <c r="I61" s="9"/>
      <c r="J61" s="9"/>
      <c r="K61" s="9"/>
      <c r="L61" s="9"/>
      <c r="M61" s="9"/>
      <c r="N61" s="9"/>
      <c r="O61" s="9"/>
      <c r="P61" s="9"/>
      <c r="Q61" s="9"/>
      <c r="R61" s="9"/>
      <c r="S61" s="9"/>
      <c r="T61" s="9"/>
      <c r="U61" s="9"/>
      <c r="V61" s="9"/>
      <c r="W61" s="9"/>
      <c r="X61" s="9"/>
      <c r="Y61" s="9"/>
      <c r="Z61" s="9"/>
      <c r="AA61" s="9"/>
    </row>
    <row r="62" spans="1:27" ht="10.5" hidden="1" customHeight="1" x14ac:dyDescent="0.2">
      <c r="A62" s="9"/>
      <c r="B62" s="9"/>
      <c r="C62" s="9"/>
      <c r="D62" s="9"/>
      <c r="E62" s="9"/>
      <c r="F62" s="9"/>
      <c r="G62" s="9"/>
      <c r="H62" s="9"/>
      <c r="I62" s="9"/>
      <c r="J62" s="9"/>
      <c r="K62" s="9"/>
      <c r="L62" s="9"/>
      <c r="M62" s="9"/>
      <c r="N62" s="9"/>
      <c r="O62" s="9"/>
      <c r="P62" s="9"/>
      <c r="Q62" s="9"/>
      <c r="R62" s="9"/>
      <c r="S62" s="9"/>
      <c r="T62" s="9"/>
      <c r="U62" s="9"/>
      <c r="V62" s="9"/>
      <c r="W62" s="9"/>
      <c r="X62" s="9"/>
      <c r="Y62" s="9"/>
      <c r="Z62" s="9"/>
      <c r="AA62" s="9"/>
    </row>
    <row r="63" spans="1:27" ht="10.5" hidden="1" customHeight="1" x14ac:dyDescent="0.2">
      <c r="A63" s="9"/>
      <c r="B63" s="9"/>
      <c r="C63" s="9"/>
      <c r="D63" s="9"/>
      <c r="E63" s="9"/>
      <c r="F63" s="9"/>
      <c r="G63" s="9"/>
      <c r="H63" s="9"/>
      <c r="I63" s="9"/>
      <c r="J63" s="9"/>
      <c r="K63" s="9"/>
      <c r="L63" s="9"/>
      <c r="M63" s="9"/>
      <c r="N63" s="9"/>
      <c r="O63" s="9"/>
      <c r="P63" s="9"/>
      <c r="Q63" s="9"/>
      <c r="R63" s="9"/>
      <c r="S63" s="9"/>
      <c r="T63" s="9"/>
      <c r="U63" s="9"/>
      <c r="V63" s="9"/>
      <c r="W63" s="9"/>
      <c r="X63" s="9"/>
      <c r="Y63" s="9"/>
      <c r="Z63" s="9"/>
      <c r="AA63" s="9"/>
    </row>
    <row r="64" spans="1:27" ht="10.5" hidden="1" customHeight="1" x14ac:dyDescent="0.2">
      <c r="A64" s="9"/>
      <c r="B64" s="9"/>
      <c r="C64" s="9"/>
      <c r="D64" s="9"/>
      <c r="E64" s="9"/>
      <c r="F64" s="9"/>
      <c r="G64" s="9"/>
      <c r="H64" s="9"/>
      <c r="I64" s="9"/>
      <c r="J64" s="9"/>
      <c r="K64" s="9"/>
      <c r="L64" s="9"/>
      <c r="M64" s="9"/>
      <c r="N64" s="9"/>
      <c r="O64" s="9"/>
      <c r="P64" s="9"/>
      <c r="Q64" s="9"/>
      <c r="R64" s="9"/>
      <c r="S64" s="9"/>
      <c r="T64" s="9"/>
      <c r="U64" s="9"/>
      <c r="V64" s="9"/>
      <c r="W64" s="9"/>
      <c r="X64" s="9"/>
      <c r="Y64" s="9"/>
      <c r="Z64" s="9"/>
      <c r="AA64" s="9"/>
    </row>
    <row r="65" spans="1:30" ht="10.5" hidden="1" customHeight="1" x14ac:dyDescent="0.2">
      <c r="A65" s="9"/>
      <c r="B65" s="9"/>
      <c r="C65" s="9"/>
      <c r="D65" s="9"/>
      <c r="E65" s="9"/>
      <c r="F65" s="9"/>
      <c r="G65" s="9"/>
      <c r="H65" s="9"/>
      <c r="I65" s="9"/>
      <c r="J65" s="9"/>
      <c r="K65" s="9"/>
      <c r="L65" s="9"/>
      <c r="M65" s="9"/>
      <c r="N65" s="9"/>
      <c r="O65" s="9"/>
      <c r="P65" s="9"/>
      <c r="Q65" s="9"/>
      <c r="R65" s="9"/>
      <c r="S65" s="9"/>
      <c r="T65" s="9"/>
      <c r="U65" s="9"/>
      <c r="V65" s="9"/>
      <c r="W65" s="9"/>
      <c r="X65" s="9"/>
      <c r="Y65" s="9"/>
      <c r="Z65" s="9"/>
      <c r="AA65" s="9"/>
    </row>
    <row r="66" spans="1:30" ht="10.5" customHeight="1" x14ac:dyDescent="0.2">
      <c r="A66" s="9"/>
      <c r="B66" s="9"/>
      <c r="C66" s="9"/>
      <c r="D66" s="9"/>
      <c r="E66" s="9"/>
      <c r="F66" s="9"/>
      <c r="G66" s="9"/>
      <c r="H66" s="9"/>
      <c r="I66" s="9"/>
      <c r="J66" s="9"/>
      <c r="K66" s="9"/>
      <c r="L66" s="9"/>
      <c r="M66" s="9"/>
      <c r="N66" s="9"/>
      <c r="O66" s="9"/>
      <c r="P66" s="9"/>
      <c r="Q66" s="9"/>
      <c r="R66" s="9"/>
      <c r="S66" s="9"/>
      <c r="T66" s="9"/>
      <c r="U66" s="9"/>
      <c r="V66" s="9"/>
      <c r="W66" s="9"/>
      <c r="X66" s="9"/>
      <c r="Y66" s="9"/>
      <c r="Z66" s="9"/>
      <c r="AA66" s="9"/>
    </row>
    <row r="67" spans="1:30" ht="39" customHeight="1" x14ac:dyDescent="0.2">
      <c r="A67" s="384" t="s">
        <v>61</v>
      </c>
      <c r="B67" s="903" t="s">
        <v>626</v>
      </c>
      <c r="C67" s="903"/>
      <c r="D67" s="903"/>
      <c r="E67" s="903"/>
      <c r="F67" s="903"/>
      <c r="G67" s="903"/>
      <c r="H67" s="903"/>
      <c r="I67" s="903"/>
      <c r="J67" s="903"/>
      <c r="K67" s="903"/>
      <c r="L67" s="903"/>
      <c r="M67" s="903"/>
      <c r="N67" s="903"/>
      <c r="O67" s="903"/>
      <c r="P67" s="903"/>
      <c r="Q67" s="903"/>
      <c r="R67" s="903"/>
      <c r="S67" s="903"/>
      <c r="T67" s="903"/>
      <c r="U67" s="903"/>
      <c r="V67" s="903"/>
      <c r="W67" s="903"/>
      <c r="X67" s="903"/>
      <c r="Y67" s="903"/>
      <c r="Z67" s="903"/>
      <c r="AA67" s="903"/>
      <c r="AB67" s="903"/>
      <c r="AC67" s="903"/>
      <c r="AD67" s="903"/>
    </row>
    <row r="68" spans="1:30" ht="10.5" customHeight="1" x14ac:dyDescent="0.2">
      <c r="A68" s="9"/>
      <c r="B68" s="9"/>
      <c r="C68" s="9"/>
      <c r="D68" s="9"/>
      <c r="E68" s="9"/>
      <c r="F68" s="9"/>
      <c r="G68" s="9"/>
      <c r="H68" s="9"/>
      <c r="I68" s="9"/>
      <c r="J68" s="9"/>
      <c r="K68" s="9"/>
      <c r="L68" s="9"/>
      <c r="M68" s="9"/>
      <c r="N68" s="9"/>
      <c r="O68" s="9"/>
      <c r="P68" s="9"/>
      <c r="Q68" s="9"/>
      <c r="R68" s="9"/>
      <c r="S68" s="9"/>
      <c r="T68" s="9"/>
      <c r="U68" s="9"/>
      <c r="V68" s="9"/>
      <c r="W68" s="9"/>
      <c r="X68" s="9"/>
      <c r="Y68" s="9"/>
      <c r="Z68" s="9"/>
      <c r="AA68" s="9"/>
    </row>
    <row r="69" spans="1:30" ht="39.75" customHeight="1" x14ac:dyDescent="0.2">
      <c r="A69" s="911" t="s">
        <v>3</v>
      </c>
      <c r="B69" s="911" t="s">
        <v>4</v>
      </c>
      <c r="C69" s="911" t="s">
        <v>5</v>
      </c>
      <c r="D69" s="913" t="s">
        <v>6</v>
      </c>
      <c r="E69" s="913" t="s">
        <v>7</v>
      </c>
      <c r="F69" s="911" t="s">
        <v>8</v>
      </c>
      <c r="G69" s="911" t="s">
        <v>9</v>
      </c>
      <c r="H69" s="911" t="s">
        <v>10</v>
      </c>
      <c r="I69" s="911" t="s">
        <v>11</v>
      </c>
      <c r="J69" s="915" t="s">
        <v>12</v>
      </c>
      <c r="K69" s="916"/>
      <c r="L69" s="916"/>
      <c r="M69" s="917"/>
      <c r="N69" s="918" t="s">
        <v>13</v>
      </c>
      <c r="O69" s="919"/>
      <c r="P69" s="911" t="s">
        <v>14</v>
      </c>
      <c r="Q69" s="911" t="s">
        <v>15</v>
      </c>
      <c r="R69" s="922" t="s">
        <v>16</v>
      </c>
      <c r="S69" s="917"/>
      <c r="T69" s="922" t="s">
        <v>17</v>
      </c>
      <c r="U69" s="916"/>
      <c r="V69" s="916"/>
      <c r="W69" s="916"/>
      <c r="X69" s="916"/>
      <c r="Y69" s="734" t="s">
        <v>1193</v>
      </c>
      <c r="Z69" s="734"/>
      <c r="AA69" s="734"/>
      <c r="AB69" s="734"/>
      <c r="AC69" s="734"/>
      <c r="AD69" s="734"/>
    </row>
    <row r="70" spans="1:30" ht="39.75" customHeight="1" x14ac:dyDescent="0.2">
      <c r="A70" s="912"/>
      <c r="B70" s="912"/>
      <c r="C70" s="912"/>
      <c r="D70" s="912"/>
      <c r="E70" s="914"/>
      <c r="F70" s="912"/>
      <c r="G70" s="912"/>
      <c r="H70" s="912"/>
      <c r="I70" s="912"/>
      <c r="J70" s="25" t="s">
        <v>18</v>
      </c>
      <c r="K70" s="25" t="s">
        <v>19</v>
      </c>
      <c r="L70" s="25" t="s">
        <v>20</v>
      </c>
      <c r="M70" s="25" t="s">
        <v>21</v>
      </c>
      <c r="N70" s="920"/>
      <c r="O70" s="921"/>
      <c r="P70" s="912"/>
      <c r="Q70" s="912"/>
      <c r="R70" s="25" t="s">
        <v>22</v>
      </c>
      <c r="S70" s="25" t="s">
        <v>23</v>
      </c>
      <c r="T70" s="47" t="s">
        <v>24</v>
      </c>
      <c r="U70" s="47" t="s">
        <v>25</v>
      </c>
      <c r="V70" s="12" t="s">
        <v>26</v>
      </c>
      <c r="W70" s="47" t="s">
        <v>27</v>
      </c>
      <c r="X70" s="25" t="s">
        <v>28</v>
      </c>
      <c r="Y70" s="381" t="s">
        <v>18</v>
      </c>
      <c r="Z70" s="382" t="s">
        <v>19</v>
      </c>
      <c r="AA70" s="382" t="s">
        <v>20</v>
      </c>
      <c r="AB70" s="382" t="s">
        <v>21</v>
      </c>
      <c r="AC70" s="381" t="s">
        <v>1195</v>
      </c>
      <c r="AD70" s="455" t="s">
        <v>1332</v>
      </c>
    </row>
    <row r="71" spans="1:30" ht="32.25" customHeight="1" x14ac:dyDescent="0.2">
      <c r="A71" s="830" t="s">
        <v>40</v>
      </c>
      <c r="B71" s="830" t="s">
        <v>62</v>
      </c>
      <c r="C71" s="830" t="s">
        <v>63</v>
      </c>
      <c r="D71" s="830" t="s">
        <v>43</v>
      </c>
      <c r="E71" s="901" t="s">
        <v>64</v>
      </c>
      <c r="F71" s="941">
        <v>2.5000000000000001E-2</v>
      </c>
      <c r="G71" s="901" t="s">
        <v>67</v>
      </c>
      <c r="H71" s="901">
        <v>1</v>
      </c>
      <c r="I71" s="901" t="s">
        <v>68</v>
      </c>
      <c r="J71" s="964">
        <v>1</v>
      </c>
      <c r="K71" s="966"/>
      <c r="L71" s="966"/>
      <c r="M71" s="966"/>
      <c r="N71" s="880" t="s">
        <v>69</v>
      </c>
      <c r="O71" s="881"/>
      <c r="P71" s="40">
        <v>0.1</v>
      </c>
      <c r="Q71" s="39" t="s">
        <v>82</v>
      </c>
      <c r="R71" s="42">
        <v>42750</v>
      </c>
      <c r="S71" s="42">
        <v>42760</v>
      </c>
      <c r="T71" s="938">
        <v>0</v>
      </c>
      <c r="U71" s="899">
        <v>0</v>
      </c>
      <c r="V71" s="879"/>
      <c r="W71" s="899">
        <v>0</v>
      </c>
      <c r="X71" s="879" t="s">
        <v>83</v>
      </c>
      <c r="Y71" s="864">
        <v>1</v>
      </c>
      <c r="Z71" s="864">
        <v>1</v>
      </c>
      <c r="AA71" s="278"/>
      <c r="AB71" s="386"/>
      <c r="AC71" s="401" t="s">
        <v>1233</v>
      </c>
      <c r="AD71" s="896" t="s">
        <v>1369</v>
      </c>
    </row>
    <row r="72" spans="1:30" ht="47.25" customHeight="1" x14ac:dyDescent="0.2">
      <c r="A72" s="830"/>
      <c r="B72" s="830"/>
      <c r="C72" s="830"/>
      <c r="D72" s="830"/>
      <c r="E72" s="901"/>
      <c r="F72" s="941"/>
      <c r="G72" s="901"/>
      <c r="H72" s="901"/>
      <c r="I72" s="901"/>
      <c r="J72" s="964"/>
      <c r="K72" s="966"/>
      <c r="L72" s="966"/>
      <c r="M72" s="966"/>
      <c r="N72" s="880" t="s">
        <v>70</v>
      </c>
      <c r="O72" s="881"/>
      <c r="P72" s="40">
        <v>0.7</v>
      </c>
      <c r="Q72" s="39" t="s">
        <v>84</v>
      </c>
      <c r="R72" s="42">
        <v>42761</v>
      </c>
      <c r="S72" s="42">
        <v>42794</v>
      </c>
      <c r="T72" s="939"/>
      <c r="U72" s="899"/>
      <c r="V72" s="879"/>
      <c r="W72" s="899"/>
      <c r="X72" s="879"/>
      <c r="Y72" s="872"/>
      <c r="Z72" s="872"/>
      <c r="AA72" s="278"/>
      <c r="AB72" s="386"/>
      <c r="AC72" s="401" t="s">
        <v>1234</v>
      </c>
      <c r="AD72" s="897"/>
    </row>
    <row r="73" spans="1:30" ht="35.25" customHeight="1" x14ac:dyDescent="0.2">
      <c r="A73" s="830"/>
      <c r="B73" s="830"/>
      <c r="C73" s="830"/>
      <c r="D73" s="830"/>
      <c r="E73" s="901"/>
      <c r="F73" s="941"/>
      <c r="G73" s="901"/>
      <c r="H73" s="901"/>
      <c r="I73" s="901"/>
      <c r="J73" s="964"/>
      <c r="K73" s="966"/>
      <c r="L73" s="966"/>
      <c r="M73" s="966"/>
      <c r="N73" s="880" t="s">
        <v>71</v>
      </c>
      <c r="O73" s="881"/>
      <c r="P73" s="40">
        <v>0.15</v>
      </c>
      <c r="Q73" s="39" t="s">
        <v>85</v>
      </c>
      <c r="R73" s="42">
        <v>42795</v>
      </c>
      <c r="S73" s="42">
        <v>42804</v>
      </c>
      <c r="T73" s="939"/>
      <c r="U73" s="899"/>
      <c r="V73" s="879"/>
      <c r="W73" s="899"/>
      <c r="X73" s="879"/>
      <c r="Y73" s="872"/>
      <c r="Z73" s="872"/>
      <c r="AA73" s="278"/>
      <c r="AB73" s="386"/>
      <c r="AC73" s="401" t="s">
        <v>1235</v>
      </c>
      <c r="AD73" s="897"/>
    </row>
    <row r="74" spans="1:30" ht="40.5" customHeight="1" x14ac:dyDescent="0.2">
      <c r="A74" s="830"/>
      <c r="B74" s="830"/>
      <c r="C74" s="830"/>
      <c r="D74" s="830"/>
      <c r="E74" s="901"/>
      <c r="F74" s="941"/>
      <c r="G74" s="901"/>
      <c r="H74" s="901"/>
      <c r="I74" s="901"/>
      <c r="J74" s="964"/>
      <c r="K74" s="966"/>
      <c r="L74" s="966"/>
      <c r="M74" s="966"/>
      <c r="N74" s="880" t="s">
        <v>72</v>
      </c>
      <c r="O74" s="881"/>
      <c r="P74" s="40">
        <v>0.05</v>
      </c>
      <c r="Q74" s="39" t="s">
        <v>86</v>
      </c>
      <c r="R74" s="42">
        <v>42807</v>
      </c>
      <c r="S74" s="42">
        <v>42809</v>
      </c>
      <c r="T74" s="940"/>
      <c r="U74" s="899"/>
      <c r="V74" s="879"/>
      <c r="W74" s="899"/>
      <c r="X74" s="879"/>
      <c r="Y74" s="865"/>
      <c r="Z74" s="865"/>
      <c r="AA74" s="278"/>
      <c r="AB74" s="386"/>
      <c r="AC74" s="401" t="s">
        <v>1236</v>
      </c>
      <c r="AD74" s="898"/>
    </row>
    <row r="75" spans="1:30" ht="56.25" customHeight="1" x14ac:dyDescent="0.2">
      <c r="A75" s="830"/>
      <c r="B75" s="830"/>
      <c r="C75" s="830"/>
      <c r="D75" s="830"/>
      <c r="E75" s="901" t="s">
        <v>65</v>
      </c>
      <c r="F75" s="942">
        <v>0.1</v>
      </c>
      <c r="G75" s="901" t="s">
        <v>73</v>
      </c>
      <c r="H75" s="901">
        <v>114</v>
      </c>
      <c r="I75" s="901" t="s">
        <v>68</v>
      </c>
      <c r="J75" s="964">
        <v>114</v>
      </c>
      <c r="K75" s="964">
        <v>114</v>
      </c>
      <c r="L75" s="964">
        <v>114</v>
      </c>
      <c r="M75" s="964">
        <v>114</v>
      </c>
      <c r="N75" s="880" t="s">
        <v>74</v>
      </c>
      <c r="O75" s="881"/>
      <c r="P75" s="40">
        <v>0.1</v>
      </c>
      <c r="Q75" s="46" t="s">
        <v>87</v>
      </c>
      <c r="R75" s="967">
        <v>42767</v>
      </c>
      <c r="S75" s="970">
        <v>43100</v>
      </c>
      <c r="T75" s="899">
        <v>0</v>
      </c>
      <c r="U75" s="899">
        <v>0</v>
      </c>
      <c r="V75" s="879"/>
      <c r="W75" s="899">
        <v>0</v>
      </c>
      <c r="X75" s="879" t="s">
        <v>83</v>
      </c>
      <c r="Y75" s="864">
        <v>112</v>
      </c>
      <c r="Z75" s="864">
        <v>112</v>
      </c>
      <c r="AA75" s="278"/>
      <c r="AB75" s="386"/>
      <c r="AC75" s="401" t="s">
        <v>1237</v>
      </c>
      <c r="AD75" s="401" t="s">
        <v>1370</v>
      </c>
    </row>
    <row r="76" spans="1:30" ht="45.75" customHeight="1" x14ac:dyDescent="0.2">
      <c r="A76" s="830"/>
      <c r="B76" s="830"/>
      <c r="C76" s="830"/>
      <c r="D76" s="830"/>
      <c r="E76" s="901"/>
      <c r="F76" s="942"/>
      <c r="G76" s="901"/>
      <c r="H76" s="901"/>
      <c r="I76" s="901"/>
      <c r="J76" s="964"/>
      <c r="K76" s="964"/>
      <c r="L76" s="964"/>
      <c r="M76" s="964"/>
      <c r="N76" s="880" t="s">
        <v>75</v>
      </c>
      <c r="O76" s="881"/>
      <c r="P76" s="40">
        <v>0.35</v>
      </c>
      <c r="Q76" s="46" t="s">
        <v>88</v>
      </c>
      <c r="R76" s="968"/>
      <c r="S76" s="971"/>
      <c r="T76" s="899"/>
      <c r="U76" s="899"/>
      <c r="V76" s="879"/>
      <c r="W76" s="899"/>
      <c r="X76" s="879"/>
      <c r="Y76" s="872"/>
      <c r="Z76" s="872"/>
      <c r="AA76" s="278"/>
      <c r="AB76" s="386"/>
      <c r="AC76" s="401" t="s">
        <v>1238</v>
      </c>
      <c r="AD76" s="401" t="s">
        <v>1371</v>
      </c>
    </row>
    <row r="77" spans="1:30" ht="63" customHeight="1" x14ac:dyDescent="0.2">
      <c r="A77" s="830"/>
      <c r="B77" s="830"/>
      <c r="C77" s="830"/>
      <c r="D77" s="830"/>
      <c r="E77" s="901"/>
      <c r="F77" s="942"/>
      <c r="G77" s="901"/>
      <c r="H77" s="901"/>
      <c r="I77" s="901"/>
      <c r="J77" s="964"/>
      <c r="K77" s="964"/>
      <c r="L77" s="964"/>
      <c r="M77" s="964"/>
      <c r="N77" s="880" t="s">
        <v>76</v>
      </c>
      <c r="O77" s="881"/>
      <c r="P77" s="40">
        <v>0.35</v>
      </c>
      <c r="Q77" s="46" t="s">
        <v>89</v>
      </c>
      <c r="R77" s="968"/>
      <c r="S77" s="971"/>
      <c r="T77" s="899"/>
      <c r="U77" s="899"/>
      <c r="V77" s="879"/>
      <c r="W77" s="899"/>
      <c r="X77" s="879"/>
      <c r="Y77" s="872"/>
      <c r="Z77" s="872"/>
      <c r="AA77" s="278"/>
      <c r="AB77" s="386"/>
      <c r="AC77" s="401" t="s">
        <v>1239</v>
      </c>
      <c r="AD77" s="401" t="s">
        <v>1372</v>
      </c>
    </row>
    <row r="78" spans="1:30" ht="45" customHeight="1" x14ac:dyDescent="0.2">
      <c r="A78" s="830"/>
      <c r="B78" s="830"/>
      <c r="C78" s="830"/>
      <c r="D78" s="830"/>
      <c r="E78" s="901"/>
      <c r="F78" s="942"/>
      <c r="G78" s="901"/>
      <c r="H78" s="901"/>
      <c r="I78" s="901"/>
      <c r="J78" s="964"/>
      <c r="K78" s="964"/>
      <c r="L78" s="964"/>
      <c r="M78" s="964"/>
      <c r="N78" s="880" t="s">
        <v>77</v>
      </c>
      <c r="O78" s="881"/>
      <c r="P78" s="40">
        <v>0.2</v>
      </c>
      <c r="Q78" s="46" t="s">
        <v>90</v>
      </c>
      <c r="R78" s="969"/>
      <c r="S78" s="972"/>
      <c r="T78" s="899"/>
      <c r="U78" s="899"/>
      <c r="V78" s="879"/>
      <c r="W78" s="899"/>
      <c r="X78" s="879"/>
      <c r="Y78" s="865"/>
      <c r="Z78" s="865"/>
      <c r="AA78" s="278"/>
      <c r="AB78" s="386"/>
      <c r="AC78" s="401" t="s">
        <v>1240</v>
      </c>
      <c r="AD78" s="401" t="s">
        <v>1240</v>
      </c>
    </row>
    <row r="79" spans="1:30" ht="59.25" customHeight="1" x14ac:dyDescent="0.2">
      <c r="A79" s="830"/>
      <c r="B79" s="830"/>
      <c r="C79" s="830"/>
      <c r="D79" s="830"/>
      <c r="E79" s="901" t="s">
        <v>66</v>
      </c>
      <c r="F79" s="965">
        <v>2.5000000000000001E-2</v>
      </c>
      <c r="G79" s="907" t="s">
        <v>78</v>
      </c>
      <c r="H79" s="907">
        <v>1</v>
      </c>
      <c r="I79" s="907" t="s">
        <v>68</v>
      </c>
      <c r="J79" s="905"/>
      <c r="K79" s="905">
        <v>1</v>
      </c>
      <c r="L79" s="905"/>
      <c r="M79" s="905"/>
      <c r="N79" s="880" t="s">
        <v>79</v>
      </c>
      <c r="O79" s="881"/>
      <c r="P79" s="40">
        <v>0.7</v>
      </c>
      <c r="Q79" s="46" t="s">
        <v>91</v>
      </c>
      <c r="R79" s="42">
        <v>42767</v>
      </c>
      <c r="S79" s="42">
        <v>42825</v>
      </c>
      <c r="T79" s="899">
        <v>0</v>
      </c>
      <c r="U79" s="899">
        <v>0</v>
      </c>
      <c r="V79" s="879"/>
      <c r="W79" s="899">
        <v>0</v>
      </c>
      <c r="X79" s="879" t="s">
        <v>83</v>
      </c>
      <c r="Y79" s="864" t="s">
        <v>235</v>
      </c>
      <c r="Z79" s="864">
        <v>0</v>
      </c>
      <c r="AA79" s="278"/>
      <c r="AB79" s="386"/>
      <c r="AC79" s="401" t="s">
        <v>1241</v>
      </c>
      <c r="AD79" s="401"/>
    </row>
    <row r="80" spans="1:30" ht="101.25" customHeight="1" x14ac:dyDescent="0.2">
      <c r="A80" s="830"/>
      <c r="B80" s="830"/>
      <c r="C80" s="830"/>
      <c r="D80" s="830"/>
      <c r="E80" s="901"/>
      <c r="F80" s="965"/>
      <c r="G80" s="907"/>
      <c r="H80" s="907"/>
      <c r="I80" s="907"/>
      <c r="J80" s="905"/>
      <c r="K80" s="905"/>
      <c r="L80" s="905"/>
      <c r="M80" s="905"/>
      <c r="N80" s="880" t="s">
        <v>80</v>
      </c>
      <c r="O80" s="881"/>
      <c r="P80" s="40">
        <v>0.15</v>
      </c>
      <c r="Q80" s="46" t="s">
        <v>92</v>
      </c>
      <c r="R80" s="42">
        <v>42828</v>
      </c>
      <c r="S80" s="42">
        <v>42901</v>
      </c>
      <c r="T80" s="899"/>
      <c r="U80" s="899"/>
      <c r="V80" s="879"/>
      <c r="W80" s="899"/>
      <c r="X80" s="879"/>
      <c r="Y80" s="872"/>
      <c r="Z80" s="872"/>
      <c r="AA80" s="278"/>
      <c r="AB80" s="386"/>
      <c r="AC80" s="401" t="s">
        <v>1242</v>
      </c>
      <c r="AD80" s="401" t="s">
        <v>1373</v>
      </c>
    </row>
    <row r="81" spans="1:30" ht="59.25" customHeight="1" x14ac:dyDescent="0.2">
      <c r="A81" s="830"/>
      <c r="B81" s="830"/>
      <c r="C81" s="830"/>
      <c r="D81" s="830"/>
      <c r="E81" s="901"/>
      <c r="F81" s="965"/>
      <c r="G81" s="907"/>
      <c r="H81" s="907"/>
      <c r="I81" s="907"/>
      <c r="J81" s="905"/>
      <c r="K81" s="905"/>
      <c r="L81" s="905"/>
      <c r="M81" s="905"/>
      <c r="N81" s="880" t="s">
        <v>81</v>
      </c>
      <c r="O81" s="881"/>
      <c r="P81" s="40">
        <v>0.15</v>
      </c>
      <c r="Q81" s="46" t="s">
        <v>93</v>
      </c>
      <c r="R81" s="42">
        <v>42902</v>
      </c>
      <c r="S81" s="42">
        <v>42902</v>
      </c>
      <c r="T81" s="899"/>
      <c r="U81" s="899"/>
      <c r="V81" s="879"/>
      <c r="W81" s="899"/>
      <c r="X81" s="879"/>
      <c r="Y81" s="865"/>
      <c r="Z81" s="865"/>
      <c r="AA81" s="278"/>
      <c r="AB81" s="386"/>
      <c r="AC81" s="401" t="s">
        <v>1243</v>
      </c>
      <c r="AD81" s="401" t="s">
        <v>1374</v>
      </c>
    </row>
    <row r="82" spans="1:30" ht="10.5" customHeight="1" x14ac:dyDescent="0.2">
      <c r="A82" s="9"/>
      <c r="B82" s="9"/>
      <c r="C82" s="9"/>
      <c r="D82" s="9"/>
      <c r="E82" s="9"/>
      <c r="F82" s="9"/>
      <c r="G82" s="9"/>
      <c r="H82" s="9"/>
      <c r="I82" s="9"/>
      <c r="J82" s="9"/>
      <c r="K82" s="9"/>
      <c r="L82" s="9"/>
      <c r="M82" s="9"/>
      <c r="N82" s="9"/>
      <c r="O82" s="9"/>
      <c r="P82" s="9"/>
      <c r="Q82" s="9"/>
      <c r="R82" s="9"/>
      <c r="S82" s="9"/>
      <c r="T82" s="9"/>
      <c r="U82" s="9"/>
      <c r="V82" s="9"/>
      <c r="W82" s="9"/>
      <c r="X82" s="9"/>
      <c r="Y82" s="9"/>
      <c r="Z82" s="9"/>
      <c r="AA82" s="9"/>
    </row>
    <row r="83" spans="1:30" ht="39" customHeight="1" x14ac:dyDescent="0.2">
      <c r="A83" s="384" t="s">
        <v>94</v>
      </c>
      <c r="B83" s="873" t="s">
        <v>627</v>
      </c>
      <c r="C83" s="873"/>
      <c r="D83" s="873"/>
      <c r="E83" s="873"/>
      <c r="F83" s="873"/>
      <c r="G83" s="873"/>
      <c r="H83" s="873"/>
      <c r="I83" s="873"/>
      <c r="J83" s="873"/>
      <c r="K83" s="873"/>
      <c r="L83" s="873"/>
      <c r="M83" s="873"/>
      <c r="N83" s="873"/>
      <c r="O83" s="873"/>
      <c r="P83" s="873"/>
      <c r="Q83" s="873"/>
      <c r="R83" s="873"/>
      <c r="S83" s="873"/>
      <c r="T83" s="873"/>
      <c r="U83" s="873"/>
      <c r="V83" s="873"/>
      <c r="W83" s="873"/>
      <c r="X83" s="873"/>
      <c r="Y83" s="873"/>
      <c r="Z83" s="873"/>
      <c r="AA83" s="873"/>
      <c r="AB83" s="873"/>
      <c r="AC83" s="873"/>
      <c r="AD83" s="873"/>
    </row>
    <row r="84" spans="1:30" ht="10.5" customHeight="1" x14ac:dyDescent="0.2">
      <c r="A84" s="9"/>
      <c r="B84" s="9"/>
      <c r="C84" s="9"/>
      <c r="D84" s="9"/>
      <c r="E84" s="9"/>
      <c r="F84" s="9"/>
      <c r="G84" s="9"/>
      <c r="H84" s="9"/>
      <c r="I84" s="9"/>
      <c r="J84" s="9"/>
      <c r="K84" s="9"/>
      <c r="L84" s="9"/>
      <c r="M84" s="9"/>
      <c r="N84" s="9"/>
      <c r="O84" s="9"/>
      <c r="P84" s="9"/>
      <c r="Q84" s="9"/>
      <c r="R84" s="9"/>
      <c r="S84" s="9"/>
      <c r="T84" s="9"/>
      <c r="U84" s="9"/>
      <c r="V84" s="9"/>
      <c r="W84" s="9"/>
      <c r="X84" s="9"/>
      <c r="Y84" s="9"/>
      <c r="Z84" s="9"/>
      <c r="AA84" s="9"/>
    </row>
    <row r="85" spans="1:30" ht="45.75" customHeight="1" x14ac:dyDescent="0.2">
      <c r="A85" s="911" t="s">
        <v>3</v>
      </c>
      <c r="B85" s="911" t="s">
        <v>4</v>
      </c>
      <c r="C85" s="911" t="s">
        <v>5</v>
      </c>
      <c r="D85" s="913" t="s">
        <v>6</v>
      </c>
      <c r="E85" s="913" t="s">
        <v>7</v>
      </c>
      <c r="F85" s="911" t="s">
        <v>8</v>
      </c>
      <c r="G85" s="911" t="s">
        <v>9</v>
      </c>
      <c r="H85" s="911" t="s">
        <v>10</v>
      </c>
      <c r="I85" s="911" t="s">
        <v>11</v>
      </c>
      <c r="J85" s="915" t="s">
        <v>12</v>
      </c>
      <c r="K85" s="916"/>
      <c r="L85" s="916"/>
      <c r="M85" s="917"/>
      <c r="N85" s="918" t="s">
        <v>13</v>
      </c>
      <c r="O85" s="919"/>
      <c r="P85" s="911" t="s">
        <v>14</v>
      </c>
      <c r="Q85" s="911" t="s">
        <v>15</v>
      </c>
      <c r="R85" s="922" t="s">
        <v>16</v>
      </c>
      <c r="S85" s="917"/>
      <c r="T85" s="922" t="s">
        <v>17</v>
      </c>
      <c r="U85" s="916"/>
      <c r="V85" s="916"/>
      <c r="W85" s="916"/>
      <c r="X85" s="916"/>
      <c r="Y85" s="734" t="s">
        <v>1193</v>
      </c>
      <c r="Z85" s="734"/>
      <c r="AA85" s="734"/>
      <c r="AB85" s="734"/>
      <c r="AC85" s="734"/>
      <c r="AD85" s="734"/>
    </row>
    <row r="86" spans="1:30" ht="33.75" customHeight="1" x14ac:dyDescent="0.2">
      <c r="A86" s="912"/>
      <c r="B86" s="912"/>
      <c r="C86" s="912"/>
      <c r="D86" s="912"/>
      <c r="E86" s="912"/>
      <c r="F86" s="912"/>
      <c r="G86" s="912"/>
      <c r="H86" s="912"/>
      <c r="I86" s="912"/>
      <c r="J86" s="25" t="s">
        <v>18</v>
      </c>
      <c r="K86" s="25" t="s">
        <v>19</v>
      </c>
      <c r="L86" s="25" t="s">
        <v>20</v>
      </c>
      <c r="M86" s="25" t="s">
        <v>21</v>
      </c>
      <c r="N86" s="920"/>
      <c r="O86" s="921"/>
      <c r="P86" s="912"/>
      <c r="Q86" s="912"/>
      <c r="R86" s="25" t="s">
        <v>22</v>
      </c>
      <c r="S86" s="25" t="s">
        <v>23</v>
      </c>
      <c r="T86" s="47" t="s">
        <v>24</v>
      </c>
      <c r="U86" s="47" t="s">
        <v>25</v>
      </c>
      <c r="V86" s="12" t="s">
        <v>26</v>
      </c>
      <c r="W86" s="47" t="s">
        <v>27</v>
      </c>
      <c r="X86" s="25" t="s">
        <v>28</v>
      </c>
      <c r="Y86" s="381" t="s">
        <v>18</v>
      </c>
      <c r="Z86" s="382" t="s">
        <v>19</v>
      </c>
      <c r="AA86" s="382" t="s">
        <v>20</v>
      </c>
      <c r="AB86" s="382" t="s">
        <v>21</v>
      </c>
      <c r="AC86" s="381" t="s">
        <v>1195</v>
      </c>
      <c r="AD86" s="455" t="s">
        <v>1332</v>
      </c>
    </row>
    <row r="87" spans="1:30" ht="102" customHeight="1" x14ac:dyDescent="0.2">
      <c r="A87" s="834" t="s">
        <v>40</v>
      </c>
      <c r="B87" s="834" t="s">
        <v>95</v>
      </c>
      <c r="C87" s="901" t="s">
        <v>96</v>
      </c>
      <c r="D87" s="830" t="s">
        <v>1386</v>
      </c>
      <c r="E87" s="901" t="s">
        <v>102</v>
      </c>
      <c r="F87" s="902">
        <v>0.1</v>
      </c>
      <c r="G87" s="901" t="s">
        <v>103</v>
      </c>
      <c r="H87" s="901">
        <v>390</v>
      </c>
      <c r="I87" s="901" t="s">
        <v>68</v>
      </c>
      <c r="J87" s="900"/>
      <c r="K87" s="900"/>
      <c r="L87" s="900">
        <v>180</v>
      </c>
      <c r="M87" s="900">
        <v>390</v>
      </c>
      <c r="N87" s="880" t="s">
        <v>131</v>
      </c>
      <c r="O87" s="881"/>
      <c r="P87" s="51">
        <v>0.3</v>
      </c>
      <c r="Q87" s="46" t="s">
        <v>114</v>
      </c>
      <c r="R87" s="52">
        <v>42781</v>
      </c>
      <c r="S87" s="52">
        <v>42855</v>
      </c>
      <c r="T87" s="878">
        <v>0</v>
      </c>
      <c r="U87" s="878">
        <v>700000000</v>
      </c>
      <c r="V87" s="877" t="s">
        <v>115</v>
      </c>
      <c r="W87" s="878">
        <v>0</v>
      </c>
      <c r="X87" s="877" t="s">
        <v>109</v>
      </c>
      <c r="Y87" s="864" t="s">
        <v>235</v>
      </c>
      <c r="Z87" s="864" t="s">
        <v>235</v>
      </c>
      <c r="AA87" s="278"/>
      <c r="AB87" s="386"/>
      <c r="AC87" s="398" t="s">
        <v>1244</v>
      </c>
      <c r="AD87" s="557"/>
    </row>
    <row r="88" spans="1:30" ht="68.25" customHeight="1" x14ac:dyDescent="0.2">
      <c r="A88" s="909"/>
      <c r="B88" s="909"/>
      <c r="C88" s="901"/>
      <c r="D88" s="830"/>
      <c r="E88" s="901"/>
      <c r="F88" s="902"/>
      <c r="G88" s="901"/>
      <c r="H88" s="901"/>
      <c r="I88" s="901"/>
      <c r="J88" s="900"/>
      <c r="K88" s="900"/>
      <c r="L88" s="900"/>
      <c r="M88" s="900"/>
      <c r="N88" s="880" t="s">
        <v>132</v>
      </c>
      <c r="O88" s="881"/>
      <c r="P88" s="51">
        <v>0.2</v>
      </c>
      <c r="Q88" s="46" t="s">
        <v>116</v>
      </c>
      <c r="R88" s="52">
        <v>42856</v>
      </c>
      <c r="S88" s="52">
        <v>42916</v>
      </c>
      <c r="T88" s="878"/>
      <c r="U88" s="878"/>
      <c r="V88" s="877"/>
      <c r="W88" s="878"/>
      <c r="X88" s="877"/>
      <c r="Y88" s="872"/>
      <c r="Z88" s="872"/>
      <c r="AA88" s="278"/>
      <c r="AB88" s="386"/>
      <c r="AC88" s="399"/>
      <c r="AD88" s="559" t="s">
        <v>1375</v>
      </c>
    </row>
    <row r="89" spans="1:30" ht="68.25" customHeight="1" x14ac:dyDescent="0.2">
      <c r="A89" s="909"/>
      <c r="B89" s="909"/>
      <c r="C89" s="901"/>
      <c r="D89" s="830"/>
      <c r="E89" s="901"/>
      <c r="F89" s="902"/>
      <c r="G89" s="901"/>
      <c r="H89" s="901"/>
      <c r="I89" s="901"/>
      <c r="J89" s="900"/>
      <c r="K89" s="900"/>
      <c r="L89" s="900"/>
      <c r="M89" s="900"/>
      <c r="N89" s="880" t="s">
        <v>133</v>
      </c>
      <c r="O89" s="881"/>
      <c r="P89" s="51">
        <v>0.3</v>
      </c>
      <c r="Q89" s="46" t="s">
        <v>117</v>
      </c>
      <c r="R89" s="52">
        <v>42917</v>
      </c>
      <c r="S89" s="52">
        <v>43069</v>
      </c>
      <c r="T89" s="878"/>
      <c r="U89" s="878"/>
      <c r="V89" s="877"/>
      <c r="W89" s="878"/>
      <c r="X89" s="877"/>
      <c r="Y89" s="872"/>
      <c r="Z89" s="872"/>
      <c r="AA89" s="278"/>
      <c r="AB89" s="386"/>
      <c r="AC89" s="399"/>
      <c r="AD89" s="558"/>
    </row>
    <row r="90" spans="1:30" ht="68.25" customHeight="1" x14ac:dyDescent="0.2">
      <c r="A90" s="909"/>
      <c r="B90" s="909"/>
      <c r="C90" s="901"/>
      <c r="D90" s="830"/>
      <c r="E90" s="901"/>
      <c r="F90" s="902"/>
      <c r="G90" s="901"/>
      <c r="H90" s="901"/>
      <c r="I90" s="901"/>
      <c r="J90" s="900"/>
      <c r="K90" s="900"/>
      <c r="L90" s="900"/>
      <c r="M90" s="900"/>
      <c r="N90" s="880" t="s">
        <v>134</v>
      </c>
      <c r="O90" s="881"/>
      <c r="P90" s="51">
        <v>0.2</v>
      </c>
      <c r="Q90" s="46" t="s">
        <v>118</v>
      </c>
      <c r="R90" s="52">
        <v>43070</v>
      </c>
      <c r="S90" s="52">
        <v>43100</v>
      </c>
      <c r="T90" s="878"/>
      <c r="U90" s="878"/>
      <c r="V90" s="877"/>
      <c r="W90" s="878"/>
      <c r="X90" s="877"/>
      <c r="Y90" s="865"/>
      <c r="Z90" s="865"/>
      <c r="AA90" s="278"/>
      <c r="AB90" s="386"/>
      <c r="AC90" s="399"/>
      <c r="AD90" s="558"/>
    </row>
    <row r="91" spans="1:30" ht="68.25" customHeight="1" x14ac:dyDescent="0.2">
      <c r="A91" s="909"/>
      <c r="B91" s="909"/>
      <c r="C91" s="901" t="s">
        <v>97</v>
      </c>
      <c r="D91" s="830"/>
      <c r="E91" s="901" t="s">
        <v>104</v>
      </c>
      <c r="F91" s="902">
        <v>0.1</v>
      </c>
      <c r="G91" s="901" t="s">
        <v>105</v>
      </c>
      <c r="H91" s="901">
        <v>500</v>
      </c>
      <c r="I91" s="901" t="s">
        <v>68</v>
      </c>
      <c r="J91" s="900"/>
      <c r="K91" s="900"/>
      <c r="L91" s="900">
        <v>350</v>
      </c>
      <c r="M91" s="900">
        <v>500</v>
      </c>
      <c r="N91" s="880" t="s">
        <v>135</v>
      </c>
      <c r="O91" s="881"/>
      <c r="P91" s="51">
        <v>0.2</v>
      </c>
      <c r="Q91" s="46" t="s">
        <v>119</v>
      </c>
      <c r="R91" s="42">
        <v>42760</v>
      </c>
      <c r="S91" s="42">
        <v>43100</v>
      </c>
      <c r="T91" s="878">
        <v>0</v>
      </c>
      <c r="U91" s="878">
        <v>0</v>
      </c>
      <c r="V91" s="877"/>
      <c r="W91" s="878">
        <v>0</v>
      </c>
      <c r="X91" s="877" t="s">
        <v>109</v>
      </c>
      <c r="Y91" s="864" t="s">
        <v>235</v>
      </c>
      <c r="Z91" s="864" t="s">
        <v>235</v>
      </c>
      <c r="AA91" s="278"/>
      <c r="AB91" s="386"/>
      <c r="AC91" s="398" t="s">
        <v>1245</v>
      </c>
      <c r="AD91" s="559" t="s">
        <v>1376</v>
      </c>
    </row>
    <row r="92" spans="1:30" ht="68.25" customHeight="1" x14ac:dyDescent="0.2">
      <c r="A92" s="909"/>
      <c r="B92" s="909"/>
      <c r="C92" s="901"/>
      <c r="D92" s="830"/>
      <c r="E92" s="901"/>
      <c r="F92" s="902"/>
      <c r="G92" s="901"/>
      <c r="H92" s="901"/>
      <c r="I92" s="901"/>
      <c r="J92" s="900"/>
      <c r="K92" s="900"/>
      <c r="L92" s="900"/>
      <c r="M92" s="900"/>
      <c r="N92" s="880" t="s">
        <v>136</v>
      </c>
      <c r="O92" s="881"/>
      <c r="P92" s="51">
        <v>0.8</v>
      </c>
      <c r="Q92" s="46" t="s">
        <v>120</v>
      </c>
      <c r="R92" s="42">
        <v>42760</v>
      </c>
      <c r="S92" s="42">
        <v>43100</v>
      </c>
      <c r="T92" s="878"/>
      <c r="U92" s="878"/>
      <c r="V92" s="877"/>
      <c r="W92" s="878"/>
      <c r="X92" s="877"/>
      <c r="Y92" s="865"/>
      <c r="Z92" s="865"/>
      <c r="AA92" s="278"/>
      <c r="AB92" s="386"/>
      <c r="AC92" s="398" t="s">
        <v>1246</v>
      </c>
      <c r="AD92" s="559" t="s">
        <v>1377</v>
      </c>
    </row>
    <row r="93" spans="1:30" ht="42" customHeight="1" x14ac:dyDescent="0.2">
      <c r="A93" s="909"/>
      <c r="B93" s="909"/>
      <c r="C93" s="901" t="s">
        <v>98</v>
      </c>
      <c r="D93" s="830"/>
      <c r="E93" s="901" t="s">
        <v>106</v>
      </c>
      <c r="F93" s="902">
        <v>0.1</v>
      </c>
      <c r="G93" s="901" t="s">
        <v>107</v>
      </c>
      <c r="H93" s="935">
        <v>0.82</v>
      </c>
      <c r="I93" s="926" t="s">
        <v>45</v>
      </c>
      <c r="J93" s="935">
        <v>0.82</v>
      </c>
      <c r="K93" s="935">
        <v>0.82</v>
      </c>
      <c r="L93" s="935">
        <v>0.82</v>
      </c>
      <c r="M93" s="935">
        <v>0.82</v>
      </c>
      <c r="N93" s="880" t="s">
        <v>137</v>
      </c>
      <c r="O93" s="881"/>
      <c r="P93" s="51">
        <v>0.2</v>
      </c>
      <c r="Q93" s="46" t="s">
        <v>121</v>
      </c>
      <c r="R93" s="42">
        <v>42736</v>
      </c>
      <c r="S93" s="42">
        <v>42781</v>
      </c>
      <c r="T93" s="878">
        <v>320538332</v>
      </c>
      <c r="U93" s="878">
        <v>0</v>
      </c>
      <c r="V93" s="877"/>
      <c r="W93" s="878">
        <v>0</v>
      </c>
      <c r="X93" s="877" t="s">
        <v>109</v>
      </c>
      <c r="Y93" s="890">
        <v>0.84</v>
      </c>
      <c r="Z93" s="890">
        <v>0.93330000000000002</v>
      </c>
      <c r="AA93" s="278"/>
      <c r="AB93" s="386"/>
      <c r="AC93" s="398" t="s">
        <v>1247</v>
      </c>
      <c r="AD93" s="559"/>
    </row>
    <row r="94" spans="1:30" ht="92.25" customHeight="1" x14ac:dyDescent="0.2">
      <c r="A94" s="909"/>
      <c r="B94" s="909"/>
      <c r="C94" s="901"/>
      <c r="D94" s="830"/>
      <c r="E94" s="901"/>
      <c r="F94" s="902"/>
      <c r="G94" s="901"/>
      <c r="H94" s="936"/>
      <c r="I94" s="927"/>
      <c r="J94" s="936"/>
      <c r="K94" s="936"/>
      <c r="L94" s="936"/>
      <c r="M94" s="936"/>
      <c r="N94" s="880" t="s">
        <v>138</v>
      </c>
      <c r="O94" s="881"/>
      <c r="P94" s="51">
        <v>0.1</v>
      </c>
      <c r="Q94" s="46" t="s">
        <v>122</v>
      </c>
      <c r="R94" s="42">
        <v>42751</v>
      </c>
      <c r="S94" s="42" t="s">
        <v>123</v>
      </c>
      <c r="T94" s="878"/>
      <c r="U94" s="878"/>
      <c r="V94" s="877"/>
      <c r="W94" s="878"/>
      <c r="X94" s="877"/>
      <c r="Y94" s="891"/>
      <c r="Z94" s="891"/>
      <c r="AA94" s="278"/>
      <c r="AB94" s="386"/>
      <c r="AC94" s="398" t="s">
        <v>1248</v>
      </c>
      <c r="AD94" s="559" t="s">
        <v>1378</v>
      </c>
    </row>
    <row r="95" spans="1:30" ht="47.25" customHeight="1" x14ac:dyDescent="0.2">
      <c r="A95" s="909"/>
      <c r="B95" s="909"/>
      <c r="C95" s="901"/>
      <c r="D95" s="830"/>
      <c r="E95" s="901"/>
      <c r="F95" s="902"/>
      <c r="G95" s="901"/>
      <c r="H95" s="936"/>
      <c r="I95" s="927"/>
      <c r="J95" s="936"/>
      <c r="K95" s="936"/>
      <c r="L95" s="936"/>
      <c r="M95" s="936"/>
      <c r="N95" s="880" t="s">
        <v>139</v>
      </c>
      <c r="O95" s="881"/>
      <c r="P95" s="51">
        <v>0.6</v>
      </c>
      <c r="Q95" s="46" t="s">
        <v>124</v>
      </c>
      <c r="R95" s="42">
        <v>42751</v>
      </c>
      <c r="S95" s="42" t="s">
        <v>123</v>
      </c>
      <c r="T95" s="878"/>
      <c r="U95" s="878"/>
      <c r="V95" s="877"/>
      <c r="W95" s="878"/>
      <c r="X95" s="877"/>
      <c r="Y95" s="891"/>
      <c r="Z95" s="891"/>
      <c r="AA95" s="278"/>
      <c r="AB95" s="386"/>
      <c r="AC95" s="398" t="s">
        <v>1249</v>
      </c>
      <c r="AD95" s="559" t="s">
        <v>1379</v>
      </c>
    </row>
    <row r="96" spans="1:30" ht="68.25" customHeight="1" x14ac:dyDescent="0.2">
      <c r="A96" s="837"/>
      <c r="B96" s="837"/>
      <c r="C96" s="901"/>
      <c r="D96" s="830"/>
      <c r="E96" s="901"/>
      <c r="F96" s="902"/>
      <c r="G96" s="901"/>
      <c r="H96" s="937"/>
      <c r="I96" s="928"/>
      <c r="J96" s="937"/>
      <c r="K96" s="937"/>
      <c r="L96" s="937"/>
      <c r="M96" s="937"/>
      <c r="N96" s="880" t="s">
        <v>140</v>
      </c>
      <c r="O96" s="881"/>
      <c r="P96" s="51">
        <v>0.1</v>
      </c>
      <c r="Q96" s="46" t="s">
        <v>125</v>
      </c>
      <c r="R96" s="42">
        <v>42751</v>
      </c>
      <c r="S96" s="42" t="s">
        <v>123</v>
      </c>
      <c r="T96" s="878"/>
      <c r="U96" s="878"/>
      <c r="V96" s="877"/>
      <c r="W96" s="878"/>
      <c r="X96" s="877"/>
      <c r="Y96" s="892"/>
      <c r="Z96" s="892"/>
      <c r="AA96" s="278"/>
      <c r="AB96" s="386"/>
      <c r="AC96" s="398" t="s">
        <v>1250</v>
      </c>
      <c r="AD96" s="559" t="s">
        <v>1380</v>
      </c>
    </row>
    <row r="97" spans="1:30" ht="10.5" customHeight="1" x14ac:dyDescent="0.2">
      <c r="A97" s="9"/>
      <c r="B97" s="9"/>
      <c r="C97" s="9"/>
      <c r="D97" s="9"/>
      <c r="E97" s="9"/>
      <c r="F97" s="9"/>
      <c r="G97" s="9"/>
      <c r="H97" s="9"/>
      <c r="I97" s="9"/>
      <c r="J97" s="9"/>
      <c r="K97" s="9"/>
      <c r="L97" s="9"/>
      <c r="M97" s="9"/>
      <c r="N97" s="9"/>
      <c r="O97" s="9"/>
      <c r="P97" s="9"/>
      <c r="Q97" s="9"/>
      <c r="R97" s="9"/>
      <c r="S97" s="9"/>
      <c r="T97" s="9"/>
      <c r="U97" s="9"/>
      <c r="V97" s="9"/>
      <c r="W97" s="9"/>
      <c r="X97" s="9"/>
      <c r="Y97" s="9"/>
      <c r="Z97" s="9"/>
      <c r="AA97" s="9"/>
    </row>
    <row r="98" spans="1:30" ht="27.75" customHeight="1" x14ac:dyDescent="0.2">
      <c r="A98" s="384" t="s">
        <v>141</v>
      </c>
      <c r="B98" s="903" t="s">
        <v>628</v>
      </c>
      <c r="C98" s="903"/>
      <c r="D98" s="903"/>
      <c r="E98" s="903"/>
      <c r="F98" s="903"/>
      <c r="G98" s="903"/>
      <c r="H98" s="903"/>
      <c r="I98" s="903"/>
      <c r="J98" s="903"/>
      <c r="K98" s="903"/>
      <c r="L98" s="903"/>
      <c r="M98" s="903"/>
      <c r="N98" s="903"/>
      <c r="O98" s="903"/>
      <c r="P98" s="903"/>
      <c r="Q98" s="903"/>
      <c r="R98" s="903"/>
      <c r="S98" s="903"/>
      <c r="T98" s="903"/>
      <c r="U98" s="903"/>
      <c r="V98" s="903"/>
      <c r="W98" s="903"/>
      <c r="X98" s="903"/>
      <c r="Y98" s="903"/>
      <c r="Z98" s="903"/>
      <c r="AA98" s="903"/>
      <c r="AB98" s="903"/>
      <c r="AC98" s="903"/>
      <c r="AD98" s="903"/>
    </row>
    <row r="99" spans="1:30" ht="10.5" customHeight="1" x14ac:dyDescent="0.2">
      <c r="A99" s="9"/>
      <c r="B99" s="9"/>
      <c r="C99" s="9"/>
      <c r="D99" s="9"/>
      <c r="E99" s="9"/>
      <c r="F99" s="9"/>
      <c r="G99" s="9"/>
      <c r="H99" s="9"/>
      <c r="I99" s="9"/>
      <c r="J99" s="9"/>
      <c r="K99" s="9"/>
      <c r="L99" s="9"/>
      <c r="M99" s="9"/>
      <c r="N99" s="9"/>
      <c r="O99" s="9"/>
      <c r="P99" s="9"/>
      <c r="Q99" s="9"/>
      <c r="R99" s="9"/>
      <c r="S99" s="9"/>
      <c r="T99" s="9"/>
      <c r="U99" s="9"/>
      <c r="V99" s="9"/>
      <c r="W99" s="9"/>
      <c r="X99" s="9"/>
      <c r="Y99" s="9"/>
      <c r="Z99" s="9"/>
      <c r="AA99" s="9"/>
    </row>
    <row r="100" spans="1:30" ht="47.25" customHeight="1" x14ac:dyDescent="0.2">
      <c r="A100" s="911" t="s">
        <v>3</v>
      </c>
      <c r="B100" s="911" t="s">
        <v>4</v>
      </c>
      <c r="C100" s="911" t="s">
        <v>5</v>
      </c>
      <c r="D100" s="913" t="s">
        <v>6</v>
      </c>
      <c r="E100" s="913" t="s">
        <v>7</v>
      </c>
      <c r="F100" s="911" t="s">
        <v>8</v>
      </c>
      <c r="G100" s="911" t="s">
        <v>9</v>
      </c>
      <c r="H100" s="911" t="s">
        <v>10</v>
      </c>
      <c r="I100" s="911" t="s">
        <v>11</v>
      </c>
      <c r="J100" s="915" t="s">
        <v>12</v>
      </c>
      <c r="K100" s="916"/>
      <c r="L100" s="916"/>
      <c r="M100" s="917"/>
      <c r="N100" s="918" t="s">
        <v>13</v>
      </c>
      <c r="O100" s="919"/>
      <c r="P100" s="911" t="s">
        <v>14</v>
      </c>
      <c r="Q100" s="911" t="s">
        <v>15</v>
      </c>
      <c r="R100" s="922" t="s">
        <v>16</v>
      </c>
      <c r="S100" s="917"/>
      <c r="T100" s="922" t="s">
        <v>17</v>
      </c>
      <c r="U100" s="916"/>
      <c r="V100" s="916"/>
      <c r="W100" s="916"/>
      <c r="X100" s="916"/>
      <c r="Y100" s="734" t="s">
        <v>1193</v>
      </c>
      <c r="Z100" s="734"/>
      <c r="AA100" s="734"/>
      <c r="AB100" s="734"/>
      <c r="AC100" s="734"/>
      <c r="AD100" s="734"/>
    </row>
    <row r="101" spans="1:30" ht="47.25" customHeight="1" x14ac:dyDescent="0.2">
      <c r="A101" s="912"/>
      <c r="B101" s="912"/>
      <c r="C101" s="912"/>
      <c r="D101" s="912"/>
      <c r="E101" s="914"/>
      <c r="F101" s="912"/>
      <c r="G101" s="912"/>
      <c r="H101" s="912"/>
      <c r="I101" s="912"/>
      <c r="J101" s="25" t="s">
        <v>18</v>
      </c>
      <c r="K101" s="25" t="s">
        <v>19</v>
      </c>
      <c r="L101" s="25" t="s">
        <v>20</v>
      </c>
      <c r="M101" s="25" t="s">
        <v>21</v>
      </c>
      <c r="N101" s="920"/>
      <c r="O101" s="921"/>
      <c r="P101" s="912"/>
      <c r="Q101" s="912"/>
      <c r="R101" s="25" t="s">
        <v>22</v>
      </c>
      <c r="S101" s="25" t="s">
        <v>23</v>
      </c>
      <c r="T101" s="47" t="s">
        <v>24</v>
      </c>
      <c r="U101" s="47" t="s">
        <v>25</v>
      </c>
      <c r="V101" s="12" t="s">
        <v>26</v>
      </c>
      <c r="W101" s="47" t="s">
        <v>27</v>
      </c>
      <c r="X101" s="25" t="s">
        <v>28</v>
      </c>
      <c r="Y101" s="381" t="s">
        <v>18</v>
      </c>
      <c r="Z101" s="382" t="s">
        <v>19</v>
      </c>
      <c r="AA101" s="382" t="s">
        <v>20</v>
      </c>
      <c r="AB101" s="382" t="s">
        <v>21</v>
      </c>
      <c r="AC101" s="381" t="s">
        <v>1195</v>
      </c>
      <c r="AD101" s="455" t="s">
        <v>1332</v>
      </c>
    </row>
    <row r="102" spans="1:30" ht="112.5" customHeight="1" x14ac:dyDescent="0.2">
      <c r="A102" s="834" t="s">
        <v>40</v>
      </c>
      <c r="B102" s="834" t="s">
        <v>95</v>
      </c>
      <c r="C102" s="834" t="s">
        <v>142</v>
      </c>
      <c r="D102" s="834" t="s">
        <v>1393</v>
      </c>
      <c r="E102" s="901" t="s">
        <v>143</v>
      </c>
      <c r="F102" s="910">
        <v>0.05</v>
      </c>
      <c r="G102" s="907" t="s">
        <v>144</v>
      </c>
      <c r="H102" s="930">
        <v>325</v>
      </c>
      <c r="I102" s="923" t="s">
        <v>68</v>
      </c>
      <c r="J102" s="905"/>
      <c r="K102" s="905">
        <v>40</v>
      </c>
      <c r="L102" s="905">
        <v>125</v>
      </c>
      <c r="M102" s="905">
        <v>325</v>
      </c>
      <c r="N102" s="880" t="s">
        <v>145</v>
      </c>
      <c r="O102" s="881"/>
      <c r="P102" s="40">
        <v>0.8</v>
      </c>
      <c r="Q102" s="39" t="s">
        <v>151</v>
      </c>
      <c r="R102" s="38">
        <v>42760</v>
      </c>
      <c r="S102" s="38">
        <v>43100</v>
      </c>
      <c r="T102" s="899">
        <v>322593758</v>
      </c>
      <c r="U102" s="899">
        <v>0</v>
      </c>
      <c r="V102" s="879"/>
      <c r="W102" s="899">
        <v>0</v>
      </c>
      <c r="X102" s="879" t="s">
        <v>109</v>
      </c>
      <c r="Y102" s="864" t="s">
        <v>235</v>
      </c>
      <c r="Z102" s="864">
        <v>164</v>
      </c>
      <c r="AA102" s="278"/>
      <c r="AB102" s="386"/>
      <c r="AC102" s="398" t="s">
        <v>1251</v>
      </c>
      <c r="AD102" s="559" t="s">
        <v>1381</v>
      </c>
    </row>
    <row r="103" spans="1:30" ht="147" customHeight="1" x14ac:dyDescent="0.2">
      <c r="A103" s="909"/>
      <c r="B103" s="909"/>
      <c r="C103" s="909"/>
      <c r="D103" s="909"/>
      <c r="E103" s="901"/>
      <c r="F103" s="910"/>
      <c r="G103" s="907"/>
      <c r="H103" s="931"/>
      <c r="I103" s="932"/>
      <c r="J103" s="905"/>
      <c r="K103" s="905"/>
      <c r="L103" s="905"/>
      <c r="M103" s="905"/>
      <c r="N103" s="880" t="s">
        <v>140</v>
      </c>
      <c r="O103" s="881"/>
      <c r="P103" s="40">
        <v>0.2</v>
      </c>
      <c r="Q103" s="39" t="s">
        <v>152</v>
      </c>
      <c r="R103" s="38">
        <v>42760</v>
      </c>
      <c r="S103" s="38">
        <v>43100</v>
      </c>
      <c r="T103" s="899"/>
      <c r="U103" s="899"/>
      <c r="V103" s="879"/>
      <c r="W103" s="899"/>
      <c r="X103" s="879"/>
      <c r="Y103" s="865"/>
      <c r="Z103" s="865"/>
      <c r="AA103" s="278"/>
      <c r="AB103" s="386"/>
      <c r="AC103" s="402" t="s">
        <v>1252</v>
      </c>
      <c r="AD103" s="559" t="s">
        <v>1382</v>
      </c>
    </row>
    <row r="104" spans="1:30" ht="42" customHeight="1" x14ac:dyDescent="0.2">
      <c r="A104" s="909"/>
      <c r="B104" s="909"/>
      <c r="C104" s="909"/>
      <c r="D104" s="909"/>
      <c r="E104" s="901" t="s">
        <v>146</v>
      </c>
      <c r="F104" s="910">
        <v>0.05</v>
      </c>
      <c r="G104" s="901" t="s">
        <v>147</v>
      </c>
      <c r="H104" s="974">
        <v>4</v>
      </c>
      <c r="I104" s="923" t="s">
        <v>68</v>
      </c>
      <c r="J104" s="905">
        <v>4</v>
      </c>
      <c r="K104" s="905">
        <v>4</v>
      </c>
      <c r="L104" s="905">
        <v>4</v>
      </c>
      <c r="M104" s="905">
        <v>4</v>
      </c>
      <c r="N104" s="880" t="s">
        <v>148</v>
      </c>
      <c r="O104" s="881"/>
      <c r="P104" s="40">
        <v>0.2</v>
      </c>
      <c r="Q104" s="39" t="s">
        <v>153</v>
      </c>
      <c r="R104" s="38">
        <v>42767</v>
      </c>
      <c r="S104" s="38">
        <v>42794</v>
      </c>
      <c r="T104" s="899">
        <v>0</v>
      </c>
      <c r="U104" s="899">
        <v>0</v>
      </c>
      <c r="V104" s="879"/>
      <c r="W104" s="899">
        <v>0</v>
      </c>
      <c r="X104" s="879" t="s">
        <v>109</v>
      </c>
      <c r="Y104" s="866">
        <v>4.54</v>
      </c>
      <c r="Z104" s="866">
        <v>4.0999999999999996</v>
      </c>
      <c r="AA104" s="278"/>
      <c r="AB104" s="386"/>
      <c r="AC104" s="398" t="s">
        <v>1253</v>
      </c>
      <c r="AD104" s="559"/>
    </row>
    <row r="105" spans="1:30" ht="81.75" customHeight="1" x14ac:dyDescent="0.2">
      <c r="A105" s="909"/>
      <c r="B105" s="909"/>
      <c r="C105" s="909"/>
      <c r="D105" s="909"/>
      <c r="E105" s="901"/>
      <c r="F105" s="910"/>
      <c r="G105" s="901"/>
      <c r="H105" s="975"/>
      <c r="I105" s="924"/>
      <c r="J105" s="905"/>
      <c r="K105" s="905"/>
      <c r="L105" s="905"/>
      <c r="M105" s="905"/>
      <c r="N105" s="880" t="s">
        <v>149</v>
      </c>
      <c r="O105" s="881"/>
      <c r="P105" s="40">
        <v>0.7</v>
      </c>
      <c r="Q105" s="39" t="s">
        <v>151</v>
      </c>
      <c r="R105" s="38">
        <v>42795</v>
      </c>
      <c r="S105" s="38">
        <v>43084</v>
      </c>
      <c r="T105" s="899"/>
      <c r="U105" s="899"/>
      <c r="V105" s="879"/>
      <c r="W105" s="899"/>
      <c r="X105" s="879"/>
      <c r="Y105" s="867"/>
      <c r="Z105" s="867"/>
      <c r="AA105" s="278"/>
      <c r="AB105" s="386"/>
      <c r="AC105" s="398" t="s">
        <v>1254</v>
      </c>
      <c r="AD105" s="559" t="s">
        <v>1383</v>
      </c>
    </row>
    <row r="106" spans="1:30" ht="45.75" customHeight="1" thickBot="1" x14ac:dyDescent="0.25">
      <c r="A106" s="909"/>
      <c r="B106" s="909"/>
      <c r="C106" s="909"/>
      <c r="D106" s="909"/>
      <c r="E106" s="926"/>
      <c r="F106" s="973"/>
      <c r="G106" s="926"/>
      <c r="H106" s="975"/>
      <c r="I106" s="924"/>
      <c r="J106" s="925"/>
      <c r="K106" s="925"/>
      <c r="L106" s="925"/>
      <c r="M106" s="925"/>
      <c r="N106" s="880" t="s">
        <v>150</v>
      </c>
      <c r="O106" s="881"/>
      <c r="P106" s="40">
        <v>0.1</v>
      </c>
      <c r="Q106" s="39" t="s">
        <v>154</v>
      </c>
      <c r="R106" s="38">
        <v>43084</v>
      </c>
      <c r="S106" s="38">
        <v>43100</v>
      </c>
      <c r="T106" s="899"/>
      <c r="U106" s="899"/>
      <c r="V106" s="879"/>
      <c r="W106" s="899"/>
      <c r="X106" s="879"/>
      <c r="Y106" s="868"/>
      <c r="Z106" s="868"/>
      <c r="AA106" s="278"/>
      <c r="AB106" s="386"/>
      <c r="AC106" s="398"/>
      <c r="AD106" s="559"/>
    </row>
    <row r="107" spans="1:30" ht="45.75" customHeight="1" x14ac:dyDescent="0.2">
      <c r="A107" s="909"/>
      <c r="B107" s="909"/>
      <c r="C107" s="909"/>
      <c r="D107" s="909"/>
      <c r="E107" s="830" t="s">
        <v>1427</v>
      </c>
      <c r="F107" s="933">
        <v>0.05</v>
      </c>
      <c r="G107" s="830" t="s">
        <v>1428</v>
      </c>
      <c r="H107" s="830">
        <v>20</v>
      </c>
      <c r="I107" s="830" t="s">
        <v>68</v>
      </c>
      <c r="J107" s="934"/>
      <c r="K107" s="929">
        <v>5</v>
      </c>
      <c r="L107" s="929">
        <f>+K107+10</f>
        <v>15</v>
      </c>
      <c r="M107" s="929">
        <f>5+L107</f>
        <v>20</v>
      </c>
      <c r="N107" s="882" t="s">
        <v>1463</v>
      </c>
      <c r="O107" s="883"/>
      <c r="P107" s="590">
        <v>0.15</v>
      </c>
      <c r="Q107" s="589" t="s">
        <v>415</v>
      </c>
      <c r="R107" s="594">
        <v>42842</v>
      </c>
      <c r="S107" s="594">
        <v>42885</v>
      </c>
      <c r="T107" s="887">
        <v>0</v>
      </c>
      <c r="U107" s="887">
        <v>0</v>
      </c>
      <c r="V107" s="874"/>
      <c r="W107" s="887">
        <v>0</v>
      </c>
      <c r="X107" s="874" t="s">
        <v>109</v>
      </c>
      <c r="Y107" s="991"/>
      <c r="Z107" s="869">
        <v>5</v>
      </c>
      <c r="AA107" s="591"/>
      <c r="AB107" s="387"/>
      <c r="AC107" s="559" t="s">
        <v>1255</v>
      </c>
      <c r="AD107" s="559"/>
    </row>
    <row r="108" spans="1:30" ht="106.5" customHeight="1" x14ac:dyDescent="0.2">
      <c r="A108" s="909"/>
      <c r="B108" s="909"/>
      <c r="C108" s="909"/>
      <c r="D108" s="909"/>
      <c r="E108" s="830"/>
      <c r="F108" s="933"/>
      <c r="G108" s="830"/>
      <c r="H108" s="830"/>
      <c r="I108" s="830"/>
      <c r="J108" s="934"/>
      <c r="K108" s="929"/>
      <c r="L108" s="929"/>
      <c r="M108" s="929"/>
      <c r="N108" s="882" t="s">
        <v>1464</v>
      </c>
      <c r="O108" s="883"/>
      <c r="P108" s="590">
        <v>0.25</v>
      </c>
      <c r="Q108" s="589" t="s">
        <v>416</v>
      </c>
      <c r="R108" s="70">
        <v>42901</v>
      </c>
      <c r="S108" s="70">
        <v>43100</v>
      </c>
      <c r="T108" s="888"/>
      <c r="U108" s="888"/>
      <c r="V108" s="875"/>
      <c r="W108" s="888"/>
      <c r="X108" s="875"/>
      <c r="Y108" s="992"/>
      <c r="Z108" s="870"/>
      <c r="AA108" s="591"/>
      <c r="AB108" s="387"/>
      <c r="AC108" s="559" t="s">
        <v>1256</v>
      </c>
      <c r="AD108" s="559" t="s">
        <v>1384</v>
      </c>
    </row>
    <row r="109" spans="1:30" ht="105" customHeight="1" x14ac:dyDescent="0.2">
      <c r="A109" s="909"/>
      <c r="B109" s="909"/>
      <c r="C109" s="909"/>
      <c r="D109" s="909"/>
      <c r="E109" s="830"/>
      <c r="F109" s="933"/>
      <c r="G109" s="830"/>
      <c r="H109" s="830"/>
      <c r="I109" s="830"/>
      <c r="J109" s="934"/>
      <c r="K109" s="929"/>
      <c r="L109" s="929"/>
      <c r="M109" s="929"/>
      <c r="N109" s="882" t="s">
        <v>1465</v>
      </c>
      <c r="O109" s="883"/>
      <c r="P109" s="590">
        <v>0.3</v>
      </c>
      <c r="Q109" s="589" t="s">
        <v>417</v>
      </c>
      <c r="R109" s="70">
        <v>42842</v>
      </c>
      <c r="S109" s="70">
        <v>43084</v>
      </c>
      <c r="T109" s="889"/>
      <c r="U109" s="889"/>
      <c r="V109" s="876"/>
      <c r="W109" s="889"/>
      <c r="X109" s="876"/>
      <c r="Y109" s="993"/>
      <c r="Z109" s="871"/>
      <c r="AA109" s="591"/>
      <c r="AB109" s="387"/>
      <c r="AC109" s="559" t="s">
        <v>1257</v>
      </c>
      <c r="AD109" s="559" t="s">
        <v>1385</v>
      </c>
    </row>
    <row r="110" spans="1:30" ht="81.75" customHeight="1" x14ac:dyDescent="0.2">
      <c r="A110" s="909"/>
      <c r="B110" s="909"/>
      <c r="C110" s="909"/>
      <c r="D110" s="909"/>
      <c r="E110" s="901" t="s">
        <v>99</v>
      </c>
      <c r="F110" s="902">
        <v>0.05</v>
      </c>
      <c r="G110" s="926" t="s">
        <v>100</v>
      </c>
      <c r="H110" s="926" t="s">
        <v>101</v>
      </c>
      <c r="I110" s="926" t="s">
        <v>68</v>
      </c>
      <c r="J110" s="884"/>
      <c r="K110" s="884"/>
      <c r="L110" s="884">
        <v>50</v>
      </c>
      <c r="M110" s="884"/>
      <c r="N110" s="880" t="s">
        <v>126</v>
      </c>
      <c r="O110" s="881"/>
      <c r="P110" s="51">
        <v>0.2</v>
      </c>
      <c r="Q110" s="46" t="s">
        <v>108</v>
      </c>
      <c r="R110" s="52">
        <v>42736</v>
      </c>
      <c r="S110" s="52">
        <v>42824</v>
      </c>
      <c r="T110" s="878">
        <v>0</v>
      </c>
      <c r="U110" s="878">
        <v>0</v>
      </c>
      <c r="V110" s="877"/>
      <c r="W110" s="878">
        <v>0</v>
      </c>
      <c r="X110" s="877" t="s">
        <v>109</v>
      </c>
      <c r="Y110" s="864" t="s">
        <v>235</v>
      </c>
      <c r="Z110" s="864" t="s">
        <v>235</v>
      </c>
      <c r="AA110" s="278"/>
      <c r="AB110" s="386"/>
      <c r="AC110" s="398" t="s">
        <v>1258</v>
      </c>
      <c r="AD110" s="398" t="s">
        <v>1387</v>
      </c>
    </row>
    <row r="111" spans="1:30" ht="72" customHeight="1" x14ac:dyDescent="0.2">
      <c r="A111" s="909"/>
      <c r="B111" s="909"/>
      <c r="C111" s="909"/>
      <c r="D111" s="909"/>
      <c r="E111" s="901"/>
      <c r="F111" s="902"/>
      <c r="G111" s="927"/>
      <c r="H111" s="927"/>
      <c r="I111" s="927"/>
      <c r="J111" s="885"/>
      <c r="K111" s="885"/>
      <c r="L111" s="885"/>
      <c r="M111" s="885"/>
      <c r="N111" s="880" t="s">
        <v>127</v>
      </c>
      <c r="O111" s="881"/>
      <c r="P111" s="51">
        <v>0.2</v>
      </c>
      <c r="Q111" s="46" t="s">
        <v>110</v>
      </c>
      <c r="R111" s="52">
        <v>42826</v>
      </c>
      <c r="S111" s="52">
        <v>42977</v>
      </c>
      <c r="T111" s="878"/>
      <c r="U111" s="878"/>
      <c r="V111" s="877"/>
      <c r="W111" s="878"/>
      <c r="X111" s="877"/>
      <c r="Y111" s="872"/>
      <c r="Z111" s="872"/>
      <c r="AA111" s="278"/>
      <c r="AB111" s="386"/>
      <c r="AC111" s="400"/>
      <c r="AD111" s="398" t="s">
        <v>1388</v>
      </c>
    </row>
    <row r="112" spans="1:30" ht="87" customHeight="1" x14ac:dyDescent="0.2">
      <c r="A112" s="909"/>
      <c r="B112" s="909"/>
      <c r="C112" s="909"/>
      <c r="D112" s="909"/>
      <c r="E112" s="901"/>
      <c r="F112" s="902"/>
      <c r="G112" s="927"/>
      <c r="H112" s="927"/>
      <c r="I112" s="927"/>
      <c r="J112" s="885"/>
      <c r="K112" s="885"/>
      <c r="L112" s="885"/>
      <c r="M112" s="885"/>
      <c r="N112" s="880" t="s">
        <v>128</v>
      </c>
      <c r="O112" s="881"/>
      <c r="P112" s="51">
        <v>0.2</v>
      </c>
      <c r="Q112" s="46" t="s">
        <v>111</v>
      </c>
      <c r="R112" s="52">
        <v>42856</v>
      </c>
      <c r="S112" s="52">
        <v>43100</v>
      </c>
      <c r="T112" s="878"/>
      <c r="U112" s="878"/>
      <c r="V112" s="877"/>
      <c r="W112" s="878"/>
      <c r="X112" s="877"/>
      <c r="Y112" s="872"/>
      <c r="Z112" s="872"/>
      <c r="AA112" s="278"/>
      <c r="AB112" s="386"/>
      <c r="AC112" s="400"/>
      <c r="AD112" s="398" t="s">
        <v>1389</v>
      </c>
    </row>
    <row r="113" spans="1:30" ht="54" customHeight="1" x14ac:dyDescent="0.2">
      <c r="A113" s="909"/>
      <c r="B113" s="909"/>
      <c r="C113" s="909"/>
      <c r="D113" s="909"/>
      <c r="E113" s="901"/>
      <c r="F113" s="902"/>
      <c r="G113" s="927"/>
      <c r="H113" s="927"/>
      <c r="I113" s="927"/>
      <c r="J113" s="885"/>
      <c r="K113" s="885"/>
      <c r="L113" s="885"/>
      <c r="M113" s="885"/>
      <c r="N113" s="880" t="s">
        <v>129</v>
      </c>
      <c r="O113" s="881"/>
      <c r="P113" s="51">
        <v>0.2</v>
      </c>
      <c r="Q113" s="46" t="s">
        <v>112</v>
      </c>
      <c r="R113" s="52">
        <v>42887</v>
      </c>
      <c r="S113" s="52">
        <v>43100</v>
      </c>
      <c r="T113" s="878"/>
      <c r="U113" s="878"/>
      <c r="V113" s="877"/>
      <c r="W113" s="878"/>
      <c r="X113" s="877"/>
      <c r="Y113" s="872"/>
      <c r="Z113" s="872"/>
      <c r="AA113" s="278"/>
      <c r="AB113" s="386"/>
      <c r="AC113" s="400"/>
      <c r="AD113" s="398" t="s">
        <v>1390</v>
      </c>
    </row>
    <row r="114" spans="1:30" ht="45.75" customHeight="1" x14ac:dyDescent="0.2">
      <c r="A114" s="837"/>
      <c r="B114" s="837"/>
      <c r="C114" s="837"/>
      <c r="D114" s="837"/>
      <c r="E114" s="901"/>
      <c r="F114" s="902"/>
      <c r="G114" s="928"/>
      <c r="H114" s="928"/>
      <c r="I114" s="928"/>
      <c r="J114" s="886"/>
      <c r="K114" s="886"/>
      <c r="L114" s="886"/>
      <c r="M114" s="886"/>
      <c r="N114" s="880" t="s">
        <v>130</v>
      </c>
      <c r="O114" s="881"/>
      <c r="P114" s="51">
        <v>0.2</v>
      </c>
      <c r="Q114" s="46" t="s">
        <v>113</v>
      </c>
      <c r="R114" s="52">
        <v>43070</v>
      </c>
      <c r="S114" s="52">
        <v>43100</v>
      </c>
      <c r="T114" s="878"/>
      <c r="U114" s="878"/>
      <c r="V114" s="877"/>
      <c r="W114" s="878"/>
      <c r="X114" s="877"/>
      <c r="Y114" s="865"/>
      <c r="Z114" s="865"/>
      <c r="AA114" s="278"/>
      <c r="AB114" s="386"/>
      <c r="AC114" s="400"/>
      <c r="AD114" s="398"/>
    </row>
    <row r="115" spans="1:30" ht="10.5" customHeight="1" x14ac:dyDescent="0.2">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row>
    <row r="116" spans="1:30" s="24" customFormat="1" ht="28.5" customHeight="1" x14ac:dyDescent="0.2">
      <c r="A116" s="384" t="s">
        <v>155</v>
      </c>
      <c r="B116" s="873" t="s">
        <v>629</v>
      </c>
      <c r="C116" s="873"/>
      <c r="D116" s="873"/>
      <c r="E116" s="873"/>
      <c r="F116" s="873"/>
      <c r="G116" s="873"/>
      <c r="H116" s="873"/>
      <c r="I116" s="873"/>
      <c r="J116" s="873"/>
      <c r="K116" s="873"/>
      <c r="L116" s="873"/>
      <c r="M116" s="873"/>
      <c r="N116" s="873"/>
      <c r="O116" s="873"/>
      <c r="P116" s="873"/>
      <c r="Q116" s="873"/>
      <c r="R116" s="873"/>
      <c r="S116" s="873"/>
      <c r="T116" s="873"/>
      <c r="U116" s="873"/>
      <c r="V116" s="873"/>
      <c r="W116" s="873"/>
      <c r="X116" s="873"/>
      <c r="Y116" s="873"/>
      <c r="Z116" s="873"/>
      <c r="AA116" s="873"/>
      <c r="AB116" s="873"/>
      <c r="AC116" s="873"/>
      <c r="AD116" s="873"/>
    </row>
    <row r="117" spans="1:30" ht="12.75" customHeight="1" x14ac:dyDescent="0.2">
      <c r="A117" s="4"/>
      <c r="B117" s="5"/>
      <c r="C117" s="5"/>
      <c r="D117" s="5"/>
      <c r="E117" s="5"/>
      <c r="F117" s="5"/>
      <c r="G117" s="6"/>
      <c r="H117" s="6"/>
      <c r="I117" s="6"/>
      <c r="J117" s="6"/>
      <c r="K117" s="6"/>
      <c r="L117" s="6"/>
      <c r="M117" s="6"/>
      <c r="N117" s="6"/>
      <c r="O117" s="6"/>
      <c r="P117" s="6"/>
      <c r="Q117" s="6"/>
      <c r="R117" s="7"/>
      <c r="S117" s="7"/>
      <c r="T117" s="7"/>
      <c r="U117" s="7"/>
      <c r="V117" s="7"/>
      <c r="W117" s="7"/>
      <c r="X117" s="8"/>
      <c r="Y117" s="1"/>
      <c r="Z117" s="1"/>
      <c r="AA117" s="1"/>
    </row>
    <row r="118" spans="1:30" ht="51" customHeight="1" x14ac:dyDescent="0.2">
      <c r="A118" s="911" t="s">
        <v>3</v>
      </c>
      <c r="B118" s="911" t="s">
        <v>4</v>
      </c>
      <c r="C118" s="911" t="s">
        <v>5</v>
      </c>
      <c r="D118" s="913" t="s">
        <v>6</v>
      </c>
      <c r="E118" s="913" t="s">
        <v>7</v>
      </c>
      <c r="F118" s="911" t="s">
        <v>8</v>
      </c>
      <c r="G118" s="911" t="s">
        <v>9</v>
      </c>
      <c r="H118" s="911" t="s">
        <v>10</v>
      </c>
      <c r="I118" s="911" t="s">
        <v>11</v>
      </c>
      <c r="J118" s="915" t="s">
        <v>12</v>
      </c>
      <c r="K118" s="916"/>
      <c r="L118" s="916"/>
      <c r="M118" s="917"/>
      <c r="N118" s="918" t="s">
        <v>13</v>
      </c>
      <c r="O118" s="919"/>
      <c r="P118" s="911" t="s">
        <v>14</v>
      </c>
      <c r="Q118" s="911" t="s">
        <v>15</v>
      </c>
      <c r="R118" s="922" t="s">
        <v>16</v>
      </c>
      <c r="S118" s="917"/>
      <c r="T118" s="922" t="s">
        <v>17</v>
      </c>
      <c r="U118" s="916"/>
      <c r="V118" s="916"/>
      <c r="W118" s="916"/>
      <c r="X118" s="916"/>
      <c r="Y118" s="734" t="s">
        <v>1193</v>
      </c>
      <c r="Z118" s="734"/>
      <c r="AA118" s="734"/>
      <c r="AB118" s="734"/>
      <c r="AC118" s="734"/>
      <c r="AD118" s="734"/>
    </row>
    <row r="119" spans="1:30" ht="80.25" customHeight="1" x14ac:dyDescent="0.2">
      <c r="A119" s="914"/>
      <c r="B119" s="914"/>
      <c r="C119" s="914"/>
      <c r="D119" s="914"/>
      <c r="E119" s="914"/>
      <c r="F119" s="914"/>
      <c r="G119" s="914"/>
      <c r="H119" s="914"/>
      <c r="I119" s="914"/>
      <c r="J119" s="10" t="s">
        <v>18</v>
      </c>
      <c r="K119" s="10" t="s">
        <v>19</v>
      </c>
      <c r="L119" s="10" t="s">
        <v>20</v>
      </c>
      <c r="M119" s="10" t="s">
        <v>21</v>
      </c>
      <c r="N119" s="994"/>
      <c r="O119" s="995"/>
      <c r="P119" s="914"/>
      <c r="Q119" s="914"/>
      <c r="R119" s="10" t="s">
        <v>22</v>
      </c>
      <c r="S119" s="10" t="s">
        <v>23</v>
      </c>
      <c r="T119" s="11" t="s">
        <v>24</v>
      </c>
      <c r="U119" s="11" t="s">
        <v>25</v>
      </c>
      <c r="V119" s="12" t="s">
        <v>26</v>
      </c>
      <c r="W119" s="11" t="s">
        <v>27</v>
      </c>
      <c r="X119" s="10" t="s">
        <v>28</v>
      </c>
      <c r="Y119" s="381" t="s">
        <v>18</v>
      </c>
      <c r="Z119" s="382" t="s">
        <v>19</v>
      </c>
      <c r="AA119" s="382" t="s">
        <v>20</v>
      </c>
      <c r="AB119" s="382" t="s">
        <v>21</v>
      </c>
      <c r="AC119" s="381" t="s">
        <v>1195</v>
      </c>
      <c r="AD119" s="455" t="s">
        <v>1332</v>
      </c>
    </row>
    <row r="120" spans="1:30" s="24" customFormat="1" ht="54" customHeight="1" x14ac:dyDescent="0.2">
      <c r="A120" s="952" t="s">
        <v>40</v>
      </c>
      <c r="B120" s="958" t="s">
        <v>60</v>
      </c>
      <c r="C120" s="39" t="s">
        <v>42</v>
      </c>
      <c r="D120" s="39" t="s">
        <v>1386</v>
      </c>
      <c r="E120" s="46" t="s">
        <v>59</v>
      </c>
      <c r="F120" s="111">
        <v>2.5000000000000001E-2</v>
      </c>
      <c r="G120" s="39" t="s">
        <v>44</v>
      </c>
      <c r="H120" s="40">
        <v>0.9</v>
      </c>
      <c r="I120" s="39" t="s">
        <v>45</v>
      </c>
      <c r="J120" s="49">
        <v>20</v>
      </c>
      <c r="K120" s="49">
        <v>45</v>
      </c>
      <c r="L120" s="49">
        <v>70</v>
      </c>
      <c r="M120" s="49">
        <v>90</v>
      </c>
      <c r="N120" s="880" t="s">
        <v>46</v>
      </c>
      <c r="O120" s="881"/>
      <c r="P120" s="40">
        <v>1</v>
      </c>
      <c r="Q120" s="39" t="s">
        <v>47</v>
      </c>
      <c r="R120" s="38">
        <v>42760</v>
      </c>
      <c r="S120" s="38">
        <v>43100</v>
      </c>
      <c r="T120" s="43">
        <v>39000000</v>
      </c>
      <c r="U120" s="43">
        <v>0</v>
      </c>
      <c r="V120" s="44"/>
      <c r="W120" s="43">
        <v>0</v>
      </c>
      <c r="X120" s="44" t="s">
        <v>48</v>
      </c>
      <c r="Y120" s="272">
        <v>0.2</v>
      </c>
      <c r="Z120" s="457">
        <v>0.45</v>
      </c>
      <c r="AA120" s="277"/>
      <c r="AB120" s="387"/>
      <c r="AC120" s="403" t="s">
        <v>1259</v>
      </c>
      <c r="AD120" s="560" t="s">
        <v>1391</v>
      </c>
    </row>
    <row r="121" spans="1:30" s="24" customFormat="1" ht="140.25" customHeight="1" x14ac:dyDescent="0.2">
      <c r="A121" s="943"/>
      <c r="B121" s="959"/>
      <c r="C121" s="923" t="s">
        <v>49</v>
      </c>
      <c r="D121" s="923" t="s">
        <v>1386</v>
      </c>
      <c r="E121" s="923" t="s">
        <v>50</v>
      </c>
      <c r="F121" s="961">
        <v>0.15</v>
      </c>
      <c r="G121" s="923" t="s">
        <v>51</v>
      </c>
      <c r="H121" s="961">
        <v>1</v>
      </c>
      <c r="I121" s="923" t="s">
        <v>45</v>
      </c>
      <c r="J121" s="923">
        <v>25</v>
      </c>
      <c r="K121" s="923">
        <v>50</v>
      </c>
      <c r="L121" s="923">
        <v>75</v>
      </c>
      <c r="M121" s="923">
        <v>100</v>
      </c>
      <c r="N121" s="880" t="s">
        <v>52</v>
      </c>
      <c r="O121" s="881"/>
      <c r="P121" s="40">
        <v>0.25</v>
      </c>
      <c r="Q121" s="41" t="s">
        <v>53</v>
      </c>
      <c r="R121" s="42">
        <v>42370</v>
      </c>
      <c r="S121" s="42">
        <v>42551</v>
      </c>
      <c r="T121" s="899">
        <v>106775000</v>
      </c>
      <c r="U121" s="899">
        <v>0</v>
      </c>
      <c r="V121" s="879"/>
      <c r="W121" s="899">
        <v>0</v>
      </c>
      <c r="X121" s="879" t="s">
        <v>48</v>
      </c>
      <c r="Y121" s="739">
        <v>0.2</v>
      </c>
      <c r="Z121" s="739">
        <v>0.5</v>
      </c>
      <c r="AA121" s="277"/>
      <c r="AB121" s="387"/>
      <c r="AC121" s="404" t="s">
        <v>1260</v>
      </c>
      <c r="AD121" s="861" t="s">
        <v>1392</v>
      </c>
    </row>
    <row r="122" spans="1:30" s="24" customFormat="1" ht="40.5" customHeight="1" x14ac:dyDescent="0.2">
      <c r="A122" s="943"/>
      <c r="B122" s="959"/>
      <c r="C122" s="924"/>
      <c r="D122" s="924"/>
      <c r="E122" s="924"/>
      <c r="F122" s="962"/>
      <c r="G122" s="924"/>
      <c r="H122" s="962"/>
      <c r="I122" s="924"/>
      <c r="J122" s="924"/>
      <c r="K122" s="924"/>
      <c r="L122" s="924"/>
      <c r="M122" s="924"/>
      <c r="N122" s="880" t="s">
        <v>54</v>
      </c>
      <c r="O122" s="881"/>
      <c r="P122" s="40">
        <v>0.25</v>
      </c>
      <c r="Q122" s="41" t="s">
        <v>55</v>
      </c>
      <c r="R122" s="42">
        <v>42430</v>
      </c>
      <c r="S122" s="42">
        <v>42551</v>
      </c>
      <c r="T122" s="899"/>
      <c r="U122" s="899"/>
      <c r="V122" s="879"/>
      <c r="W122" s="899"/>
      <c r="X122" s="879"/>
      <c r="Y122" s="860"/>
      <c r="Z122" s="860"/>
      <c r="AA122" s="277"/>
      <c r="AB122" s="387"/>
      <c r="AC122" s="404" t="s">
        <v>1261</v>
      </c>
      <c r="AD122" s="862"/>
    </row>
    <row r="123" spans="1:30" s="24" customFormat="1" ht="24.75" customHeight="1" x14ac:dyDescent="0.2">
      <c r="A123" s="943"/>
      <c r="B123" s="959"/>
      <c r="C123" s="924"/>
      <c r="D123" s="924"/>
      <c r="E123" s="924"/>
      <c r="F123" s="962"/>
      <c r="G123" s="924"/>
      <c r="H123" s="962"/>
      <c r="I123" s="924"/>
      <c r="J123" s="924"/>
      <c r="K123" s="924"/>
      <c r="L123" s="924"/>
      <c r="M123" s="924"/>
      <c r="N123" s="880" t="s">
        <v>56</v>
      </c>
      <c r="O123" s="881"/>
      <c r="P123" s="40">
        <v>0.25</v>
      </c>
      <c r="Q123" s="41" t="s">
        <v>55</v>
      </c>
      <c r="R123" s="42">
        <v>42522</v>
      </c>
      <c r="S123" s="42">
        <v>42582</v>
      </c>
      <c r="T123" s="899"/>
      <c r="U123" s="899"/>
      <c r="V123" s="879"/>
      <c r="W123" s="899"/>
      <c r="X123" s="879"/>
      <c r="Y123" s="860"/>
      <c r="Z123" s="860"/>
      <c r="AA123" s="277"/>
      <c r="AB123" s="387"/>
      <c r="AC123" s="278"/>
      <c r="AD123" s="862"/>
    </row>
    <row r="124" spans="1:30" s="24" customFormat="1" ht="30" customHeight="1" x14ac:dyDescent="0.2">
      <c r="A124" s="957"/>
      <c r="B124" s="960"/>
      <c r="C124" s="956"/>
      <c r="D124" s="956"/>
      <c r="E124" s="956"/>
      <c r="F124" s="963"/>
      <c r="G124" s="956"/>
      <c r="H124" s="963"/>
      <c r="I124" s="956"/>
      <c r="J124" s="956"/>
      <c r="K124" s="956"/>
      <c r="L124" s="956"/>
      <c r="M124" s="956"/>
      <c r="N124" s="880" t="s">
        <v>57</v>
      </c>
      <c r="O124" s="881"/>
      <c r="P124" s="40">
        <v>0.25</v>
      </c>
      <c r="Q124" s="41" t="s">
        <v>58</v>
      </c>
      <c r="R124" s="42">
        <v>42583</v>
      </c>
      <c r="S124" s="42">
        <v>42735</v>
      </c>
      <c r="T124" s="899"/>
      <c r="U124" s="899"/>
      <c r="V124" s="879"/>
      <c r="W124" s="899"/>
      <c r="X124" s="879"/>
      <c r="Y124" s="740"/>
      <c r="Z124" s="740"/>
      <c r="AA124" s="277"/>
      <c r="AB124" s="387"/>
      <c r="AC124" s="278"/>
      <c r="AD124" s="863"/>
    </row>
    <row r="125" spans="1:30" ht="10.5" customHeight="1"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row>
    <row r="126" spans="1:30" ht="10.5" customHeight="1"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row>
    <row r="127" spans="1:30" ht="10.5" customHeight="1"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row>
    <row r="128" spans="1:30" ht="10.5" customHeight="1"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row>
    <row r="129" spans="1:27" ht="10.5" customHeight="1" x14ac:dyDescent="0.2">
      <c r="A129" s="9"/>
      <c r="B129" s="9"/>
      <c r="C129" s="9"/>
      <c r="D129" s="9"/>
      <c r="E129" s="9"/>
      <c r="F129" s="110"/>
      <c r="G129" s="9"/>
      <c r="H129" s="9"/>
      <c r="I129" s="9"/>
      <c r="J129" s="9"/>
      <c r="K129" s="9"/>
      <c r="L129" s="9"/>
      <c r="M129" s="9"/>
      <c r="N129" s="9"/>
      <c r="O129" s="9"/>
      <c r="P129" s="9"/>
      <c r="Q129" s="9"/>
      <c r="R129" s="9"/>
      <c r="S129" s="9"/>
      <c r="T129" s="9"/>
      <c r="U129" s="9"/>
      <c r="V129" s="9"/>
      <c r="W129" s="9"/>
      <c r="X129" s="9"/>
      <c r="Y129" s="9"/>
      <c r="Z129" s="9"/>
      <c r="AA129" s="9"/>
    </row>
    <row r="130" spans="1:27" ht="10.5" customHeight="1"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row>
    <row r="131" spans="1:27" ht="10.5" customHeight="1"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row>
    <row r="132" spans="1:27" ht="10.5" customHeight="1"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row>
    <row r="133" spans="1:27" ht="10.5" customHeight="1"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row>
    <row r="134" spans="1:27" ht="10.5" customHeight="1"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row>
    <row r="135" spans="1:27" ht="10.5" customHeight="1"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row>
    <row r="136" spans="1:27" ht="10.5" customHeight="1"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row>
    <row r="137" spans="1:27" ht="10.5" customHeight="1"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row>
    <row r="138" spans="1:27" ht="10.5" customHeight="1"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row>
    <row r="139" spans="1:27" ht="10.5" customHeight="1"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row>
    <row r="140" spans="1:27" ht="10.5" customHeight="1"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row>
    <row r="141" spans="1:27" ht="10.5" customHeight="1"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row>
    <row r="142" spans="1:27" ht="10.5" customHeight="1"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row>
    <row r="143" spans="1:27" ht="10.5" customHeight="1"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row>
    <row r="144" spans="1:27" ht="10.5" customHeight="1"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row>
    <row r="145" spans="1:27" ht="10.5" customHeight="1"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row>
    <row r="146" spans="1:27" ht="10.5" customHeight="1"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row>
    <row r="147" spans="1:27" ht="10.5" customHeight="1"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row>
    <row r="148" spans="1:27" ht="10.5" customHeight="1"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row>
    <row r="149" spans="1:27" ht="10.5" customHeight="1"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row>
    <row r="150" spans="1:27" ht="10.5" customHeight="1" x14ac:dyDescent="0.2">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row>
    <row r="151" spans="1:27" ht="10.5" customHeight="1"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row>
    <row r="152" spans="1:27" ht="10.5" customHeight="1" x14ac:dyDescent="0.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row>
    <row r="153" spans="1:27" ht="10.5" customHeight="1"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row>
    <row r="154" spans="1:27" ht="10.5" customHeight="1" x14ac:dyDescent="0.2">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row>
    <row r="155" spans="1:27" ht="10.5" customHeight="1" x14ac:dyDescent="0.2">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row>
    <row r="156" spans="1:27" ht="10.5" customHeight="1" x14ac:dyDescent="0.2">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row>
    <row r="157" spans="1:27" ht="10.5" customHeight="1" x14ac:dyDescent="0.2">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c r="AA157" s="9"/>
    </row>
    <row r="158" spans="1:27" ht="10.5" customHeight="1" x14ac:dyDescent="0.2">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c r="AA158" s="9"/>
    </row>
    <row r="159" spans="1:27" ht="10.5" customHeight="1" x14ac:dyDescent="0.2">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c r="AA159" s="9"/>
    </row>
    <row r="160" spans="1:27" ht="10.5" customHeight="1" x14ac:dyDescent="0.2">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c r="AA160" s="9"/>
    </row>
    <row r="161" spans="1:27" ht="10.5" customHeight="1"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c r="AA161" s="9"/>
    </row>
    <row r="162" spans="1:27" ht="10.5" customHeight="1"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c r="AA162" s="9"/>
    </row>
    <row r="163" spans="1:27" ht="10.5" customHeight="1"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c r="AA163" s="9"/>
    </row>
    <row r="164" spans="1:27" ht="10.5" customHeight="1" x14ac:dyDescent="0.2">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c r="AA164" s="9"/>
    </row>
    <row r="165" spans="1:27" ht="10.5" customHeight="1" x14ac:dyDescent="0.2">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c r="AA165" s="9"/>
    </row>
    <row r="166" spans="1:27" ht="10.5" customHeight="1"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c r="AA166" s="9"/>
    </row>
    <row r="167" spans="1:27" ht="10.5" customHeight="1"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c r="AA167" s="9"/>
    </row>
    <row r="168" spans="1:27" ht="10.5" customHeight="1"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c r="AA168" s="9"/>
    </row>
    <row r="169" spans="1:27" ht="10.5" customHeight="1"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c r="AA169" s="9"/>
    </row>
    <row r="170" spans="1:27" ht="10.5" customHeight="1"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c r="AA170" s="9"/>
    </row>
    <row r="171" spans="1:27" ht="10.5" customHeight="1"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c r="AA171" s="9"/>
    </row>
    <row r="172" spans="1:27" ht="10.5" customHeight="1"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c r="AA172" s="9"/>
    </row>
    <row r="173" spans="1:27" ht="10.5" customHeight="1"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row>
    <row r="174" spans="1:27" ht="10.5" customHeight="1"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c r="AA174" s="9"/>
    </row>
    <row r="175" spans="1:27" ht="10.5" customHeight="1"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c r="AA175" s="9"/>
    </row>
    <row r="176" spans="1:27" ht="10.5" customHeight="1"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c r="AA176" s="9"/>
    </row>
    <row r="177" spans="1:27" ht="10.5" customHeight="1"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c r="AA177" s="9"/>
    </row>
    <row r="178" spans="1:27" ht="10.5" customHeight="1"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c r="AA178" s="9"/>
    </row>
    <row r="179" spans="1:27" ht="10.5" customHeight="1"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c r="AA179" s="9"/>
    </row>
    <row r="180" spans="1:27" ht="10.5" customHeight="1"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c r="AA180" s="9"/>
    </row>
    <row r="181" spans="1:27" ht="10.5" customHeight="1"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c r="AA181" s="9"/>
    </row>
    <row r="182" spans="1:27" ht="10.5" customHeight="1"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c r="AA182" s="9"/>
    </row>
    <row r="183" spans="1:27" ht="10.5" customHeight="1" x14ac:dyDescent="0.2">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c r="AA183" s="9"/>
    </row>
    <row r="184" spans="1:27" ht="10.5" customHeight="1"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c r="AA184" s="9"/>
    </row>
    <row r="185" spans="1:27" ht="10.5" customHeight="1"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c r="AA185" s="9"/>
    </row>
    <row r="186" spans="1:27" ht="10.5" customHeight="1"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c r="AA186" s="9"/>
    </row>
    <row r="187" spans="1:27" ht="10.5" customHeight="1"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c r="AA187" s="9"/>
    </row>
    <row r="188" spans="1:27" ht="10.5" customHeight="1"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c r="AA188" s="9"/>
    </row>
    <row r="189" spans="1:27" ht="10.5" customHeight="1"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row>
    <row r="190" spans="1:27" ht="10.5" customHeight="1"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row>
    <row r="191" spans="1:27" ht="10.5" customHeight="1"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row>
    <row r="192" spans="1:27" ht="10.5" customHeight="1"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row>
    <row r="193" spans="1:27" ht="10.5" customHeight="1"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row>
    <row r="194" spans="1:27" ht="10.5" customHeight="1"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row>
    <row r="195" spans="1:27" ht="10.5" customHeight="1"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row>
    <row r="196" spans="1:27" ht="10.5" customHeight="1"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row>
    <row r="197" spans="1:27" ht="10.5" customHeight="1"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row>
    <row r="198" spans="1:27" ht="10.5" customHeight="1"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row>
    <row r="199" spans="1:27" ht="10.5" customHeight="1"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row>
    <row r="200" spans="1:27" ht="10.5" customHeight="1"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row>
    <row r="201" spans="1:27" ht="10.5" customHeight="1"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row>
    <row r="202" spans="1:27" ht="10.5" customHeight="1"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row>
    <row r="203" spans="1:27" ht="10.5" customHeight="1"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row>
    <row r="204" spans="1:27" ht="10.5" customHeight="1"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row>
    <row r="205" spans="1:27" ht="10.5" customHeight="1"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row>
    <row r="206" spans="1:27" ht="10.5" customHeight="1"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row>
    <row r="207" spans="1:27" ht="10.5" customHeight="1"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row>
    <row r="208" spans="1:27" ht="10.5" customHeight="1"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row>
    <row r="209" spans="1:27" ht="10.5" customHeight="1"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row>
    <row r="210" spans="1:27" ht="10.5" customHeight="1"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row>
    <row r="211" spans="1:27" ht="10.5" customHeight="1"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row>
    <row r="212" spans="1:27" ht="10.5" customHeight="1"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row>
    <row r="213" spans="1:27" ht="10.5" customHeight="1"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row>
    <row r="214" spans="1:27" ht="10.5" customHeight="1"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row>
    <row r="215" spans="1:27" ht="10.5" customHeight="1"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row>
    <row r="216" spans="1:27" ht="10.5" customHeight="1"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row>
    <row r="217" spans="1:27" ht="10.5" customHeight="1"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row>
    <row r="218" spans="1:27" ht="10.5" customHeight="1"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row>
    <row r="219" spans="1:27" ht="10.5" customHeight="1"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row>
    <row r="220" spans="1:27" ht="10.5" customHeight="1"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row>
    <row r="221" spans="1:27" ht="10.5" customHeight="1"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row>
    <row r="222" spans="1:27" ht="10.5" customHeight="1"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row>
    <row r="223" spans="1:27" ht="10.5" customHeight="1"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row>
    <row r="224" spans="1:27" ht="10.5" customHeight="1"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row>
    <row r="225" spans="1:27" ht="10.5" customHeight="1"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row>
    <row r="226" spans="1:27" ht="10.5" customHeight="1"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row>
    <row r="227" spans="1:27" ht="10.5" customHeight="1"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row>
    <row r="228" spans="1:27" ht="10.5" customHeight="1"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row>
    <row r="229" spans="1:27" ht="10.5" customHeight="1"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row>
    <row r="230" spans="1:27" ht="10.5" customHeight="1"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row>
    <row r="231" spans="1:27" ht="10.5" customHeight="1"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row>
    <row r="232" spans="1:27" ht="10.5" customHeight="1"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row>
    <row r="233" spans="1:27" ht="10.5" customHeight="1"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row>
    <row r="234" spans="1:27" ht="10.5" customHeight="1"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row>
    <row r="235" spans="1:27" ht="10.5" customHeight="1"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row>
    <row r="236" spans="1:27" ht="10.5" customHeight="1"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row>
    <row r="237" spans="1:27" ht="10.5" customHeight="1"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row>
    <row r="238" spans="1:27" ht="10.5" customHeight="1"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row>
    <row r="239" spans="1:27" ht="10.5" customHeight="1"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row>
    <row r="240" spans="1:27" ht="10.5" customHeight="1"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row>
    <row r="241" spans="1:27" ht="10.5" customHeight="1"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row>
    <row r="242" spans="1:27" ht="10.5" customHeight="1"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row>
    <row r="243" spans="1:27" ht="10.5" customHeight="1"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row>
    <row r="244" spans="1:27" ht="10.5" customHeight="1"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row>
    <row r="245" spans="1:27" ht="10.5" customHeight="1"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row>
    <row r="246" spans="1:27" ht="10.5" customHeight="1"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row>
    <row r="247" spans="1:27" ht="10.5" customHeight="1"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row>
    <row r="248" spans="1:27" ht="10.5" customHeight="1"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row>
    <row r="249" spans="1:27" ht="10.5" customHeight="1"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row>
    <row r="250" spans="1:27" ht="10.5" customHeight="1"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row>
    <row r="251" spans="1:27" ht="10.5" customHeight="1"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row>
    <row r="252" spans="1:27" ht="10.5" customHeight="1"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row>
    <row r="253" spans="1:27" ht="10.5" customHeight="1"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row>
    <row r="254" spans="1:27" ht="10.5" customHeight="1"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row>
    <row r="255" spans="1:27" ht="10.5" customHeight="1"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row>
    <row r="256" spans="1:27" ht="10.5" customHeight="1"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row>
    <row r="257" spans="1:27" ht="10.5" customHeight="1"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row>
    <row r="258" spans="1:27" ht="10.5" customHeight="1"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row>
    <row r="259" spans="1:27" ht="10.5" customHeight="1"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row>
    <row r="260" spans="1:27" ht="10.5" customHeight="1"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row>
    <row r="261" spans="1:27" ht="10.5" customHeight="1"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row>
    <row r="262" spans="1:27" ht="10.5" customHeight="1"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row>
    <row r="263" spans="1:27" ht="10.5" customHeight="1"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row>
    <row r="264" spans="1:27" ht="10.5" customHeight="1"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row>
    <row r="265" spans="1:27" ht="10.5" customHeight="1"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row>
    <row r="266" spans="1:27" ht="10.5" customHeight="1"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row>
    <row r="267" spans="1:27" ht="10.5" customHeight="1" x14ac:dyDescent="0.2">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row>
    <row r="268" spans="1:27" ht="10.5" customHeight="1" x14ac:dyDescent="0.2">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row>
    <row r="269" spans="1:27" ht="10.5" customHeight="1"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row>
    <row r="270" spans="1:27" ht="10.5" customHeight="1" x14ac:dyDescent="0.2">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row>
    <row r="271" spans="1:27" ht="10.5" customHeight="1"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row>
    <row r="272" spans="1:27" ht="10.5" customHeight="1" x14ac:dyDescent="0.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row>
    <row r="273" spans="1:27" ht="10.5" customHeight="1" x14ac:dyDescent="0.2">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row>
    <row r="274" spans="1:27" ht="10.5" customHeight="1" x14ac:dyDescent="0.2">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row>
    <row r="275" spans="1:27" ht="10.5" customHeight="1" x14ac:dyDescent="0.2">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row>
    <row r="276" spans="1:27" ht="10.5" customHeight="1"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row>
    <row r="277" spans="1:27" ht="10.5" customHeight="1" x14ac:dyDescent="0.2">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row>
    <row r="278" spans="1:27" ht="10.5" customHeight="1" x14ac:dyDescent="0.2">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row>
    <row r="279" spans="1:27" ht="10.5" customHeight="1" x14ac:dyDescent="0.2">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row>
    <row r="280" spans="1:27" ht="10.5" customHeight="1" x14ac:dyDescent="0.2">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row>
    <row r="281" spans="1:27" ht="10.5" customHeight="1" x14ac:dyDescent="0.2">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row>
    <row r="282" spans="1:27" ht="10.5" customHeight="1" x14ac:dyDescent="0.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row>
    <row r="283" spans="1:27" ht="10.5" customHeight="1" x14ac:dyDescent="0.2">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row>
    <row r="284" spans="1:27" ht="10.5" customHeight="1" x14ac:dyDescent="0.2">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row>
    <row r="285" spans="1:27" ht="10.5" customHeight="1" x14ac:dyDescent="0.2">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row>
    <row r="286" spans="1:27" ht="10.5" customHeight="1" x14ac:dyDescent="0.2">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row>
    <row r="287" spans="1:27" ht="10.5" customHeight="1"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row>
    <row r="288" spans="1:27" ht="10.5" customHeight="1" x14ac:dyDescent="0.2">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row>
    <row r="289" spans="1:27" ht="10.5" customHeight="1"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row>
    <row r="290" spans="1:27" ht="10.5" customHeight="1" x14ac:dyDescent="0.2">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row>
    <row r="291" spans="1:27" ht="10.5" customHeight="1"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row>
    <row r="292" spans="1:27" ht="10.5" customHeight="1" x14ac:dyDescent="0.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row>
    <row r="293" spans="1:27" ht="10.5" customHeight="1"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row>
    <row r="294" spans="1:27" ht="10.5" customHeight="1" x14ac:dyDescent="0.2">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row>
    <row r="295" spans="1:27" ht="10.5" customHeight="1"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row>
    <row r="296" spans="1:27" ht="10.5" customHeight="1" x14ac:dyDescent="0.2">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row>
    <row r="297" spans="1:27" ht="10.5" customHeight="1" x14ac:dyDescent="0.2">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row>
    <row r="298" spans="1:27" ht="10.5" customHeight="1" x14ac:dyDescent="0.2">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row>
    <row r="299" spans="1:27" ht="10.5" customHeight="1"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row>
    <row r="300" spans="1:27" ht="10.5" customHeight="1" x14ac:dyDescent="0.2">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row>
    <row r="301" spans="1:27" ht="10.5" customHeight="1" x14ac:dyDescent="0.2">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row>
    <row r="302" spans="1:27" ht="10.5" customHeight="1" x14ac:dyDescent="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row>
    <row r="303" spans="1:27" ht="10.5" customHeight="1" x14ac:dyDescent="0.2">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row>
    <row r="304" spans="1:27" ht="10.5" customHeight="1" x14ac:dyDescent="0.2">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row>
    <row r="305" spans="1:27" ht="10.5" customHeight="1" x14ac:dyDescent="0.2">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row>
    <row r="306" spans="1:27" ht="10.5" customHeight="1" x14ac:dyDescent="0.2">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row>
    <row r="307" spans="1:27" ht="10.5" customHeight="1" x14ac:dyDescent="0.2">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row>
    <row r="308" spans="1:27" ht="10.5" customHeight="1" x14ac:dyDescent="0.2">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row>
    <row r="309" spans="1:27" ht="10.5" customHeight="1" x14ac:dyDescent="0.2">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row>
    <row r="310" spans="1:27" ht="10.5" customHeight="1" x14ac:dyDescent="0.2">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row>
    <row r="311" spans="1:27" ht="10.5" customHeight="1" x14ac:dyDescent="0.2">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row>
    <row r="312" spans="1:27" ht="10.5" customHeight="1" x14ac:dyDescent="0.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row>
    <row r="313" spans="1:27" ht="10.5" customHeight="1" x14ac:dyDescent="0.2">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row>
    <row r="314" spans="1:27" ht="10.5" customHeight="1" x14ac:dyDescent="0.2">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row>
    <row r="315" spans="1:27" ht="10.5" customHeight="1" x14ac:dyDescent="0.2">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row>
    <row r="316" spans="1:27" ht="10.5" customHeight="1" x14ac:dyDescent="0.2">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row>
    <row r="317" spans="1:27" ht="10.5" customHeight="1" x14ac:dyDescent="0.2">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row>
    <row r="318" spans="1:27" ht="10.5" customHeight="1" x14ac:dyDescent="0.2">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row>
    <row r="319" spans="1:27" ht="10.5" customHeight="1" x14ac:dyDescent="0.2">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row>
    <row r="320" spans="1:27" ht="10.5" customHeight="1" x14ac:dyDescent="0.2">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row>
    <row r="321" spans="1:27" ht="10.5" customHeight="1" x14ac:dyDescent="0.2">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row>
    <row r="322" spans="1:27" ht="10.5" customHeight="1" x14ac:dyDescent="0.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row>
    <row r="323" spans="1:27" ht="10.5" customHeight="1" x14ac:dyDescent="0.2">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row>
    <row r="324" spans="1:27" ht="10.5" customHeight="1" x14ac:dyDescent="0.2">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row>
    <row r="325" spans="1:27" ht="10.5" customHeight="1" x14ac:dyDescent="0.2">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row>
    <row r="326" spans="1:27" ht="10.5" customHeight="1" x14ac:dyDescent="0.2">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row>
    <row r="327" spans="1:27" ht="10.5" customHeight="1" x14ac:dyDescent="0.2">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row>
    <row r="328" spans="1:27" ht="10.5" customHeight="1" x14ac:dyDescent="0.2">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row>
    <row r="329" spans="1:27" ht="10.5" customHeight="1" x14ac:dyDescent="0.2">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row>
    <row r="330" spans="1:27" ht="10.5" customHeight="1" x14ac:dyDescent="0.2">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row>
    <row r="331" spans="1:27" ht="10.5" customHeight="1" x14ac:dyDescent="0.2">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row>
    <row r="332" spans="1:27" ht="10.5" customHeight="1" x14ac:dyDescent="0.2">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row>
    <row r="333" spans="1:27" ht="10.5" customHeight="1" x14ac:dyDescent="0.2">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row>
    <row r="334" spans="1:27" ht="10.5" customHeight="1" x14ac:dyDescent="0.2">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row>
    <row r="335" spans="1:27" ht="10.5" customHeight="1" x14ac:dyDescent="0.2">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row>
    <row r="336" spans="1:27" ht="10.5" customHeight="1" x14ac:dyDescent="0.2">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row>
    <row r="337" spans="1:27" ht="10.5" customHeight="1" x14ac:dyDescent="0.2">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row>
    <row r="338" spans="1:27" ht="10.5" customHeight="1" x14ac:dyDescent="0.2">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row>
    <row r="339" spans="1:27" ht="10.5" customHeight="1" x14ac:dyDescent="0.2">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row>
    <row r="340" spans="1:27" ht="10.5" customHeight="1" x14ac:dyDescent="0.2">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row>
    <row r="341" spans="1:27" ht="10.5" customHeight="1" x14ac:dyDescent="0.2">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row>
    <row r="342" spans="1:27" ht="10.5" customHeight="1" x14ac:dyDescent="0.2">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row>
    <row r="343" spans="1:27" ht="10.5" customHeight="1" x14ac:dyDescent="0.2">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row>
    <row r="344" spans="1:27" ht="10.5" customHeight="1" x14ac:dyDescent="0.2">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row>
    <row r="345" spans="1:27" ht="10.5" customHeight="1" x14ac:dyDescent="0.2">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row>
    <row r="346" spans="1:27" ht="10.5" customHeight="1" x14ac:dyDescent="0.2">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row>
    <row r="347" spans="1:27" ht="10.5" customHeight="1" x14ac:dyDescent="0.2">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row>
    <row r="348" spans="1:27" ht="10.5" customHeight="1" x14ac:dyDescent="0.2">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row>
    <row r="349" spans="1:27" ht="10.5" customHeight="1" x14ac:dyDescent="0.2">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row>
    <row r="350" spans="1:27" ht="10.5" customHeight="1" x14ac:dyDescent="0.2">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row>
    <row r="351" spans="1:27" ht="10.5" customHeight="1" x14ac:dyDescent="0.2">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row>
    <row r="352" spans="1:27" ht="10.5" customHeight="1" x14ac:dyDescent="0.2">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row>
    <row r="353" spans="1:27" ht="10.5" customHeight="1" x14ac:dyDescent="0.2">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row>
    <row r="354" spans="1:27" ht="10.5" customHeight="1" x14ac:dyDescent="0.2">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row>
    <row r="355" spans="1:27" ht="10.5" customHeight="1" x14ac:dyDescent="0.2">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row>
    <row r="356" spans="1:27" ht="10.5" customHeight="1" x14ac:dyDescent="0.2">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row>
    <row r="357" spans="1:27" ht="10.5" customHeight="1" x14ac:dyDescent="0.2">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row>
    <row r="358" spans="1:27" ht="10.5" customHeight="1" x14ac:dyDescent="0.2">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row>
    <row r="359" spans="1:27" ht="10.5" customHeight="1" x14ac:dyDescent="0.2">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row>
    <row r="360" spans="1:27" ht="10.5" customHeight="1" x14ac:dyDescent="0.2">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row>
    <row r="361" spans="1:27" ht="10.5" customHeight="1" x14ac:dyDescent="0.2">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row>
    <row r="362" spans="1:27" ht="10.5" customHeight="1" x14ac:dyDescent="0.2">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row>
    <row r="363" spans="1:27" ht="10.5" customHeight="1" x14ac:dyDescent="0.2">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row>
    <row r="364" spans="1:27" ht="10.5" customHeight="1" x14ac:dyDescent="0.2">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row>
    <row r="365" spans="1:27" ht="10.5" customHeight="1" x14ac:dyDescent="0.2">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row>
    <row r="366" spans="1:27" ht="10.5" customHeight="1" x14ac:dyDescent="0.2">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row>
    <row r="367" spans="1:27" ht="10.5" customHeight="1" x14ac:dyDescent="0.2">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row>
    <row r="368" spans="1:27" ht="10.5" customHeight="1" x14ac:dyDescent="0.2">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row>
    <row r="369" spans="1:27" ht="10.5" customHeight="1" x14ac:dyDescent="0.2">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row>
    <row r="370" spans="1:27" ht="10.5" customHeight="1" x14ac:dyDescent="0.2">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row>
    <row r="371" spans="1:27" ht="10.5" customHeight="1" x14ac:dyDescent="0.2">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row>
    <row r="372" spans="1:27" ht="10.5" customHeight="1" x14ac:dyDescent="0.2">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row>
    <row r="373" spans="1:27" ht="10.5" customHeight="1" x14ac:dyDescent="0.2">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row>
    <row r="374" spans="1:27" ht="10.5" customHeight="1" x14ac:dyDescent="0.2">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row>
    <row r="375" spans="1:27" ht="10.5" customHeight="1" x14ac:dyDescent="0.2">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row>
    <row r="376" spans="1:27" ht="10.5" customHeight="1" x14ac:dyDescent="0.2">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row>
    <row r="377" spans="1:27" ht="10.5" customHeight="1" x14ac:dyDescent="0.2">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row>
    <row r="378" spans="1:27" ht="10.5" customHeight="1" x14ac:dyDescent="0.2">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row>
    <row r="379" spans="1:27" ht="10.5" customHeight="1" x14ac:dyDescent="0.2">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row>
    <row r="380" spans="1:27" ht="10.5" customHeight="1" x14ac:dyDescent="0.2">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row>
    <row r="381" spans="1:27" ht="10.5" customHeight="1" x14ac:dyDescent="0.2">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row>
    <row r="382" spans="1:27" ht="10.5" customHeight="1" x14ac:dyDescent="0.2">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row>
    <row r="383" spans="1:27" ht="10.5" customHeight="1" x14ac:dyDescent="0.2">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row>
    <row r="384" spans="1:27" ht="10.5" customHeight="1" x14ac:dyDescent="0.2">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row>
    <row r="385" spans="1:27" ht="10.5" customHeight="1" x14ac:dyDescent="0.2">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row>
    <row r="386" spans="1:27" ht="10.5" customHeight="1" x14ac:dyDescent="0.2">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row>
    <row r="387" spans="1:27" ht="10.5" customHeight="1" x14ac:dyDescent="0.2">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row>
    <row r="388" spans="1:27" ht="10.5" customHeight="1" x14ac:dyDescent="0.2">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row>
    <row r="389" spans="1:27" ht="10.5" customHeight="1" x14ac:dyDescent="0.2">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row>
    <row r="390" spans="1:27" ht="10.5" customHeight="1" x14ac:dyDescent="0.2">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row>
    <row r="391" spans="1:27" ht="10.5" customHeight="1" x14ac:dyDescent="0.2">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row>
    <row r="392" spans="1:27" ht="10.5" customHeight="1" x14ac:dyDescent="0.2">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row>
    <row r="393" spans="1:27" ht="10.5" customHeight="1" x14ac:dyDescent="0.2">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row>
    <row r="394" spans="1:27" ht="10.5" customHeight="1" x14ac:dyDescent="0.2">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row>
    <row r="395" spans="1:27" ht="10.5" customHeight="1" x14ac:dyDescent="0.2">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row>
    <row r="396" spans="1:27" ht="10.5" customHeight="1" x14ac:dyDescent="0.2">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row>
    <row r="397" spans="1:27" ht="10.5" customHeight="1" x14ac:dyDescent="0.2">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row>
    <row r="398" spans="1:27" ht="10.5" customHeight="1" x14ac:dyDescent="0.2">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row>
    <row r="399" spans="1:27" ht="10.5" customHeight="1" x14ac:dyDescent="0.2">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row>
    <row r="400" spans="1:27" ht="10.5" customHeight="1" x14ac:dyDescent="0.2">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row>
    <row r="401" spans="1:27" ht="10.5" customHeight="1" x14ac:dyDescent="0.2">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row>
    <row r="402" spans="1:27" ht="10.5" customHeight="1" x14ac:dyDescent="0.2">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row>
    <row r="403" spans="1:27" ht="10.5" customHeight="1" x14ac:dyDescent="0.2">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row>
    <row r="404" spans="1:27" ht="10.5" customHeight="1" x14ac:dyDescent="0.2">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row>
    <row r="405" spans="1:27" ht="10.5" customHeight="1" x14ac:dyDescent="0.2">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row>
    <row r="406" spans="1:27" ht="10.5" customHeight="1" x14ac:dyDescent="0.2">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row>
    <row r="407" spans="1:27" ht="10.5" customHeight="1" x14ac:dyDescent="0.2">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row>
    <row r="408" spans="1:27" ht="10.5" customHeight="1" x14ac:dyDescent="0.2">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row>
    <row r="409" spans="1:27" ht="10.5" customHeight="1" x14ac:dyDescent="0.2">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row>
    <row r="410" spans="1:27" ht="10.5" customHeight="1" x14ac:dyDescent="0.2">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row>
    <row r="411" spans="1:27" ht="10.5" customHeight="1" x14ac:dyDescent="0.2">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row>
    <row r="412" spans="1:27" ht="10.5" customHeight="1" x14ac:dyDescent="0.2">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row>
    <row r="413" spans="1:27" ht="10.5" customHeight="1" x14ac:dyDescent="0.2">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row>
    <row r="414" spans="1:27" ht="10.5" customHeight="1" x14ac:dyDescent="0.2">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row>
    <row r="415" spans="1:27" ht="10.5" customHeight="1" x14ac:dyDescent="0.2">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row>
    <row r="416" spans="1:27" ht="10.5" customHeight="1" x14ac:dyDescent="0.2">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row>
    <row r="417" spans="1:27" ht="10.5" customHeight="1" x14ac:dyDescent="0.2">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row>
    <row r="418" spans="1:27" ht="10.5" customHeight="1" x14ac:dyDescent="0.2">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row>
    <row r="419" spans="1:27" ht="10.5" customHeight="1" x14ac:dyDescent="0.2">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row>
    <row r="420" spans="1:27" ht="10.5" customHeight="1" x14ac:dyDescent="0.2">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row>
    <row r="421" spans="1:27" ht="10.5" customHeight="1" x14ac:dyDescent="0.2">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row>
    <row r="422" spans="1:27" ht="10.5" customHeight="1" x14ac:dyDescent="0.2">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row>
    <row r="423" spans="1:27" ht="10.5" customHeight="1" x14ac:dyDescent="0.2">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row>
    <row r="424" spans="1:27" ht="10.5" customHeight="1" x14ac:dyDescent="0.2">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row>
    <row r="425" spans="1:27" ht="10.5" customHeight="1" x14ac:dyDescent="0.2">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row>
    <row r="426" spans="1:27" ht="10.5" customHeight="1" x14ac:dyDescent="0.2">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row>
    <row r="427" spans="1:27" ht="10.5" customHeight="1" x14ac:dyDescent="0.2">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row>
    <row r="428" spans="1:27" ht="10.5" customHeight="1" x14ac:dyDescent="0.2">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row>
    <row r="429" spans="1:27" ht="10.5" customHeight="1" x14ac:dyDescent="0.2">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row>
    <row r="430" spans="1:27" ht="10.5" customHeight="1" x14ac:dyDescent="0.2">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row>
    <row r="431" spans="1:27" ht="10.5" customHeight="1" x14ac:dyDescent="0.2">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row>
    <row r="432" spans="1:27" ht="10.5" customHeight="1" x14ac:dyDescent="0.2">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row>
    <row r="433" spans="1:27" ht="10.5" customHeight="1" x14ac:dyDescent="0.2">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row>
    <row r="434" spans="1:27" ht="10.5" customHeight="1" x14ac:dyDescent="0.2">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row>
    <row r="435" spans="1:27" ht="10.5" customHeight="1" x14ac:dyDescent="0.2">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row>
    <row r="436" spans="1:27" ht="10.5" customHeight="1" x14ac:dyDescent="0.2">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row>
    <row r="437" spans="1:27" ht="10.5" customHeight="1" x14ac:dyDescent="0.2">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row>
    <row r="438" spans="1:27" ht="10.5" customHeight="1" x14ac:dyDescent="0.2">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row>
    <row r="439" spans="1:27" ht="10.5" customHeight="1" x14ac:dyDescent="0.2">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row>
    <row r="440" spans="1:27" ht="10.5" customHeight="1" x14ac:dyDescent="0.2">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row>
    <row r="441" spans="1:27" ht="10.5" customHeight="1" x14ac:dyDescent="0.2">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row>
    <row r="442" spans="1:27" ht="10.5" customHeight="1" x14ac:dyDescent="0.2">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row>
    <row r="443" spans="1:27" ht="10.5" customHeight="1" x14ac:dyDescent="0.2">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row>
    <row r="444" spans="1:27" ht="10.5" customHeight="1" x14ac:dyDescent="0.2">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row>
    <row r="445" spans="1:27" ht="10.5" customHeight="1" x14ac:dyDescent="0.2">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row>
    <row r="446" spans="1:27" ht="10.5" customHeight="1" x14ac:dyDescent="0.2">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row>
    <row r="447" spans="1:27" ht="10.5" customHeight="1" x14ac:dyDescent="0.2">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row>
    <row r="448" spans="1:27" ht="10.5" customHeight="1" x14ac:dyDescent="0.2">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row>
    <row r="449" spans="1:27" ht="10.5" customHeight="1" x14ac:dyDescent="0.2">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row>
    <row r="450" spans="1:27" ht="10.5" customHeight="1" x14ac:dyDescent="0.2">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row>
    <row r="451" spans="1:27" ht="10.5" customHeight="1" x14ac:dyDescent="0.2">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row>
    <row r="452" spans="1:27" ht="10.5" customHeight="1" x14ac:dyDescent="0.2">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row>
    <row r="453" spans="1:27" ht="10.5" customHeight="1" x14ac:dyDescent="0.2">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row>
    <row r="454" spans="1:27" ht="10.5" customHeight="1" x14ac:dyDescent="0.2">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row>
    <row r="455" spans="1:27" ht="10.5" customHeight="1" x14ac:dyDescent="0.2">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row>
    <row r="456" spans="1:27" ht="10.5" customHeight="1" x14ac:dyDescent="0.2">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row>
    <row r="457" spans="1:27" ht="10.5" customHeight="1" x14ac:dyDescent="0.2">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row>
    <row r="458" spans="1:27" ht="10.5" customHeight="1" x14ac:dyDescent="0.2">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row>
    <row r="459" spans="1:27" ht="10.5" customHeight="1" x14ac:dyDescent="0.2">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row>
    <row r="460" spans="1:27" ht="10.5" customHeight="1" x14ac:dyDescent="0.2">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row>
    <row r="461" spans="1:27" ht="10.5" customHeight="1" x14ac:dyDescent="0.2">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row>
    <row r="462" spans="1:27" ht="10.5" customHeight="1" x14ac:dyDescent="0.2">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row>
    <row r="463" spans="1:27" ht="10.5" customHeight="1" x14ac:dyDescent="0.2">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row>
    <row r="464" spans="1:27" ht="10.5" customHeight="1" x14ac:dyDescent="0.2">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row>
    <row r="465" spans="1:27" ht="10.5" customHeight="1" x14ac:dyDescent="0.2">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row>
    <row r="466" spans="1:27" ht="10.5" customHeight="1" x14ac:dyDescent="0.2">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row>
    <row r="467" spans="1:27" ht="10.5" customHeight="1" x14ac:dyDescent="0.2">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row>
    <row r="468" spans="1:27" ht="10.5" customHeight="1" x14ac:dyDescent="0.2">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row>
    <row r="469" spans="1:27" ht="10.5" customHeight="1" x14ac:dyDescent="0.2">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row>
    <row r="470" spans="1:27" ht="10.5" customHeight="1" x14ac:dyDescent="0.2">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row>
    <row r="471" spans="1:27" ht="10.5" customHeight="1" x14ac:dyDescent="0.2">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row>
    <row r="472" spans="1:27" ht="10.5" customHeight="1" x14ac:dyDescent="0.2">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row>
    <row r="473" spans="1:27" ht="10.5" customHeight="1" x14ac:dyDescent="0.2">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row>
    <row r="474" spans="1:27" ht="10.5" customHeight="1" x14ac:dyDescent="0.2">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row>
    <row r="475" spans="1:27" ht="10.5" customHeight="1" x14ac:dyDescent="0.2">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row>
    <row r="476" spans="1:27" ht="10.5" customHeight="1" x14ac:dyDescent="0.2">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row>
    <row r="477" spans="1:27" ht="10.5" customHeight="1" x14ac:dyDescent="0.2">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row>
    <row r="478" spans="1:27" ht="10.5" customHeight="1" x14ac:dyDescent="0.2">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row>
    <row r="479" spans="1:27" ht="10.5" customHeight="1" x14ac:dyDescent="0.2">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row>
    <row r="480" spans="1:27" ht="10.5" customHeight="1" x14ac:dyDescent="0.2">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row>
    <row r="481" spans="1:27" ht="10.5" customHeight="1" x14ac:dyDescent="0.2">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row>
    <row r="482" spans="1:27" ht="10.5" customHeight="1" x14ac:dyDescent="0.2">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row>
    <row r="483" spans="1:27" ht="10.5" customHeight="1" x14ac:dyDescent="0.2">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row>
    <row r="484" spans="1:27" ht="10.5" customHeight="1" x14ac:dyDescent="0.2">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row>
    <row r="485" spans="1:27" ht="10.5" customHeight="1" x14ac:dyDescent="0.2">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row>
    <row r="486" spans="1:27" ht="10.5" customHeight="1" x14ac:dyDescent="0.2">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row>
    <row r="487" spans="1:27" ht="10.5" customHeight="1" x14ac:dyDescent="0.2">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row>
    <row r="488" spans="1:27" ht="10.5" customHeight="1" x14ac:dyDescent="0.2">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row>
    <row r="489" spans="1:27" ht="10.5" customHeight="1" x14ac:dyDescent="0.2">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row>
    <row r="490" spans="1:27" ht="10.5" customHeight="1" x14ac:dyDescent="0.2">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row>
    <row r="491" spans="1:27" ht="10.5" customHeight="1" x14ac:dyDescent="0.2">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row>
    <row r="492" spans="1:27" ht="10.5" customHeight="1" x14ac:dyDescent="0.2">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row>
    <row r="493" spans="1:27" ht="10.5" customHeight="1" x14ac:dyDescent="0.2">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row>
    <row r="494" spans="1:27" ht="10.5" customHeight="1" x14ac:dyDescent="0.2">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row>
    <row r="495" spans="1:27" ht="10.5" customHeight="1" x14ac:dyDescent="0.2">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row>
    <row r="496" spans="1:27" ht="10.5" customHeight="1" x14ac:dyDescent="0.2">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row>
    <row r="497" spans="1:27" ht="10.5" customHeight="1" x14ac:dyDescent="0.2">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row>
    <row r="498" spans="1:27" ht="10.5" customHeight="1" x14ac:dyDescent="0.2">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row>
    <row r="499" spans="1:27" ht="10.5" customHeight="1" x14ac:dyDescent="0.2">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row>
    <row r="500" spans="1:27" ht="10.5" customHeight="1" x14ac:dyDescent="0.2">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row>
    <row r="501" spans="1:27" ht="10.5" customHeight="1" x14ac:dyDescent="0.2">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row>
    <row r="502" spans="1:27" ht="10.5" customHeight="1" x14ac:dyDescent="0.2">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row>
    <row r="503" spans="1:27" ht="10.5" customHeight="1" x14ac:dyDescent="0.2">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row>
    <row r="504" spans="1:27" ht="10.5" customHeight="1" x14ac:dyDescent="0.2">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row>
    <row r="505" spans="1:27" ht="10.5" customHeight="1" x14ac:dyDescent="0.2">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row>
    <row r="506" spans="1:27" ht="10.5" customHeight="1" x14ac:dyDescent="0.2">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row>
    <row r="507" spans="1:27" ht="10.5" customHeight="1" x14ac:dyDescent="0.2">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row>
    <row r="508" spans="1:27" ht="10.5" customHeight="1" x14ac:dyDescent="0.2">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row>
    <row r="509" spans="1:27" ht="10.5" customHeight="1" x14ac:dyDescent="0.2">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row>
    <row r="510" spans="1:27" ht="10.5" customHeight="1" x14ac:dyDescent="0.2">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row>
    <row r="511" spans="1:27" ht="10.5" customHeight="1" x14ac:dyDescent="0.2">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row>
    <row r="512" spans="1:27" ht="10.5" customHeight="1" x14ac:dyDescent="0.2">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row>
    <row r="513" spans="1:27" ht="10.5" customHeight="1" x14ac:dyDescent="0.2">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row>
    <row r="514" spans="1:27" ht="10.5" customHeight="1" x14ac:dyDescent="0.2">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row>
    <row r="515" spans="1:27" ht="10.5" customHeight="1" x14ac:dyDescent="0.2">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row>
    <row r="516" spans="1:27" ht="10.5" customHeight="1" x14ac:dyDescent="0.2">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row>
    <row r="517" spans="1:27" ht="10.5" customHeight="1" x14ac:dyDescent="0.2">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row>
    <row r="518" spans="1:27" ht="10.5" customHeight="1" x14ac:dyDescent="0.2">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row>
    <row r="519" spans="1:27" ht="10.5" customHeight="1" x14ac:dyDescent="0.2">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row>
    <row r="520" spans="1:27" ht="10.5" customHeight="1" x14ac:dyDescent="0.2">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row>
    <row r="521" spans="1:27" ht="10.5" customHeight="1" x14ac:dyDescent="0.2">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row>
    <row r="522" spans="1:27" ht="10.5" customHeight="1" x14ac:dyDescent="0.2">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row>
    <row r="523" spans="1:27" ht="10.5" customHeight="1" x14ac:dyDescent="0.2">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row>
    <row r="524" spans="1:27" ht="10.5" customHeight="1" x14ac:dyDescent="0.2">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row>
    <row r="525" spans="1:27" ht="10.5" customHeight="1" x14ac:dyDescent="0.2">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row>
    <row r="526" spans="1:27" ht="10.5" customHeight="1" x14ac:dyDescent="0.2">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row>
    <row r="527" spans="1:27" ht="10.5" customHeight="1" x14ac:dyDescent="0.2">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row>
    <row r="528" spans="1:27" ht="10.5" customHeight="1" x14ac:dyDescent="0.2">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row>
    <row r="529" spans="1:27" ht="10.5" customHeight="1" x14ac:dyDescent="0.2">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row>
    <row r="530" spans="1:27" ht="10.5" customHeight="1" x14ac:dyDescent="0.2">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row>
    <row r="531" spans="1:27" ht="10.5" customHeight="1" x14ac:dyDescent="0.2">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row>
    <row r="532" spans="1:27" ht="10.5" customHeight="1" x14ac:dyDescent="0.2">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row>
    <row r="533" spans="1:27" ht="10.5" customHeight="1" x14ac:dyDescent="0.2">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row>
    <row r="534" spans="1:27" ht="10.5" customHeight="1" x14ac:dyDescent="0.2">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row>
    <row r="535" spans="1:27" ht="10.5" customHeight="1" x14ac:dyDescent="0.2">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row>
    <row r="536" spans="1:27" ht="10.5" customHeight="1" x14ac:dyDescent="0.2">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row>
    <row r="537" spans="1:27" ht="10.5" customHeight="1" x14ac:dyDescent="0.2">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row>
    <row r="538" spans="1:27" ht="10.5" customHeight="1" x14ac:dyDescent="0.2">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row>
    <row r="539" spans="1:27" ht="10.5" customHeight="1" x14ac:dyDescent="0.2">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row>
    <row r="540" spans="1:27" ht="10.5" customHeight="1" x14ac:dyDescent="0.2">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row>
    <row r="541" spans="1:27" ht="10.5" customHeight="1" x14ac:dyDescent="0.2">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row>
    <row r="542" spans="1:27" ht="10.5" customHeight="1" x14ac:dyDescent="0.2">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row>
    <row r="543" spans="1:27" ht="10.5" customHeight="1" x14ac:dyDescent="0.2">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row>
    <row r="544" spans="1:27" ht="10.5" customHeight="1" x14ac:dyDescent="0.2">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row>
    <row r="545" spans="1:27" ht="10.5" customHeight="1" x14ac:dyDescent="0.2">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row>
    <row r="546" spans="1:27" ht="10.5" customHeight="1" x14ac:dyDescent="0.2">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row>
    <row r="547" spans="1:27" ht="10.5" customHeight="1" x14ac:dyDescent="0.2">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row>
    <row r="548" spans="1:27" ht="10.5" customHeight="1" x14ac:dyDescent="0.2">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row>
    <row r="549" spans="1:27" ht="10.5" customHeight="1" x14ac:dyDescent="0.2">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row>
    <row r="550" spans="1:27" ht="10.5" customHeight="1" x14ac:dyDescent="0.2">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row>
    <row r="551" spans="1:27" ht="10.5" customHeight="1" x14ac:dyDescent="0.2">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row>
    <row r="552" spans="1:27" ht="10.5" customHeight="1" x14ac:dyDescent="0.2">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c r="AA552" s="9"/>
    </row>
    <row r="553" spans="1:27" ht="10.5" customHeight="1" x14ac:dyDescent="0.2">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c r="AA553" s="9"/>
    </row>
    <row r="554" spans="1:27" ht="10.5" customHeight="1" x14ac:dyDescent="0.2">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c r="AA554" s="9"/>
    </row>
    <row r="555" spans="1:27" ht="10.5" customHeight="1" x14ac:dyDescent="0.2">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c r="AA555" s="9"/>
    </row>
    <row r="556" spans="1:27" ht="10.5" customHeight="1" x14ac:dyDescent="0.2">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c r="AA556" s="9"/>
    </row>
    <row r="557" spans="1:27" ht="10.5" customHeight="1" x14ac:dyDescent="0.2">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c r="AA557" s="9"/>
    </row>
    <row r="558" spans="1:27" ht="10.5" customHeight="1" x14ac:dyDescent="0.2">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c r="AA558" s="9"/>
    </row>
    <row r="559" spans="1:27" ht="10.5" customHeight="1" x14ac:dyDescent="0.2">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c r="AA559" s="9"/>
    </row>
    <row r="560" spans="1:27" ht="10.5" customHeight="1" x14ac:dyDescent="0.2">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c r="AA560" s="9"/>
    </row>
    <row r="561" spans="1:27" ht="10.5" customHeight="1" x14ac:dyDescent="0.2">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c r="AA561" s="9"/>
    </row>
    <row r="562" spans="1:27" ht="10.5" customHeight="1" x14ac:dyDescent="0.2">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c r="AA562" s="9"/>
    </row>
    <row r="563" spans="1:27" ht="10.5" customHeight="1" x14ac:dyDescent="0.2">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c r="AA563" s="9"/>
    </row>
    <row r="564" spans="1:27" ht="10.5" customHeight="1" x14ac:dyDescent="0.2">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c r="AA564" s="9"/>
    </row>
    <row r="565" spans="1:27" ht="10.5" customHeight="1" x14ac:dyDescent="0.2">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c r="AA565" s="9"/>
    </row>
    <row r="566" spans="1:27" ht="10.5" customHeight="1" x14ac:dyDescent="0.2">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c r="AA566" s="9"/>
    </row>
    <row r="567" spans="1:27" ht="10.5" customHeight="1" x14ac:dyDescent="0.2">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c r="AA567" s="9"/>
    </row>
    <row r="568" spans="1:27" ht="10.5" customHeight="1" x14ac:dyDescent="0.2">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c r="AA568" s="9"/>
    </row>
    <row r="569" spans="1:27" ht="10.5" customHeight="1" x14ac:dyDescent="0.2">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c r="AA569" s="9"/>
    </row>
    <row r="570" spans="1:27" ht="10.5" customHeight="1" x14ac:dyDescent="0.2">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c r="AA570" s="9"/>
    </row>
    <row r="571" spans="1:27" ht="10.5" customHeight="1" x14ac:dyDescent="0.2">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c r="AA571" s="9"/>
    </row>
    <row r="572" spans="1:27" ht="10.5" customHeight="1" x14ac:dyDescent="0.2">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c r="AA572" s="9"/>
    </row>
    <row r="573" spans="1:27" ht="10.5" customHeight="1" x14ac:dyDescent="0.2">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c r="AA573" s="9"/>
    </row>
    <row r="574" spans="1:27" ht="10.5" customHeight="1" x14ac:dyDescent="0.2">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c r="AA574" s="9"/>
    </row>
    <row r="575" spans="1:27" ht="10.5" customHeight="1" x14ac:dyDescent="0.2">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c r="AA575" s="9"/>
    </row>
    <row r="576" spans="1:27" ht="10.5" customHeight="1" x14ac:dyDescent="0.2">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c r="AA576" s="9"/>
    </row>
    <row r="577" spans="1:27" ht="10.5" customHeight="1" x14ac:dyDescent="0.2">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c r="AA577" s="9"/>
    </row>
    <row r="578" spans="1:27" ht="10.5" customHeight="1" x14ac:dyDescent="0.2">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c r="AA578" s="9"/>
    </row>
    <row r="579" spans="1:27" ht="10.5" customHeight="1" x14ac:dyDescent="0.2">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c r="AA579" s="9"/>
    </row>
    <row r="580" spans="1:27" ht="10.5" customHeight="1" x14ac:dyDescent="0.2">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c r="AA580" s="9"/>
    </row>
    <row r="581" spans="1:27" ht="10.5" customHeight="1" x14ac:dyDescent="0.2">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c r="AA581" s="9"/>
    </row>
    <row r="582" spans="1:27" ht="10.5" customHeight="1" x14ac:dyDescent="0.2">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c r="AA582" s="9"/>
    </row>
    <row r="583" spans="1:27" ht="10.5" customHeight="1" x14ac:dyDescent="0.2">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c r="AA583" s="9"/>
    </row>
    <row r="584" spans="1:27" ht="10.5" customHeight="1" x14ac:dyDescent="0.2">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c r="AA584" s="9"/>
    </row>
    <row r="585" spans="1:27" ht="10.5" customHeight="1" x14ac:dyDescent="0.2">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c r="AA585" s="9"/>
    </row>
    <row r="586" spans="1:27" ht="10.5" customHeight="1" x14ac:dyDescent="0.2">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c r="AA586" s="9"/>
    </row>
    <row r="587" spans="1:27" ht="10.5" customHeight="1" x14ac:dyDescent="0.2">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c r="AA587" s="9"/>
    </row>
    <row r="588" spans="1:27" ht="10.5" customHeight="1" x14ac:dyDescent="0.2">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c r="AA588" s="9"/>
    </row>
    <row r="589" spans="1:27" ht="10.5" customHeight="1" x14ac:dyDescent="0.2">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c r="AA589" s="9"/>
    </row>
    <row r="590" spans="1:27" ht="10.5" customHeight="1" x14ac:dyDescent="0.2">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c r="AA590" s="9"/>
    </row>
    <row r="591" spans="1:27" ht="10.5" customHeight="1" x14ac:dyDescent="0.2">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c r="AA591" s="9"/>
    </row>
    <row r="592" spans="1:27" ht="10.5" customHeight="1" x14ac:dyDescent="0.2">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c r="AA592" s="9"/>
    </row>
    <row r="593" spans="1:27" ht="10.5" customHeight="1" x14ac:dyDescent="0.2">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c r="AA593" s="9"/>
    </row>
    <row r="594" spans="1:27" ht="10.5" customHeight="1" x14ac:dyDescent="0.2">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c r="AA594" s="9"/>
    </row>
    <row r="595" spans="1:27" ht="10.5" customHeight="1" x14ac:dyDescent="0.2">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c r="AA595" s="9"/>
    </row>
    <row r="596" spans="1:27" ht="10.5" customHeight="1" x14ac:dyDescent="0.2">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c r="AA596" s="9"/>
    </row>
    <row r="597" spans="1:27" ht="10.5" customHeight="1" x14ac:dyDescent="0.2">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c r="AA597" s="9"/>
    </row>
    <row r="598" spans="1:27" ht="10.5" customHeight="1" x14ac:dyDescent="0.2">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c r="AA598" s="9"/>
    </row>
    <row r="599" spans="1:27" ht="10.5" customHeight="1" x14ac:dyDescent="0.2">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c r="AA599" s="9"/>
    </row>
    <row r="600" spans="1:27" ht="10.5" customHeight="1" x14ac:dyDescent="0.2">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c r="AA600" s="9"/>
    </row>
    <row r="601" spans="1:27" ht="10.5" customHeight="1" x14ac:dyDescent="0.2">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c r="AA601" s="9"/>
    </row>
    <row r="602" spans="1:27" ht="10.5" customHeight="1" x14ac:dyDescent="0.2">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c r="AA602" s="9"/>
    </row>
    <row r="603" spans="1:27" ht="10.5" customHeight="1" x14ac:dyDescent="0.2">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c r="AA603" s="9"/>
    </row>
    <row r="604" spans="1:27" ht="10.5" customHeight="1" x14ac:dyDescent="0.2">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c r="AA604" s="9"/>
    </row>
    <row r="605" spans="1:27" ht="10.5" customHeight="1" x14ac:dyDescent="0.2">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c r="AA605" s="9"/>
    </row>
    <row r="606" spans="1:27" ht="10.5" customHeight="1" x14ac:dyDescent="0.2">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c r="AA606" s="9"/>
    </row>
    <row r="607" spans="1:27" ht="10.5" customHeight="1" x14ac:dyDescent="0.2">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c r="AA607" s="9"/>
    </row>
    <row r="608" spans="1:27" ht="10.5" customHeight="1" x14ac:dyDescent="0.2">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c r="AA608" s="9"/>
    </row>
    <row r="609" spans="1:27" ht="10.5" customHeight="1" x14ac:dyDescent="0.2">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c r="AA609" s="9"/>
    </row>
    <row r="610" spans="1:27" ht="10.5" customHeight="1" x14ac:dyDescent="0.2">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c r="AA610" s="9"/>
    </row>
    <row r="611" spans="1:27" ht="10.5" customHeight="1" x14ac:dyDescent="0.2">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c r="AA611" s="9"/>
    </row>
    <row r="612" spans="1:27" ht="10.5" customHeight="1" x14ac:dyDescent="0.2">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c r="AA612" s="9"/>
    </row>
    <row r="613" spans="1:27" ht="10.5" customHeight="1" x14ac:dyDescent="0.2">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c r="AA613" s="9"/>
    </row>
    <row r="614" spans="1:27" ht="10.5" customHeight="1" x14ac:dyDescent="0.2">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c r="AA614" s="9"/>
    </row>
    <row r="615" spans="1:27" ht="10.5" customHeight="1" x14ac:dyDescent="0.2">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c r="AA615" s="9"/>
    </row>
    <row r="616" spans="1:27" ht="10.5" customHeight="1" x14ac:dyDescent="0.2">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c r="AA616" s="9"/>
    </row>
    <row r="617" spans="1:27" ht="10.5" customHeight="1" x14ac:dyDescent="0.2">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c r="AA617" s="9"/>
    </row>
    <row r="618" spans="1:27" ht="10.5" customHeight="1" x14ac:dyDescent="0.2">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c r="AA618" s="9"/>
    </row>
    <row r="619" spans="1:27" ht="10.5" customHeight="1" x14ac:dyDescent="0.2">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c r="AA619" s="9"/>
    </row>
    <row r="620" spans="1:27" ht="10.5" customHeight="1" x14ac:dyDescent="0.2">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c r="AA620" s="9"/>
    </row>
    <row r="621" spans="1:27" ht="10.5" customHeight="1" x14ac:dyDescent="0.2">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c r="AA621" s="9"/>
    </row>
    <row r="622" spans="1:27" ht="10.5" customHeight="1" x14ac:dyDescent="0.2">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c r="AA622" s="9"/>
    </row>
    <row r="623" spans="1:27" ht="10.5" customHeight="1" x14ac:dyDescent="0.2">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c r="AA623" s="9"/>
    </row>
    <row r="624" spans="1:27" ht="10.5" customHeight="1" x14ac:dyDescent="0.2">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c r="AA624" s="9"/>
    </row>
    <row r="625" spans="1:27" ht="10.5" customHeight="1" x14ac:dyDescent="0.2">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c r="AA625" s="9"/>
    </row>
    <row r="626" spans="1:27" ht="10.5" customHeight="1" x14ac:dyDescent="0.2">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c r="AA626" s="9"/>
    </row>
    <row r="627" spans="1:27" ht="10.5" customHeight="1" x14ac:dyDescent="0.2">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c r="AA627" s="9"/>
    </row>
    <row r="628" spans="1:27" ht="10.5" customHeight="1" x14ac:dyDescent="0.2">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c r="AA628" s="9"/>
    </row>
    <row r="629" spans="1:27" ht="10.5" customHeight="1" x14ac:dyDescent="0.2">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c r="AA629" s="9"/>
    </row>
    <row r="630" spans="1:27" ht="10.5" customHeight="1" x14ac:dyDescent="0.2">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c r="AA630" s="9"/>
    </row>
    <row r="631" spans="1:27" ht="10.5" customHeight="1" x14ac:dyDescent="0.2">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c r="AA631" s="9"/>
    </row>
    <row r="632" spans="1:27" ht="10.5" customHeight="1" x14ac:dyDescent="0.2">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c r="AA632" s="9"/>
    </row>
    <row r="633" spans="1:27" ht="10.5" customHeight="1" x14ac:dyDescent="0.2">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c r="AA633" s="9"/>
    </row>
    <row r="634" spans="1:27" ht="10.5" customHeight="1" x14ac:dyDescent="0.2">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c r="AA634" s="9"/>
    </row>
    <row r="635" spans="1:27" ht="10.5" customHeight="1" x14ac:dyDescent="0.2">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c r="AA635" s="9"/>
    </row>
    <row r="636" spans="1:27" ht="10.5" customHeight="1" x14ac:dyDescent="0.2">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c r="AA636" s="9"/>
    </row>
    <row r="637" spans="1:27" ht="10.5" customHeight="1" x14ac:dyDescent="0.2">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c r="AA637" s="9"/>
    </row>
    <row r="638" spans="1:27" ht="10.5" customHeight="1" x14ac:dyDescent="0.2">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c r="AA638" s="9"/>
    </row>
    <row r="639" spans="1:27" ht="10.5" customHeight="1" x14ac:dyDescent="0.2">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c r="AA639" s="9"/>
    </row>
    <row r="640" spans="1:27" ht="10.5" customHeight="1" x14ac:dyDescent="0.2">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c r="AA640" s="9"/>
    </row>
    <row r="641" spans="1:27" ht="10.5" customHeight="1" x14ac:dyDescent="0.2">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c r="AA641" s="9"/>
    </row>
    <row r="642" spans="1:27" ht="10.5" customHeight="1" x14ac:dyDescent="0.2">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c r="AA642" s="9"/>
    </row>
    <row r="643" spans="1:27" ht="10.5" customHeight="1" x14ac:dyDescent="0.2">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c r="AA643" s="9"/>
    </row>
    <row r="644" spans="1:27" ht="10.5" customHeight="1" x14ac:dyDescent="0.2">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c r="AA644" s="9"/>
    </row>
    <row r="645" spans="1:27" ht="10.5" customHeight="1" x14ac:dyDescent="0.2">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c r="AA645" s="9"/>
    </row>
    <row r="646" spans="1:27" ht="10.5" customHeight="1" x14ac:dyDescent="0.2">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c r="AA646" s="9"/>
    </row>
    <row r="647" spans="1:27" ht="10.5" customHeight="1" x14ac:dyDescent="0.2">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c r="AA647" s="9"/>
    </row>
    <row r="648" spans="1:27" ht="10.5" customHeight="1" x14ac:dyDescent="0.2">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c r="AA648" s="9"/>
    </row>
    <row r="649" spans="1:27" ht="10.5" customHeight="1" x14ac:dyDescent="0.2">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c r="AA649" s="9"/>
    </row>
    <row r="650" spans="1:27" ht="10.5" customHeight="1" x14ac:dyDescent="0.2">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c r="AA650" s="9"/>
    </row>
    <row r="651" spans="1:27" ht="10.5" customHeight="1" x14ac:dyDescent="0.2">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c r="AA651" s="9"/>
    </row>
    <row r="652" spans="1:27" ht="10.5" customHeight="1" x14ac:dyDescent="0.2">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c r="AA652" s="9"/>
    </row>
    <row r="653" spans="1:27" ht="10.5" customHeight="1" x14ac:dyDescent="0.2">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c r="AA653" s="9"/>
    </row>
    <row r="654" spans="1:27" ht="10.5" customHeight="1" x14ac:dyDescent="0.2">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c r="AA654" s="9"/>
    </row>
    <row r="655" spans="1:27" ht="10.5" customHeight="1" x14ac:dyDescent="0.2">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c r="AA655" s="9"/>
    </row>
    <row r="656" spans="1:27" ht="10.5" customHeight="1" x14ac:dyDescent="0.2">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c r="AA656" s="9"/>
    </row>
    <row r="657" spans="1:27" ht="10.5" customHeight="1" x14ac:dyDescent="0.2">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c r="AA657" s="9"/>
    </row>
    <row r="658" spans="1:27" ht="10.5" customHeight="1" x14ac:dyDescent="0.2">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c r="AA658" s="9"/>
    </row>
    <row r="659" spans="1:27" ht="10.5" customHeight="1" x14ac:dyDescent="0.2">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c r="AA659" s="9"/>
    </row>
    <row r="660" spans="1:27" ht="10.5" customHeight="1" x14ac:dyDescent="0.2">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c r="AA660" s="9"/>
    </row>
    <row r="661" spans="1:27" ht="10.5" customHeight="1" x14ac:dyDescent="0.2">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c r="AA661" s="9"/>
    </row>
    <row r="662" spans="1:27" ht="10.5" customHeight="1" x14ac:dyDescent="0.2">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c r="AA662" s="9"/>
    </row>
    <row r="663" spans="1:27" ht="10.5" customHeight="1" x14ac:dyDescent="0.2">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c r="AA663" s="9"/>
    </row>
    <row r="664" spans="1:27" ht="10.5" customHeight="1" x14ac:dyDescent="0.2">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c r="AA664" s="9"/>
    </row>
    <row r="665" spans="1:27" ht="10.5" customHeight="1" x14ac:dyDescent="0.2">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c r="AA665" s="9"/>
    </row>
    <row r="666" spans="1:27" ht="10.5" customHeight="1" x14ac:dyDescent="0.2">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c r="AA666" s="9"/>
    </row>
    <row r="667" spans="1:27" ht="10.5" customHeight="1" x14ac:dyDescent="0.2">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c r="AA667" s="9"/>
    </row>
    <row r="668" spans="1:27" ht="10.5" customHeight="1" x14ac:dyDescent="0.2">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c r="AA668" s="9"/>
    </row>
    <row r="669" spans="1:27" ht="10.5" customHeight="1" x14ac:dyDescent="0.2">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c r="AA669" s="9"/>
    </row>
    <row r="670" spans="1:27" ht="10.5" customHeight="1" x14ac:dyDescent="0.2">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c r="AA670" s="9"/>
    </row>
    <row r="671" spans="1:27" ht="10.5" customHeight="1" x14ac:dyDescent="0.2">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c r="AA671" s="9"/>
    </row>
    <row r="672" spans="1:27" ht="10.5" customHeight="1" x14ac:dyDescent="0.2">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c r="AA672" s="9"/>
    </row>
    <row r="673" spans="1:27" ht="10.5" customHeight="1" x14ac:dyDescent="0.2">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c r="AA673" s="9"/>
    </row>
    <row r="674" spans="1:27" ht="10.5" customHeight="1" x14ac:dyDescent="0.2">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c r="AA674" s="9"/>
    </row>
    <row r="675" spans="1:27" ht="10.5" customHeight="1" x14ac:dyDescent="0.2">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c r="AA675" s="9"/>
    </row>
    <row r="676" spans="1:27" ht="10.5" customHeight="1" x14ac:dyDescent="0.2">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c r="AA676" s="9"/>
    </row>
    <row r="677" spans="1:27" ht="10.5" customHeight="1" x14ac:dyDescent="0.2">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c r="AA677" s="9"/>
    </row>
    <row r="678" spans="1:27" ht="10.5" customHeight="1" x14ac:dyDescent="0.2">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c r="AA678" s="9"/>
    </row>
    <row r="679" spans="1:27" ht="10.5" customHeight="1" x14ac:dyDescent="0.2">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c r="AA679" s="9"/>
    </row>
    <row r="680" spans="1:27" ht="10.5" customHeight="1" x14ac:dyDescent="0.2">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c r="AA680" s="9"/>
    </row>
    <row r="681" spans="1:27" ht="10.5" customHeight="1" x14ac:dyDescent="0.2">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c r="AA681" s="9"/>
    </row>
    <row r="682" spans="1:27" ht="10.5" customHeight="1" x14ac:dyDescent="0.2">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c r="AA682" s="9"/>
    </row>
    <row r="683" spans="1:27" ht="10.5" customHeight="1" x14ac:dyDescent="0.2">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c r="AA683" s="9"/>
    </row>
    <row r="684" spans="1:27" ht="10.5" customHeight="1" x14ac:dyDescent="0.2">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c r="AA684" s="9"/>
    </row>
    <row r="685" spans="1:27" ht="10.5" customHeight="1" x14ac:dyDescent="0.2">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c r="AA685" s="9"/>
    </row>
    <row r="686" spans="1:27" ht="10.5" customHeight="1" x14ac:dyDescent="0.2">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c r="AA686" s="9"/>
    </row>
    <row r="687" spans="1:27" ht="10.5" customHeight="1" x14ac:dyDescent="0.2">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c r="AA687" s="9"/>
    </row>
    <row r="688" spans="1:27" ht="10.5" customHeight="1" x14ac:dyDescent="0.2">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c r="AA688" s="9"/>
    </row>
    <row r="689" spans="1:27" ht="10.5" customHeight="1" x14ac:dyDescent="0.2">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c r="AA689" s="9"/>
    </row>
    <row r="690" spans="1:27" ht="10.5" customHeight="1" x14ac:dyDescent="0.2">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c r="AA690" s="9"/>
    </row>
    <row r="691" spans="1:27" ht="10.5" customHeight="1" x14ac:dyDescent="0.2">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c r="AA691" s="9"/>
    </row>
    <row r="692" spans="1:27" ht="10.5" customHeight="1" x14ac:dyDescent="0.2">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c r="AA692" s="9"/>
    </row>
    <row r="693" spans="1:27" ht="10.5" customHeight="1" x14ac:dyDescent="0.2">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c r="AA693" s="9"/>
    </row>
    <row r="694" spans="1:27" ht="10.5" customHeight="1" x14ac:dyDescent="0.2">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c r="AA694" s="9"/>
    </row>
    <row r="695" spans="1:27" ht="10.5" customHeight="1" x14ac:dyDescent="0.2">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c r="AA695" s="9"/>
    </row>
    <row r="696" spans="1:27" ht="10.5" customHeight="1" x14ac:dyDescent="0.2">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c r="AA696" s="9"/>
    </row>
    <row r="697" spans="1:27" ht="10.5" customHeight="1" x14ac:dyDescent="0.2">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c r="AA697" s="9"/>
    </row>
    <row r="698" spans="1:27" ht="10.5" customHeight="1" x14ac:dyDescent="0.2">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c r="AA698" s="9"/>
    </row>
    <row r="699" spans="1:27" ht="10.5" customHeight="1" x14ac:dyDescent="0.2">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c r="AA699" s="9"/>
    </row>
    <row r="700" spans="1:27" ht="10.5" customHeight="1" x14ac:dyDescent="0.2">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c r="AA700" s="9"/>
    </row>
    <row r="701" spans="1:27" ht="10.5" customHeight="1" x14ac:dyDescent="0.2">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c r="AA701" s="9"/>
    </row>
    <row r="702" spans="1:27" ht="10.5" customHeight="1" x14ac:dyDescent="0.2">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c r="AA702" s="9"/>
    </row>
    <row r="703" spans="1:27" ht="10.5" customHeight="1" x14ac:dyDescent="0.2">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c r="AA703" s="9"/>
    </row>
    <row r="704" spans="1:27" ht="10.5" customHeight="1" x14ac:dyDescent="0.2">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c r="AA704" s="9"/>
    </row>
    <row r="705" spans="1:27" ht="10.5" customHeight="1" x14ac:dyDescent="0.2">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c r="AA705" s="9"/>
    </row>
    <row r="706" spans="1:27" ht="10.5" customHeight="1" x14ac:dyDescent="0.2">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c r="AA706" s="9"/>
    </row>
    <row r="707" spans="1:27" ht="10.5" customHeight="1" x14ac:dyDescent="0.2">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c r="AA707" s="9"/>
    </row>
    <row r="708" spans="1:27" ht="10.5" customHeight="1" x14ac:dyDescent="0.2">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c r="AA708" s="9"/>
    </row>
    <row r="709" spans="1:27" ht="10.5" customHeight="1" x14ac:dyDescent="0.2">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c r="AA709" s="9"/>
    </row>
    <row r="710" spans="1:27" ht="10.5" customHeight="1" x14ac:dyDescent="0.2">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c r="AA710" s="9"/>
    </row>
    <row r="711" spans="1:27" ht="10.5" customHeight="1" x14ac:dyDescent="0.2">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c r="AA711" s="9"/>
    </row>
    <row r="712" spans="1:27" ht="10.5" customHeight="1" x14ac:dyDescent="0.2">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c r="AA712" s="9"/>
    </row>
    <row r="713" spans="1:27" ht="10.5" customHeight="1" x14ac:dyDescent="0.2">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c r="AA713" s="9"/>
    </row>
    <row r="714" spans="1:27" ht="10.5" customHeight="1" x14ac:dyDescent="0.2">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c r="AA714" s="9"/>
    </row>
    <row r="715" spans="1:27" ht="10.5" customHeight="1" x14ac:dyDescent="0.2">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c r="AA715" s="9"/>
    </row>
    <row r="716" spans="1:27" ht="10.5" customHeight="1" x14ac:dyDescent="0.2">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c r="AA716" s="9"/>
    </row>
    <row r="717" spans="1:27" ht="10.5" customHeight="1" x14ac:dyDescent="0.2">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c r="AA717" s="9"/>
    </row>
    <row r="718" spans="1:27" ht="10.5" customHeight="1" x14ac:dyDescent="0.2">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c r="AA718" s="9"/>
    </row>
    <row r="719" spans="1:27" ht="10.5" customHeight="1" x14ac:dyDescent="0.2">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c r="AA719" s="9"/>
    </row>
    <row r="720" spans="1:27" ht="10.5" customHeight="1" x14ac:dyDescent="0.2">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c r="AA720" s="9"/>
    </row>
    <row r="721" spans="1:27" ht="10.5" customHeight="1" x14ac:dyDescent="0.2">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c r="AA721" s="9"/>
    </row>
    <row r="722" spans="1:27" ht="10.5" customHeight="1" x14ac:dyDescent="0.2">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c r="AA722" s="9"/>
    </row>
    <row r="723" spans="1:27" ht="10.5" customHeight="1" x14ac:dyDescent="0.2">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c r="AA723" s="9"/>
    </row>
    <row r="724" spans="1:27" ht="10.5" customHeight="1" x14ac:dyDescent="0.2">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c r="AA724" s="9"/>
    </row>
    <row r="725" spans="1:27" ht="10.5" customHeight="1" x14ac:dyDescent="0.2">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c r="AA725" s="9"/>
    </row>
    <row r="726" spans="1:27" ht="10.5" customHeight="1" x14ac:dyDescent="0.2">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c r="AA726" s="9"/>
    </row>
    <row r="727" spans="1:27" ht="10.5" customHeight="1" x14ac:dyDescent="0.2">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c r="AA727" s="9"/>
    </row>
    <row r="728" spans="1:27" ht="10.5" customHeight="1" x14ac:dyDescent="0.2">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c r="AA728" s="9"/>
    </row>
    <row r="729" spans="1:27" ht="10.5" customHeight="1" x14ac:dyDescent="0.2">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c r="AA729" s="9"/>
    </row>
    <row r="730" spans="1:27" ht="10.5" customHeight="1" x14ac:dyDescent="0.2">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c r="AA730" s="9"/>
    </row>
    <row r="731" spans="1:27" ht="10.5" customHeight="1" x14ac:dyDescent="0.2">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c r="AA731" s="9"/>
    </row>
    <row r="732" spans="1:27" ht="10.5" customHeight="1" x14ac:dyDescent="0.2">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c r="AA732" s="9"/>
    </row>
    <row r="733" spans="1:27" ht="10.5" customHeight="1" x14ac:dyDescent="0.2">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c r="AA733" s="9"/>
    </row>
    <row r="734" spans="1:27" ht="10.5" customHeight="1" x14ac:dyDescent="0.2">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c r="AA734" s="9"/>
    </row>
    <row r="735" spans="1:27" ht="10.5" customHeight="1" x14ac:dyDescent="0.2">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c r="AA735" s="9"/>
    </row>
    <row r="736" spans="1:27" ht="10.5" customHeight="1" x14ac:dyDescent="0.2">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c r="AA736" s="9"/>
    </row>
    <row r="737" spans="1:27" ht="10.5" customHeight="1" x14ac:dyDescent="0.2">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c r="AA737" s="9"/>
    </row>
    <row r="738" spans="1:27" ht="10.5" customHeight="1" x14ac:dyDescent="0.2">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c r="AA738" s="9"/>
    </row>
    <row r="739" spans="1:27" ht="10.5" customHeight="1" x14ac:dyDescent="0.2">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c r="AA739" s="9"/>
    </row>
    <row r="740" spans="1:27" ht="10.5" customHeight="1" x14ac:dyDescent="0.2">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c r="AA740" s="9"/>
    </row>
    <row r="741" spans="1:27" ht="10.5" customHeight="1" x14ac:dyDescent="0.2">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c r="AA741" s="9"/>
    </row>
    <row r="742" spans="1:27" ht="10.5" customHeight="1" x14ac:dyDescent="0.2">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c r="AA742" s="9"/>
    </row>
    <row r="743" spans="1:27" ht="10.5" customHeight="1" x14ac:dyDescent="0.2">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c r="AA743" s="9"/>
    </row>
    <row r="744" spans="1:27" ht="10.5" customHeight="1" x14ac:dyDescent="0.2">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c r="AA744" s="9"/>
    </row>
    <row r="745" spans="1:27" ht="10.5" customHeight="1" x14ac:dyDescent="0.2">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c r="AA745" s="9"/>
    </row>
    <row r="746" spans="1:27" ht="10.5" customHeight="1" x14ac:dyDescent="0.2">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c r="AA746" s="9"/>
    </row>
    <row r="747" spans="1:27" ht="10.5" customHeight="1" x14ac:dyDescent="0.2">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c r="AA747" s="9"/>
    </row>
    <row r="748" spans="1:27" ht="10.5" customHeight="1" x14ac:dyDescent="0.2">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c r="AA748" s="9"/>
    </row>
    <row r="749" spans="1:27" ht="10.5" customHeight="1" x14ac:dyDescent="0.2">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c r="AA749" s="9"/>
    </row>
    <row r="750" spans="1:27" ht="10.5" customHeight="1" x14ac:dyDescent="0.2">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c r="AA750" s="9"/>
    </row>
    <row r="751" spans="1:27" ht="10.5" customHeight="1" x14ac:dyDescent="0.2">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c r="AA751" s="9"/>
    </row>
    <row r="752" spans="1:27" ht="10.5" customHeight="1" x14ac:dyDescent="0.2">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c r="AA752" s="9"/>
    </row>
    <row r="753" spans="1:27" ht="10.5" customHeight="1" x14ac:dyDescent="0.2">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c r="AA753" s="9"/>
    </row>
    <row r="754" spans="1:27" ht="10.5" customHeight="1" x14ac:dyDescent="0.2">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c r="AA754" s="9"/>
    </row>
    <row r="755" spans="1:27" ht="10.5" customHeight="1" x14ac:dyDescent="0.2">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c r="AA755" s="9"/>
    </row>
    <row r="756" spans="1:27" ht="10.5" customHeight="1" x14ac:dyDescent="0.2">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c r="AA756" s="9"/>
    </row>
    <row r="757" spans="1:27" ht="10.5" customHeight="1" x14ac:dyDescent="0.2">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c r="AA757" s="9"/>
    </row>
    <row r="758" spans="1:27" ht="10.5" customHeight="1" x14ac:dyDescent="0.2">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c r="AA758" s="9"/>
    </row>
    <row r="759" spans="1:27" ht="10.5" customHeight="1" x14ac:dyDescent="0.2">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c r="AA759" s="9"/>
    </row>
    <row r="760" spans="1:27" ht="10.5" customHeight="1" x14ac:dyDescent="0.2">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c r="AA760" s="9"/>
    </row>
    <row r="761" spans="1:27" ht="10.5" customHeight="1" x14ac:dyDescent="0.2">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c r="AA761" s="9"/>
    </row>
    <row r="762" spans="1:27" ht="10.5" customHeight="1" x14ac:dyDescent="0.2">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c r="AA762" s="9"/>
    </row>
    <row r="763" spans="1:27" ht="10.5" customHeight="1" x14ac:dyDescent="0.2">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c r="AA763" s="9"/>
    </row>
    <row r="764" spans="1:27" ht="10.5" customHeight="1" x14ac:dyDescent="0.2">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c r="AA764" s="9"/>
    </row>
    <row r="765" spans="1:27" ht="10.5" customHeight="1" x14ac:dyDescent="0.2">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c r="AA765" s="9"/>
    </row>
    <row r="766" spans="1:27" ht="10.5" customHeight="1" x14ac:dyDescent="0.2">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c r="AA766" s="9"/>
    </row>
    <row r="767" spans="1:27" ht="10.5" customHeight="1" x14ac:dyDescent="0.2">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c r="AA767" s="9"/>
    </row>
    <row r="768" spans="1:27" ht="10.5" customHeight="1" x14ac:dyDescent="0.2">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c r="AA768" s="9"/>
    </row>
    <row r="769" spans="1:27" ht="10.5" customHeight="1" x14ac:dyDescent="0.2">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c r="AA769" s="9"/>
    </row>
    <row r="770" spans="1:27" ht="10.5" customHeight="1" x14ac:dyDescent="0.2">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c r="AA770" s="9"/>
    </row>
    <row r="771" spans="1:27" ht="10.5" customHeight="1" x14ac:dyDescent="0.2">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c r="AA771" s="9"/>
    </row>
    <row r="772" spans="1:27" ht="10.5" customHeight="1" x14ac:dyDescent="0.2">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c r="AA772" s="9"/>
    </row>
    <row r="773" spans="1:27" ht="10.5" customHeight="1" x14ac:dyDescent="0.2">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c r="AA773" s="9"/>
    </row>
    <row r="774" spans="1:27" ht="10.5" customHeight="1" x14ac:dyDescent="0.2">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c r="AA774" s="9"/>
    </row>
    <row r="775" spans="1:27" ht="10.5" customHeight="1" x14ac:dyDescent="0.2">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c r="AA775" s="9"/>
    </row>
    <row r="776" spans="1:27" ht="10.5" customHeight="1" x14ac:dyDescent="0.2">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c r="AA776" s="9"/>
    </row>
    <row r="777" spans="1:27" ht="10.5" customHeight="1" x14ac:dyDescent="0.2">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c r="AA777" s="9"/>
    </row>
    <row r="778" spans="1:27" ht="10.5" customHeight="1" x14ac:dyDescent="0.2">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c r="AA778" s="9"/>
    </row>
    <row r="779" spans="1:27" ht="10.5" customHeight="1" x14ac:dyDescent="0.2">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c r="AA779" s="9"/>
    </row>
    <row r="780" spans="1:27" ht="10.5" customHeight="1" x14ac:dyDescent="0.2">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c r="AA780" s="9"/>
    </row>
    <row r="781" spans="1:27" ht="10.5" customHeight="1" x14ac:dyDescent="0.2">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c r="AA781" s="9"/>
    </row>
    <row r="782" spans="1:27" ht="10.5" customHeight="1" x14ac:dyDescent="0.2">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c r="AA782" s="9"/>
    </row>
    <row r="783" spans="1:27" ht="10.5" customHeight="1" x14ac:dyDescent="0.2">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c r="AA783" s="9"/>
    </row>
    <row r="784" spans="1:27" ht="10.5" customHeight="1" x14ac:dyDescent="0.2">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c r="AA784" s="9"/>
    </row>
    <row r="785" spans="1:27" ht="10.5" customHeight="1" x14ac:dyDescent="0.2">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c r="AA785" s="9"/>
    </row>
    <row r="786" spans="1:27" ht="10.5" customHeight="1" x14ac:dyDescent="0.2">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c r="AA786" s="9"/>
    </row>
    <row r="787" spans="1:27" ht="10.5" customHeight="1" x14ac:dyDescent="0.2">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c r="AA787" s="9"/>
    </row>
    <row r="788" spans="1:27" ht="10.5" customHeight="1" x14ac:dyDescent="0.2">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c r="AA788" s="9"/>
    </row>
    <row r="789" spans="1:27" ht="10.5" customHeight="1" x14ac:dyDescent="0.2">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c r="AA789" s="9"/>
    </row>
    <row r="790" spans="1:27" ht="10.5" customHeight="1" x14ac:dyDescent="0.2">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c r="AA790" s="9"/>
    </row>
    <row r="791" spans="1:27" ht="10.5" customHeight="1" x14ac:dyDescent="0.2">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c r="AA791" s="9"/>
    </row>
    <row r="792" spans="1:27" ht="10.5" customHeight="1" x14ac:dyDescent="0.2">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c r="AA792" s="9"/>
    </row>
    <row r="793" spans="1:27" ht="10.5" customHeight="1" x14ac:dyDescent="0.2">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c r="AA793" s="9"/>
    </row>
    <row r="794" spans="1:27" ht="10.5" customHeight="1" x14ac:dyDescent="0.2">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c r="AA794" s="9"/>
    </row>
    <row r="795" spans="1:27" ht="10.5" customHeight="1" x14ac:dyDescent="0.2">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c r="AA795" s="9"/>
    </row>
    <row r="796" spans="1:27" ht="10.5" customHeight="1" x14ac:dyDescent="0.2">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c r="AA796" s="9"/>
    </row>
    <row r="797" spans="1:27" ht="10.5" customHeight="1" x14ac:dyDescent="0.2">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c r="AA797" s="9"/>
    </row>
    <row r="798" spans="1:27" ht="10.5" customHeight="1" x14ac:dyDescent="0.2">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c r="AA798" s="9"/>
    </row>
    <row r="799" spans="1:27" ht="10.5" customHeight="1" x14ac:dyDescent="0.2">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c r="AA799" s="9"/>
    </row>
    <row r="800" spans="1:27" ht="10.5" customHeight="1" x14ac:dyDescent="0.2">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c r="AA800" s="9"/>
    </row>
    <row r="801" spans="1:27" ht="10.5" customHeight="1" x14ac:dyDescent="0.2">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c r="AA801" s="9"/>
    </row>
    <row r="802" spans="1:27" ht="10.5" customHeight="1" x14ac:dyDescent="0.2">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c r="AA802" s="9"/>
    </row>
    <row r="803" spans="1:27" ht="10.5" customHeight="1" x14ac:dyDescent="0.2">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c r="AA803" s="9"/>
    </row>
    <row r="804" spans="1:27" ht="10.5" customHeight="1" x14ac:dyDescent="0.2">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c r="AA804" s="9"/>
    </row>
    <row r="805" spans="1:27" ht="10.5" customHeight="1" x14ac:dyDescent="0.2">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c r="AA805" s="9"/>
    </row>
    <row r="806" spans="1:27" ht="10.5" customHeight="1" x14ac:dyDescent="0.2">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c r="AA806" s="9"/>
    </row>
    <row r="807" spans="1:27" ht="10.5" customHeight="1" x14ac:dyDescent="0.2">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c r="AA807" s="9"/>
    </row>
    <row r="808" spans="1:27" ht="10.5" customHeight="1" x14ac:dyDescent="0.2">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c r="AA808" s="9"/>
    </row>
    <row r="809" spans="1:27" ht="10.5" customHeight="1" x14ac:dyDescent="0.2">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c r="AA809" s="9"/>
    </row>
    <row r="810" spans="1:27" ht="10.5" customHeight="1" x14ac:dyDescent="0.2">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c r="AA810" s="9"/>
    </row>
    <row r="811" spans="1:27" ht="10.5" customHeight="1" x14ac:dyDescent="0.2">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c r="AA811" s="9"/>
    </row>
    <row r="812" spans="1:27" ht="10.5" customHeight="1" x14ac:dyDescent="0.2">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c r="AA812" s="9"/>
    </row>
    <row r="813" spans="1:27" ht="10.5" customHeight="1" x14ac:dyDescent="0.2">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c r="AA813" s="9"/>
    </row>
    <row r="814" spans="1:27" ht="10.5" customHeight="1" x14ac:dyDescent="0.2">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c r="AA814" s="9"/>
    </row>
    <row r="815" spans="1:27" ht="10.5" customHeight="1" x14ac:dyDescent="0.2">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c r="AA815" s="9"/>
    </row>
    <row r="816" spans="1:27" ht="10.5" customHeight="1" x14ac:dyDescent="0.2">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c r="AA816" s="9"/>
    </row>
    <row r="817" spans="1:27" ht="10.5" customHeight="1" x14ac:dyDescent="0.2">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c r="AA817" s="9"/>
    </row>
    <row r="818" spans="1:27" ht="10.5" customHeight="1" x14ac:dyDescent="0.2">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c r="AA818" s="9"/>
    </row>
    <row r="819" spans="1:27" ht="10.5" customHeight="1" x14ac:dyDescent="0.2">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c r="AA819" s="9"/>
    </row>
    <row r="820" spans="1:27" ht="10.5" customHeight="1" x14ac:dyDescent="0.2">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c r="AA820" s="9"/>
    </row>
    <row r="821" spans="1:27" ht="10.5" customHeight="1" x14ac:dyDescent="0.2">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c r="AA821" s="9"/>
    </row>
    <row r="822" spans="1:27" ht="10.5" customHeight="1" x14ac:dyDescent="0.2">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c r="AA822" s="9"/>
    </row>
    <row r="823" spans="1:27" ht="10.5" customHeight="1" x14ac:dyDescent="0.2">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c r="AA823" s="9"/>
    </row>
    <row r="824" spans="1:27" ht="10.5" customHeight="1" x14ac:dyDescent="0.2">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c r="AA824" s="9"/>
    </row>
    <row r="825" spans="1:27" ht="10.5" customHeight="1" x14ac:dyDescent="0.2">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c r="AA825" s="9"/>
    </row>
    <row r="826" spans="1:27" ht="10.5" customHeight="1" x14ac:dyDescent="0.2">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c r="AA826" s="9"/>
    </row>
    <row r="827" spans="1:27" ht="10.5" customHeight="1" x14ac:dyDescent="0.2">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c r="AA827" s="9"/>
    </row>
    <row r="828" spans="1:27" ht="10.5" customHeight="1" x14ac:dyDescent="0.2">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c r="AA828" s="9"/>
    </row>
    <row r="829" spans="1:27" ht="10.5" customHeight="1" x14ac:dyDescent="0.2">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c r="AA829" s="9"/>
    </row>
    <row r="830" spans="1:27" ht="10.5" customHeight="1" x14ac:dyDescent="0.2">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c r="AA830" s="9"/>
    </row>
    <row r="831" spans="1:27" ht="10.5" customHeight="1" x14ac:dyDescent="0.2">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c r="AA831" s="9"/>
    </row>
    <row r="832" spans="1:27" ht="10.5" customHeight="1" x14ac:dyDescent="0.2">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c r="AA832" s="9"/>
    </row>
    <row r="833" spans="1:27" ht="10.5" customHeight="1" x14ac:dyDescent="0.2">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c r="AA833" s="9"/>
    </row>
    <row r="834" spans="1:27" ht="10.5" customHeight="1" x14ac:dyDescent="0.2">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c r="AA834" s="9"/>
    </row>
    <row r="835" spans="1:27" ht="10.5" customHeight="1" x14ac:dyDescent="0.2">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c r="AA835" s="9"/>
    </row>
    <row r="836" spans="1:27" ht="10.5" customHeight="1" x14ac:dyDescent="0.2">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c r="AA836" s="9"/>
    </row>
    <row r="837" spans="1:27" ht="10.5" customHeight="1" x14ac:dyDescent="0.2">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c r="AA837" s="9"/>
    </row>
    <row r="838" spans="1:27" ht="10.5" customHeight="1" x14ac:dyDescent="0.2">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c r="AA838" s="9"/>
    </row>
    <row r="839" spans="1:27" ht="10.5" customHeight="1" x14ac:dyDescent="0.2">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c r="AA839" s="9"/>
    </row>
    <row r="840" spans="1:27" ht="10.5" customHeight="1" x14ac:dyDescent="0.2">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c r="AA840" s="9"/>
    </row>
    <row r="841" spans="1:27" ht="10.5" customHeight="1" x14ac:dyDescent="0.2">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c r="AA841" s="9"/>
    </row>
    <row r="842" spans="1:27" ht="10.5" customHeight="1" x14ac:dyDescent="0.2">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c r="AA842" s="9"/>
    </row>
    <row r="843" spans="1:27" ht="10.5" customHeight="1" x14ac:dyDescent="0.2">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c r="AA843" s="9"/>
    </row>
    <row r="844" spans="1:27" ht="10.5" customHeight="1" x14ac:dyDescent="0.2">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c r="AA844" s="9"/>
    </row>
    <row r="845" spans="1:27" ht="10.5" customHeight="1" x14ac:dyDescent="0.2">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c r="AA845" s="9"/>
    </row>
    <row r="846" spans="1:27" ht="10.5" customHeight="1" x14ac:dyDescent="0.2">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c r="AA846" s="9"/>
    </row>
    <row r="847" spans="1:27" ht="10.5" customHeight="1" x14ac:dyDescent="0.2">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c r="AA847" s="9"/>
    </row>
    <row r="848" spans="1:27" ht="10.5" customHeight="1" x14ac:dyDescent="0.2">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c r="AA848" s="9"/>
    </row>
    <row r="849" spans="1:27" ht="10.5" customHeight="1" x14ac:dyDescent="0.2">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c r="AA849" s="9"/>
    </row>
    <row r="850" spans="1:27" ht="10.5" customHeight="1" x14ac:dyDescent="0.2">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c r="AA850" s="9"/>
    </row>
    <row r="851" spans="1:27" ht="10.5" customHeight="1" x14ac:dyDescent="0.2">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c r="AA851" s="9"/>
    </row>
    <row r="852" spans="1:27" ht="10.5" customHeight="1" x14ac:dyDescent="0.2">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c r="AA852" s="9"/>
    </row>
    <row r="853" spans="1:27" ht="10.5" customHeight="1" x14ac:dyDescent="0.2">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c r="AA853" s="9"/>
    </row>
    <row r="854" spans="1:27" ht="10.5" customHeight="1" x14ac:dyDescent="0.2">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c r="AA854" s="9"/>
    </row>
    <row r="855" spans="1:27" ht="10.5" customHeight="1" x14ac:dyDescent="0.2">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c r="AA855" s="9"/>
    </row>
    <row r="856" spans="1:27" ht="10.5" customHeight="1" x14ac:dyDescent="0.2">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c r="AA856" s="9"/>
    </row>
    <row r="857" spans="1:27" ht="10.5" customHeight="1" x14ac:dyDescent="0.2">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c r="AA857" s="9"/>
    </row>
    <row r="858" spans="1:27" ht="10.5" customHeight="1" x14ac:dyDescent="0.2">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c r="AA858" s="9"/>
    </row>
    <row r="859" spans="1:27" ht="10.5" customHeight="1" x14ac:dyDescent="0.2">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c r="AA859" s="9"/>
    </row>
    <row r="860" spans="1:27" ht="10.5" customHeight="1" x14ac:dyDescent="0.2">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c r="AA860" s="9"/>
    </row>
    <row r="861" spans="1:27" ht="10.5" customHeight="1" x14ac:dyDescent="0.2">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c r="AA861" s="9"/>
    </row>
    <row r="862" spans="1:27" ht="10.5" customHeight="1" x14ac:dyDescent="0.2">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c r="AA862" s="9"/>
    </row>
    <row r="863" spans="1:27" ht="10.5" customHeight="1" x14ac:dyDescent="0.2">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c r="AA863" s="9"/>
    </row>
    <row r="864" spans="1:27" ht="10.5" customHeight="1" x14ac:dyDescent="0.2">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c r="AA864" s="9"/>
    </row>
    <row r="865" spans="1:27" ht="10.5" customHeight="1" x14ac:dyDescent="0.2">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c r="AA865" s="9"/>
    </row>
    <row r="866" spans="1:27" ht="10.5" customHeight="1" x14ac:dyDescent="0.2">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c r="AA866" s="9"/>
    </row>
    <row r="867" spans="1:27" ht="10.5" customHeight="1" x14ac:dyDescent="0.2">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c r="AA867" s="9"/>
    </row>
    <row r="868" spans="1:27" ht="10.5" customHeight="1" x14ac:dyDescent="0.2">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c r="AA868" s="9"/>
    </row>
    <row r="869" spans="1:27" ht="10.5" customHeight="1" x14ac:dyDescent="0.2">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c r="AA869" s="9"/>
    </row>
    <row r="870" spans="1:27" ht="10.5" customHeight="1" x14ac:dyDescent="0.2">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c r="AA870" s="9"/>
    </row>
    <row r="871" spans="1:27" ht="10.5" customHeight="1" x14ac:dyDescent="0.2">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c r="AA871" s="9"/>
    </row>
    <row r="872" spans="1:27" ht="10.5" customHeight="1" x14ac:dyDescent="0.2">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c r="AA872" s="9"/>
    </row>
    <row r="873" spans="1:27" ht="10.5" customHeight="1" x14ac:dyDescent="0.2">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c r="AA873" s="9"/>
    </row>
    <row r="874" spans="1:27" ht="10.5" customHeight="1" x14ac:dyDescent="0.2">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c r="AA874" s="9"/>
    </row>
    <row r="875" spans="1:27" ht="10.5" customHeight="1" x14ac:dyDescent="0.2">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c r="AA875" s="9"/>
    </row>
    <row r="876" spans="1:27" ht="10.5" customHeight="1" x14ac:dyDescent="0.2">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c r="AA876" s="9"/>
    </row>
    <row r="877" spans="1:27" ht="10.5" customHeight="1" x14ac:dyDescent="0.2">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c r="AA877" s="9"/>
    </row>
    <row r="878" spans="1:27" ht="10.5" customHeight="1" x14ac:dyDescent="0.2">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c r="AA878" s="9"/>
    </row>
    <row r="879" spans="1:27" ht="10.5" customHeight="1" x14ac:dyDescent="0.2">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c r="AA879" s="9"/>
    </row>
    <row r="880" spans="1:27" ht="10.5" customHeight="1" x14ac:dyDescent="0.2">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c r="AA880" s="9"/>
    </row>
    <row r="881" spans="1:27" ht="10.5" customHeight="1" x14ac:dyDescent="0.2">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c r="AA881" s="9"/>
    </row>
    <row r="882" spans="1:27" ht="10.5" customHeight="1" x14ac:dyDescent="0.2">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c r="AA882" s="9"/>
    </row>
    <row r="883" spans="1:27" ht="10.5" customHeight="1" x14ac:dyDescent="0.2">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c r="AA883" s="9"/>
    </row>
    <row r="884" spans="1:27" ht="10.5" customHeight="1" x14ac:dyDescent="0.2">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c r="AA884" s="9"/>
    </row>
    <row r="885" spans="1:27" ht="10.5" customHeight="1" x14ac:dyDescent="0.2">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c r="AA885" s="9"/>
    </row>
    <row r="886" spans="1:27" ht="10.5" customHeight="1" x14ac:dyDescent="0.2">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c r="AA886" s="9"/>
    </row>
    <row r="887" spans="1:27" ht="10.5" customHeight="1" x14ac:dyDescent="0.2">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c r="AA887" s="9"/>
    </row>
    <row r="888" spans="1:27" ht="10.5" customHeight="1" x14ac:dyDescent="0.2">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c r="AA888" s="9"/>
    </row>
    <row r="889" spans="1:27" ht="10.5" customHeight="1" x14ac:dyDescent="0.2">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c r="AA889" s="9"/>
    </row>
    <row r="890" spans="1:27" ht="10.5" customHeight="1" x14ac:dyDescent="0.2">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c r="AA890" s="9"/>
    </row>
    <row r="891" spans="1:27" ht="10.5" customHeight="1" x14ac:dyDescent="0.2">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c r="AA891" s="9"/>
    </row>
    <row r="892" spans="1:27" ht="10.5" customHeight="1" x14ac:dyDescent="0.2">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c r="AA892" s="9"/>
    </row>
    <row r="893" spans="1:27" ht="10.5" customHeight="1" x14ac:dyDescent="0.2">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c r="AA893" s="9"/>
    </row>
    <row r="894" spans="1:27" ht="10.5" customHeight="1" x14ac:dyDescent="0.2">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c r="AA894" s="9"/>
    </row>
    <row r="895" spans="1:27" ht="10.5" customHeight="1" x14ac:dyDescent="0.2">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c r="AA895" s="9"/>
    </row>
    <row r="896" spans="1:27" ht="10.5" customHeight="1" x14ac:dyDescent="0.2">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c r="AA896" s="9"/>
    </row>
    <row r="897" spans="1:27" ht="10.5" customHeight="1" x14ac:dyDescent="0.2">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c r="AA897" s="9"/>
    </row>
    <row r="898" spans="1:27" ht="10.5" customHeight="1" x14ac:dyDescent="0.2">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c r="AA898" s="9"/>
    </row>
    <row r="899" spans="1:27" ht="10.5" customHeight="1" x14ac:dyDescent="0.2">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c r="AA899" s="9"/>
    </row>
    <row r="900" spans="1:27" ht="10.5" customHeight="1" x14ac:dyDescent="0.2">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c r="AA900" s="9"/>
    </row>
    <row r="901" spans="1:27" ht="10.5" customHeight="1" x14ac:dyDescent="0.2">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c r="AA901" s="9"/>
    </row>
    <row r="902" spans="1:27" ht="10.5" customHeight="1" x14ac:dyDescent="0.2">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c r="AA902" s="9"/>
    </row>
    <row r="903" spans="1:27" ht="10.5" customHeight="1" x14ac:dyDescent="0.2">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c r="AA903" s="9"/>
    </row>
    <row r="904" spans="1:27" ht="10.5" customHeight="1" x14ac:dyDescent="0.2">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c r="AA904" s="9"/>
    </row>
    <row r="905" spans="1:27" ht="10.5" customHeight="1" x14ac:dyDescent="0.2">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c r="AA905" s="9"/>
    </row>
    <row r="906" spans="1:27" ht="10.5" customHeight="1" x14ac:dyDescent="0.2">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c r="AA906" s="9"/>
    </row>
    <row r="907" spans="1:27" ht="10.5" customHeight="1" x14ac:dyDescent="0.2">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c r="AA907" s="9"/>
    </row>
    <row r="908" spans="1:27" ht="10.5" customHeight="1" x14ac:dyDescent="0.2">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c r="AA908" s="9"/>
    </row>
    <row r="909" spans="1:27" ht="10.5" customHeight="1" x14ac:dyDescent="0.2">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c r="AA909" s="9"/>
    </row>
    <row r="910" spans="1:27" ht="10.5" customHeight="1" x14ac:dyDescent="0.2">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c r="AA910" s="9"/>
    </row>
    <row r="911" spans="1:27" ht="10.5" customHeight="1" x14ac:dyDescent="0.2">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c r="AA911" s="9"/>
    </row>
    <row r="912" spans="1:27" ht="10.5" customHeight="1" x14ac:dyDescent="0.2">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c r="AA912" s="9"/>
    </row>
    <row r="913" spans="1:27" ht="10.5" customHeight="1" x14ac:dyDescent="0.2">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c r="AA913" s="9"/>
    </row>
    <row r="914" spans="1:27" ht="10.5" customHeight="1" x14ac:dyDescent="0.2">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c r="AA914" s="9"/>
    </row>
    <row r="915" spans="1:27" ht="10.5" customHeight="1" x14ac:dyDescent="0.2">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c r="AA915" s="9"/>
    </row>
    <row r="916" spans="1:27" ht="10.5" customHeight="1" x14ac:dyDescent="0.2">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c r="AA916" s="9"/>
    </row>
    <row r="917" spans="1:27" ht="10.5" customHeight="1" x14ac:dyDescent="0.2">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c r="AA917" s="9"/>
    </row>
    <row r="918" spans="1:27" ht="10.5" customHeight="1" x14ac:dyDescent="0.2">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c r="AA918" s="9"/>
    </row>
    <row r="919" spans="1:27" ht="10.5" customHeight="1" x14ac:dyDescent="0.2">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c r="AA919" s="9"/>
    </row>
    <row r="920" spans="1:27" ht="10.5" customHeight="1" x14ac:dyDescent="0.2">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c r="AA920" s="9"/>
    </row>
    <row r="921" spans="1:27" ht="10.5" customHeight="1" x14ac:dyDescent="0.2">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c r="AA921" s="9"/>
    </row>
    <row r="922" spans="1:27" ht="10.5" customHeight="1" x14ac:dyDescent="0.2">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c r="AA922" s="9"/>
    </row>
    <row r="923" spans="1:27" ht="10.5" customHeight="1" x14ac:dyDescent="0.2">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c r="AA923" s="9"/>
    </row>
    <row r="924" spans="1:27" ht="10.5" customHeight="1" x14ac:dyDescent="0.2">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c r="AA924" s="9"/>
    </row>
    <row r="925" spans="1:27" ht="10.5" customHeight="1" x14ac:dyDescent="0.2">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c r="AA925" s="9"/>
    </row>
    <row r="926" spans="1:27" ht="10.5" customHeight="1" x14ac:dyDescent="0.2">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c r="AA926" s="9"/>
    </row>
    <row r="927" spans="1:27" ht="10.5" customHeight="1" x14ac:dyDescent="0.2">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c r="AA927" s="9"/>
    </row>
    <row r="928" spans="1:27" ht="10.5" customHeight="1" x14ac:dyDescent="0.2">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c r="AA928" s="9"/>
    </row>
    <row r="929" spans="1:27" ht="10.5" customHeight="1" x14ac:dyDescent="0.2">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c r="AA929" s="9"/>
    </row>
    <row r="930" spans="1:27" ht="10.5" customHeight="1" x14ac:dyDescent="0.2">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c r="AA930" s="9"/>
    </row>
    <row r="931" spans="1:27" ht="10.5" customHeight="1" x14ac:dyDescent="0.2">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c r="AA931" s="9"/>
    </row>
    <row r="932" spans="1:27" ht="10.5" customHeight="1" x14ac:dyDescent="0.2">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c r="AA932" s="9"/>
    </row>
    <row r="933" spans="1:27" ht="10.5" customHeight="1" x14ac:dyDescent="0.2">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c r="AA933" s="9"/>
    </row>
    <row r="934" spans="1:27" ht="10.5" customHeight="1" x14ac:dyDescent="0.2">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c r="AA934" s="9"/>
    </row>
    <row r="935" spans="1:27" ht="10.5" customHeight="1" x14ac:dyDescent="0.2">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c r="AA935" s="9"/>
    </row>
    <row r="936" spans="1:27" ht="10.5" customHeight="1" x14ac:dyDescent="0.2">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c r="AA936" s="9"/>
    </row>
    <row r="937" spans="1:27" ht="10.5" customHeight="1" x14ac:dyDescent="0.2">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c r="AA937" s="9"/>
    </row>
    <row r="938" spans="1:27" ht="10.5" customHeight="1" x14ac:dyDescent="0.2">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c r="AA938" s="9"/>
    </row>
    <row r="939" spans="1:27" ht="10.5" customHeight="1" x14ac:dyDescent="0.2">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c r="AA939" s="9"/>
    </row>
    <row r="940" spans="1:27" ht="10.5" customHeight="1" x14ac:dyDescent="0.2">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c r="AA940" s="9"/>
    </row>
    <row r="941" spans="1:27" ht="10.5" customHeight="1" x14ac:dyDescent="0.2">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c r="AA941" s="9"/>
    </row>
    <row r="942" spans="1:27" ht="10.5" customHeight="1" x14ac:dyDescent="0.2">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c r="AA942" s="9"/>
    </row>
    <row r="943" spans="1:27" ht="10.5" customHeight="1" x14ac:dyDescent="0.2">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c r="AA943" s="9"/>
    </row>
    <row r="944" spans="1:27" ht="10.5" customHeight="1" x14ac:dyDescent="0.2">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c r="AA944" s="9"/>
    </row>
    <row r="945" spans="1:27" ht="10.5" customHeight="1" x14ac:dyDescent="0.2">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c r="AA945" s="9"/>
    </row>
    <row r="946" spans="1:27" ht="10.5" customHeight="1" x14ac:dyDescent="0.2">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c r="AA946" s="9"/>
    </row>
    <row r="947" spans="1:27" ht="10.5" customHeight="1" x14ac:dyDescent="0.2">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c r="AA947" s="9"/>
    </row>
    <row r="948" spans="1:27" ht="10.5" customHeight="1" x14ac:dyDescent="0.2">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c r="AA948" s="9"/>
    </row>
    <row r="949" spans="1:27" ht="10.5" customHeight="1" x14ac:dyDescent="0.2">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c r="AA949" s="9"/>
    </row>
    <row r="950" spans="1:27" ht="10.5" customHeight="1" x14ac:dyDescent="0.2">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c r="AA950" s="9"/>
    </row>
    <row r="951" spans="1:27" ht="10.5" customHeight="1" x14ac:dyDescent="0.2">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c r="AA951" s="9"/>
    </row>
    <row r="952" spans="1:27" ht="10.5" customHeight="1" x14ac:dyDescent="0.2">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c r="AA952" s="9"/>
    </row>
    <row r="953" spans="1:27" ht="10.5" customHeight="1" x14ac:dyDescent="0.2">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c r="AA953" s="9"/>
    </row>
    <row r="954" spans="1:27" ht="10.5" customHeight="1" x14ac:dyDescent="0.2">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c r="AA954" s="9"/>
    </row>
    <row r="955" spans="1:27" ht="10.5" customHeight="1" x14ac:dyDescent="0.2">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c r="AA955" s="9"/>
    </row>
    <row r="956" spans="1:27" ht="10.5" customHeight="1" x14ac:dyDescent="0.2">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c r="AA956" s="9"/>
    </row>
    <row r="957" spans="1:27" ht="10.5" customHeight="1" x14ac:dyDescent="0.2">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c r="AA957" s="9"/>
    </row>
    <row r="958" spans="1:27" ht="10.5" customHeight="1" x14ac:dyDescent="0.2">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c r="AA958" s="9"/>
    </row>
    <row r="959" spans="1:27" ht="10.5" customHeight="1" x14ac:dyDescent="0.2">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c r="AA959" s="9"/>
    </row>
    <row r="960" spans="1:27" ht="10.5" customHeight="1" x14ac:dyDescent="0.2">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c r="AA960" s="9"/>
    </row>
    <row r="961" spans="1:27" ht="10.5" customHeight="1" x14ac:dyDescent="0.2">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c r="AA961" s="9"/>
    </row>
    <row r="962" spans="1:27" ht="10.5" customHeight="1" x14ac:dyDescent="0.2">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c r="AA962" s="9"/>
    </row>
    <row r="963" spans="1:27" ht="10.5" customHeight="1" x14ac:dyDescent="0.2">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c r="AA963" s="9"/>
    </row>
    <row r="964" spans="1:27" ht="10.5" customHeight="1" x14ac:dyDescent="0.2">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c r="AA964" s="9"/>
    </row>
    <row r="965" spans="1:27" ht="10.5" customHeight="1" x14ac:dyDescent="0.2">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c r="AA965" s="9"/>
    </row>
    <row r="966" spans="1:27" ht="10.5" customHeight="1" x14ac:dyDescent="0.2">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c r="AA966" s="9"/>
    </row>
    <row r="967" spans="1:27" ht="10.5" customHeight="1" x14ac:dyDescent="0.2">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c r="AA967" s="9"/>
    </row>
    <row r="968" spans="1:27" ht="10.5" customHeight="1" x14ac:dyDescent="0.2">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c r="AA968" s="9"/>
    </row>
    <row r="969" spans="1:27" ht="10.5" customHeight="1" x14ac:dyDescent="0.2">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c r="AA969" s="9"/>
    </row>
    <row r="970" spans="1:27" ht="10.5" customHeight="1" x14ac:dyDescent="0.2">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c r="AA970" s="9"/>
    </row>
  </sheetData>
  <mergeCells count="419">
    <mergeCell ref="B9:AD9"/>
    <mergeCell ref="Y121:Y124"/>
    <mergeCell ref="Y13:Y17"/>
    <mergeCell ref="Y18:Y23"/>
    <mergeCell ref="Y71:Y74"/>
    <mergeCell ref="Y75:Y78"/>
    <mergeCell ref="Y79:Y81"/>
    <mergeCell ref="Y87:Y90"/>
    <mergeCell ref="Y91:Y92"/>
    <mergeCell ref="Y93:Y96"/>
    <mergeCell ref="Y102:Y103"/>
    <mergeCell ref="Y104:Y106"/>
    <mergeCell ref="Y107:Y109"/>
    <mergeCell ref="Y110:Y114"/>
    <mergeCell ref="T118:X118"/>
    <mergeCell ref="I118:I119"/>
    <mergeCell ref="J118:M118"/>
    <mergeCell ref="N118:O119"/>
    <mergeCell ref="P118:P119"/>
    <mergeCell ref="Q118:Q119"/>
    <mergeCell ref="R118:S118"/>
    <mergeCell ref="M30:M32"/>
    <mergeCell ref="N30:O30"/>
    <mergeCell ref="Q69:Q70"/>
    <mergeCell ref="G3:K3"/>
    <mergeCell ref="M3:N3"/>
    <mergeCell ref="O3:S3"/>
    <mergeCell ref="U3:V3"/>
    <mergeCell ref="B4:E4"/>
    <mergeCell ref="U4:V4"/>
    <mergeCell ref="W4:X4"/>
    <mergeCell ref="F2:U2"/>
    <mergeCell ref="B7:AD7"/>
    <mergeCell ref="A118:A119"/>
    <mergeCell ref="B118:B119"/>
    <mergeCell ref="C118:C119"/>
    <mergeCell ref="D118:D119"/>
    <mergeCell ref="E118:E119"/>
    <mergeCell ref="F118:F119"/>
    <mergeCell ref="G118:G119"/>
    <mergeCell ref="H118:H119"/>
    <mergeCell ref="E24:E29"/>
    <mergeCell ref="F24:F29"/>
    <mergeCell ref="A24:A29"/>
    <mergeCell ref="B24:B29"/>
    <mergeCell ref="C24:C29"/>
    <mergeCell ref="D24:D29"/>
    <mergeCell ref="E104:E106"/>
    <mergeCell ref="F104:F106"/>
    <mergeCell ref="G104:G106"/>
    <mergeCell ref="H104:H106"/>
    <mergeCell ref="H71:H74"/>
    <mergeCell ref="A30:A32"/>
    <mergeCell ref="B30:B32"/>
    <mergeCell ref="C30:C32"/>
    <mergeCell ref="D30:D32"/>
    <mergeCell ref="E30:E32"/>
    <mergeCell ref="R69:S69"/>
    <mergeCell ref="I75:I78"/>
    <mergeCell ref="J75:J78"/>
    <mergeCell ref="K75:K78"/>
    <mergeCell ref="L75:L78"/>
    <mergeCell ref="M75:M78"/>
    <mergeCell ref="E79:E81"/>
    <mergeCell ref="F79:F81"/>
    <mergeCell ref="G79:G81"/>
    <mergeCell ref="H79:H81"/>
    <mergeCell ref="I71:I74"/>
    <mergeCell ref="J71:J74"/>
    <mergeCell ref="K71:K74"/>
    <mergeCell ref="L71:L74"/>
    <mergeCell ref="M71:M74"/>
    <mergeCell ref="N71:O71"/>
    <mergeCell ref="N76:O76"/>
    <mergeCell ref="N77:O77"/>
    <mergeCell ref="N78:O78"/>
    <mergeCell ref="N75:O75"/>
    <mergeCell ref="R75:R78"/>
    <mergeCell ref="S75:S78"/>
    <mergeCell ref="N72:O72"/>
    <mergeCell ref="N73:O73"/>
    <mergeCell ref="A120:A124"/>
    <mergeCell ref="B120:B124"/>
    <mergeCell ref="N120:O120"/>
    <mergeCell ref="C121:C124"/>
    <mergeCell ref="D121:D124"/>
    <mergeCell ref="E121:E124"/>
    <mergeCell ref="F121:F124"/>
    <mergeCell ref="G121:G124"/>
    <mergeCell ref="H121:H124"/>
    <mergeCell ref="T121:T124"/>
    <mergeCell ref="U121:U124"/>
    <mergeCell ref="V121:V124"/>
    <mergeCell ref="W121:W124"/>
    <mergeCell ref="X121:X124"/>
    <mergeCell ref="N122:O122"/>
    <mergeCell ref="N123:O123"/>
    <mergeCell ref="N124:O124"/>
    <mergeCell ref="I121:I124"/>
    <mergeCell ref="J121:J124"/>
    <mergeCell ref="K121:K124"/>
    <mergeCell ref="L121:L124"/>
    <mergeCell ref="M121:M124"/>
    <mergeCell ref="N121:O121"/>
    <mergeCell ref="X30:X32"/>
    <mergeCell ref="N31:O31"/>
    <mergeCell ref="N32:O32"/>
    <mergeCell ref="F30:F32"/>
    <mergeCell ref="M24:M29"/>
    <mergeCell ref="N24:O24"/>
    <mergeCell ref="X24:X29"/>
    <mergeCell ref="N25:O25"/>
    <mergeCell ref="N26:O26"/>
    <mergeCell ref="N27:O27"/>
    <mergeCell ref="N28:O28"/>
    <mergeCell ref="N29:O29"/>
    <mergeCell ref="G24:G29"/>
    <mergeCell ref="H24:H29"/>
    <mergeCell ref="I24:I29"/>
    <mergeCell ref="J24:J29"/>
    <mergeCell ref="K24:K29"/>
    <mergeCell ref="L24:L29"/>
    <mergeCell ref="G30:G32"/>
    <mergeCell ref="H30:H32"/>
    <mergeCell ref="I30:I32"/>
    <mergeCell ref="J30:J32"/>
    <mergeCell ref="K30:K32"/>
    <mergeCell ref="L30:L32"/>
    <mergeCell ref="T69:X69"/>
    <mergeCell ref="I69:I70"/>
    <mergeCell ref="J69:M69"/>
    <mergeCell ref="N69:O70"/>
    <mergeCell ref="P69:P70"/>
    <mergeCell ref="A71:A81"/>
    <mergeCell ref="B71:B81"/>
    <mergeCell ref="C71:C81"/>
    <mergeCell ref="D71:D81"/>
    <mergeCell ref="E71:E74"/>
    <mergeCell ref="F71:F74"/>
    <mergeCell ref="G71:G74"/>
    <mergeCell ref="G69:G70"/>
    <mergeCell ref="H69:H70"/>
    <mergeCell ref="A69:A70"/>
    <mergeCell ref="B69:B70"/>
    <mergeCell ref="C69:C70"/>
    <mergeCell ref="D69:D70"/>
    <mergeCell ref="E69:E70"/>
    <mergeCell ref="F69:F70"/>
    <mergeCell ref="E75:E78"/>
    <mergeCell ref="F75:F78"/>
    <mergeCell ref="G75:G78"/>
    <mergeCell ref="H75:H78"/>
    <mergeCell ref="N74:O74"/>
    <mergeCell ref="V79:V81"/>
    <mergeCell ref="W79:W81"/>
    <mergeCell ref="X79:X81"/>
    <mergeCell ref="N80:O80"/>
    <mergeCell ref="N81:O81"/>
    <mergeCell ref="K79:K81"/>
    <mergeCell ref="L79:L81"/>
    <mergeCell ref="M79:M81"/>
    <mergeCell ref="N79:O79"/>
    <mergeCell ref="T79:T81"/>
    <mergeCell ref="U79:U81"/>
    <mergeCell ref="T71:T74"/>
    <mergeCell ref="U71:U74"/>
    <mergeCell ref="T75:T78"/>
    <mergeCell ref="U75:U78"/>
    <mergeCell ref="V75:V78"/>
    <mergeCell ref="W75:W78"/>
    <mergeCell ref="V71:V74"/>
    <mergeCell ref="W71:W74"/>
    <mergeCell ref="X75:X78"/>
    <mergeCell ref="X71:X74"/>
    <mergeCell ref="I79:I81"/>
    <mergeCell ref="J79:J81"/>
    <mergeCell ref="A87:A96"/>
    <mergeCell ref="B87:B96"/>
    <mergeCell ref="C87:C90"/>
    <mergeCell ref="D87:D96"/>
    <mergeCell ref="E87:E90"/>
    <mergeCell ref="F87:F90"/>
    <mergeCell ref="G87:G90"/>
    <mergeCell ref="G85:G86"/>
    <mergeCell ref="H85:H86"/>
    <mergeCell ref="A85:A86"/>
    <mergeCell ref="B85:B86"/>
    <mergeCell ref="C85:C86"/>
    <mergeCell ref="D85:D86"/>
    <mergeCell ref="E85:E86"/>
    <mergeCell ref="F85:F86"/>
    <mergeCell ref="H87:H90"/>
    <mergeCell ref="I87:I90"/>
    <mergeCell ref="J87:J90"/>
    <mergeCell ref="H91:H92"/>
    <mergeCell ref="I91:I92"/>
    <mergeCell ref="U93:U96"/>
    <mergeCell ref="K87:K90"/>
    <mergeCell ref="L87:L90"/>
    <mergeCell ref="M87:M90"/>
    <mergeCell ref="Q85:Q86"/>
    <mergeCell ref="R85:S85"/>
    <mergeCell ref="T85:X85"/>
    <mergeCell ref="I85:I86"/>
    <mergeCell ref="J85:M85"/>
    <mergeCell ref="N85:O86"/>
    <mergeCell ref="P85:P86"/>
    <mergeCell ref="N87:O87"/>
    <mergeCell ref="T87:T90"/>
    <mergeCell ref="U87:U90"/>
    <mergeCell ref="V87:V90"/>
    <mergeCell ref="W87:W90"/>
    <mergeCell ref="X87:X90"/>
    <mergeCell ref="N88:O88"/>
    <mergeCell ref="N89:O89"/>
    <mergeCell ref="N90:O90"/>
    <mergeCell ref="C100:C101"/>
    <mergeCell ref="D100:D101"/>
    <mergeCell ref="E100:E101"/>
    <mergeCell ref="F100:F101"/>
    <mergeCell ref="G100:G101"/>
    <mergeCell ref="H100:H101"/>
    <mergeCell ref="I100:I101"/>
    <mergeCell ref="V93:V96"/>
    <mergeCell ref="W93:W96"/>
    <mergeCell ref="N94:O94"/>
    <mergeCell ref="N95:O95"/>
    <mergeCell ref="N96:O96"/>
    <mergeCell ref="I93:I96"/>
    <mergeCell ref="J93:J96"/>
    <mergeCell ref="K93:K96"/>
    <mergeCell ref="L93:L96"/>
    <mergeCell ref="M93:M96"/>
    <mergeCell ref="N93:O93"/>
    <mergeCell ref="C93:C96"/>
    <mergeCell ref="E93:E96"/>
    <mergeCell ref="F93:F96"/>
    <mergeCell ref="G93:G96"/>
    <mergeCell ref="H93:H96"/>
    <mergeCell ref="T93:T96"/>
    <mergeCell ref="A102:A114"/>
    <mergeCell ref="B102:B114"/>
    <mergeCell ref="C102:C114"/>
    <mergeCell ref="D102:D114"/>
    <mergeCell ref="E102:E103"/>
    <mergeCell ref="F102:F103"/>
    <mergeCell ref="J100:M100"/>
    <mergeCell ref="N100:O101"/>
    <mergeCell ref="P100:P101"/>
    <mergeCell ref="N106:O106"/>
    <mergeCell ref="E107:E109"/>
    <mergeCell ref="F107:F109"/>
    <mergeCell ref="G107:G109"/>
    <mergeCell ref="H107:H109"/>
    <mergeCell ref="I107:I109"/>
    <mergeCell ref="J107:J109"/>
    <mergeCell ref="K107:K109"/>
    <mergeCell ref="M104:M106"/>
    <mergeCell ref="N104:O104"/>
    <mergeCell ref="N112:O112"/>
    <mergeCell ref="N113:O113"/>
    <mergeCell ref="N114:O114"/>
    <mergeCell ref="A100:A101"/>
    <mergeCell ref="B100:B101"/>
    <mergeCell ref="E110:E114"/>
    <mergeCell ref="F110:F114"/>
    <mergeCell ref="G110:G114"/>
    <mergeCell ref="H110:H114"/>
    <mergeCell ref="I110:I114"/>
    <mergeCell ref="J110:J114"/>
    <mergeCell ref="L107:L109"/>
    <mergeCell ref="M107:M109"/>
    <mergeCell ref="N102:O102"/>
    <mergeCell ref="G102:G103"/>
    <mergeCell ref="H102:H103"/>
    <mergeCell ref="I102:I103"/>
    <mergeCell ref="J102:J103"/>
    <mergeCell ref="K102:K103"/>
    <mergeCell ref="L102:L103"/>
    <mergeCell ref="N105:O105"/>
    <mergeCell ref="X107:X109"/>
    <mergeCell ref="N108:O108"/>
    <mergeCell ref="N109:O109"/>
    <mergeCell ref="T107:T109"/>
    <mergeCell ref="U107:U109"/>
    <mergeCell ref="I104:I106"/>
    <mergeCell ref="J104:J106"/>
    <mergeCell ref="K104:K106"/>
    <mergeCell ref="L104:L106"/>
    <mergeCell ref="X104:X106"/>
    <mergeCell ref="J11:M11"/>
    <mergeCell ref="N11:O12"/>
    <mergeCell ref="P11:P12"/>
    <mergeCell ref="Q11:Q12"/>
    <mergeCell ref="R11:S11"/>
    <mergeCell ref="T11:X11"/>
    <mergeCell ref="T104:T106"/>
    <mergeCell ref="U104:U106"/>
    <mergeCell ref="V104:V106"/>
    <mergeCell ref="W104:W106"/>
    <mergeCell ref="M102:M103"/>
    <mergeCell ref="T102:T103"/>
    <mergeCell ref="U102:U103"/>
    <mergeCell ref="V102:V103"/>
    <mergeCell ref="W102:W103"/>
    <mergeCell ref="Q100:Q101"/>
    <mergeCell ref="R100:S100"/>
    <mergeCell ref="T100:X100"/>
    <mergeCell ref="X93:X96"/>
    <mergeCell ref="U91:U92"/>
    <mergeCell ref="V91:V92"/>
    <mergeCell ref="W91:W92"/>
    <mergeCell ref="X91:X92"/>
    <mergeCell ref="N92:O92"/>
    <mergeCell ref="A11:A12"/>
    <mergeCell ref="B11:B12"/>
    <mergeCell ref="C11:C12"/>
    <mergeCell ref="D11:D12"/>
    <mergeCell ref="E11:E12"/>
    <mergeCell ref="F11:F12"/>
    <mergeCell ref="G11:G12"/>
    <mergeCell ref="H11:H12"/>
    <mergeCell ref="I11:I12"/>
    <mergeCell ref="A18:A23"/>
    <mergeCell ref="B18:B23"/>
    <mergeCell ref="C18:C23"/>
    <mergeCell ref="D18:D23"/>
    <mergeCell ref="E18:E23"/>
    <mergeCell ref="I18:I23"/>
    <mergeCell ref="J18:J23"/>
    <mergeCell ref="K18:K23"/>
    <mergeCell ref="M13:M17"/>
    <mergeCell ref="G13:G17"/>
    <mergeCell ref="H13:H17"/>
    <mergeCell ref="I13:I17"/>
    <mergeCell ref="J13:J17"/>
    <mergeCell ref="K13:K17"/>
    <mergeCell ref="L13:L17"/>
    <mergeCell ref="A13:A17"/>
    <mergeCell ref="B13:B17"/>
    <mergeCell ref="C13:C17"/>
    <mergeCell ref="D13:D17"/>
    <mergeCell ref="E13:E17"/>
    <mergeCell ref="F13:F17"/>
    <mergeCell ref="F18:F23"/>
    <mergeCell ref="G18:G23"/>
    <mergeCell ref="H18:H23"/>
    <mergeCell ref="Y11:AD11"/>
    <mergeCell ref="B67:AD67"/>
    <mergeCell ref="Y69:AD69"/>
    <mergeCell ref="Y85:AD85"/>
    <mergeCell ref="B98:AD98"/>
    <mergeCell ref="X13:X17"/>
    <mergeCell ref="N14:O14"/>
    <mergeCell ref="N15:O15"/>
    <mergeCell ref="N16:O16"/>
    <mergeCell ref="N17:O17"/>
    <mergeCell ref="V13:V17"/>
    <mergeCell ref="W13:W17"/>
    <mergeCell ref="W18:W23"/>
    <mergeCell ref="X18:X23"/>
    <mergeCell ref="N19:O19"/>
    <mergeCell ref="N20:O20"/>
    <mergeCell ref="N21:O21"/>
    <mergeCell ref="N22:O22"/>
    <mergeCell ref="N23:O23"/>
    <mergeCell ref="L18:L23"/>
    <mergeCell ref="M18:M23"/>
    <mergeCell ref="N18:O18"/>
    <mergeCell ref="T18:T23"/>
    <mergeCell ref="U18:U23"/>
    <mergeCell ref="Z13:Z17"/>
    <mergeCell ref="Z18:Z23"/>
    <mergeCell ref="AD71:AD74"/>
    <mergeCell ref="Z87:Z90"/>
    <mergeCell ref="Z91:Z92"/>
    <mergeCell ref="Z93:Z96"/>
    <mergeCell ref="Z71:Z74"/>
    <mergeCell ref="Z75:Z78"/>
    <mergeCell ref="Z79:Z81"/>
    <mergeCell ref="B83:AD83"/>
    <mergeCell ref="V18:V23"/>
    <mergeCell ref="N13:O13"/>
    <mergeCell ref="T13:T17"/>
    <mergeCell ref="U13:U17"/>
    <mergeCell ref="J91:J92"/>
    <mergeCell ref="K91:K92"/>
    <mergeCell ref="L91:L92"/>
    <mergeCell ref="M91:M92"/>
    <mergeCell ref="N91:O91"/>
    <mergeCell ref="T91:T92"/>
    <mergeCell ref="C91:C92"/>
    <mergeCell ref="E91:E92"/>
    <mergeCell ref="F91:F92"/>
    <mergeCell ref="G91:G92"/>
    <mergeCell ref="Z121:Z124"/>
    <mergeCell ref="AD121:AD124"/>
    <mergeCell ref="Y100:AD100"/>
    <mergeCell ref="Z102:Z103"/>
    <mergeCell ref="Z104:Z106"/>
    <mergeCell ref="Z107:Z109"/>
    <mergeCell ref="Z110:Z114"/>
    <mergeCell ref="B116:AD116"/>
    <mergeCell ref="Y118:AD118"/>
    <mergeCell ref="V107:V109"/>
    <mergeCell ref="V110:V114"/>
    <mergeCell ref="W110:W114"/>
    <mergeCell ref="X110:X114"/>
    <mergeCell ref="X102:X103"/>
    <mergeCell ref="N103:O103"/>
    <mergeCell ref="N107:O107"/>
    <mergeCell ref="N111:O111"/>
    <mergeCell ref="M110:M114"/>
    <mergeCell ref="N110:O110"/>
    <mergeCell ref="K110:K114"/>
    <mergeCell ref="L110:L114"/>
    <mergeCell ref="T110:T114"/>
    <mergeCell ref="U110:U114"/>
    <mergeCell ref="W107:W109"/>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937"/>
  <sheetViews>
    <sheetView zoomScale="80" zoomScaleNormal="80" workbookViewId="0">
      <selection activeCell="N15" sqref="N15:O15"/>
    </sheetView>
  </sheetViews>
  <sheetFormatPr baseColWidth="10" defaultColWidth="17.28515625" defaultRowHeight="15" customHeight="1" x14ac:dyDescent="0.2"/>
  <cols>
    <col min="1" max="1" width="20.5703125" style="2" customWidth="1"/>
    <col min="2" max="2" width="14.42578125" style="2" customWidth="1"/>
    <col min="3" max="3" width="14.85546875" style="2" customWidth="1"/>
    <col min="4" max="4" width="13.5703125" style="2" customWidth="1"/>
    <col min="5" max="5" width="16.140625" style="2" customWidth="1"/>
    <col min="6" max="6" width="24.28515625" style="2" customWidth="1"/>
    <col min="7" max="7" width="16.140625" style="2" customWidth="1"/>
    <col min="8" max="8" width="12.42578125" style="2" customWidth="1"/>
    <col min="9" max="9" width="22.140625" style="2" customWidth="1"/>
    <col min="10" max="10" width="9" style="2" hidden="1" customWidth="1"/>
    <col min="11" max="11" width="8.85546875" style="2" customWidth="1"/>
    <col min="12" max="12" width="9" style="2" hidden="1" customWidth="1"/>
    <col min="13" max="13" width="9.28515625" style="2" hidden="1" customWidth="1"/>
    <col min="14" max="15" width="15.42578125" style="2" customWidth="1"/>
    <col min="16" max="16" width="15.42578125" style="2" hidden="1" customWidth="1"/>
    <col min="17" max="17" width="38" style="2" hidden="1" customWidth="1"/>
    <col min="18" max="19" width="11.28515625" style="2" customWidth="1"/>
    <col min="20" max="20" width="20.7109375" style="2" hidden="1" customWidth="1"/>
    <col min="21" max="21" width="19.7109375" style="2" hidden="1" customWidth="1"/>
    <col min="22" max="22" width="14.7109375" style="2" hidden="1" customWidth="1"/>
    <col min="23" max="23" width="16.7109375" style="2" hidden="1" customWidth="1"/>
    <col min="24" max="24" width="20.28515625" style="2" hidden="1" customWidth="1"/>
    <col min="25" max="25" width="13.140625" style="2" hidden="1" customWidth="1"/>
    <col min="26" max="26" width="10.85546875" style="2" customWidth="1"/>
    <col min="27" max="28" width="17.28515625" style="2" hidden="1" customWidth="1"/>
    <col min="29" max="29" width="66" style="2" hidden="1" customWidth="1"/>
    <col min="30" max="30" width="66" style="273" customWidth="1"/>
    <col min="31" max="16384" width="17.28515625" style="2"/>
  </cols>
  <sheetData>
    <row r="1" spans="1:30" s="281" customFormat="1" ht="36.75" customHeight="1" x14ac:dyDescent="0.2">
      <c r="A1" s="279"/>
      <c r="B1" s="279"/>
      <c r="C1" s="279"/>
      <c r="D1" s="279"/>
      <c r="E1" s="279"/>
      <c r="F1" s="279"/>
      <c r="G1" s="279"/>
      <c r="H1" s="279"/>
      <c r="I1" s="279"/>
      <c r="J1" s="279"/>
      <c r="K1" s="279"/>
      <c r="L1" s="279"/>
      <c r="M1" s="279"/>
      <c r="N1" s="279"/>
      <c r="O1" s="279"/>
      <c r="P1" s="279"/>
      <c r="Q1" s="279"/>
      <c r="R1" s="279"/>
      <c r="S1" s="279"/>
      <c r="T1" s="279"/>
      <c r="U1" s="279"/>
      <c r="V1" s="279"/>
      <c r="W1" s="279"/>
      <c r="X1" s="279"/>
      <c r="Y1" s="280"/>
      <c r="Z1" s="280"/>
      <c r="AD1" s="415"/>
    </row>
    <row r="2" spans="1:30" ht="28.5" customHeight="1" x14ac:dyDescent="0.2">
      <c r="A2" s="32"/>
      <c r="B2" s="32"/>
      <c r="C2" s="295" t="s">
        <v>1194</v>
      </c>
      <c r="D2" s="295"/>
      <c r="E2" s="295"/>
      <c r="F2" s="987" t="s">
        <v>31</v>
      </c>
      <c r="G2" s="987"/>
      <c r="H2" s="987"/>
      <c r="I2" s="987"/>
      <c r="J2" s="987"/>
      <c r="K2" s="987"/>
      <c r="L2" s="987"/>
      <c r="M2" s="987"/>
      <c r="N2" s="987"/>
      <c r="O2" s="987"/>
      <c r="P2" s="987"/>
      <c r="Q2" s="987"/>
      <c r="R2" s="987"/>
      <c r="S2" s="987"/>
      <c r="T2" s="987"/>
      <c r="U2" s="987"/>
      <c r="V2" s="295"/>
      <c r="W2" s="295"/>
      <c r="X2" s="295"/>
      <c r="Y2" s="295"/>
      <c r="Z2" s="295"/>
      <c r="AA2" s="295"/>
      <c r="AB2" s="295"/>
      <c r="AC2" s="295"/>
    </row>
    <row r="3" spans="1:30" ht="37.5" customHeight="1" x14ac:dyDescent="0.2">
      <c r="A3" s="3"/>
      <c r="B3" s="258"/>
      <c r="C3" s="258"/>
      <c r="D3" s="258"/>
      <c r="E3" s="258"/>
      <c r="F3" s="258"/>
      <c r="G3" s="976"/>
      <c r="H3" s="977"/>
      <c r="I3" s="977"/>
      <c r="J3" s="977"/>
      <c r="K3" s="977"/>
      <c r="L3" s="258"/>
      <c r="M3" s="978"/>
      <c r="N3" s="977"/>
      <c r="O3" s="976"/>
      <c r="P3" s="977"/>
      <c r="Q3" s="977"/>
      <c r="R3" s="977"/>
      <c r="S3" s="977"/>
      <c r="T3" s="256"/>
      <c r="U3" s="979" t="s">
        <v>1196</v>
      </c>
      <c r="V3" s="979"/>
      <c r="W3" s="297" t="s">
        <v>29</v>
      </c>
      <c r="X3" s="296"/>
      <c r="Z3" s="281"/>
      <c r="AA3" s="281"/>
      <c r="AB3" s="281"/>
      <c r="AC3" s="281"/>
    </row>
    <row r="4" spans="1:30" ht="30" customHeight="1" x14ac:dyDescent="0.2">
      <c r="A4" s="288" t="s">
        <v>0</v>
      </c>
      <c r="B4" s="980"/>
      <c r="C4" s="981"/>
      <c r="D4" s="981"/>
      <c r="E4" s="982"/>
      <c r="F4" s="256"/>
      <c r="G4" s="256"/>
      <c r="H4" s="280"/>
      <c r="I4" s="280"/>
      <c r="J4" s="280"/>
      <c r="K4" s="280"/>
      <c r="L4" s="256"/>
      <c r="N4" s="281"/>
      <c r="O4" s="285"/>
      <c r="P4" s="286"/>
      <c r="Q4" s="286"/>
      <c r="R4" s="286"/>
      <c r="S4" s="286"/>
      <c r="T4" s="286"/>
      <c r="U4" s="983" t="s">
        <v>1</v>
      </c>
      <c r="V4" s="984"/>
      <c r="W4" s="985"/>
      <c r="X4" s="986"/>
      <c r="Y4" s="287" t="s">
        <v>2</v>
      </c>
      <c r="Z4" s="543">
        <v>2017</v>
      </c>
      <c r="AA4" s="299"/>
      <c r="AB4" s="299"/>
      <c r="AC4" s="281"/>
    </row>
    <row r="5" spans="1:30" ht="15.75" customHeight="1" x14ac:dyDescent="0.2">
      <c r="A5" s="22"/>
      <c r="B5" s="30"/>
      <c r="C5" s="30"/>
      <c r="D5" s="30"/>
      <c r="E5" s="256"/>
      <c r="F5" s="256"/>
      <c r="G5" s="256"/>
      <c r="H5" s="280"/>
      <c r="I5" s="280"/>
      <c r="J5" s="280"/>
      <c r="K5" s="280"/>
      <c r="L5" s="256"/>
      <c r="M5" s="254"/>
      <c r="N5" s="255"/>
      <c r="O5" s="31"/>
      <c r="P5" s="257"/>
      <c r="Q5" s="257"/>
      <c r="R5" s="257"/>
      <c r="S5" s="257"/>
      <c r="T5" s="257"/>
      <c r="U5" s="256"/>
      <c r="V5" s="254"/>
      <c r="W5" s="255"/>
      <c r="X5" s="284"/>
      <c r="Y5" s="283"/>
      <c r="Z5" s="283"/>
      <c r="AB5" s="282"/>
    </row>
    <row r="6" spans="1:30" s="282" customFormat="1" ht="30" customHeight="1" x14ac:dyDescent="0.2">
      <c r="A6" s="290"/>
      <c r="B6" s="291"/>
      <c r="C6" s="291"/>
      <c r="D6" s="291"/>
      <c r="E6" s="289"/>
      <c r="F6" s="289"/>
      <c r="G6" s="289"/>
      <c r="H6" s="280"/>
      <c r="I6" s="280"/>
      <c r="J6" s="280"/>
      <c r="K6" s="280"/>
      <c r="L6" s="289"/>
      <c r="M6" s="292"/>
      <c r="N6" s="293"/>
      <c r="O6" s="294"/>
      <c r="P6" s="280"/>
      <c r="Q6" s="280"/>
      <c r="R6" s="280"/>
      <c r="S6" s="280"/>
      <c r="T6" s="280"/>
      <c r="U6" s="289"/>
      <c r="V6" s="292"/>
      <c r="W6" s="293"/>
      <c r="X6" s="284"/>
      <c r="Y6" s="283"/>
      <c r="Z6" s="283"/>
      <c r="AA6" s="283"/>
      <c r="AD6" s="273"/>
    </row>
    <row r="7" spans="1:30" s="104" customFormat="1" ht="39.75" customHeight="1" x14ac:dyDescent="0.2">
      <c r="A7" s="300" t="s">
        <v>36</v>
      </c>
      <c r="B7" s="1013" t="s">
        <v>37</v>
      </c>
      <c r="C7" s="1014"/>
      <c r="D7" s="1014"/>
      <c r="E7" s="1014"/>
      <c r="F7" s="1014"/>
      <c r="G7" s="1014"/>
      <c r="H7" s="1014"/>
      <c r="I7" s="1014"/>
      <c r="J7" s="1014"/>
      <c r="K7" s="1014"/>
      <c r="L7" s="1014"/>
      <c r="M7" s="1014"/>
      <c r="N7" s="1014"/>
      <c r="O7" s="1014"/>
      <c r="P7" s="1014"/>
      <c r="Q7" s="1014"/>
      <c r="R7" s="1014"/>
      <c r="S7" s="1014"/>
      <c r="T7" s="1014"/>
      <c r="U7" s="1014"/>
      <c r="V7" s="1014"/>
      <c r="W7" s="1014"/>
      <c r="X7" s="1014"/>
      <c r="Y7" s="1014"/>
      <c r="Z7" s="1014"/>
      <c r="AA7" s="1014"/>
      <c r="AB7" s="1014"/>
      <c r="AC7" s="1014"/>
      <c r="AD7" s="1014"/>
    </row>
    <row r="8" spans="1:30" s="105" customFormat="1" ht="9.75" customHeight="1" x14ac:dyDescent="0.2">
      <c r="A8" s="33"/>
      <c r="B8" s="113"/>
      <c r="C8" s="113"/>
      <c r="D8" s="113"/>
      <c r="E8" s="113"/>
      <c r="F8" s="113"/>
      <c r="G8" s="113"/>
      <c r="H8" s="113"/>
      <c r="I8" s="113"/>
      <c r="J8" s="113"/>
      <c r="K8" s="113"/>
      <c r="L8" s="113"/>
      <c r="M8" s="113"/>
      <c r="N8" s="113"/>
      <c r="O8" s="113"/>
      <c r="P8" s="113"/>
      <c r="Q8" s="113"/>
      <c r="R8" s="113"/>
      <c r="S8" s="113"/>
      <c r="T8" s="113"/>
      <c r="U8" s="113"/>
      <c r="V8" s="113"/>
      <c r="W8" s="113"/>
      <c r="X8" s="113"/>
      <c r="Y8" s="17"/>
      <c r="Z8" s="17"/>
      <c r="AD8" s="274"/>
    </row>
    <row r="9" spans="1:30" s="105" customFormat="1" ht="30.75" customHeight="1" x14ac:dyDescent="0.2">
      <c r="A9" s="384" t="s">
        <v>41</v>
      </c>
      <c r="B9" s="903" t="s">
        <v>592</v>
      </c>
      <c r="C9" s="903"/>
      <c r="D9" s="903"/>
      <c r="E9" s="903"/>
      <c r="F9" s="903"/>
      <c r="G9" s="903"/>
      <c r="H9" s="903"/>
      <c r="I9" s="903"/>
      <c r="J9" s="903"/>
      <c r="K9" s="903"/>
      <c r="L9" s="903"/>
      <c r="M9" s="903"/>
      <c r="N9" s="903"/>
      <c r="O9" s="903"/>
      <c r="P9" s="903"/>
      <c r="Q9" s="903"/>
      <c r="R9" s="903"/>
      <c r="S9" s="903"/>
      <c r="T9" s="903"/>
      <c r="U9" s="903"/>
      <c r="V9" s="903"/>
      <c r="W9" s="903"/>
      <c r="X9" s="903"/>
      <c r="Y9" s="903"/>
      <c r="Z9" s="903"/>
      <c r="AA9" s="903"/>
      <c r="AB9" s="903"/>
      <c r="AC9" s="903"/>
      <c r="AD9" s="903"/>
    </row>
    <row r="10" spans="1:30" s="104" customFormat="1" ht="12.75" customHeight="1" x14ac:dyDescent="0.2">
      <c r="A10" s="4"/>
      <c r="B10" s="5"/>
      <c r="C10" s="5"/>
      <c r="D10" s="5"/>
      <c r="E10" s="5"/>
      <c r="F10" s="5"/>
      <c r="G10" s="6"/>
      <c r="H10" s="6"/>
      <c r="I10" s="6"/>
      <c r="J10" s="6"/>
      <c r="K10" s="6"/>
      <c r="L10" s="6"/>
      <c r="M10" s="6"/>
      <c r="N10" s="6"/>
      <c r="O10" s="6"/>
      <c r="P10" s="6"/>
      <c r="Q10" s="6"/>
      <c r="R10" s="7"/>
      <c r="S10" s="7"/>
      <c r="T10" s="7"/>
      <c r="U10" s="7"/>
      <c r="V10" s="7"/>
      <c r="W10" s="7"/>
      <c r="X10" s="8"/>
      <c r="Y10" s="9"/>
      <c r="Z10" s="9"/>
      <c r="AD10" s="274"/>
    </row>
    <row r="11" spans="1:30" s="104" customFormat="1" ht="30" customHeight="1" x14ac:dyDescent="0.2">
      <c r="A11" s="911" t="s">
        <v>3</v>
      </c>
      <c r="B11" s="911" t="s">
        <v>4</v>
      </c>
      <c r="C11" s="911" t="s">
        <v>5</v>
      </c>
      <c r="D11" s="913" t="s">
        <v>6</v>
      </c>
      <c r="E11" s="913" t="s">
        <v>7</v>
      </c>
      <c r="F11" s="911" t="s">
        <v>8</v>
      </c>
      <c r="G11" s="911" t="s">
        <v>9</v>
      </c>
      <c r="H11" s="911" t="s">
        <v>10</v>
      </c>
      <c r="I11" s="911" t="s">
        <v>11</v>
      </c>
      <c r="J11" s="915" t="s">
        <v>12</v>
      </c>
      <c r="K11" s="1009"/>
      <c r="L11" s="1009"/>
      <c r="M11" s="1039"/>
      <c r="N11" s="918" t="s">
        <v>13</v>
      </c>
      <c r="O11" s="1040"/>
      <c r="P11" s="911" t="s">
        <v>14</v>
      </c>
      <c r="Q11" s="911" t="s">
        <v>15</v>
      </c>
      <c r="R11" s="922" t="s">
        <v>16</v>
      </c>
      <c r="S11" s="1039"/>
      <c r="T11" s="922" t="s">
        <v>17</v>
      </c>
      <c r="U11" s="1009"/>
      <c r="V11" s="1009"/>
      <c r="W11" s="1009"/>
      <c r="X11" s="1009"/>
      <c r="Y11" s="734" t="s">
        <v>1193</v>
      </c>
      <c r="Z11" s="734"/>
      <c r="AA11" s="734"/>
      <c r="AB11" s="734"/>
      <c r="AC11" s="734"/>
      <c r="AD11" s="734"/>
    </row>
    <row r="12" spans="1:30" s="104" customFormat="1" ht="84" customHeight="1" x14ac:dyDescent="0.2">
      <c r="A12" s="1036"/>
      <c r="B12" s="1035"/>
      <c r="C12" s="1035"/>
      <c r="D12" s="1035"/>
      <c r="E12" s="1035"/>
      <c r="F12" s="1036"/>
      <c r="G12" s="1035"/>
      <c r="H12" s="1035"/>
      <c r="I12" s="1035"/>
      <c r="J12" s="25" t="s">
        <v>18</v>
      </c>
      <c r="K12" s="25" t="s">
        <v>19</v>
      </c>
      <c r="L12" s="25" t="s">
        <v>20</v>
      </c>
      <c r="M12" s="25" t="s">
        <v>21</v>
      </c>
      <c r="N12" s="1041"/>
      <c r="O12" s="1042"/>
      <c r="P12" s="1036"/>
      <c r="Q12" s="1036"/>
      <c r="R12" s="10" t="s">
        <v>22</v>
      </c>
      <c r="S12" s="10" t="s">
        <v>23</v>
      </c>
      <c r="T12" s="11" t="s">
        <v>24</v>
      </c>
      <c r="U12" s="11" t="s">
        <v>25</v>
      </c>
      <c r="V12" s="12" t="s">
        <v>26</v>
      </c>
      <c r="W12" s="11" t="s">
        <v>27</v>
      </c>
      <c r="X12" s="10" t="s">
        <v>28</v>
      </c>
      <c r="Y12" s="381" t="s">
        <v>18</v>
      </c>
      <c r="Z12" s="382" t="s">
        <v>19</v>
      </c>
      <c r="AA12" s="382" t="s">
        <v>20</v>
      </c>
      <c r="AB12" s="382" t="s">
        <v>21</v>
      </c>
      <c r="AC12" s="381" t="s">
        <v>1195</v>
      </c>
      <c r="AD12" s="455" t="s">
        <v>1332</v>
      </c>
    </row>
    <row r="13" spans="1:30" s="104" customFormat="1" ht="54.75" customHeight="1" x14ac:dyDescent="0.2">
      <c r="A13" s="830" t="s">
        <v>40</v>
      </c>
      <c r="B13" s="830" t="s">
        <v>62</v>
      </c>
      <c r="C13" s="830" t="s">
        <v>435</v>
      </c>
      <c r="D13" s="830" t="s">
        <v>1393</v>
      </c>
      <c r="E13" s="830" t="s">
        <v>436</v>
      </c>
      <c r="F13" s="1038">
        <v>0.05</v>
      </c>
      <c r="G13" s="830" t="s">
        <v>437</v>
      </c>
      <c r="H13" s="830" t="s">
        <v>438</v>
      </c>
      <c r="I13" s="830" t="s">
        <v>45</v>
      </c>
      <c r="J13" s="1068">
        <f>(3.5%*2)+(3.5%*2)</f>
        <v>0.14000000000000001</v>
      </c>
      <c r="K13" s="1068">
        <f>(3.5%*3)+(3.5%*3)+(3.75%*3)+J13</f>
        <v>0.46250000000000002</v>
      </c>
      <c r="L13" s="1068">
        <f>(3.5%*3)+(3.5%*3)+(3.75%*1)+(3.75%*2)+K13</f>
        <v>0.78500000000000003</v>
      </c>
      <c r="M13" s="1068">
        <f>(3.5%*2)+(3.5%*2)+(3.75%*2)+L13</f>
        <v>1</v>
      </c>
      <c r="N13" s="743" t="s">
        <v>439</v>
      </c>
      <c r="O13" s="744"/>
      <c r="P13" s="114">
        <v>0.35</v>
      </c>
      <c r="Q13" s="88" t="s">
        <v>440</v>
      </c>
      <c r="R13" s="70">
        <v>42767</v>
      </c>
      <c r="S13" s="70">
        <v>43069</v>
      </c>
      <c r="T13" s="1062" t="s">
        <v>234</v>
      </c>
      <c r="U13" s="1062">
        <v>195000000</v>
      </c>
      <c r="V13" s="1062" t="s">
        <v>364</v>
      </c>
      <c r="W13" s="1062"/>
      <c r="X13" s="1062" t="s">
        <v>441</v>
      </c>
      <c r="Y13" s="890">
        <v>0.14000000000000001</v>
      </c>
      <c r="Z13" s="890">
        <v>0.2</v>
      </c>
      <c r="AA13" s="253"/>
      <c r="AB13" s="253"/>
      <c r="AC13" s="408" t="s">
        <v>1286</v>
      </c>
      <c r="AD13" s="563" t="s">
        <v>1394</v>
      </c>
    </row>
    <row r="14" spans="1:30" s="104" customFormat="1" ht="195.75" customHeight="1" x14ac:dyDescent="0.2">
      <c r="A14" s="830"/>
      <c r="B14" s="830"/>
      <c r="C14" s="830"/>
      <c r="D14" s="830"/>
      <c r="E14" s="830"/>
      <c r="F14" s="1038"/>
      <c r="G14" s="830"/>
      <c r="H14" s="830"/>
      <c r="I14" s="830"/>
      <c r="J14" s="1068"/>
      <c r="K14" s="1068"/>
      <c r="L14" s="1068"/>
      <c r="M14" s="1068"/>
      <c r="N14" s="743" t="s">
        <v>442</v>
      </c>
      <c r="O14" s="744"/>
      <c r="P14" s="114">
        <v>0.35</v>
      </c>
      <c r="Q14" s="88" t="s">
        <v>443</v>
      </c>
      <c r="R14" s="70">
        <v>42767</v>
      </c>
      <c r="S14" s="70">
        <v>43069</v>
      </c>
      <c r="T14" s="1063"/>
      <c r="U14" s="1063"/>
      <c r="V14" s="1063"/>
      <c r="W14" s="1063"/>
      <c r="X14" s="1063"/>
      <c r="Y14" s="891"/>
      <c r="Z14" s="891"/>
      <c r="AA14" s="253"/>
      <c r="AB14" s="253"/>
      <c r="AC14" s="408" t="s">
        <v>1287</v>
      </c>
      <c r="AD14" s="563" t="s">
        <v>1395</v>
      </c>
    </row>
    <row r="15" spans="1:30" s="104" customFormat="1" ht="51" customHeight="1" x14ac:dyDescent="0.2">
      <c r="A15" s="830"/>
      <c r="B15" s="830"/>
      <c r="C15" s="830"/>
      <c r="D15" s="830"/>
      <c r="E15" s="830"/>
      <c r="F15" s="1038"/>
      <c r="G15" s="830"/>
      <c r="H15" s="830"/>
      <c r="I15" s="830"/>
      <c r="J15" s="1068"/>
      <c r="K15" s="1068"/>
      <c r="L15" s="1068"/>
      <c r="M15" s="1068"/>
      <c r="N15" s="743" t="s">
        <v>444</v>
      </c>
      <c r="O15" s="744"/>
      <c r="P15" s="114">
        <v>0.15</v>
      </c>
      <c r="Q15" s="88" t="s">
        <v>445</v>
      </c>
      <c r="R15" s="70">
        <v>42826</v>
      </c>
      <c r="S15" s="70">
        <v>42947</v>
      </c>
      <c r="T15" s="1063"/>
      <c r="U15" s="1063"/>
      <c r="V15" s="1063"/>
      <c r="W15" s="1063"/>
      <c r="X15" s="1063"/>
      <c r="Y15" s="891"/>
      <c r="Z15" s="891"/>
      <c r="AA15" s="253"/>
      <c r="AB15" s="253"/>
      <c r="AC15" s="409" t="s">
        <v>235</v>
      </c>
      <c r="AD15" s="563" t="s">
        <v>1396</v>
      </c>
    </row>
    <row r="16" spans="1:30" s="104" customFormat="1" ht="36" customHeight="1" x14ac:dyDescent="0.2">
      <c r="A16" s="830"/>
      <c r="B16" s="830"/>
      <c r="C16" s="830"/>
      <c r="D16" s="830"/>
      <c r="E16" s="830"/>
      <c r="F16" s="1038"/>
      <c r="G16" s="830"/>
      <c r="H16" s="830"/>
      <c r="I16" s="830"/>
      <c r="J16" s="1068"/>
      <c r="K16" s="1068"/>
      <c r="L16" s="1068"/>
      <c r="M16" s="1068"/>
      <c r="N16" s="743" t="s">
        <v>446</v>
      </c>
      <c r="O16" s="744"/>
      <c r="P16" s="114">
        <v>0.15</v>
      </c>
      <c r="Q16" s="88" t="s">
        <v>447</v>
      </c>
      <c r="R16" s="70">
        <v>42583</v>
      </c>
      <c r="S16" s="70">
        <v>43069</v>
      </c>
      <c r="T16" s="1064"/>
      <c r="U16" s="1064"/>
      <c r="V16" s="1064"/>
      <c r="W16" s="1064"/>
      <c r="X16" s="1064"/>
      <c r="Y16" s="892"/>
      <c r="Z16" s="892"/>
      <c r="AA16" s="253"/>
      <c r="AB16" s="253"/>
      <c r="AC16" s="409" t="s">
        <v>235</v>
      </c>
      <c r="AD16" s="564"/>
    </row>
    <row r="17" spans="1:30" s="104" customFormat="1" ht="12.75" customHeight="1" x14ac:dyDescent="0.2">
      <c r="A17" s="4"/>
      <c r="B17" s="5"/>
      <c r="C17" s="5"/>
      <c r="D17" s="5"/>
      <c r="E17" s="5"/>
      <c r="F17" s="5"/>
      <c r="G17" s="6"/>
      <c r="H17" s="6"/>
      <c r="I17" s="6"/>
      <c r="J17" s="6"/>
      <c r="K17" s="6"/>
      <c r="L17" s="6"/>
      <c r="M17" s="6"/>
      <c r="N17" s="6"/>
      <c r="O17" s="6"/>
      <c r="P17" s="6"/>
      <c r="Q17" s="6"/>
      <c r="R17" s="7"/>
      <c r="S17" s="7"/>
      <c r="T17" s="7"/>
      <c r="U17" s="7"/>
      <c r="V17" s="7"/>
      <c r="W17" s="7"/>
      <c r="X17" s="8"/>
      <c r="Y17" s="9"/>
      <c r="Z17" s="9"/>
      <c r="AD17" s="274"/>
    </row>
    <row r="18" spans="1:30" s="105" customFormat="1" ht="30.75" customHeight="1" x14ac:dyDescent="0.2">
      <c r="A18" s="384" t="s">
        <v>61</v>
      </c>
      <c r="B18" s="903" t="s">
        <v>593</v>
      </c>
      <c r="C18" s="903"/>
      <c r="D18" s="903"/>
      <c r="E18" s="903"/>
      <c r="F18" s="903"/>
      <c r="G18" s="903"/>
      <c r="H18" s="903"/>
      <c r="I18" s="903"/>
      <c r="J18" s="903"/>
      <c r="K18" s="903"/>
      <c r="L18" s="903"/>
      <c r="M18" s="903"/>
      <c r="N18" s="903"/>
      <c r="O18" s="903"/>
      <c r="P18" s="903"/>
      <c r="Q18" s="903"/>
      <c r="R18" s="903"/>
      <c r="S18" s="903"/>
      <c r="T18" s="903"/>
      <c r="U18" s="903"/>
      <c r="V18" s="903"/>
      <c r="W18" s="903"/>
      <c r="X18" s="903"/>
      <c r="Y18" s="903"/>
      <c r="Z18" s="903"/>
      <c r="AA18" s="903"/>
      <c r="AB18" s="903"/>
      <c r="AC18" s="903"/>
      <c r="AD18" s="903"/>
    </row>
    <row r="19" spans="1:30" s="104" customFormat="1" ht="12.75" customHeight="1" x14ac:dyDescent="0.2">
      <c r="A19" s="4"/>
      <c r="B19" s="5"/>
      <c r="C19" s="5"/>
      <c r="D19" s="5"/>
      <c r="E19" s="5"/>
      <c r="F19" s="5"/>
      <c r="G19" s="6"/>
      <c r="H19" s="6"/>
      <c r="I19" s="6"/>
      <c r="J19" s="6"/>
      <c r="K19" s="6"/>
      <c r="L19" s="6"/>
      <c r="M19" s="6"/>
      <c r="N19" s="6"/>
      <c r="O19" s="6"/>
      <c r="P19" s="6"/>
      <c r="Q19" s="6"/>
      <c r="R19" s="7"/>
      <c r="S19" s="7"/>
      <c r="T19" s="7"/>
      <c r="U19" s="7"/>
      <c r="V19" s="7"/>
      <c r="W19" s="7"/>
      <c r="X19" s="8"/>
      <c r="Y19" s="9"/>
      <c r="Z19" s="9"/>
      <c r="AD19" s="274"/>
    </row>
    <row r="20" spans="1:30" s="104" customFormat="1" ht="30" customHeight="1" x14ac:dyDescent="0.2">
      <c r="A20" s="911" t="s">
        <v>3</v>
      </c>
      <c r="B20" s="911" t="s">
        <v>4</v>
      </c>
      <c r="C20" s="911" t="s">
        <v>5</v>
      </c>
      <c r="D20" s="913" t="s">
        <v>6</v>
      </c>
      <c r="E20" s="913" t="s">
        <v>7</v>
      </c>
      <c r="F20" s="911" t="s">
        <v>8</v>
      </c>
      <c r="G20" s="911" t="s">
        <v>9</v>
      </c>
      <c r="H20" s="911" t="s">
        <v>10</v>
      </c>
      <c r="I20" s="911" t="s">
        <v>11</v>
      </c>
      <c r="J20" s="915" t="s">
        <v>12</v>
      </c>
      <c r="K20" s="1009"/>
      <c r="L20" s="1009"/>
      <c r="M20" s="1039"/>
      <c r="N20" s="918" t="s">
        <v>13</v>
      </c>
      <c r="O20" s="1040"/>
      <c r="P20" s="911" t="s">
        <v>14</v>
      </c>
      <c r="Q20" s="911" t="s">
        <v>15</v>
      </c>
      <c r="R20" s="922" t="s">
        <v>16</v>
      </c>
      <c r="S20" s="1039"/>
      <c r="T20" s="922" t="s">
        <v>17</v>
      </c>
      <c r="U20" s="1009"/>
      <c r="V20" s="1009"/>
      <c r="W20" s="1009"/>
      <c r="X20" s="1009"/>
      <c r="Y20" s="734" t="s">
        <v>1193</v>
      </c>
      <c r="Z20" s="734"/>
      <c r="AA20" s="734"/>
      <c r="AB20" s="734"/>
      <c r="AC20" s="734"/>
      <c r="AD20" s="734"/>
    </row>
    <row r="21" spans="1:30" s="104" customFormat="1" ht="84" customHeight="1" x14ac:dyDescent="0.2">
      <c r="A21" s="1036"/>
      <c r="B21" s="1036"/>
      <c r="C21" s="1036"/>
      <c r="D21" s="1036"/>
      <c r="E21" s="1036"/>
      <c r="F21" s="1036"/>
      <c r="G21" s="1036"/>
      <c r="H21" s="1036"/>
      <c r="I21" s="1036"/>
      <c r="J21" s="10" t="s">
        <v>18</v>
      </c>
      <c r="K21" s="10" t="s">
        <v>19</v>
      </c>
      <c r="L21" s="10" t="s">
        <v>20</v>
      </c>
      <c r="M21" s="10" t="s">
        <v>21</v>
      </c>
      <c r="N21" s="1041"/>
      <c r="O21" s="1042"/>
      <c r="P21" s="1036"/>
      <c r="Q21" s="1036"/>
      <c r="R21" s="10" t="s">
        <v>22</v>
      </c>
      <c r="S21" s="10" t="s">
        <v>23</v>
      </c>
      <c r="T21" s="11" t="s">
        <v>24</v>
      </c>
      <c r="U21" s="11" t="s">
        <v>25</v>
      </c>
      <c r="V21" s="12" t="s">
        <v>26</v>
      </c>
      <c r="W21" s="11" t="s">
        <v>27</v>
      </c>
      <c r="X21" s="10" t="s">
        <v>28</v>
      </c>
      <c r="Y21" s="561" t="s">
        <v>18</v>
      </c>
      <c r="Z21" s="562" t="s">
        <v>19</v>
      </c>
      <c r="AA21" s="562" t="s">
        <v>20</v>
      </c>
      <c r="AB21" s="562" t="s">
        <v>21</v>
      </c>
      <c r="AC21" s="561" t="s">
        <v>1195</v>
      </c>
      <c r="AD21" s="455" t="s">
        <v>1332</v>
      </c>
    </row>
    <row r="22" spans="1:30" s="104" customFormat="1" ht="78" customHeight="1" x14ac:dyDescent="0.2">
      <c r="A22" s="830" t="s">
        <v>40</v>
      </c>
      <c r="B22" s="830" t="s">
        <v>453</v>
      </c>
      <c r="C22" s="830" t="s">
        <v>435</v>
      </c>
      <c r="D22" s="830" t="s">
        <v>1393</v>
      </c>
      <c r="E22" s="1082" t="s">
        <v>1397</v>
      </c>
      <c r="F22" s="1038">
        <v>0.02</v>
      </c>
      <c r="G22" s="834" t="s">
        <v>454</v>
      </c>
      <c r="H22" s="834">
        <v>5</v>
      </c>
      <c r="I22" s="834" t="s">
        <v>68</v>
      </c>
      <c r="J22" s="834"/>
      <c r="K22" s="834">
        <v>0</v>
      </c>
      <c r="L22" s="834">
        <v>1</v>
      </c>
      <c r="M22" s="834">
        <v>3</v>
      </c>
      <c r="N22" s="743" t="s">
        <v>455</v>
      </c>
      <c r="O22" s="744"/>
      <c r="P22" s="74">
        <v>0.5</v>
      </c>
      <c r="Q22" s="50" t="s">
        <v>456</v>
      </c>
      <c r="R22" s="70">
        <v>42795</v>
      </c>
      <c r="S22" s="70">
        <v>42947</v>
      </c>
      <c r="T22" s="63"/>
      <c r="U22" s="71"/>
      <c r="V22" s="75"/>
      <c r="W22" s="75"/>
      <c r="X22" s="75"/>
      <c r="Y22" s="1000">
        <v>0</v>
      </c>
      <c r="Z22" s="1000">
        <v>0</v>
      </c>
      <c r="AA22" s="253"/>
      <c r="AB22" s="253"/>
      <c r="AC22" s="408" t="s">
        <v>1288</v>
      </c>
      <c r="AD22" s="563" t="s">
        <v>1398</v>
      </c>
    </row>
    <row r="23" spans="1:30" s="104" customFormat="1" ht="42" customHeight="1" x14ac:dyDescent="0.2">
      <c r="A23" s="830"/>
      <c r="B23" s="830"/>
      <c r="C23" s="830"/>
      <c r="D23" s="830"/>
      <c r="E23" s="744"/>
      <c r="F23" s="1038"/>
      <c r="G23" s="837"/>
      <c r="H23" s="837"/>
      <c r="I23" s="837"/>
      <c r="J23" s="837"/>
      <c r="K23" s="837"/>
      <c r="L23" s="837"/>
      <c r="M23" s="837"/>
      <c r="N23" s="743" t="s">
        <v>457</v>
      </c>
      <c r="O23" s="744"/>
      <c r="P23" s="74">
        <v>0.5</v>
      </c>
      <c r="Q23" s="50" t="s">
        <v>458</v>
      </c>
      <c r="R23" s="70">
        <v>42948</v>
      </c>
      <c r="S23" s="70">
        <v>43100</v>
      </c>
      <c r="T23" s="63"/>
      <c r="U23" s="71"/>
      <c r="V23" s="75"/>
      <c r="W23" s="75"/>
      <c r="X23" s="75"/>
      <c r="Y23" s="1001"/>
      <c r="Z23" s="1001"/>
      <c r="AA23" s="253"/>
      <c r="AB23" s="253"/>
      <c r="AC23" s="416"/>
      <c r="AD23" s="564"/>
    </row>
    <row r="24" spans="1:30" s="104" customFormat="1" ht="51" customHeight="1" x14ac:dyDescent="0.2">
      <c r="A24" s="830"/>
      <c r="B24" s="830"/>
      <c r="C24" s="830" t="s">
        <v>459</v>
      </c>
      <c r="D24" s="830" t="s">
        <v>1393</v>
      </c>
      <c r="E24" s="1037" t="s">
        <v>460</v>
      </c>
      <c r="F24" s="1038">
        <v>0.02</v>
      </c>
      <c r="G24" s="1067" t="s">
        <v>461</v>
      </c>
      <c r="H24" s="1052">
        <v>1</v>
      </c>
      <c r="I24" s="1052" t="s">
        <v>45</v>
      </c>
      <c r="J24" s="1052">
        <f>15%+(2.5%*3)+(3%*2)</f>
        <v>0.28500000000000003</v>
      </c>
      <c r="K24" s="1052">
        <f>(2.5%*3)+10%+(3%*3)+J24</f>
        <v>0.55000000000000004</v>
      </c>
      <c r="L24" s="1052">
        <f>(2.5%*3)+5%+10%+K24</f>
        <v>0.77500000000000002</v>
      </c>
      <c r="M24" s="1052">
        <f>(2.5%*3)+15%+L24</f>
        <v>1</v>
      </c>
      <c r="N24" s="1065" t="s">
        <v>462</v>
      </c>
      <c r="O24" s="1066"/>
      <c r="P24" s="456">
        <v>0.15</v>
      </c>
      <c r="Q24" s="98" t="s">
        <v>463</v>
      </c>
      <c r="R24" s="70">
        <v>42736</v>
      </c>
      <c r="S24" s="70">
        <v>42825</v>
      </c>
      <c r="T24" s="834" t="s">
        <v>234</v>
      </c>
      <c r="U24" s="1002">
        <v>140000000</v>
      </c>
      <c r="V24" s="834" t="s">
        <v>364</v>
      </c>
      <c r="W24" s="834"/>
      <c r="X24" s="834" t="s">
        <v>464</v>
      </c>
      <c r="Y24" s="890">
        <v>0.28999999999999998</v>
      </c>
      <c r="Z24" s="890">
        <v>0.5</v>
      </c>
      <c r="AA24" s="253"/>
      <c r="AB24" s="253"/>
      <c r="AC24" s="408" t="s">
        <v>1289</v>
      </c>
      <c r="AD24" s="565"/>
    </row>
    <row r="25" spans="1:30" s="104" customFormat="1" ht="90" customHeight="1" x14ac:dyDescent="0.2">
      <c r="A25" s="830"/>
      <c r="B25" s="830"/>
      <c r="C25" s="830"/>
      <c r="D25" s="830"/>
      <c r="E25" s="1037"/>
      <c r="F25" s="1038"/>
      <c r="G25" s="1067"/>
      <c r="H25" s="1052"/>
      <c r="I25" s="1052"/>
      <c r="J25" s="1052"/>
      <c r="K25" s="1052"/>
      <c r="L25" s="1052"/>
      <c r="M25" s="1052"/>
      <c r="N25" s="1065" t="s">
        <v>465</v>
      </c>
      <c r="O25" s="1066"/>
      <c r="P25" s="456">
        <v>0.3</v>
      </c>
      <c r="Q25" s="98" t="s">
        <v>463</v>
      </c>
      <c r="R25" s="70">
        <v>42736</v>
      </c>
      <c r="S25" s="70">
        <v>43100</v>
      </c>
      <c r="T25" s="909"/>
      <c r="U25" s="1003"/>
      <c r="V25" s="909"/>
      <c r="W25" s="909"/>
      <c r="X25" s="909"/>
      <c r="Y25" s="891"/>
      <c r="Z25" s="891"/>
      <c r="AA25" s="253"/>
      <c r="AB25" s="253"/>
      <c r="AC25" s="408" t="s">
        <v>1290</v>
      </c>
      <c r="AD25" s="565" t="s">
        <v>1399</v>
      </c>
    </row>
    <row r="26" spans="1:30" s="104" customFormat="1" ht="60.75" customHeight="1" x14ac:dyDescent="0.2">
      <c r="A26" s="830"/>
      <c r="B26" s="830"/>
      <c r="C26" s="830"/>
      <c r="D26" s="830"/>
      <c r="E26" s="1037"/>
      <c r="F26" s="1038"/>
      <c r="G26" s="1067"/>
      <c r="H26" s="1052"/>
      <c r="I26" s="1052"/>
      <c r="J26" s="1052"/>
      <c r="K26" s="1052"/>
      <c r="L26" s="1052"/>
      <c r="M26" s="1052"/>
      <c r="N26" s="1065" t="s">
        <v>467</v>
      </c>
      <c r="O26" s="1066"/>
      <c r="P26" s="456">
        <v>0.1</v>
      </c>
      <c r="Q26" s="98" t="s">
        <v>466</v>
      </c>
      <c r="R26" s="70">
        <v>42917</v>
      </c>
      <c r="S26" s="70">
        <v>43008</v>
      </c>
      <c r="T26" s="909"/>
      <c r="U26" s="1003"/>
      <c r="V26" s="909"/>
      <c r="W26" s="909"/>
      <c r="X26" s="909"/>
      <c r="Y26" s="891"/>
      <c r="Z26" s="891"/>
      <c r="AA26" s="253"/>
      <c r="AB26" s="253"/>
      <c r="AC26" s="417"/>
      <c r="AD26" s="565" t="s">
        <v>1400</v>
      </c>
    </row>
    <row r="27" spans="1:30" s="104" customFormat="1" ht="30.75" customHeight="1" x14ac:dyDescent="0.2">
      <c r="A27" s="830"/>
      <c r="B27" s="830"/>
      <c r="C27" s="830"/>
      <c r="D27" s="830"/>
      <c r="E27" s="1037"/>
      <c r="F27" s="1038"/>
      <c r="G27" s="1067"/>
      <c r="H27" s="1052"/>
      <c r="I27" s="1052"/>
      <c r="J27" s="1052"/>
      <c r="K27" s="1052"/>
      <c r="L27" s="1052"/>
      <c r="M27" s="1052"/>
      <c r="N27" s="1065" t="s">
        <v>1402</v>
      </c>
      <c r="O27" s="1066"/>
      <c r="P27" s="456">
        <v>0.05</v>
      </c>
      <c r="Q27" s="98" t="s">
        <v>468</v>
      </c>
      <c r="R27" s="70">
        <v>42887</v>
      </c>
      <c r="S27" s="70">
        <v>42947</v>
      </c>
      <c r="T27" s="909"/>
      <c r="U27" s="1003"/>
      <c r="V27" s="909"/>
      <c r="W27" s="909"/>
      <c r="X27" s="909"/>
      <c r="Y27" s="891"/>
      <c r="Z27" s="891"/>
      <c r="AA27" s="253"/>
      <c r="AB27" s="253"/>
      <c r="AC27" s="417"/>
      <c r="AD27" s="566"/>
    </row>
    <row r="28" spans="1:30" s="104" customFormat="1" ht="30.75" customHeight="1" x14ac:dyDescent="0.2">
      <c r="A28" s="830"/>
      <c r="B28" s="830"/>
      <c r="C28" s="830"/>
      <c r="D28" s="830"/>
      <c r="E28" s="1037"/>
      <c r="F28" s="1038"/>
      <c r="G28" s="1067"/>
      <c r="H28" s="1052"/>
      <c r="I28" s="1052"/>
      <c r="J28" s="1052"/>
      <c r="K28" s="1052"/>
      <c r="L28" s="1052"/>
      <c r="M28" s="1052"/>
      <c r="N28" s="1065" t="s">
        <v>469</v>
      </c>
      <c r="O28" s="1066"/>
      <c r="P28" s="456">
        <v>0.1</v>
      </c>
      <c r="Q28" s="98" t="s">
        <v>470</v>
      </c>
      <c r="R28" s="70">
        <v>42917</v>
      </c>
      <c r="S28" s="70">
        <v>43008</v>
      </c>
      <c r="T28" s="909"/>
      <c r="U28" s="1003"/>
      <c r="V28" s="909"/>
      <c r="W28" s="909"/>
      <c r="X28" s="909"/>
      <c r="Y28" s="891"/>
      <c r="Z28" s="891"/>
      <c r="AA28" s="253"/>
      <c r="AB28" s="253"/>
      <c r="AC28" s="417"/>
      <c r="AD28" s="566"/>
    </row>
    <row r="29" spans="1:30" s="104" customFormat="1" ht="30.75" customHeight="1" x14ac:dyDescent="0.2">
      <c r="A29" s="830"/>
      <c r="B29" s="830"/>
      <c r="C29" s="830"/>
      <c r="D29" s="830"/>
      <c r="E29" s="1037"/>
      <c r="F29" s="1038"/>
      <c r="G29" s="1067"/>
      <c r="H29" s="1052"/>
      <c r="I29" s="1052"/>
      <c r="J29" s="1052"/>
      <c r="K29" s="1052"/>
      <c r="L29" s="1052"/>
      <c r="M29" s="1052"/>
      <c r="N29" s="1065" t="s">
        <v>471</v>
      </c>
      <c r="O29" s="1066"/>
      <c r="P29" s="456">
        <v>0.15</v>
      </c>
      <c r="Q29" s="98" t="s">
        <v>472</v>
      </c>
      <c r="R29" s="70">
        <v>42767</v>
      </c>
      <c r="S29" s="70">
        <v>42916</v>
      </c>
      <c r="T29" s="909"/>
      <c r="U29" s="1003"/>
      <c r="V29" s="909"/>
      <c r="W29" s="909"/>
      <c r="X29" s="909"/>
      <c r="Y29" s="891"/>
      <c r="Z29" s="891"/>
      <c r="AA29" s="253"/>
      <c r="AB29" s="253"/>
      <c r="AC29" s="418" t="s">
        <v>1291</v>
      </c>
      <c r="AD29" s="567" t="s">
        <v>1401</v>
      </c>
    </row>
    <row r="30" spans="1:30" s="104" customFormat="1" ht="60.75" customHeight="1" x14ac:dyDescent="0.2">
      <c r="A30" s="830" t="s">
        <v>40</v>
      </c>
      <c r="B30" s="830" t="s">
        <v>617</v>
      </c>
      <c r="C30" s="834" t="s">
        <v>618</v>
      </c>
      <c r="D30" s="830" t="s">
        <v>616</v>
      </c>
      <c r="E30" s="1037" t="s">
        <v>603</v>
      </c>
      <c r="F30" s="1038">
        <v>0.02</v>
      </c>
      <c r="G30" s="1073" t="s">
        <v>615</v>
      </c>
      <c r="H30" s="1076">
        <v>1</v>
      </c>
      <c r="I30" s="1079" t="s">
        <v>45</v>
      </c>
      <c r="J30" s="1080">
        <v>0.25</v>
      </c>
      <c r="K30" s="1069">
        <v>0.53129999999999999</v>
      </c>
      <c r="L30" s="1069">
        <v>0.8125</v>
      </c>
      <c r="M30" s="1069">
        <v>1</v>
      </c>
      <c r="N30" s="1055" t="s">
        <v>604</v>
      </c>
      <c r="O30" s="1056"/>
      <c r="P30" s="1059">
        <v>1</v>
      </c>
      <c r="Q30" s="99" t="s">
        <v>605</v>
      </c>
      <c r="R30" s="97">
        <v>42755</v>
      </c>
      <c r="S30" s="97">
        <v>43100</v>
      </c>
      <c r="T30" s="1010">
        <v>0</v>
      </c>
      <c r="U30" s="1010">
        <v>0</v>
      </c>
      <c r="V30" s="1010">
        <v>0</v>
      </c>
      <c r="W30" s="1010">
        <v>0</v>
      </c>
      <c r="X30" s="1053" t="s">
        <v>606</v>
      </c>
      <c r="Y30" s="890">
        <v>0.25</v>
      </c>
      <c r="Z30" s="890">
        <v>0.53</v>
      </c>
      <c r="AA30" s="253"/>
      <c r="AB30" s="253"/>
      <c r="AC30" s="276" t="s">
        <v>1292</v>
      </c>
      <c r="AD30" s="592" t="s">
        <v>1473</v>
      </c>
    </row>
    <row r="31" spans="1:30" s="104" customFormat="1" ht="95.25" customHeight="1" x14ac:dyDescent="0.2">
      <c r="A31" s="830"/>
      <c r="B31" s="830"/>
      <c r="C31" s="909"/>
      <c r="D31" s="830"/>
      <c r="E31" s="1037"/>
      <c r="F31" s="1038"/>
      <c r="G31" s="1074"/>
      <c r="H31" s="1077"/>
      <c r="I31" s="1077"/>
      <c r="J31" s="1081"/>
      <c r="K31" s="1070"/>
      <c r="L31" s="1070"/>
      <c r="M31" s="1070"/>
      <c r="N31" s="1055" t="s">
        <v>607</v>
      </c>
      <c r="O31" s="1056"/>
      <c r="P31" s="1060"/>
      <c r="Q31" s="99" t="s">
        <v>608</v>
      </c>
      <c r="R31" s="97">
        <v>42755</v>
      </c>
      <c r="S31" s="97">
        <v>43100</v>
      </c>
      <c r="T31" s="1011"/>
      <c r="U31" s="1011"/>
      <c r="V31" s="1011"/>
      <c r="W31" s="1011"/>
      <c r="X31" s="1054"/>
      <c r="Y31" s="891"/>
      <c r="Z31" s="891"/>
      <c r="AA31" s="253"/>
      <c r="AB31" s="253"/>
      <c r="AC31" s="276" t="s">
        <v>1293</v>
      </c>
      <c r="AD31" s="592" t="s">
        <v>1477</v>
      </c>
    </row>
    <row r="32" spans="1:30" s="104" customFormat="1" ht="65.25" customHeight="1" x14ac:dyDescent="0.2">
      <c r="A32" s="830"/>
      <c r="B32" s="830"/>
      <c r="C32" s="909"/>
      <c r="D32" s="830"/>
      <c r="E32" s="1037"/>
      <c r="F32" s="1038"/>
      <c r="G32" s="1074"/>
      <c r="H32" s="1077"/>
      <c r="I32" s="1077"/>
      <c r="J32" s="1081"/>
      <c r="K32" s="1070"/>
      <c r="L32" s="1070"/>
      <c r="M32" s="1070"/>
      <c r="N32" s="1057" t="s">
        <v>609</v>
      </c>
      <c r="O32" s="1058"/>
      <c r="P32" s="1060"/>
      <c r="Q32" s="99" t="s">
        <v>610</v>
      </c>
      <c r="R32" s="97">
        <v>42755</v>
      </c>
      <c r="S32" s="97">
        <v>43100</v>
      </c>
      <c r="T32" s="1011"/>
      <c r="U32" s="1011"/>
      <c r="V32" s="1011"/>
      <c r="W32" s="1011"/>
      <c r="X32" s="1054"/>
      <c r="Y32" s="891"/>
      <c r="Z32" s="891"/>
      <c r="AA32" s="253"/>
      <c r="AB32" s="253"/>
      <c r="AC32" s="276" t="s">
        <v>1294</v>
      </c>
      <c r="AD32" s="592" t="s">
        <v>1474</v>
      </c>
    </row>
    <row r="33" spans="1:30" s="104" customFormat="1" ht="73.5" customHeight="1" x14ac:dyDescent="0.2">
      <c r="A33" s="830"/>
      <c r="B33" s="830"/>
      <c r="C33" s="909"/>
      <c r="D33" s="830"/>
      <c r="E33" s="1037"/>
      <c r="F33" s="1038"/>
      <c r="G33" s="1074"/>
      <c r="H33" s="1077"/>
      <c r="I33" s="1077"/>
      <c r="J33" s="1081"/>
      <c r="K33" s="1070"/>
      <c r="L33" s="1070"/>
      <c r="M33" s="1070"/>
      <c r="N33" s="1057" t="s">
        <v>611</v>
      </c>
      <c r="O33" s="1058"/>
      <c r="P33" s="1060"/>
      <c r="Q33" s="99" t="s">
        <v>612</v>
      </c>
      <c r="R33" s="97">
        <v>42755</v>
      </c>
      <c r="S33" s="97">
        <v>43100</v>
      </c>
      <c r="T33" s="1011"/>
      <c r="U33" s="1011"/>
      <c r="V33" s="1011"/>
      <c r="W33" s="1011"/>
      <c r="X33" s="1054"/>
      <c r="Y33" s="891"/>
      <c r="Z33" s="891"/>
      <c r="AA33" s="253"/>
      <c r="AB33" s="253"/>
      <c r="AC33" s="276" t="s">
        <v>1295</v>
      </c>
      <c r="AD33" s="592" t="s">
        <v>1475</v>
      </c>
    </row>
    <row r="34" spans="1:30" s="104" customFormat="1" ht="96.75" customHeight="1" x14ac:dyDescent="0.2">
      <c r="A34" s="830"/>
      <c r="B34" s="830"/>
      <c r="C34" s="837"/>
      <c r="D34" s="830"/>
      <c r="E34" s="1037"/>
      <c r="F34" s="1038"/>
      <c r="G34" s="1075"/>
      <c r="H34" s="1078"/>
      <c r="I34" s="1078"/>
      <c r="J34" s="1081"/>
      <c r="K34" s="1070"/>
      <c r="L34" s="1070"/>
      <c r="M34" s="1070"/>
      <c r="N34" s="1057" t="s">
        <v>613</v>
      </c>
      <c r="O34" s="1058"/>
      <c r="P34" s="1060"/>
      <c r="Q34" s="99" t="s">
        <v>614</v>
      </c>
      <c r="R34" s="97">
        <v>42755</v>
      </c>
      <c r="S34" s="97">
        <v>43100</v>
      </c>
      <c r="T34" s="1012"/>
      <c r="U34" s="1012"/>
      <c r="V34" s="1012"/>
      <c r="W34" s="1012"/>
      <c r="X34" s="1054"/>
      <c r="Y34" s="892"/>
      <c r="Z34" s="892"/>
      <c r="AA34" s="253"/>
      <c r="AB34" s="253"/>
      <c r="AC34" s="276" t="s">
        <v>1296</v>
      </c>
      <c r="AD34" s="592" t="s">
        <v>1476</v>
      </c>
    </row>
    <row r="35" spans="1:30" s="104" customFormat="1" ht="165" customHeight="1" x14ac:dyDescent="0.2">
      <c r="A35" s="830" t="s">
        <v>40</v>
      </c>
      <c r="B35" s="830" t="s">
        <v>617</v>
      </c>
      <c r="C35" s="830" t="s">
        <v>618</v>
      </c>
      <c r="D35" s="830" t="s">
        <v>616</v>
      </c>
      <c r="E35" s="1037" t="s">
        <v>624</v>
      </c>
      <c r="F35" s="1038">
        <v>0.02</v>
      </c>
      <c r="G35" s="1067" t="s">
        <v>623</v>
      </c>
      <c r="H35" s="1076">
        <v>1</v>
      </c>
      <c r="I35" s="1079" t="s">
        <v>45</v>
      </c>
      <c r="J35" s="1034">
        <v>0.2273</v>
      </c>
      <c r="K35" s="1034">
        <v>0.48480000000000001</v>
      </c>
      <c r="L35" s="1034">
        <v>0.74239999999999995</v>
      </c>
      <c r="M35" s="1034">
        <v>1</v>
      </c>
      <c r="N35" s="1071" t="s">
        <v>619</v>
      </c>
      <c r="O35" s="1072"/>
      <c r="P35" s="100">
        <v>0.5</v>
      </c>
      <c r="Q35" s="101" t="s">
        <v>620</v>
      </c>
      <c r="R35" s="123">
        <v>42755</v>
      </c>
      <c r="S35" s="123">
        <v>43100</v>
      </c>
      <c r="T35" s="107">
        <v>0</v>
      </c>
      <c r="U35" s="63">
        <v>0</v>
      </c>
      <c r="V35" s="63">
        <v>0</v>
      </c>
      <c r="W35" s="63">
        <v>0</v>
      </c>
      <c r="X35" s="1061" t="s">
        <v>606</v>
      </c>
      <c r="Y35" s="890">
        <v>0.23</v>
      </c>
      <c r="Z35" s="1034">
        <v>0.48480000000000001</v>
      </c>
      <c r="AA35" s="253"/>
      <c r="AB35" s="253"/>
      <c r="AC35" s="419" t="s">
        <v>1297</v>
      </c>
      <c r="AD35" s="593" t="s">
        <v>1478</v>
      </c>
    </row>
    <row r="36" spans="1:30" s="104" customFormat="1" ht="71.25" customHeight="1" x14ac:dyDescent="0.2">
      <c r="A36" s="830"/>
      <c r="B36" s="830"/>
      <c r="C36" s="830"/>
      <c r="D36" s="830"/>
      <c r="E36" s="1037"/>
      <c r="F36" s="1038"/>
      <c r="G36" s="1067"/>
      <c r="H36" s="1078"/>
      <c r="I36" s="1078"/>
      <c r="J36" s="1034"/>
      <c r="K36" s="1034"/>
      <c r="L36" s="1034"/>
      <c r="M36" s="1034"/>
      <c r="N36" s="830" t="s">
        <v>621</v>
      </c>
      <c r="O36" s="830"/>
      <c r="P36" s="74">
        <v>0.5</v>
      </c>
      <c r="Q36" s="50" t="s">
        <v>622</v>
      </c>
      <c r="R36" s="106">
        <v>42755</v>
      </c>
      <c r="S36" s="106">
        <v>43100</v>
      </c>
      <c r="T36" s="63">
        <v>0</v>
      </c>
      <c r="U36" s="63">
        <v>0</v>
      </c>
      <c r="V36" s="63">
        <v>0</v>
      </c>
      <c r="W36" s="63">
        <v>0</v>
      </c>
      <c r="X36" s="1061"/>
      <c r="Y36" s="892"/>
      <c r="Z36" s="1034"/>
      <c r="AA36" s="253"/>
      <c r="AB36" s="253"/>
      <c r="AC36" s="402" t="s">
        <v>1298</v>
      </c>
      <c r="AD36" s="593" t="s">
        <v>1479</v>
      </c>
    </row>
    <row r="37" spans="1:30" s="104" customFormat="1" ht="12.75" customHeight="1" x14ac:dyDescent="0.2">
      <c r="A37" s="4"/>
      <c r="B37" s="5"/>
      <c r="C37" s="5"/>
      <c r="D37" s="5"/>
      <c r="E37" s="5"/>
      <c r="F37" s="5"/>
      <c r="G37" s="6"/>
      <c r="H37" s="6"/>
      <c r="I37" s="6"/>
      <c r="J37" s="6"/>
      <c r="K37" s="6"/>
      <c r="L37" s="6"/>
      <c r="M37" s="6"/>
      <c r="N37" s="6"/>
      <c r="O37" s="6"/>
      <c r="P37" s="6"/>
      <c r="Q37" s="6"/>
      <c r="R37" s="7"/>
      <c r="S37" s="7"/>
      <c r="T37" s="7"/>
      <c r="U37" s="7"/>
      <c r="V37" s="7"/>
      <c r="W37" s="7"/>
      <c r="X37" s="8"/>
      <c r="Y37" s="9"/>
      <c r="Z37" s="9"/>
      <c r="AD37" s="274"/>
    </row>
    <row r="38" spans="1:30" s="105" customFormat="1" ht="30.75" customHeight="1" x14ac:dyDescent="0.2">
      <c r="A38" s="384" t="s">
        <v>94</v>
      </c>
      <c r="B38" s="903" t="s">
        <v>594</v>
      </c>
      <c r="C38" s="903"/>
      <c r="D38" s="903"/>
      <c r="E38" s="903"/>
      <c r="F38" s="903"/>
      <c r="G38" s="903"/>
      <c r="H38" s="903"/>
      <c r="I38" s="903"/>
      <c r="J38" s="903"/>
      <c r="K38" s="903"/>
      <c r="L38" s="903"/>
      <c r="M38" s="903"/>
      <c r="N38" s="903"/>
      <c r="O38" s="903"/>
      <c r="P38" s="903"/>
      <c r="Q38" s="903"/>
      <c r="R38" s="903"/>
      <c r="S38" s="903"/>
      <c r="T38" s="903"/>
      <c r="U38" s="903"/>
      <c r="V38" s="903"/>
      <c r="W38" s="903"/>
      <c r="X38" s="903"/>
      <c r="Y38" s="903"/>
      <c r="Z38" s="903"/>
      <c r="AA38" s="903"/>
      <c r="AB38" s="903"/>
      <c r="AC38" s="903"/>
      <c r="AD38" s="903"/>
    </row>
    <row r="39" spans="1:30" s="104" customFormat="1" ht="12.75" customHeight="1" x14ac:dyDescent="0.2">
      <c r="A39" s="4"/>
      <c r="B39" s="5"/>
      <c r="C39" s="5"/>
      <c r="D39" s="5"/>
      <c r="E39" s="5"/>
      <c r="F39" s="5"/>
      <c r="G39" s="6"/>
      <c r="H39" s="6"/>
      <c r="I39" s="6"/>
      <c r="J39" s="6"/>
      <c r="K39" s="6"/>
      <c r="L39" s="6"/>
      <c r="M39" s="6"/>
      <c r="N39" s="6"/>
      <c r="O39" s="6"/>
      <c r="P39" s="6"/>
      <c r="Q39" s="6"/>
      <c r="R39" s="7"/>
      <c r="S39" s="7"/>
      <c r="T39" s="7"/>
      <c r="U39" s="7"/>
      <c r="V39" s="7"/>
      <c r="W39" s="7"/>
      <c r="X39" s="8"/>
      <c r="Y39" s="9"/>
      <c r="Z39" s="9"/>
      <c r="AD39" s="274"/>
    </row>
    <row r="40" spans="1:30" s="104" customFormat="1" ht="30" customHeight="1" x14ac:dyDescent="0.2">
      <c r="A40" s="911" t="s">
        <v>3</v>
      </c>
      <c r="B40" s="911" t="s">
        <v>4</v>
      </c>
      <c r="C40" s="911" t="s">
        <v>5</v>
      </c>
      <c r="D40" s="913" t="s">
        <v>6</v>
      </c>
      <c r="E40" s="913" t="s">
        <v>7</v>
      </c>
      <c r="F40" s="911" t="s">
        <v>8</v>
      </c>
      <c r="G40" s="911" t="s">
        <v>9</v>
      </c>
      <c r="H40" s="911" t="s">
        <v>10</v>
      </c>
      <c r="I40" s="911" t="s">
        <v>11</v>
      </c>
      <c r="J40" s="915" t="s">
        <v>12</v>
      </c>
      <c r="K40" s="1009"/>
      <c r="L40" s="1009"/>
      <c r="M40" s="1039"/>
      <c r="N40" s="918" t="s">
        <v>13</v>
      </c>
      <c r="O40" s="1040"/>
      <c r="P40" s="911" t="s">
        <v>14</v>
      </c>
      <c r="Q40" s="911" t="s">
        <v>15</v>
      </c>
      <c r="R40" s="922" t="s">
        <v>16</v>
      </c>
      <c r="S40" s="1039"/>
      <c r="T40" s="922" t="s">
        <v>17</v>
      </c>
      <c r="U40" s="1009"/>
      <c r="V40" s="1009"/>
      <c r="W40" s="1009"/>
      <c r="X40" s="1009"/>
      <c r="Y40" s="734" t="s">
        <v>1193</v>
      </c>
      <c r="Z40" s="734"/>
      <c r="AA40" s="734"/>
      <c r="AB40" s="734"/>
      <c r="AC40" s="734"/>
      <c r="AD40" s="734"/>
    </row>
    <row r="41" spans="1:30" s="104" customFormat="1" ht="72.75" customHeight="1" x14ac:dyDescent="0.2">
      <c r="A41" s="1035"/>
      <c r="B41" s="1036"/>
      <c r="C41" s="1036"/>
      <c r="D41" s="1036"/>
      <c r="E41" s="1036"/>
      <c r="F41" s="1036"/>
      <c r="G41" s="1036"/>
      <c r="H41" s="1036"/>
      <c r="I41" s="1036"/>
      <c r="J41" s="10" t="s">
        <v>18</v>
      </c>
      <c r="K41" s="10" t="s">
        <v>19</v>
      </c>
      <c r="L41" s="10" t="s">
        <v>20</v>
      </c>
      <c r="M41" s="10" t="s">
        <v>21</v>
      </c>
      <c r="N41" s="1041"/>
      <c r="O41" s="1042"/>
      <c r="P41" s="1036"/>
      <c r="Q41" s="1036"/>
      <c r="R41" s="10" t="s">
        <v>22</v>
      </c>
      <c r="S41" s="10" t="s">
        <v>23</v>
      </c>
      <c r="T41" s="11" t="s">
        <v>24</v>
      </c>
      <c r="U41" s="11" t="s">
        <v>25</v>
      </c>
      <c r="V41" s="12" t="s">
        <v>26</v>
      </c>
      <c r="W41" s="11" t="s">
        <v>27</v>
      </c>
      <c r="X41" s="10" t="s">
        <v>28</v>
      </c>
      <c r="Y41" s="381" t="s">
        <v>18</v>
      </c>
      <c r="Z41" s="382" t="s">
        <v>19</v>
      </c>
      <c r="AA41" s="382" t="s">
        <v>20</v>
      </c>
      <c r="AB41" s="382" t="s">
        <v>21</v>
      </c>
      <c r="AC41" s="381" t="s">
        <v>1195</v>
      </c>
      <c r="AD41" s="455" t="s">
        <v>1332</v>
      </c>
    </row>
    <row r="42" spans="1:30" s="104" customFormat="1" ht="55.5" customHeight="1" x14ac:dyDescent="0.2">
      <c r="A42" s="830" t="s">
        <v>40</v>
      </c>
      <c r="B42" s="830" t="s">
        <v>62</v>
      </c>
      <c r="C42" s="830" t="s">
        <v>435</v>
      </c>
      <c r="D42" s="830" t="s">
        <v>1393</v>
      </c>
      <c r="E42" s="1067" t="s">
        <v>1403</v>
      </c>
      <c r="F42" s="1038">
        <v>0.02</v>
      </c>
      <c r="G42" s="834" t="s">
        <v>448</v>
      </c>
      <c r="H42" s="834">
        <v>2</v>
      </c>
      <c r="I42" s="834" t="s">
        <v>68</v>
      </c>
      <c r="J42" s="834"/>
      <c r="K42" s="834">
        <v>1</v>
      </c>
      <c r="L42" s="834"/>
      <c r="M42" s="834">
        <v>2</v>
      </c>
      <c r="N42" s="1048" t="s">
        <v>449</v>
      </c>
      <c r="O42" s="1049"/>
      <c r="P42" s="74">
        <v>0.2</v>
      </c>
      <c r="Q42" s="50" t="s">
        <v>450</v>
      </c>
      <c r="R42" s="70">
        <v>42736</v>
      </c>
      <c r="S42" s="70">
        <v>42855</v>
      </c>
      <c r="T42" s="63">
        <v>0</v>
      </c>
      <c r="U42" s="63">
        <v>0</v>
      </c>
      <c r="V42" s="63">
        <v>0</v>
      </c>
      <c r="W42" s="63">
        <v>0</v>
      </c>
      <c r="X42" s="388"/>
      <c r="Y42" s="890">
        <v>0</v>
      </c>
      <c r="Z42" s="890">
        <v>0</v>
      </c>
      <c r="AA42" s="253"/>
      <c r="AB42" s="253"/>
      <c r="AC42" s="408" t="s">
        <v>1299</v>
      </c>
      <c r="AD42" s="563" t="s">
        <v>1404</v>
      </c>
    </row>
    <row r="43" spans="1:30" s="104" customFormat="1" ht="94.5" customHeight="1" x14ac:dyDescent="0.2">
      <c r="A43" s="830"/>
      <c r="B43" s="830"/>
      <c r="C43" s="830"/>
      <c r="D43" s="830"/>
      <c r="E43" s="830"/>
      <c r="F43" s="1038"/>
      <c r="G43" s="909"/>
      <c r="H43" s="909"/>
      <c r="I43" s="909"/>
      <c r="J43" s="909"/>
      <c r="K43" s="909"/>
      <c r="L43" s="909"/>
      <c r="M43" s="909"/>
      <c r="N43" s="882" t="s">
        <v>451</v>
      </c>
      <c r="O43" s="883"/>
      <c r="P43" s="74">
        <v>0.2</v>
      </c>
      <c r="Q43" s="50" t="s">
        <v>452</v>
      </c>
      <c r="R43" s="70">
        <v>42826</v>
      </c>
      <c r="S43" s="70">
        <v>43099</v>
      </c>
      <c r="T43" s="63">
        <v>0</v>
      </c>
      <c r="U43" s="63">
        <v>0</v>
      </c>
      <c r="V43" s="63">
        <v>0</v>
      </c>
      <c r="W43" s="63">
        <v>0</v>
      </c>
      <c r="X43" s="388"/>
      <c r="Y43" s="891"/>
      <c r="Z43" s="891"/>
      <c r="AA43" s="253"/>
      <c r="AB43" s="253"/>
      <c r="AC43" s="409" t="s">
        <v>235</v>
      </c>
      <c r="AD43" s="563" t="s">
        <v>1405</v>
      </c>
    </row>
    <row r="44" spans="1:30" s="17" customFormat="1" ht="85.5" customHeight="1" x14ac:dyDescent="0.2">
      <c r="A44" s="830" t="s">
        <v>184</v>
      </c>
      <c r="B44" s="834" t="s">
        <v>62</v>
      </c>
      <c r="C44" s="834" t="s">
        <v>314</v>
      </c>
      <c r="D44" s="834" t="s">
        <v>315</v>
      </c>
      <c r="E44" s="1033" t="s">
        <v>563</v>
      </c>
      <c r="F44" s="1034">
        <v>0.02</v>
      </c>
      <c r="G44" s="830" t="s">
        <v>564</v>
      </c>
      <c r="H44" s="830">
        <v>1</v>
      </c>
      <c r="I44" s="830" t="s">
        <v>45</v>
      </c>
      <c r="J44" s="1068"/>
      <c r="K44" s="1068"/>
      <c r="L44" s="1025">
        <v>1</v>
      </c>
      <c r="M44" s="1025">
        <v>1</v>
      </c>
      <c r="N44" s="830" t="s">
        <v>565</v>
      </c>
      <c r="O44" s="830"/>
      <c r="P44" s="62">
        <v>0.3</v>
      </c>
      <c r="Q44" s="50" t="s">
        <v>566</v>
      </c>
      <c r="R44" s="106">
        <v>42768</v>
      </c>
      <c r="S44" s="106">
        <v>42855</v>
      </c>
      <c r="T44" s="1010">
        <v>0</v>
      </c>
      <c r="U44" s="1010">
        <v>0</v>
      </c>
      <c r="V44" s="1010">
        <v>0</v>
      </c>
      <c r="W44" s="1010">
        <v>0</v>
      </c>
      <c r="X44" s="743" t="s">
        <v>567</v>
      </c>
      <c r="Y44" s="1002">
        <v>1</v>
      </c>
      <c r="Z44" s="1002">
        <v>1</v>
      </c>
      <c r="AA44" s="277"/>
      <c r="AB44" s="277"/>
      <c r="AC44" s="420" t="s">
        <v>1300</v>
      </c>
      <c r="AD44" s="585"/>
    </row>
    <row r="45" spans="1:30" s="17" customFormat="1" ht="44.25" customHeight="1" x14ac:dyDescent="0.2">
      <c r="A45" s="830"/>
      <c r="B45" s="909"/>
      <c r="C45" s="909"/>
      <c r="D45" s="909"/>
      <c r="E45" s="1033"/>
      <c r="F45" s="1034"/>
      <c r="G45" s="830"/>
      <c r="H45" s="830"/>
      <c r="I45" s="830"/>
      <c r="J45" s="1068"/>
      <c r="K45" s="1068"/>
      <c r="L45" s="1025"/>
      <c r="M45" s="1025"/>
      <c r="N45" s="830" t="s">
        <v>568</v>
      </c>
      <c r="O45" s="830"/>
      <c r="P45" s="62">
        <v>0.3</v>
      </c>
      <c r="Q45" s="50" t="s">
        <v>569</v>
      </c>
      <c r="R45" s="106">
        <v>42856</v>
      </c>
      <c r="S45" s="106">
        <v>42946</v>
      </c>
      <c r="T45" s="1011"/>
      <c r="U45" s="1011"/>
      <c r="V45" s="1011"/>
      <c r="W45" s="1011"/>
      <c r="X45" s="743"/>
      <c r="Y45" s="1003"/>
      <c r="Z45" s="1003"/>
      <c r="AA45" s="277"/>
      <c r="AB45" s="277"/>
      <c r="AC45" s="420" t="s">
        <v>1301</v>
      </c>
      <c r="AD45" s="563" t="s">
        <v>1466</v>
      </c>
    </row>
    <row r="46" spans="1:30" s="17" customFormat="1" ht="44.25" customHeight="1" x14ac:dyDescent="0.2">
      <c r="A46" s="830"/>
      <c r="B46" s="909"/>
      <c r="C46" s="909"/>
      <c r="D46" s="909"/>
      <c r="E46" s="1033"/>
      <c r="F46" s="1034"/>
      <c r="G46" s="830"/>
      <c r="H46" s="830"/>
      <c r="I46" s="830"/>
      <c r="J46" s="1068"/>
      <c r="K46" s="1068"/>
      <c r="L46" s="1025"/>
      <c r="M46" s="1025"/>
      <c r="N46" s="830" t="s">
        <v>570</v>
      </c>
      <c r="O46" s="830"/>
      <c r="P46" s="62">
        <v>0.2</v>
      </c>
      <c r="Q46" s="50" t="s">
        <v>571</v>
      </c>
      <c r="R46" s="106">
        <v>42917</v>
      </c>
      <c r="S46" s="106">
        <v>43008</v>
      </c>
      <c r="T46" s="1011"/>
      <c r="U46" s="1011"/>
      <c r="V46" s="1011"/>
      <c r="W46" s="1011"/>
      <c r="X46" s="743"/>
      <c r="Y46" s="1003"/>
      <c r="Z46" s="1003"/>
      <c r="AA46" s="277"/>
      <c r="AB46" s="277"/>
      <c r="AC46" s="409" t="s">
        <v>235</v>
      </c>
      <c r="AD46" s="568"/>
    </row>
    <row r="47" spans="1:30" s="17" customFormat="1" ht="43.5" customHeight="1" x14ac:dyDescent="0.2">
      <c r="A47" s="834"/>
      <c r="B47" s="837"/>
      <c r="C47" s="837"/>
      <c r="D47" s="837"/>
      <c r="E47" s="1033"/>
      <c r="F47" s="1034"/>
      <c r="G47" s="830"/>
      <c r="H47" s="830"/>
      <c r="I47" s="830"/>
      <c r="J47" s="1068"/>
      <c r="K47" s="1068"/>
      <c r="L47" s="1025"/>
      <c r="M47" s="1025"/>
      <c r="N47" s="830" t="s">
        <v>572</v>
      </c>
      <c r="O47" s="830"/>
      <c r="P47" s="62">
        <v>0.2</v>
      </c>
      <c r="Q47" s="50" t="s">
        <v>573</v>
      </c>
      <c r="R47" s="106">
        <v>43009</v>
      </c>
      <c r="S47" s="106">
        <v>43100</v>
      </c>
      <c r="T47" s="1012"/>
      <c r="U47" s="1012"/>
      <c r="V47" s="1012"/>
      <c r="W47" s="1012"/>
      <c r="X47" s="743"/>
      <c r="Y47" s="1004"/>
      <c r="Z47" s="1004"/>
      <c r="AA47" s="277"/>
      <c r="AB47" s="277"/>
      <c r="AC47" s="409" t="s">
        <v>235</v>
      </c>
      <c r="AD47" s="568"/>
    </row>
    <row r="48" spans="1:30" s="17" customFormat="1" ht="51.75" customHeight="1" x14ac:dyDescent="0.2">
      <c r="A48" s="830" t="s">
        <v>184</v>
      </c>
      <c r="B48" s="830" t="s">
        <v>62</v>
      </c>
      <c r="C48" s="830" t="s">
        <v>314</v>
      </c>
      <c r="D48" s="830" t="s">
        <v>315</v>
      </c>
      <c r="E48" s="1050" t="s">
        <v>654</v>
      </c>
      <c r="F48" s="1051">
        <v>0.02</v>
      </c>
      <c r="G48" s="837" t="s">
        <v>655</v>
      </c>
      <c r="H48" s="837">
        <v>12</v>
      </c>
      <c r="I48" s="837" t="s">
        <v>656</v>
      </c>
      <c r="J48" s="1021">
        <v>14</v>
      </c>
      <c r="K48" s="1021">
        <v>14</v>
      </c>
      <c r="L48" s="1021">
        <v>13</v>
      </c>
      <c r="M48" s="1021">
        <v>12</v>
      </c>
      <c r="N48" s="837" t="s">
        <v>657</v>
      </c>
      <c r="O48" s="837"/>
      <c r="P48" s="53">
        <v>25</v>
      </c>
      <c r="Q48" s="53" t="s">
        <v>658</v>
      </c>
      <c r="R48" s="121">
        <v>42370</v>
      </c>
      <c r="S48" s="121">
        <v>42460</v>
      </c>
      <c r="T48" s="1010">
        <v>0</v>
      </c>
      <c r="U48" s="1010">
        <v>0</v>
      </c>
      <c r="V48" s="1010">
        <v>0</v>
      </c>
      <c r="W48" s="1010">
        <v>0</v>
      </c>
      <c r="X48" s="1105" t="s">
        <v>659</v>
      </c>
      <c r="Y48" s="1005"/>
      <c r="Z48" s="1005">
        <v>14</v>
      </c>
      <c r="AA48" s="277"/>
      <c r="AB48" s="277"/>
      <c r="AC48" s="411" t="s">
        <v>1302</v>
      </c>
      <c r="AD48" s="548" t="s">
        <v>1406</v>
      </c>
    </row>
    <row r="49" spans="1:30" s="17" customFormat="1" ht="45" customHeight="1" x14ac:dyDescent="0.2">
      <c r="A49" s="830"/>
      <c r="B49" s="830"/>
      <c r="C49" s="830"/>
      <c r="D49" s="830"/>
      <c r="E49" s="744"/>
      <c r="F49" s="1032"/>
      <c r="G49" s="830"/>
      <c r="H49" s="830"/>
      <c r="I49" s="830"/>
      <c r="J49" s="1025"/>
      <c r="K49" s="1025"/>
      <c r="L49" s="1025"/>
      <c r="M49" s="1025"/>
      <c r="N49" s="830" t="s">
        <v>660</v>
      </c>
      <c r="O49" s="830"/>
      <c r="P49" s="50">
        <v>25</v>
      </c>
      <c r="Q49" s="50" t="s">
        <v>661</v>
      </c>
      <c r="R49" s="70">
        <v>42461</v>
      </c>
      <c r="S49" s="70">
        <v>42551</v>
      </c>
      <c r="T49" s="1011"/>
      <c r="U49" s="1011"/>
      <c r="V49" s="1011"/>
      <c r="W49" s="1011"/>
      <c r="X49" s="1106"/>
      <c r="Y49" s="1006"/>
      <c r="Z49" s="1006"/>
      <c r="AA49" s="277"/>
      <c r="AB49" s="277"/>
      <c r="AC49" s="411"/>
      <c r="AD49" s="548" t="s">
        <v>1406</v>
      </c>
    </row>
    <row r="50" spans="1:30" s="17" customFormat="1" ht="48" customHeight="1" x14ac:dyDescent="0.2">
      <c r="A50" s="830"/>
      <c r="B50" s="830"/>
      <c r="C50" s="830"/>
      <c r="D50" s="830"/>
      <c r="E50" s="744"/>
      <c r="F50" s="1032"/>
      <c r="G50" s="830"/>
      <c r="H50" s="830"/>
      <c r="I50" s="830"/>
      <c r="J50" s="1025"/>
      <c r="K50" s="1025"/>
      <c r="L50" s="1025"/>
      <c r="M50" s="1025"/>
      <c r="N50" s="830" t="s">
        <v>662</v>
      </c>
      <c r="O50" s="830"/>
      <c r="P50" s="50">
        <v>25</v>
      </c>
      <c r="Q50" s="50" t="s">
        <v>658</v>
      </c>
      <c r="R50" s="70">
        <v>42552</v>
      </c>
      <c r="S50" s="70">
        <v>42643</v>
      </c>
      <c r="T50" s="1011"/>
      <c r="U50" s="1011"/>
      <c r="V50" s="1011"/>
      <c r="W50" s="1011"/>
      <c r="X50" s="1106"/>
      <c r="Y50" s="1006"/>
      <c r="Z50" s="1006"/>
      <c r="AA50" s="277"/>
      <c r="AB50" s="277"/>
      <c r="AC50" s="411"/>
      <c r="AD50" s="548" t="s">
        <v>1406</v>
      </c>
    </row>
    <row r="51" spans="1:30" s="17" customFormat="1" ht="50.25" customHeight="1" x14ac:dyDescent="0.2">
      <c r="A51" s="830"/>
      <c r="B51" s="830"/>
      <c r="C51" s="830"/>
      <c r="D51" s="830"/>
      <c r="E51" s="744"/>
      <c r="F51" s="1032"/>
      <c r="G51" s="830"/>
      <c r="H51" s="830"/>
      <c r="I51" s="830"/>
      <c r="J51" s="1025"/>
      <c r="K51" s="1025"/>
      <c r="L51" s="1025"/>
      <c r="M51" s="1025"/>
      <c r="N51" s="830" t="s">
        <v>663</v>
      </c>
      <c r="O51" s="830"/>
      <c r="P51" s="50">
        <v>25</v>
      </c>
      <c r="Q51" s="50" t="s">
        <v>664</v>
      </c>
      <c r="R51" s="70">
        <v>42644</v>
      </c>
      <c r="S51" s="70">
        <v>42735</v>
      </c>
      <c r="T51" s="1012"/>
      <c r="U51" s="1012"/>
      <c r="V51" s="1012"/>
      <c r="W51" s="1012"/>
      <c r="X51" s="1106"/>
      <c r="Y51" s="1007"/>
      <c r="Z51" s="1007"/>
      <c r="AA51" s="277"/>
      <c r="AB51" s="277"/>
      <c r="AC51" s="411" t="s">
        <v>1303</v>
      </c>
      <c r="AD51" s="548" t="s">
        <v>1406</v>
      </c>
    </row>
    <row r="52" spans="1:30" s="17" customFormat="1" ht="64.5" customHeight="1" x14ac:dyDescent="0.2">
      <c r="A52" s="834" t="s">
        <v>184</v>
      </c>
      <c r="B52" s="834" t="s">
        <v>62</v>
      </c>
      <c r="C52" s="834" t="s">
        <v>314</v>
      </c>
      <c r="D52" s="834" t="s">
        <v>315</v>
      </c>
      <c r="E52" s="744" t="s">
        <v>665</v>
      </c>
      <c r="F52" s="1032">
        <v>0.02</v>
      </c>
      <c r="G52" s="830" t="s">
        <v>666</v>
      </c>
      <c r="H52" s="830">
        <v>12</v>
      </c>
      <c r="I52" s="830" t="s">
        <v>656</v>
      </c>
      <c r="J52" s="1025">
        <v>15</v>
      </c>
      <c r="K52" s="1025">
        <v>14</v>
      </c>
      <c r="L52" s="1025">
        <v>13</v>
      </c>
      <c r="M52" s="1025">
        <v>12</v>
      </c>
      <c r="N52" s="830" t="s">
        <v>667</v>
      </c>
      <c r="O52" s="830"/>
      <c r="P52" s="50">
        <v>25</v>
      </c>
      <c r="Q52" s="50" t="s">
        <v>668</v>
      </c>
      <c r="R52" s="70">
        <v>42767</v>
      </c>
      <c r="S52" s="70">
        <v>43100</v>
      </c>
      <c r="T52" s="1023">
        <v>0</v>
      </c>
      <c r="U52" s="1023">
        <v>311302456</v>
      </c>
      <c r="V52" s="1024" t="s">
        <v>364</v>
      </c>
      <c r="W52" s="1023"/>
      <c r="X52" s="1106" t="s">
        <v>669</v>
      </c>
      <c r="Y52" s="1005"/>
      <c r="Z52" s="1005">
        <v>14</v>
      </c>
      <c r="AA52" s="277"/>
      <c r="AB52" s="277"/>
      <c r="AC52" s="408" t="s">
        <v>1304</v>
      </c>
      <c r="AD52" s="548" t="s">
        <v>1406</v>
      </c>
    </row>
    <row r="53" spans="1:30" s="17" customFormat="1" ht="51" customHeight="1" x14ac:dyDescent="0.2">
      <c r="A53" s="909"/>
      <c r="B53" s="909"/>
      <c r="C53" s="909"/>
      <c r="D53" s="909"/>
      <c r="E53" s="744"/>
      <c r="F53" s="1032"/>
      <c r="G53" s="830"/>
      <c r="H53" s="830"/>
      <c r="I53" s="830"/>
      <c r="J53" s="1025"/>
      <c r="K53" s="1025"/>
      <c r="L53" s="1025"/>
      <c r="M53" s="1025"/>
      <c r="N53" s="830" t="s">
        <v>670</v>
      </c>
      <c r="O53" s="830"/>
      <c r="P53" s="50">
        <v>25</v>
      </c>
      <c r="Q53" s="50" t="s">
        <v>671</v>
      </c>
      <c r="R53" s="70">
        <v>42767</v>
      </c>
      <c r="S53" s="70">
        <v>43100</v>
      </c>
      <c r="T53" s="1023"/>
      <c r="U53" s="1023"/>
      <c r="V53" s="1024"/>
      <c r="W53" s="1023"/>
      <c r="X53" s="1106"/>
      <c r="Y53" s="1006"/>
      <c r="Z53" s="1006"/>
      <c r="AA53" s="277"/>
      <c r="AB53" s="277"/>
      <c r="AC53" s="411"/>
      <c r="AD53" s="548" t="s">
        <v>1406</v>
      </c>
    </row>
    <row r="54" spans="1:30" s="17" customFormat="1" ht="36.75" customHeight="1" x14ac:dyDescent="0.2">
      <c r="A54" s="909"/>
      <c r="B54" s="909"/>
      <c r="C54" s="909"/>
      <c r="D54" s="909"/>
      <c r="E54" s="744"/>
      <c r="F54" s="1032"/>
      <c r="G54" s="830"/>
      <c r="H54" s="830"/>
      <c r="I54" s="830"/>
      <c r="J54" s="1025"/>
      <c r="K54" s="1025"/>
      <c r="L54" s="1025"/>
      <c r="M54" s="1025"/>
      <c r="N54" s="830" t="s">
        <v>672</v>
      </c>
      <c r="O54" s="830"/>
      <c r="P54" s="50">
        <v>15</v>
      </c>
      <c r="Q54" s="50" t="s">
        <v>673</v>
      </c>
      <c r="R54" s="70">
        <v>42917</v>
      </c>
      <c r="S54" s="70">
        <v>43008</v>
      </c>
      <c r="T54" s="1023"/>
      <c r="U54" s="1023"/>
      <c r="V54" s="1024"/>
      <c r="W54" s="1023"/>
      <c r="X54" s="1106"/>
      <c r="Y54" s="1006"/>
      <c r="Z54" s="1006"/>
      <c r="AA54" s="277"/>
      <c r="AB54" s="277"/>
      <c r="AC54" s="411"/>
      <c r="AD54" s="548" t="s">
        <v>1406</v>
      </c>
    </row>
    <row r="55" spans="1:30" s="17" customFormat="1" ht="50.25" customHeight="1" x14ac:dyDescent="0.2">
      <c r="A55" s="909"/>
      <c r="B55" s="909"/>
      <c r="C55" s="909"/>
      <c r="D55" s="909"/>
      <c r="E55" s="744"/>
      <c r="F55" s="1032"/>
      <c r="G55" s="830"/>
      <c r="H55" s="830"/>
      <c r="I55" s="830"/>
      <c r="J55" s="1025"/>
      <c r="K55" s="1025"/>
      <c r="L55" s="1025"/>
      <c r="M55" s="1025"/>
      <c r="N55" s="743" t="s">
        <v>674</v>
      </c>
      <c r="O55" s="744"/>
      <c r="P55" s="50">
        <v>10</v>
      </c>
      <c r="Q55" s="50" t="s">
        <v>675</v>
      </c>
      <c r="R55" s="70">
        <v>42767</v>
      </c>
      <c r="S55" s="70">
        <v>43100</v>
      </c>
      <c r="T55" s="1023"/>
      <c r="U55" s="1023"/>
      <c r="V55" s="1024"/>
      <c r="W55" s="1023"/>
      <c r="X55" s="1106"/>
      <c r="Y55" s="1006"/>
      <c r="Z55" s="1006"/>
      <c r="AA55" s="277"/>
      <c r="AB55" s="277"/>
      <c r="AC55" s="411"/>
      <c r="AD55" s="548" t="s">
        <v>1406</v>
      </c>
    </row>
    <row r="56" spans="1:30" s="17" customFormat="1" ht="54.75" customHeight="1" x14ac:dyDescent="0.2">
      <c r="A56" s="837"/>
      <c r="B56" s="837"/>
      <c r="C56" s="837"/>
      <c r="D56" s="837"/>
      <c r="E56" s="744"/>
      <c r="F56" s="1032"/>
      <c r="G56" s="830"/>
      <c r="H56" s="830"/>
      <c r="I56" s="830"/>
      <c r="J56" s="1025"/>
      <c r="K56" s="1025"/>
      <c r="L56" s="1025"/>
      <c r="M56" s="1025"/>
      <c r="N56" s="830" t="s">
        <v>689</v>
      </c>
      <c r="O56" s="830"/>
      <c r="P56" s="50">
        <v>25</v>
      </c>
      <c r="Q56" s="50" t="s">
        <v>664</v>
      </c>
      <c r="R56" s="70">
        <v>43009</v>
      </c>
      <c r="S56" s="70">
        <v>43100</v>
      </c>
      <c r="T56" s="1023"/>
      <c r="U56" s="1023"/>
      <c r="V56" s="1024"/>
      <c r="W56" s="1023"/>
      <c r="X56" s="1106"/>
      <c r="Y56" s="1007"/>
      <c r="Z56" s="1007"/>
      <c r="AA56" s="277"/>
      <c r="AB56" s="277"/>
      <c r="AC56" s="408" t="s">
        <v>1305</v>
      </c>
      <c r="AD56" s="548" t="s">
        <v>1406</v>
      </c>
    </row>
    <row r="57" spans="1:30" s="17" customFormat="1" ht="70.5" customHeight="1" x14ac:dyDescent="0.2">
      <c r="A57" s="830" t="s">
        <v>184</v>
      </c>
      <c r="B57" s="830" t="s">
        <v>62</v>
      </c>
      <c r="C57" s="830" t="s">
        <v>314</v>
      </c>
      <c r="D57" s="830" t="s">
        <v>315</v>
      </c>
      <c r="E57" s="1026" t="s">
        <v>676</v>
      </c>
      <c r="F57" s="1029">
        <v>0.02</v>
      </c>
      <c r="G57" s="834" t="s">
        <v>677</v>
      </c>
      <c r="H57" s="1019">
        <v>2</v>
      </c>
      <c r="I57" s="834" t="s">
        <v>353</v>
      </c>
      <c r="J57" s="1019">
        <v>5</v>
      </c>
      <c r="K57" s="1019">
        <v>4</v>
      </c>
      <c r="L57" s="1019">
        <v>2</v>
      </c>
      <c r="M57" s="1019">
        <v>2</v>
      </c>
      <c r="N57" s="830" t="s">
        <v>687</v>
      </c>
      <c r="O57" s="830"/>
      <c r="P57" s="62">
        <v>0.3</v>
      </c>
      <c r="Q57" s="50" t="s">
        <v>678</v>
      </c>
      <c r="R57" s="106">
        <v>42737</v>
      </c>
      <c r="S57" s="106">
        <v>42822</v>
      </c>
      <c r="T57" s="1010">
        <v>0</v>
      </c>
      <c r="U57" s="1010">
        <v>0</v>
      </c>
      <c r="V57" s="1010">
        <v>0</v>
      </c>
      <c r="W57" s="1010">
        <v>0</v>
      </c>
      <c r="X57" s="1107" t="s">
        <v>679</v>
      </c>
      <c r="Y57" s="1005">
        <v>5</v>
      </c>
      <c r="Z57" s="996">
        <v>4</v>
      </c>
      <c r="AA57" s="277"/>
      <c r="AB57" s="277"/>
      <c r="AC57" s="1109" t="s">
        <v>1306</v>
      </c>
      <c r="AD57" s="586" t="s">
        <v>1467</v>
      </c>
    </row>
    <row r="58" spans="1:30" s="17" customFormat="1" ht="54" customHeight="1" x14ac:dyDescent="0.2">
      <c r="A58" s="830"/>
      <c r="B58" s="830"/>
      <c r="C58" s="830"/>
      <c r="D58" s="830"/>
      <c r="E58" s="1027"/>
      <c r="F58" s="1030"/>
      <c r="G58" s="909"/>
      <c r="H58" s="1020"/>
      <c r="I58" s="909"/>
      <c r="J58" s="1020"/>
      <c r="K58" s="1020"/>
      <c r="L58" s="1020"/>
      <c r="M58" s="1020"/>
      <c r="N58" s="830" t="s">
        <v>686</v>
      </c>
      <c r="O58" s="830"/>
      <c r="P58" s="62">
        <v>0.1</v>
      </c>
      <c r="Q58" s="50" t="s">
        <v>680</v>
      </c>
      <c r="R58" s="106">
        <v>42826</v>
      </c>
      <c r="S58" s="106">
        <v>42855</v>
      </c>
      <c r="T58" s="1011"/>
      <c r="U58" s="1011"/>
      <c r="V58" s="1011"/>
      <c r="W58" s="1011"/>
      <c r="X58" s="1108"/>
      <c r="Y58" s="1006"/>
      <c r="Z58" s="1008"/>
      <c r="AA58" s="277"/>
      <c r="AB58" s="277"/>
      <c r="AC58" s="1110"/>
      <c r="AD58" s="587" t="s">
        <v>1468</v>
      </c>
    </row>
    <row r="59" spans="1:30" s="17" customFormat="1" ht="44.25" customHeight="1" x14ac:dyDescent="0.2">
      <c r="A59" s="830"/>
      <c r="B59" s="830"/>
      <c r="C59" s="830"/>
      <c r="D59" s="830"/>
      <c r="E59" s="1027"/>
      <c r="F59" s="1030"/>
      <c r="G59" s="909"/>
      <c r="H59" s="1020"/>
      <c r="I59" s="909"/>
      <c r="J59" s="1020"/>
      <c r="K59" s="1020"/>
      <c r="L59" s="1020"/>
      <c r="M59" s="1020"/>
      <c r="N59" s="830" t="s">
        <v>688</v>
      </c>
      <c r="O59" s="830"/>
      <c r="P59" s="62">
        <v>0.3</v>
      </c>
      <c r="Q59" s="50" t="s">
        <v>681</v>
      </c>
      <c r="R59" s="106">
        <v>42826</v>
      </c>
      <c r="S59" s="106" t="s">
        <v>682</v>
      </c>
      <c r="T59" s="1011"/>
      <c r="U59" s="1011"/>
      <c r="V59" s="1011"/>
      <c r="W59" s="1011"/>
      <c r="X59" s="1108"/>
      <c r="Y59" s="1006"/>
      <c r="Z59" s="1008"/>
      <c r="AA59" s="277"/>
      <c r="AB59" s="277"/>
      <c r="AC59" s="1110"/>
      <c r="AD59" s="587" t="s">
        <v>1469</v>
      </c>
    </row>
    <row r="60" spans="1:30" s="17" customFormat="1" ht="95.25" customHeight="1" x14ac:dyDescent="0.2">
      <c r="A60" s="830"/>
      <c r="B60" s="830"/>
      <c r="C60" s="830"/>
      <c r="D60" s="830"/>
      <c r="E60" s="1028"/>
      <c r="F60" s="1031"/>
      <c r="G60" s="837"/>
      <c r="H60" s="1021"/>
      <c r="I60" s="837"/>
      <c r="J60" s="1021"/>
      <c r="K60" s="1021"/>
      <c r="L60" s="1021"/>
      <c r="M60" s="1021"/>
      <c r="N60" s="830" t="s">
        <v>683</v>
      </c>
      <c r="O60" s="830"/>
      <c r="P60" s="62">
        <v>0.3</v>
      </c>
      <c r="Q60" s="50" t="s">
        <v>684</v>
      </c>
      <c r="R60" s="106">
        <v>42795</v>
      </c>
      <c r="S60" s="106">
        <v>43038</v>
      </c>
      <c r="T60" s="1012"/>
      <c r="U60" s="1012"/>
      <c r="V60" s="1012"/>
      <c r="W60" s="1012"/>
      <c r="X60" s="1105"/>
      <c r="Y60" s="1007"/>
      <c r="Z60" s="997"/>
      <c r="AA60" s="277"/>
      <c r="AB60" s="277"/>
      <c r="AC60" s="1111"/>
      <c r="AD60" s="587" t="s">
        <v>1470</v>
      </c>
    </row>
    <row r="61" spans="1:30" s="104" customFormat="1" ht="12.75" customHeight="1" x14ac:dyDescent="0.2">
      <c r="A61" s="4"/>
      <c r="B61" s="5"/>
      <c r="C61" s="5"/>
      <c r="D61" s="5"/>
      <c r="E61" s="5"/>
      <c r="F61" s="5"/>
      <c r="G61" s="6"/>
      <c r="H61" s="6"/>
      <c r="I61" s="6"/>
      <c r="J61" s="6"/>
      <c r="K61" s="6"/>
      <c r="L61" s="6"/>
      <c r="M61" s="6"/>
      <c r="N61" s="6"/>
      <c r="O61" s="6"/>
      <c r="P61" s="6"/>
      <c r="Q61" s="6"/>
      <c r="R61" s="7"/>
      <c r="S61" s="7"/>
      <c r="T61" s="7"/>
      <c r="U61" s="7"/>
      <c r="V61" s="7"/>
      <c r="W61" s="7"/>
      <c r="X61" s="8"/>
      <c r="Y61" s="9"/>
      <c r="Z61" s="9"/>
      <c r="AD61" s="274"/>
    </row>
    <row r="62" spans="1:30" s="105" customFormat="1" ht="30.75" customHeight="1" x14ac:dyDescent="0.2">
      <c r="A62" s="384" t="s">
        <v>141</v>
      </c>
      <c r="B62" s="903" t="s">
        <v>595</v>
      </c>
      <c r="C62" s="903"/>
      <c r="D62" s="903"/>
      <c r="E62" s="903"/>
      <c r="F62" s="903"/>
      <c r="G62" s="903"/>
      <c r="H62" s="903"/>
      <c r="I62" s="903"/>
      <c r="J62" s="903"/>
      <c r="K62" s="903"/>
      <c r="L62" s="903"/>
      <c r="M62" s="903"/>
      <c r="N62" s="903"/>
      <c r="O62" s="903"/>
      <c r="P62" s="903"/>
      <c r="Q62" s="903"/>
      <c r="R62" s="903"/>
      <c r="S62" s="903"/>
      <c r="T62" s="903"/>
      <c r="U62" s="903"/>
      <c r="V62" s="903"/>
      <c r="W62" s="903"/>
      <c r="X62" s="903"/>
      <c r="Y62" s="903"/>
      <c r="Z62" s="903"/>
      <c r="AA62" s="903"/>
      <c r="AB62" s="903"/>
      <c r="AC62" s="903"/>
      <c r="AD62" s="903"/>
    </row>
    <row r="63" spans="1:30" s="104" customFormat="1" ht="12.75" customHeight="1" x14ac:dyDescent="0.2">
      <c r="A63" s="4"/>
      <c r="B63" s="5"/>
      <c r="C63" s="5"/>
      <c r="D63" s="5"/>
      <c r="E63" s="5"/>
      <c r="F63" s="5"/>
      <c r="G63" s="6"/>
      <c r="H63" s="6"/>
      <c r="I63" s="6"/>
      <c r="J63" s="6"/>
      <c r="K63" s="6"/>
      <c r="L63" s="6"/>
      <c r="M63" s="6"/>
      <c r="N63" s="6"/>
      <c r="O63" s="6"/>
      <c r="P63" s="6"/>
      <c r="Q63" s="6"/>
      <c r="R63" s="7"/>
      <c r="S63" s="7"/>
      <c r="T63" s="7"/>
      <c r="U63" s="7"/>
      <c r="V63" s="7"/>
      <c r="W63" s="7"/>
      <c r="X63" s="8"/>
      <c r="Y63" s="9"/>
      <c r="Z63" s="9"/>
      <c r="AD63" s="274"/>
    </row>
    <row r="64" spans="1:30" s="104" customFormat="1" ht="30" customHeight="1" x14ac:dyDescent="0.2">
      <c r="A64" s="911" t="s">
        <v>3</v>
      </c>
      <c r="B64" s="911" t="s">
        <v>4</v>
      </c>
      <c r="C64" s="911" t="s">
        <v>5</v>
      </c>
      <c r="D64" s="913" t="s">
        <v>6</v>
      </c>
      <c r="E64" s="913" t="s">
        <v>7</v>
      </c>
      <c r="F64" s="911" t="s">
        <v>8</v>
      </c>
      <c r="G64" s="911" t="s">
        <v>9</v>
      </c>
      <c r="H64" s="911" t="s">
        <v>10</v>
      </c>
      <c r="I64" s="911" t="s">
        <v>11</v>
      </c>
      <c r="J64" s="915" t="s">
        <v>12</v>
      </c>
      <c r="K64" s="1009"/>
      <c r="L64" s="1009"/>
      <c r="M64" s="1039"/>
      <c r="N64" s="918" t="s">
        <v>13</v>
      </c>
      <c r="O64" s="1040"/>
      <c r="P64" s="911" t="s">
        <v>14</v>
      </c>
      <c r="Q64" s="911" t="s">
        <v>15</v>
      </c>
      <c r="R64" s="922" t="s">
        <v>16</v>
      </c>
      <c r="S64" s="1039"/>
      <c r="T64" s="922" t="s">
        <v>17</v>
      </c>
      <c r="U64" s="1009"/>
      <c r="V64" s="1009"/>
      <c r="W64" s="1009"/>
      <c r="X64" s="1009"/>
      <c r="Y64" s="734" t="s">
        <v>1193</v>
      </c>
      <c r="Z64" s="734"/>
      <c r="AA64" s="734"/>
      <c r="AB64" s="734"/>
      <c r="AC64" s="734"/>
      <c r="AD64" s="734"/>
    </row>
    <row r="65" spans="1:30" s="104" customFormat="1" ht="75.75" customHeight="1" x14ac:dyDescent="0.2">
      <c r="A65" s="1035"/>
      <c r="B65" s="1035"/>
      <c r="C65" s="1036"/>
      <c r="D65" s="1036"/>
      <c r="E65" s="1036"/>
      <c r="F65" s="1036"/>
      <c r="G65" s="1036"/>
      <c r="H65" s="1036"/>
      <c r="I65" s="1036"/>
      <c r="J65" s="10" t="s">
        <v>18</v>
      </c>
      <c r="K65" s="10" t="s">
        <v>19</v>
      </c>
      <c r="L65" s="10" t="s">
        <v>20</v>
      </c>
      <c r="M65" s="10" t="s">
        <v>21</v>
      </c>
      <c r="N65" s="1041"/>
      <c r="O65" s="1042"/>
      <c r="P65" s="1036"/>
      <c r="Q65" s="1036"/>
      <c r="R65" s="10" t="s">
        <v>22</v>
      </c>
      <c r="S65" s="10" t="s">
        <v>23</v>
      </c>
      <c r="T65" s="11" t="s">
        <v>24</v>
      </c>
      <c r="U65" s="11" t="s">
        <v>25</v>
      </c>
      <c r="V65" s="12" t="s">
        <v>26</v>
      </c>
      <c r="W65" s="11" t="s">
        <v>27</v>
      </c>
      <c r="X65" s="10" t="s">
        <v>28</v>
      </c>
      <c r="Y65" s="381" t="s">
        <v>18</v>
      </c>
      <c r="Z65" s="382" t="s">
        <v>19</v>
      </c>
      <c r="AA65" s="382" t="s">
        <v>20</v>
      </c>
      <c r="AB65" s="382" t="s">
        <v>21</v>
      </c>
      <c r="AC65" s="381" t="s">
        <v>1195</v>
      </c>
      <c r="AD65" s="455" t="s">
        <v>1332</v>
      </c>
    </row>
    <row r="66" spans="1:30" s="104" customFormat="1" ht="84" customHeight="1" x14ac:dyDescent="0.2">
      <c r="A66" s="830" t="s">
        <v>40</v>
      </c>
      <c r="B66" s="830" t="s">
        <v>62</v>
      </c>
      <c r="C66" s="830" t="s">
        <v>430</v>
      </c>
      <c r="D66" s="830" t="s">
        <v>1393</v>
      </c>
      <c r="E66" s="830" t="s">
        <v>1407</v>
      </c>
      <c r="F66" s="1038">
        <v>0.05</v>
      </c>
      <c r="G66" s="830" t="s">
        <v>1408</v>
      </c>
      <c r="H66" s="830">
        <v>5</v>
      </c>
      <c r="I66" s="830" t="s">
        <v>68</v>
      </c>
      <c r="J66" s="830"/>
      <c r="K66" s="830"/>
      <c r="L66" s="830"/>
      <c r="M66" s="830">
        <v>5</v>
      </c>
      <c r="N66" s="1048" t="s">
        <v>1409</v>
      </c>
      <c r="O66" s="1049"/>
      <c r="P66" s="62">
        <v>0.25</v>
      </c>
      <c r="Q66" s="50" t="s">
        <v>431</v>
      </c>
      <c r="R66" s="70">
        <v>42906</v>
      </c>
      <c r="S66" s="70">
        <v>43069</v>
      </c>
      <c r="T66" s="63" t="s">
        <v>234</v>
      </c>
      <c r="U66" s="63" t="s">
        <v>234</v>
      </c>
      <c r="V66" s="63" t="s">
        <v>234</v>
      </c>
      <c r="W66" s="63" t="s">
        <v>234</v>
      </c>
      <c r="X66" s="72" t="s">
        <v>432</v>
      </c>
      <c r="Y66" s="1022" t="s">
        <v>235</v>
      </c>
      <c r="Z66" s="1022" t="s">
        <v>235</v>
      </c>
      <c r="AA66" s="253"/>
      <c r="AB66" s="253"/>
      <c r="AC66" s="408" t="s">
        <v>1307</v>
      </c>
      <c r="AD66" s="564"/>
    </row>
    <row r="67" spans="1:30" s="104" customFormat="1" ht="84" customHeight="1" x14ac:dyDescent="0.2">
      <c r="A67" s="830"/>
      <c r="B67" s="830"/>
      <c r="C67" s="830"/>
      <c r="D67" s="830"/>
      <c r="E67" s="830"/>
      <c r="F67" s="1038"/>
      <c r="G67" s="830"/>
      <c r="H67" s="830"/>
      <c r="I67" s="830"/>
      <c r="J67" s="830"/>
      <c r="K67" s="830"/>
      <c r="L67" s="830"/>
      <c r="M67" s="830"/>
      <c r="N67" s="1048" t="s">
        <v>1410</v>
      </c>
      <c r="O67" s="1049"/>
      <c r="P67" s="62">
        <v>0.25</v>
      </c>
      <c r="Q67" s="50" t="s">
        <v>433</v>
      </c>
      <c r="R67" s="70">
        <v>42857</v>
      </c>
      <c r="S67" s="70">
        <v>42886</v>
      </c>
      <c r="T67" s="63"/>
      <c r="U67" s="63"/>
      <c r="V67" s="63"/>
      <c r="W67" s="63"/>
      <c r="X67" s="72"/>
      <c r="Y67" s="1022"/>
      <c r="Z67" s="1022"/>
      <c r="AA67" s="253"/>
      <c r="AB67" s="253"/>
      <c r="AC67" s="411"/>
      <c r="AD67" s="564"/>
    </row>
    <row r="68" spans="1:30" s="104" customFormat="1" ht="84" customHeight="1" x14ac:dyDescent="0.2">
      <c r="A68" s="830"/>
      <c r="B68" s="830"/>
      <c r="C68" s="830"/>
      <c r="D68" s="830"/>
      <c r="E68" s="830"/>
      <c r="F68" s="1038"/>
      <c r="G68" s="830"/>
      <c r="H68" s="830"/>
      <c r="I68" s="830"/>
      <c r="J68" s="830"/>
      <c r="K68" s="830"/>
      <c r="L68" s="830"/>
      <c r="M68" s="830"/>
      <c r="N68" s="1048" t="s">
        <v>1411</v>
      </c>
      <c r="O68" s="1049"/>
      <c r="P68" s="62">
        <v>0.25</v>
      </c>
      <c r="Q68" s="50" t="s">
        <v>434</v>
      </c>
      <c r="R68" s="70">
        <v>42906</v>
      </c>
      <c r="S68" s="70">
        <v>43069</v>
      </c>
      <c r="T68" s="63"/>
      <c r="U68" s="63"/>
      <c r="V68" s="63"/>
      <c r="W68" s="63"/>
      <c r="X68" s="72"/>
      <c r="Y68" s="1022"/>
      <c r="Z68" s="1022"/>
      <c r="AA68" s="253"/>
      <c r="AB68" s="253"/>
      <c r="AC68" s="411"/>
      <c r="AD68" s="569" t="s">
        <v>1412</v>
      </c>
    </row>
    <row r="69" spans="1:30" s="104" customFormat="1" ht="12.75" customHeight="1" x14ac:dyDescent="0.2">
      <c r="A69" s="4"/>
      <c r="B69" s="5"/>
      <c r="C69" s="5"/>
      <c r="D69" s="5"/>
      <c r="E69" s="5"/>
      <c r="F69" s="5"/>
      <c r="G69" s="6"/>
      <c r="H69" s="6"/>
      <c r="I69" s="6"/>
      <c r="J69" s="6"/>
      <c r="K69" s="6"/>
      <c r="L69" s="6"/>
      <c r="M69" s="6"/>
      <c r="N69" s="6"/>
      <c r="O69" s="6"/>
      <c r="P69" s="6"/>
      <c r="Q69" s="6"/>
      <c r="R69" s="7"/>
      <c r="S69" s="7"/>
      <c r="T69" s="7"/>
      <c r="U69" s="7"/>
      <c r="V69" s="7"/>
      <c r="W69" s="7"/>
      <c r="X69" s="8"/>
      <c r="Y69" s="9"/>
      <c r="Z69" s="9"/>
      <c r="AD69" s="274"/>
    </row>
    <row r="70" spans="1:30" s="105" customFormat="1" ht="30.75" customHeight="1" x14ac:dyDescent="0.2">
      <c r="A70" s="384" t="s">
        <v>155</v>
      </c>
      <c r="B70" s="903" t="s">
        <v>596</v>
      </c>
      <c r="C70" s="903"/>
      <c r="D70" s="903"/>
      <c r="E70" s="903"/>
      <c r="F70" s="903"/>
      <c r="G70" s="903"/>
      <c r="H70" s="903"/>
      <c r="I70" s="903"/>
      <c r="J70" s="903"/>
      <c r="K70" s="903"/>
      <c r="L70" s="903"/>
      <c r="M70" s="903"/>
      <c r="N70" s="903"/>
      <c r="O70" s="903"/>
      <c r="P70" s="903"/>
      <c r="Q70" s="903"/>
      <c r="R70" s="903"/>
      <c r="S70" s="903"/>
      <c r="T70" s="903"/>
      <c r="U70" s="903"/>
      <c r="V70" s="903"/>
      <c r="W70" s="903"/>
      <c r="X70" s="903"/>
      <c r="Y70" s="903"/>
      <c r="Z70" s="903"/>
      <c r="AA70" s="903"/>
      <c r="AB70" s="903"/>
      <c r="AC70" s="903"/>
      <c r="AD70" s="903"/>
    </row>
    <row r="71" spans="1:30" s="104" customFormat="1" ht="12.75" customHeight="1" x14ac:dyDescent="0.2">
      <c r="A71" s="4"/>
      <c r="B71" s="5"/>
      <c r="C71" s="5"/>
      <c r="D71" s="5"/>
      <c r="E71" s="5"/>
      <c r="F71" s="5"/>
      <c r="G71" s="6"/>
      <c r="H71" s="6"/>
      <c r="I71" s="6"/>
      <c r="J71" s="6"/>
      <c r="K71" s="6"/>
      <c r="L71" s="6"/>
      <c r="M71" s="6"/>
      <c r="N71" s="6"/>
      <c r="O71" s="6"/>
      <c r="P71" s="6"/>
      <c r="Q71" s="6"/>
      <c r="R71" s="7"/>
      <c r="S71" s="7"/>
      <c r="T71" s="7"/>
      <c r="U71" s="7"/>
      <c r="V71" s="7"/>
      <c r="W71" s="7"/>
      <c r="X71" s="8"/>
      <c r="Y71" s="9"/>
      <c r="Z71" s="9"/>
      <c r="AD71" s="274"/>
    </row>
    <row r="72" spans="1:30" s="104" customFormat="1" ht="30" customHeight="1" x14ac:dyDescent="0.2">
      <c r="A72" s="911" t="s">
        <v>3</v>
      </c>
      <c r="B72" s="911" t="s">
        <v>4</v>
      </c>
      <c r="C72" s="911" t="s">
        <v>5</v>
      </c>
      <c r="D72" s="913" t="s">
        <v>6</v>
      </c>
      <c r="E72" s="913" t="s">
        <v>7</v>
      </c>
      <c r="F72" s="911" t="s">
        <v>8</v>
      </c>
      <c r="G72" s="911" t="s">
        <v>9</v>
      </c>
      <c r="H72" s="911" t="s">
        <v>10</v>
      </c>
      <c r="I72" s="911" t="s">
        <v>11</v>
      </c>
      <c r="J72" s="915" t="s">
        <v>12</v>
      </c>
      <c r="K72" s="1009"/>
      <c r="L72" s="1009"/>
      <c r="M72" s="1039"/>
      <c r="N72" s="918" t="s">
        <v>13</v>
      </c>
      <c r="O72" s="1040"/>
      <c r="P72" s="911" t="s">
        <v>14</v>
      </c>
      <c r="Q72" s="911" t="s">
        <v>15</v>
      </c>
      <c r="R72" s="922" t="s">
        <v>16</v>
      </c>
      <c r="S72" s="1039"/>
      <c r="T72" s="922" t="s">
        <v>17</v>
      </c>
      <c r="U72" s="1009"/>
      <c r="V72" s="1009"/>
      <c r="W72" s="1009"/>
      <c r="X72" s="1009"/>
      <c r="Y72" s="734" t="s">
        <v>1193</v>
      </c>
      <c r="Z72" s="734"/>
      <c r="AA72" s="734"/>
      <c r="AB72" s="734"/>
      <c r="AC72" s="734"/>
      <c r="AD72" s="734"/>
    </row>
    <row r="73" spans="1:30" s="104" customFormat="1" ht="75.75" customHeight="1" x14ac:dyDescent="0.2">
      <c r="A73" s="1036"/>
      <c r="B73" s="1036"/>
      <c r="C73" s="1036"/>
      <c r="D73" s="1036"/>
      <c r="E73" s="1036"/>
      <c r="F73" s="1036"/>
      <c r="G73" s="1036"/>
      <c r="H73" s="1036"/>
      <c r="I73" s="1036"/>
      <c r="J73" s="10" t="s">
        <v>18</v>
      </c>
      <c r="K73" s="10" t="s">
        <v>19</v>
      </c>
      <c r="L73" s="10" t="s">
        <v>20</v>
      </c>
      <c r="M73" s="10" t="s">
        <v>21</v>
      </c>
      <c r="N73" s="1041"/>
      <c r="O73" s="1042"/>
      <c r="P73" s="1036"/>
      <c r="Q73" s="1036"/>
      <c r="R73" s="10" t="s">
        <v>22</v>
      </c>
      <c r="S73" s="10" t="s">
        <v>23</v>
      </c>
      <c r="T73" s="11" t="s">
        <v>24</v>
      </c>
      <c r="U73" s="11" t="s">
        <v>25</v>
      </c>
      <c r="V73" s="12" t="s">
        <v>26</v>
      </c>
      <c r="W73" s="11" t="s">
        <v>27</v>
      </c>
      <c r="X73" s="10" t="s">
        <v>28</v>
      </c>
      <c r="Y73" s="381" t="s">
        <v>18</v>
      </c>
      <c r="Z73" s="382" t="s">
        <v>19</v>
      </c>
      <c r="AA73" s="382" t="s">
        <v>20</v>
      </c>
      <c r="AB73" s="382" t="s">
        <v>21</v>
      </c>
      <c r="AC73" s="381" t="s">
        <v>1195</v>
      </c>
      <c r="AD73" s="455" t="s">
        <v>1332</v>
      </c>
    </row>
    <row r="74" spans="1:30" s="9" customFormat="1" ht="50.25" customHeight="1" x14ac:dyDescent="0.2">
      <c r="A74" s="830" t="s">
        <v>40</v>
      </c>
      <c r="B74" s="830" t="s">
        <v>547</v>
      </c>
      <c r="C74" s="830" t="s">
        <v>548</v>
      </c>
      <c r="D74" s="830" t="s">
        <v>549</v>
      </c>
      <c r="E74" s="830" t="s">
        <v>550</v>
      </c>
      <c r="F74" s="1032">
        <v>0.1</v>
      </c>
      <c r="G74" s="830" t="s">
        <v>551</v>
      </c>
      <c r="H74" s="1067">
        <v>1</v>
      </c>
      <c r="I74" s="830" t="s">
        <v>45</v>
      </c>
      <c r="J74" s="1068">
        <v>0.25</v>
      </c>
      <c r="K74" s="1068">
        <v>0.75</v>
      </c>
      <c r="L74" s="1068">
        <v>1</v>
      </c>
      <c r="M74" s="1068"/>
      <c r="N74" s="1046" t="s">
        <v>552</v>
      </c>
      <c r="O74" s="1047"/>
      <c r="P74" s="87">
        <v>0.25</v>
      </c>
      <c r="Q74" s="88" t="s">
        <v>553</v>
      </c>
      <c r="R74" s="70">
        <v>42737</v>
      </c>
      <c r="S74" s="70">
        <v>42781</v>
      </c>
      <c r="T74" s="63">
        <v>0</v>
      </c>
      <c r="U74" s="1043">
        <v>4163775950</v>
      </c>
      <c r="V74" s="1010" t="s">
        <v>364</v>
      </c>
      <c r="W74" s="63">
        <v>0</v>
      </c>
      <c r="X74" s="72" t="s">
        <v>554</v>
      </c>
      <c r="Y74" s="890">
        <v>0.25</v>
      </c>
      <c r="Z74" s="739">
        <v>0.75</v>
      </c>
      <c r="AA74" s="278"/>
      <c r="AB74" s="278"/>
      <c r="AC74" s="421" t="s">
        <v>1308</v>
      </c>
      <c r="AD74" s="570" t="s">
        <v>1308</v>
      </c>
    </row>
    <row r="75" spans="1:30" s="9" customFormat="1" ht="94.5" customHeight="1" x14ac:dyDescent="0.2">
      <c r="A75" s="830"/>
      <c r="B75" s="830"/>
      <c r="C75" s="830"/>
      <c r="D75" s="830"/>
      <c r="E75" s="830"/>
      <c r="F75" s="1032"/>
      <c r="G75" s="830"/>
      <c r="H75" s="830"/>
      <c r="I75" s="830"/>
      <c r="J75" s="1068"/>
      <c r="K75" s="1068"/>
      <c r="L75" s="1068"/>
      <c r="M75" s="1068"/>
      <c r="N75" s="1046" t="s">
        <v>555</v>
      </c>
      <c r="O75" s="1047"/>
      <c r="P75" s="87">
        <v>0.25</v>
      </c>
      <c r="Q75" s="88" t="s">
        <v>556</v>
      </c>
      <c r="R75" s="70">
        <v>42782</v>
      </c>
      <c r="S75" s="70">
        <v>42886</v>
      </c>
      <c r="T75" s="63">
        <v>0</v>
      </c>
      <c r="U75" s="1044"/>
      <c r="V75" s="1011"/>
      <c r="W75" s="63">
        <v>0</v>
      </c>
      <c r="X75" s="72" t="s">
        <v>557</v>
      </c>
      <c r="Y75" s="891"/>
      <c r="Z75" s="860"/>
      <c r="AA75" s="278"/>
      <c r="AB75" s="278"/>
      <c r="AC75" s="421" t="s">
        <v>1309</v>
      </c>
      <c r="AD75" s="570" t="s">
        <v>1413</v>
      </c>
    </row>
    <row r="76" spans="1:30" s="9" customFormat="1" ht="63" customHeight="1" x14ac:dyDescent="0.2">
      <c r="A76" s="830"/>
      <c r="B76" s="830"/>
      <c r="C76" s="830"/>
      <c r="D76" s="830"/>
      <c r="E76" s="830"/>
      <c r="F76" s="1032"/>
      <c r="G76" s="830"/>
      <c r="H76" s="830"/>
      <c r="I76" s="830"/>
      <c r="J76" s="1068"/>
      <c r="K76" s="1068"/>
      <c r="L76" s="1068"/>
      <c r="M76" s="1068"/>
      <c r="N76" s="1046" t="s">
        <v>558</v>
      </c>
      <c r="O76" s="1047"/>
      <c r="P76" s="87">
        <v>0.25</v>
      </c>
      <c r="Q76" s="89" t="s">
        <v>559</v>
      </c>
      <c r="R76" s="70">
        <v>42870</v>
      </c>
      <c r="S76" s="70">
        <v>42916</v>
      </c>
      <c r="T76" s="63">
        <v>0</v>
      </c>
      <c r="U76" s="1044"/>
      <c r="V76" s="1011"/>
      <c r="W76" s="63">
        <v>0</v>
      </c>
      <c r="X76" s="72" t="s">
        <v>560</v>
      </c>
      <c r="Y76" s="891"/>
      <c r="Z76" s="860"/>
      <c r="AA76" s="278"/>
      <c r="AB76" s="278"/>
      <c r="AC76" s="421" t="s">
        <v>1310</v>
      </c>
      <c r="AD76" s="570" t="s">
        <v>1414</v>
      </c>
    </row>
    <row r="77" spans="1:30" s="9" customFormat="1" ht="48" customHeight="1" x14ac:dyDescent="0.2">
      <c r="A77" s="830"/>
      <c r="B77" s="830"/>
      <c r="C77" s="830"/>
      <c r="D77" s="830"/>
      <c r="E77" s="830"/>
      <c r="F77" s="1032"/>
      <c r="G77" s="830"/>
      <c r="H77" s="830"/>
      <c r="I77" s="830"/>
      <c r="J77" s="1068"/>
      <c r="K77" s="1068"/>
      <c r="L77" s="1068"/>
      <c r="M77" s="1068"/>
      <c r="N77" s="1046" t="s">
        <v>561</v>
      </c>
      <c r="O77" s="1047"/>
      <c r="P77" s="87">
        <v>0.25</v>
      </c>
      <c r="Q77" s="88" t="s">
        <v>562</v>
      </c>
      <c r="R77" s="70">
        <v>42917</v>
      </c>
      <c r="S77" s="70">
        <v>42977</v>
      </c>
      <c r="T77" s="63">
        <v>0</v>
      </c>
      <c r="U77" s="1045"/>
      <c r="V77" s="1012"/>
      <c r="W77" s="63">
        <v>0</v>
      </c>
      <c r="X77" s="72" t="s">
        <v>557</v>
      </c>
      <c r="Y77" s="892"/>
      <c r="Z77" s="740"/>
      <c r="AA77" s="278"/>
      <c r="AB77" s="278"/>
      <c r="AC77" s="422" t="s">
        <v>1311</v>
      </c>
      <c r="AD77" s="571" t="s">
        <v>1415</v>
      </c>
    </row>
    <row r="78" spans="1:30" s="104" customFormat="1" ht="12.75" customHeight="1" x14ac:dyDescent="0.2">
      <c r="A78" s="4"/>
      <c r="B78" s="5"/>
      <c r="C78" s="5"/>
      <c r="D78" s="5"/>
      <c r="E78" s="5"/>
      <c r="F78" s="5"/>
      <c r="G78" s="6"/>
      <c r="H78" s="6"/>
      <c r="I78" s="6"/>
      <c r="J78" s="6"/>
      <c r="K78" s="6"/>
      <c r="L78" s="6"/>
      <c r="M78" s="6"/>
      <c r="N78" s="6"/>
      <c r="O78" s="6"/>
      <c r="P78" s="6"/>
      <c r="Q78" s="6"/>
      <c r="R78" s="7"/>
      <c r="S78" s="7"/>
      <c r="T78" s="7"/>
      <c r="U78" s="7"/>
      <c r="V78" s="7"/>
      <c r="W78" s="7"/>
      <c r="X78" s="8"/>
      <c r="Y78" s="9"/>
      <c r="Z78" s="9"/>
      <c r="AD78" s="274"/>
    </row>
    <row r="79" spans="1:30" s="105" customFormat="1" ht="30.75" customHeight="1" x14ac:dyDescent="0.2">
      <c r="A79" s="37" t="s">
        <v>473</v>
      </c>
      <c r="B79" s="1015" t="s">
        <v>597</v>
      </c>
      <c r="C79" s="1015"/>
      <c r="D79" s="1015"/>
      <c r="E79" s="1015"/>
      <c r="F79" s="1015"/>
      <c r="G79" s="1015"/>
      <c r="H79" s="1015"/>
      <c r="I79" s="1015"/>
      <c r="J79" s="1015"/>
      <c r="K79" s="1015"/>
      <c r="L79" s="1015"/>
      <c r="M79" s="1015"/>
      <c r="N79" s="1015"/>
      <c r="O79" s="1015"/>
      <c r="P79" s="1015"/>
      <c r="Q79" s="1015"/>
      <c r="R79" s="1015"/>
      <c r="S79" s="1015"/>
      <c r="T79" s="1015"/>
      <c r="U79" s="1015"/>
      <c r="V79" s="1015"/>
      <c r="W79" s="1015"/>
      <c r="X79" s="1015"/>
      <c r="Y79" s="1015"/>
      <c r="Z79" s="1015"/>
      <c r="AA79" s="1015"/>
      <c r="AB79" s="1015"/>
      <c r="AC79" s="1015"/>
      <c r="AD79" s="1015"/>
    </row>
    <row r="80" spans="1:30" s="104" customFormat="1" ht="12.75" customHeight="1" x14ac:dyDescent="0.2">
      <c r="A80" s="4"/>
      <c r="B80" s="5"/>
      <c r="C80" s="5"/>
      <c r="D80" s="5"/>
      <c r="E80" s="5"/>
      <c r="F80" s="5"/>
      <c r="G80" s="6"/>
      <c r="H80" s="6"/>
      <c r="I80" s="6"/>
      <c r="J80" s="6"/>
      <c r="K80" s="6"/>
      <c r="L80" s="6"/>
      <c r="M80" s="6"/>
      <c r="N80" s="6"/>
      <c r="O80" s="6"/>
      <c r="P80" s="6"/>
      <c r="Q80" s="6"/>
      <c r="R80" s="7"/>
      <c r="S80" s="7"/>
      <c r="T80" s="7"/>
      <c r="U80" s="7"/>
      <c r="V80" s="7"/>
      <c r="W80" s="7"/>
      <c r="X80" s="8"/>
      <c r="Y80" s="9"/>
      <c r="Z80" s="9"/>
      <c r="AD80" s="274"/>
    </row>
    <row r="81" spans="1:30" s="104" customFormat="1" ht="30" customHeight="1" x14ac:dyDescent="0.2">
      <c r="A81" s="911" t="s">
        <v>3</v>
      </c>
      <c r="B81" s="911" t="s">
        <v>4</v>
      </c>
      <c r="C81" s="911" t="s">
        <v>5</v>
      </c>
      <c r="D81" s="913" t="s">
        <v>6</v>
      </c>
      <c r="E81" s="913" t="s">
        <v>7</v>
      </c>
      <c r="F81" s="911" t="s">
        <v>8</v>
      </c>
      <c r="G81" s="911" t="s">
        <v>9</v>
      </c>
      <c r="H81" s="911" t="s">
        <v>10</v>
      </c>
      <c r="I81" s="911" t="s">
        <v>11</v>
      </c>
      <c r="J81" s="915" t="s">
        <v>12</v>
      </c>
      <c r="K81" s="1009"/>
      <c r="L81" s="1009"/>
      <c r="M81" s="1039"/>
      <c r="N81" s="918" t="s">
        <v>13</v>
      </c>
      <c r="O81" s="1040"/>
      <c r="P81" s="911" t="s">
        <v>14</v>
      </c>
      <c r="Q81" s="911" t="s">
        <v>15</v>
      </c>
      <c r="R81" s="922" t="s">
        <v>16</v>
      </c>
      <c r="S81" s="1039"/>
      <c r="T81" s="922" t="s">
        <v>17</v>
      </c>
      <c r="U81" s="1009"/>
      <c r="V81" s="1009"/>
      <c r="W81" s="1009"/>
      <c r="X81" s="1009"/>
      <c r="Y81" s="734" t="s">
        <v>1193</v>
      </c>
      <c r="Z81" s="734"/>
      <c r="AA81" s="734"/>
      <c r="AB81" s="734"/>
      <c r="AC81" s="734"/>
      <c r="AD81" s="734"/>
    </row>
    <row r="82" spans="1:30" s="104" customFormat="1" ht="89.25" customHeight="1" x14ac:dyDescent="0.2">
      <c r="A82" s="1036"/>
      <c r="B82" s="1036"/>
      <c r="C82" s="1036"/>
      <c r="D82" s="1036"/>
      <c r="E82" s="1036"/>
      <c r="F82" s="1036"/>
      <c r="G82" s="1036"/>
      <c r="H82" s="1036"/>
      <c r="I82" s="1036"/>
      <c r="J82" s="10" t="s">
        <v>18</v>
      </c>
      <c r="K82" s="10" t="s">
        <v>19</v>
      </c>
      <c r="L82" s="10" t="s">
        <v>20</v>
      </c>
      <c r="M82" s="10" t="s">
        <v>21</v>
      </c>
      <c r="N82" s="1041"/>
      <c r="O82" s="1042"/>
      <c r="P82" s="1036"/>
      <c r="Q82" s="1036"/>
      <c r="R82" s="10" t="s">
        <v>22</v>
      </c>
      <c r="S82" s="10" t="s">
        <v>23</v>
      </c>
      <c r="T82" s="11" t="s">
        <v>24</v>
      </c>
      <c r="U82" s="11" t="s">
        <v>25</v>
      </c>
      <c r="V82" s="12" t="s">
        <v>26</v>
      </c>
      <c r="W82" s="11" t="s">
        <v>27</v>
      </c>
      <c r="X82" s="10" t="s">
        <v>28</v>
      </c>
      <c r="Y82" s="381" t="s">
        <v>18</v>
      </c>
      <c r="Z82" s="382" t="s">
        <v>19</v>
      </c>
      <c r="AA82" s="382" t="s">
        <v>20</v>
      </c>
      <c r="AB82" s="382" t="s">
        <v>21</v>
      </c>
      <c r="AC82" s="381" t="s">
        <v>1195</v>
      </c>
      <c r="AD82" s="455" t="s">
        <v>1332</v>
      </c>
    </row>
    <row r="83" spans="1:30" s="9" customFormat="1" ht="93" customHeight="1" x14ac:dyDescent="0.2">
      <c r="A83" s="90" t="s">
        <v>184</v>
      </c>
      <c r="B83" s="90" t="s">
        <v>62</v>
      </c>
      <c r="C83" s="90" t="s">
        <v>314</v>
      </c>
      <c r="D83" s="91" t="s">
        <v>315</v>
      </c>
      <c r="E83" s="115" t="s">
        <v>574</v>
      </c>
      <c r="F83" s="116">
        <v>0.1</v>
      </c>
      <c r="G83" s="117" t="s">
        <v>575</v>
      </c>
      <c r="H83" s="92">
        <v>100</v>
      </c>
      <c r="I83" s="92" t="s">
        <v>311</v>
      </c>
      <c r="J83" s="73">
        <v>0.1</v>
      </c>
      <c r="K83" s="73">
        <v>0.3</v>
      </c>
      <c r="L83" s="73">
        <v>0.7</v>
      </c>
      <c r="M83" s="73">
        <v>1</v>
      </c>
      <c r="N83" s="743" t="s">
        <v>576</v>
      </c>
      <c r="O83" s="744"/>
      <c r="P83" s="92">
        <v>20</v>
      </c>
      <c r="Q83" s="118" t="s">
        <v>577</v>
      </c>
      <c r="R83" s="70">
        <v>42768</v>
      </c>
      <c r="S83" s="70">
        <v>43099</v>
      </c>
      <c r="T83" s="109"/>
      <c r="U83" s="109"/>
      <c r="V83" s="50"/>
      <c r="W83" s="48"/>
      <c r="X83" s="50" t="s">
        <v>578</v>
      </c>
      <c r="Y83" s="412">
        <v>0.1</v>
      </c>
      <c r="Z83" s="463">
        <v>0.3</v>
      </c>
      <c r="AA83" s="278"/>
      <c r="AB83" s="278"/>
      <c r="AC83" s="423" t="s">
        <v>1312</v>
      </c>
      <c r="AD83" s="423" t="s">
        <v>1416</v>
      </c>
    </row>
    <row r="84" spans="1:30" s="17" customFormat="1" ht="93" customHeight="1" x14ac:dyDescent="0.2">
      <c r="A84" s="90" t="s">
        <v>184</v>
      </c>
      <c r="B84" s="90" t="s">
        <v>62</v>
      </c>
      <c r="C84" s="90" t="s">
        <v>314</v>
      </c>
      <c r="D84" s="91" t="s">
        <v>315</v>
      </c>
      <c r="E84" s="115" t="s">
        <v>591</v>
      </c>
      <c r="F84" s="74">
        <v>0.05</v>
      </c>
      <c r="G84" s="117" t="s">
        <v>579</v>
      </c>
      <c r="H84" s="93">
        <v>100</v>
      </c>
      <c r="I84" s="93" t="s">
        <v>311</v>
      </c>
      <c r="J84" s="73"/>
      <c r="K84" s="73">
        <v>0.2</v>
      </c>
      <c r="L84" s="73">
        <v>0.4</v>
      </c>
      <c r="M84" s="73">
        <v>0.4</v>
      </c>
      <c r="N84" s="743" t="s">
        <v>580</v>
      </c>
      <c r="O84" s="744"/>
      <c r="P84" s="93">
        <v>20</v>
      </c>
      <c r="Q84" s="96" t="s">
        <v>581</v>
      </c>
      <c r="R84" s="70">
        <v>42826</v>
      </c>
      <c r="S84" s="70">
        <v>43084</v>
      </c>
      <c r="T84" s="109"/>
      <c r="U84" s="109"/>
      <c r="V84" s="96"/>
      <c r="W84" s="78"/>
      <c r="X84" s="50"/>
      <c r="Y84" s="272" t="s">
        <v>235</v>
      </c>
      <c r="Z84" s="463">
        <v>0.2</v>
      </c>
      <c r="AA84" s="277"/>
      <c r="AB84" s="277"/>
      <c r="AC84" s="424" t="s">
        <v>235</v>
      </c>
      <c r="AD84" s="423" t="s">
        <v>1417</v>
      </c>
    </row>
    <row r="85" spans="1:30" s="9" customFormat="1" ht="91.5" customHeight="1" x14ac:dyDescent="0.2">
      <c r="A85" s="90" t="s">
        <v>184</v>
      </c>
      <c r="B85" s="90" t="s">
        <v>62</v>
      </c>
      <c r="C85" s="90" t="s">
        <v>314</v>
      </c>
      <c r="D85" s="91" t="s">
        <v>315</v>
      </c>
      <c r="E85" s="50" t="s">
        <v>582</v>
      </c>
      <c r="F85" s="119">
        <v>2.5000000000000001E-2</v>
      </c>
      <c r="G85" s="117" t="s">
        <v>583</v>
      </c>
      <c r="H85" s="92">
        <v>100</v>
      </c>
      <c r="I85" s="92" t="s">
        <v>311</v>
      </c>
      <c r="J85" s="73">
        <v>0.1</v>
      </c>
      <c r="K85" s="73">
        <v>0.2</v>
      </c>
      <c r="L85" s="73">
        <v>0.3</v>
      </c>
      <c r="M85" s="73">
        <v>1</v>
      </c>
      <c r="N85" s="743" t="s">
        <v>584</v>
      </c>
      <c r="O85" s="744"/>
      <c r="P85" s="92">
        <v>30</v>
      </c>
      <c r="Q85" s="96" t="s">
        <v>585</v>
      </c>
      <c r="R85" s="70">
        <v>42826</v>
      </c>
      <c r="S85" s="70">
        <v>43084</v>
      </c>
      <c r="T85" s="63"/>
      <c r="U85" s="63">
        <v>200000000</v>
      </c>
      <c r="V85" s="96" t="s">
        <v>586</v>
      </c>
      <c r="W85" s="48"/>
      <c r="X85" s="50"/>
      <c r="Y85" s="272">
        <v>0.1</v>
      </c>
      <c r="Z85" s="463">
        <v>0.2</v>
      </c>
      <c r="AA85" s="277"/>
      <c r="AB85" s="277"/>
      <c r="AC85" s="423" t="s">
        <v>1313</v>
      </c>
      <c r="AD85" s="423" t="s">
        <v>1418</v>
      </c>
    </row>
    <row r="86" spans="1:30" s="9" customFormat="1" ht="83.25" customHeight="1" x14ac:dyDescent="0.2">
      <c r="A86" s="102" t="s">
        <v>184</v>
      </c>
      <c r="B86" s="102" t="s">
        <v>62</v>
      </c>
      <c r="C86" s="102" t="s">
        <v>314</v>
      </c>
      <c r="D86" s="103" t="s">
        <v>315</v>
      </c>
      <c r="E86" s="50" t="s">
        <v>587</v>
      </c>
      <c r="F86" s="119">
        <v>2.5000000000000001E-2</v>
      </c>
      <c r="G86" s="117" t="s">
        <v>588</v>
      </c>
      <c r="H86" s="92">
        <v>100</v>
      </c>
      <c r="I86" s="95" t="s">
        <v>311</v>
      </c>
      <c r="J86" s="120">
        <v>0.1</v>
      </c>
      <c r="K86" s="120">
        <v>0.2</v>
      </c>
      <c r="L86" s="120">
        <v>0.3</v>
      </c>
      <c r="M86" s="120">
        <v>1</v>
      </c>
      <c r="N86" s="743" t="s">
        <v>584</v>
      </c>
      <c r="O86" s="744"/>
      <c r="P86" s="92">
        <v>30</v>
      </c>
      <c r="Q86" s="96" t="s">
        <v>589</v>
      </c>
      <c r="R86" s="121">
        <v>42826</v>
      </c>
      <c r="S86" s="121">
        <v>43084</v>
      </c>
      <c r="T86" s="108"/>
      <c r="U86" s="122">
        <v>111302456</v>
      </c>
      <c r="V86" s="96" t="s">
        <v>586</v>
      </c>
      <c r="W86" s="48"/>
      <c r="X86" s="53" t="s">
        <v>590</v>
      </c>
      <c r="Y86" s="412">
        <v>0.1</v>
      </c>
      <c r="Z86" s="463">
        <v>0.2</v>
      </c>
      <c r="AA86" s="278"/>
      <c r="AB86" s="278"/>
      <c r="AC86" s="423" t="s">
        <v>1314</v>
      </c>
      <c r="AD86" s="423" t="s">
        <v>1419</v>
      </c>
    </row>
    <row r="87" spans="1:30" s="104" customFormat="1" ht="12.75" customHeight="1" x14ac:dyDescent="0.2">
      <c r="A87" s="4"/>
      <c r="B87" s="5"/>
      <c r="C87" s="5"/>
      <c r="D87" s="5"/>
      <c r="E87" s="5"/>
      <c r="F87" s="5"/>
      <c r="G87" s="6"/>
      <c r="H87" s="6"/>
      <c r="I87" s="6"/>
      <c r="J87" s="6"/>
      <c r="K87" s="6"/>
      <c r="L87" s="6"/>
      <c r="M87" s="6"/>
      <c r="N87" s="6"/>
      <c r="O87" s="6"/>
      <c r="P87" s="6"/>
      <c r="Q87" s="6"/>
      <c r="R87" s="7"/>
      <c r="S87" s="7"/>
      <c r="T87" s="7"/>
      <c r="U87" s="7"/>
      <c r="V87" s="7"/>
      <c r="W87" s="7"/>
      <c r="X87" s="8"/>
      <c r="Y87" s="9"/>
      <c r="Z87" s="9"/>
      <c r="AD87" s="274"/>
    </row>
    <row r="88" spans="1:30" s="105" customFormat="1" ht="30.75" customHeight="1" x14ac:dyDescent="0.2">
      <c r="A88" s="384" t="s">
        <v>474</v>
      </c>
      <c r="B88" s="903" t="s">
        <v>598</v>
      </c>
      <c r="C88" s="903"/>
      <c r="D88" s="903"/>
      <c r="E88" s="903"/>
      <c r="F88" s="903"/>
      <c r="G88" s="903"/>
      <c r="H88" s="903"/>
      <c r="I88" s="903"/>
      <c r="J88" s="903"/>
      <c r="K88" s="903"/>
      <c r="L88" s="903"/>
      <c r="M88" s="903"/>
      <c r="N88" s="903"/>
      <c r="O88" s="903"/>
      <c r="P88" s="903"/>
      <c r="Q88" s="903"/>
      <c r="R88" s="903"/>
      <c r="S88" s="903"/>
      <c r="T88" s="903"/>
      <c r="U88" s="903"/>
      <c r="V88" s="903"/>
      <c r="W88" s="903"/>
      <c r="X88" s="903"/>
      <c r="Y88" s="903"/>
      <c r="Z88" s="903"/>
      <c r="AA88" s="903"/>
      <c r="AB88" s="903"/>
      <c r="AC88" s="903"/>
      <c r="AD88" s="903"/>
    </row>
    <row r="89" spans="1:30" s="104" customFormat="1" ht="12.75" customHeight="1" x14ac:dyDescent="0.2">
      <c r="A89" s="4"/>
      <c r="B89" s="5"/>
      <c r="C89" s="5"/>
      <c r="D89" s="5"/>
      <c r="E89" s="5"/>
      <c r="F89" s="5"/>
      <c r="G89" s="6"/>
      <c r="H89" s="6"/>
      <c r="I89" s="6"/>
      <c r="J89" s="6"/>
      <c r="K89" s="6"/>
      <c r="L89" s="6"/>
      <c r="M89" s="6"/>
      <c r="N89" s="6"/>
      <c r="O89" s="6"/>
      <c r="P89" s="6"/>
      <c r="Q89" s="6"/>
      <c r="R89" s="7"/>
      <c r="S89" s="7"/>
      <c r="T89" s="7"/>
      <c r="U89" s="7"/>
      <c r="V89" s="7"/>
      <c r="W89" s="7"/>
      <c r="X89" s="8"/>
      <c r="Y89" s="9"/>
      <c r="Z89" s="9"/>
      <c r="AD89" s="274"/>
    </row>
    <row r="90" spans="1:30" s="104" customFormat="1" ht="30" customHeight="1" x14ac:dyDescent="0.2">
      <c r="A90" s="911" t="s">
        <v>3</v>
      </c>
      <c r="B90" s="911" t="s">
        <v>4</v>
      </c>
      <c r="C90" s="911" t="s">
        <v>5</v>
      </c>
      <c r="D90" s="913" t="s">
        <v>6</v>
      </c>
      <c r="E90" s="913" t="s">
        <v>7</v>
      </c>
      <c r="F90" s="911" t="s">
        <v>8</v>
      </c>
      <c r="G90" s="911" t="s">
        <v>9</v>
      </c>
      <c r="H90" s="911" t="s">
        <v>10</v>
      </c>
      <c r="I90" s="911" t="s">
        <v>11</v>
      </c>
      <c r="J90" s="915" t="s">
        <v>12</v>
      </c>
      <c r="K90" s="1009"/>
      <c r="L90" s="1009"/>
      <c r="M90" s="1039"/>
      <c r="N90" s="918" t="s">
        <v>13</v>
      </c>
      <c r="O90" s="1040"/>
      <c r="P90" s="911" t="s">
        <v>14</v>
      </c>
      <c r="Q90" s="911" t="s">
        <v>15</v>
      </c>
      <c r="R90" s="922" t="s">
        <v>16</v>
      </c>
      <c r="S90" s="1039"/>
      <c r="T90" s="922" t="s">
        <v>17</v>
      </c>
      <c r="U90" s="1009"/>
      <c r="V90" s="1009"/>
      <c r="W90" s="1009"/>
      <c r="X90" s="1009"/>
      <c r="Y90" s="734" t="s">
        <v>1193</v>
      </c>
      <c r="Z90" s="734"/>
      <c r="AA90" s="734"/>
      <c r="AB90" s="734"/>
      <c r="AC90" s="734"/>
      <c r="AD90" s="734"/>
    </row>
    <row r="91" spans="1:30" s="104" customFormat="1" ht="84.75" customHeight="1" x14ac:dyDescent="0.2">
      <c r="A91" s="1036"/>
      <c r="B91" s="1036"/>
      <c r="C91" s="1036"/>
      <c r="D91" s="1036"/>
      <c r="E91" s="1036"/>
      <c r="F91" s="1036"/>
      <c r="G91" s="1036"/>
      <c r="H91" s="1036"/>
      <c r="I91" s="1036"/>
      <c r="J91" s="10" t="s">
        <v>18</v>
      </c>
      <c r="K91" s="10" t="s">
        <v>19</v>
      </c>
      <c r="L91" s="10" t="s">
        <v>20</v>
      </c>
      <c r="M91" s="10" t="s">
        <v>21</v>
      </c>
      <c r="N91" s="1041"/>
      <c r="O91" s="1042"/>
      <c r="P91" s="1036"/>
      <c r="Q91" s="1036"/>
      <c r="R91" s="10" t="s">
        <v>22</v>
      </c>
      <c r="S91" s="10" t="s">
        <v>23</v>
      </c>
      <c r="T91" s="11" t="s">
        <v>24</v>
      </c>
      <c r="U91" s="11" t="s">
        <v>25</v>
      </c>
      <c r="V91" s="12" t="s">
        <v>26</v>
      </c>
      <c r="W91" s="11" t="s">
        <v>27</v>
      </c>
      <c r="X91" s="10" t="s">
        <v>28</v>
      </c>
      <c r="Y91" s="381" t="s">
        <v>18</v>
      </c>
      <c r="Z91" s="382" t="s">
        <v>19</v>
      </c>
      <c r="AA91" s="382" t="s">
        <v>20</v>
      </c>
      <c r="AB91" s="382" t="s">
        <v>21</v>
      </c>
      <c r="AC91" s="381" t="s">
        <v>1195</v>
      </c>
      <c r="AD91" s="455" t="s">
        <v>1332</v>
      </c>
    </row>
    <row r="92" spans="1:30" s="105" customFormat="1" ht="409.6" customHeight="1" x14ac:dyDescent="0.2">
      <c r="A92" s="958" t="s">
        <v>40</v>
      </c>
      <c r="B92" s="830" t="s">
        <v>237</v>
      </c>
      <c r="C92" s="830" t="s">
        <v>238</v>
      </c>
      <c r="D92" s="830" t="s">
        <v>1393</v>
      </c>
      <c r="E92" s="830" t="s">
        <v>1420</v>
      </c>
      <c r="F92" s="1038">
        <v>0.05</v>
      </c>
      <c r="G92" s="778" t="s">
        <v>239</v>
      </c>
      <c r="H92" s="778">
        <v>3</v>
      </c>
      <c r="I92" s="778" t="s">
        <v>68</v>
      </c>
      <c r="J92" s="778"/>
      <c r="K92" s="778"/>
      <c r="L92" s="778">
        <v>1</v>
      </c>
      <c r="M92" s="778">
        <f>+L92+2</f>
        <v>3</v>
      </c>
      <c r="N92" s="1048" t="s">
        <v>240</v>
      </c>
      <c r="O92" s="1049"/>
      <c r="P92" s="62">
        <v>0.3</v>
      </c>
      <c r="Q92" s="50" t="s">
        <v>241</v>
      </c>
      <c r="R92" s="70">
        <v>42767</v>
      </c>
      <c r="S92" s="70">
        <v>42977</v>
      </c>
      <c r="T92" s="63" t="s">
        <v>234</v>
      </c>
      <c r="U92" s="71">
        <v>739654022</v>
      </c>
      <c r="V92" s="63" t="s">
        <v>242</v>
      </c>
      <c r="W92" s="63"/>
      <c r="X92" s="63" t="s">
        <v>243</v>
      </c>
      <c r="Y92" s="996" t="s">
        <v>235</v>
      </c>
      <c r="Z92" s="996" t="s">
        <v>235</v>
      </c>
      <c r="AA92" s="252"/>
      <c r="AB92" s="252"/>
      <c r="AC92" s="408" t="s">
        <v>1315</v>
      </c>
      <c r="AD92" s="572" t="s">
        <v>1424</v>
      </c>
    </row>
    <row r="93" spans="1:30" s="105" customFormat="1" ht="241.5" customHeight="1" x14ac:dyDescent="0.2">
      <c r="A93" s="959"/>
      <c r="B93" s="830"/>
      <c r="C93" s="830"/>
      <c r="D93" s="830"/>
      <c r="E93" s="830"/>
      <c r="F93" s="1038"/>
      <c r="G93" s="909"/>
      <c r="H93" s="909"/>
      <c r="I93" s="909"/>
      <c r="J93" s="909"/>
      <c r="K93" s="909"/>
      <c r="L93" s="909"/>
      <c r="M93" s="909"/>
      <c r="N93" s="1048" t="s">
        <v>1421</v>
      </c>
      <c r="O93" s="1049"/>
      <c r="P93" s="62">
        <v>0.35</v>
      </c>
      <c r="Q93" s="50" t="s">
        <v>244</v>
      </c>
      <c r="R93" s="70">
        <v>42917</v>
      </c>
      <c r="S93" s="70">
        <v>43100</v>
      </c>
      <c r="T93" s="63"/>
      <c r="U93" s="71"/>
      <c r="V93" s="63"/>
      <c r="W93" s="63"/>
      <c r="X93" s="63"/>
      <c r="Y93" s="1008"/>
      <c r="Z93" s="1008"/>
      <c r="AA93" s="252"/>
      <c r="AB93" s="252"/>
      <c r="AC93" s="409" t="s">
        <v>235</v>
      </c>
      <c r="AD93" s="572" t="s">
        <v>1425</v>
      </c>
    </row>
    <row r="94" spans="1:30" s="105" customFormat="1" ht="40.5" customHeight="1" x14ac:dyDescent="0.2">
      <c r="A94" s="959"/>
      <c r="B94" s="830"/>
      <c r="C94" s="830"/>
      <c r="D94" s="830"/>
      <c r="E94" s="830"/>
      <c r="F94" s="1038"/>
      <c r="G94" s="909"/>
      <c r="H94" s="909"/>
      <c r="I94" s="909"/>
      <c r="J94" s="909"/>
      <c r="K94" s="909"/>
      <c r="L94" s="909"/>
      <c r="M94" s="909"/>
      <c r="N94" s="1048" t="s">
        <v>1422</v>
      </c>
      <c r="O94" s="1049"/>
      <c r="P94" s="62">
        <v>0.2</v>
      </c>
      <c r="Q94" s="50" t="s">
        <v>245</v>
      </c>
      <c r="R94" s="70">
        <v>43009</v>
      </c>
      <c r="S94" s="70">
        <v>43100</v>
      </c>
      <c r="T94" s="63"/>
      <c r="U94" s="71"/>
      <c r="V94" s="63"/>
      <c r="W94" s="63"/>
      <c r="X94" s="63"/>
      <c r="Y94" s="1008"/>
      <c r="Z94" s="1008"/>
      <c r="AA94" s="252"/>
      <c r="AB94" s="252"/>
      <c r="AC94" s="406" t="s">
        <v>235</v>
      </c>
      <c r="AD94" s="563"/>
    </row>
    <row r="95" spans="1:30" s="105" customFormat="1" ht="201" customHeight="1" x14ac:dyDescent="0.2">
      <c r="A95" s="960"/>
      <c r="B95" s="830"/>
      <c r="C95" s="830"/>
      <c r="D95" s="830"/>
      <c r="E95" s="830"/>
      <c r="F95" s="1038"/>
      <c r="G95" s="1099"/>
      <c r="H95" s="1099"/>
      <c r="I95" s="1099"/>
      <c r="J95" s="1099"/>
      <c r="K95" s="1099"/>
      <c r="L95" s="1099"/>
      <c r="M95" s="1099"/>
      <c r="N95" s="1048" t="s">
        <v>1423</v>
      </c>
      <c r="O95" s="1049"/>
      <c r="P95" s="62">
        <v>0.15</v>
      </c>
      <c r="Q95" s="50" t="s">
        <v>246</v>
      </c>
      <c r="R95" s="70">
        <v>42767</v>
      </c>
      <c r="S95" s="70">
        <v>43100</v>
      </c>
      <c r="T95" s="63"/>
      <c r="U95" s="71"/>
      <c r="V95" s="63"/>
      <c r="W95" s="63"/>
      <c r="X95" s="63"/>
      <c r="Y95" s="997"/>
      <c r="Z95" s="997"/>
      <c r="AA95" s="252"/>
      <c r="AB95" s="252"/>
      <c r="AC95" s="408" t="s">
        <v>1316</v>
      </c>
      <c r="AD95" s="563" t="s">
        <v>1426</v>
      </c>
    </row>
    <row r="96" spans="1:30" s="105" customFormat="1" ht="30" hidden="1" customHeight="1" x14ac:dyDescent="0.2">
      <c r="A96" s="952"/>
      <c r="B96" s="952"/>
      <c r="C96" s="952"/>
      <c r="D96" s="952"/>
      <c r="E96" s="952"/>
      <c r="F96" s="948"/>
      <c r="G96" s="952"/>
      <c r="H96" s="955"/>
      <c r="I96" s="952"/>
      <c r="J96" s="949"/>
      <c r="K96" s="949"/>
      <c r="L96" s="949"/>
      <c r="M96" s="949"/>
      <c r="N96" s="1095"/>
      <c r="O96" s="1096"/>
      <c r="P96" s="13"/>
      <c r="Q96" s="14"/>
      <c r="R96" s="15"/>
      <c r="S96" s="15"/>
      <c r="T96" s="16"/>
      <c r="U96" s="16"/>
      <c r="V96" s="16"/>
      <c r="W96" s="16"/>
      <c r="X96" s="952"/>
      <c r="Y96" s="17"/>
      <c r="Z96" s="17"/>
      <c r="AD96" s="274"/>
    </row>
    <row r="97" spans="1:30" s="105" customFormat="1" ht="40.5" hidden="1" customHeight="1" x14ac:dyDescent="0.2">
      <c r="A97" s="1091"/>
      <c r="B97" s="1091"/>
      <c r="C97" s="1091"/>
      <c r="D97" s="1091"/>
      <c r="E97" s="1091"/>
      <c r="F97" s="1091"/>
      <c r="G97" s="1091"/>
      <c r="H97" s="1091"/>
      <c r="I97" s="1091"/>
      <c r="J97" s="1093"/>
      <c r="K97" s="1093"/>
      <c r="L97" s="1093"/>
      <c r="M97" s="1093"/>
      <c r="N97" s="946"/>
      <c r="O97" s="1097"/>
      <c r="P97" s="13"/>
      <c r="Q97" s="14"/>
      <c r="R97" s="15"/>
      <c r="S97" s="15"/>
      <c r="T97" s="16"/>
      <c r="U97" s="16"/>
      <c r="V97" s="16"/>
      <c r="W97" s="16"/>
      <c r="X97" s="1091"/>
      <c r="Y97" s="17"/>
      <c r="Z97" s="17"/>
      <c r="AD97" s="274"/>
    </row>
    <row r="98" spans="1:30" s="105" customFormat="1" ht="30" hidden="1" customHeight="1" x14ac:dyDescent="0.2">
      <c r="A98" s="1091"/>
      <c r="B98" s="1091"/>
      <c r="C98" s="1091"/>
      <c r="D98" s="1091"/>
      <c r="E98" s="1091"/>
      <c r="F98" s="1091"/>
      <c r="G98" s="1091"/>
      <c r="H98" s="1091"/>
      <c r="I98" s="1091"/>
      <c r="J98" s="1093"/>
      <c r="K98" s="1093"/>
      <c r="L98" s="1093"/>
      <c r="M98" s="1093"/>
      <c r="N98" s="946"/>
      <c r="O98" s="1097"/>
      <c r="P98" s="13"/>
      <c r="Q98" s="14"/>
      <c r="R98" s="15"/>
      <c r="S98" s="15"/>
      <c r="T98" s="16"/>
      <c r="U98" s="16"/>
      <c r="V98" s="16"/>
      <c r="W98" s="16"/>
      <c r="X98" s="1091"/>
      <c r="Y98" s="17"/>
      <c r="Z98" s="17"/>
      <c r="AD98" s="274"/>
    </row>
    <row r="99" spans="1:30" s="105" customFormat="1" ht="30" hidden="1" customHeight="1" x14ac:dyDescent="0.2">
      <c r="A99" s="1091"/>
      <c r="B99" s="1091"/>
      <c r="C99" s="1091"/>
      <c r="D99" s="1091"/>
      <c r="E99" s="1091"/>
      <c r="F99" s="1091"/>
      <c r="G99" s="1091"/>
      <c r="H99" s="1091"/>
      <c r="I99" s="1091"/>
      <c r="J99" s="1093"/>
      <c r="K99" s="1093"/>
      <c r="L99" s="1093"/>
      <c r="M99" s="1093"/>
      <c r="N99" s="953"/>
      <c r="O99" s="1098"/>
      <c r="P99" s="18"/>
      <c r="Q99" s="23"/>
      <c r="R99" s="15"/>
      <c r="S99" s="15"/>
      <c r="T99" s="16"/>
      <c r="U99" s="16"/>
      <c r="V99" s="16"/>
      <c r="W99" s="16"/>
      <c r="X99" s="1091"/>
      <c r="Y99" s="17"/>
      <c r="Z99" s="17"/>
      <c r="AD99" s="274"/>
    </row>
    <row r="100" spans="1:30" s="105" customFormat="1" ht="30" hidden="1" customHeight="1" x14ac:dyDescent="0.2">
      <c r="A100" s="1091"/>
      <c r="B100" s="1091"/>
      <c r="C100" s="1091"/>
      <c r="D100" s="1091"/>
      <c r="E100" s="1091"/>
      <c r="F100" s="1091"/>
      <c r="G100" s="1091"/>
      <c r="H100" s="1091"/>
      <c r="I100" s="1091"/>
      <c r="J100" s="1093"/>
      <c r="K100" s="1093"/>
      <c r="L100" s="1093"/>
      <c r="M100" s="1093"/>
      <c r="N100" s="946"/>
      <c r="O100" s="1097"/>
      <c r="P100" s="13"/>
      <c r="Q100" s="14"/>
      <c r="R100" s="15"/>
      <c r="S100" s="15"/>
      <c r="T100" s="16"/>
      <c r="U100" s="16"/>
      <c r="V100" s="16"/>
      <c r="W100" s="16"/>
      <c r="X100" s="1091"/>
      <c r="Y100" s="17"/>
      <c r="Z100" s="17"/>
      <c r="AD100" s="274"/>
    </row>
    <row r="101" spans="1:30" s="105" customFormat="1" ht="30" hidden="1" customHeight="1" x14ac:dyDescent="0.2">
      <c r="A101" s="1092"/>
      <c r="B101" s="1092"/>
      <c r="C101" s="1092"/>
      <c r="D101" s="1092"/>
      <c r="E101" s="1092"/>
      <c r="F101" s="1092"/>
      <c r="G101" s="1092"/>
      <c r="H101" s="1092"/>
      <c r="I101" s="1092"/>
      <c r="J101" s="1094"/>
      <c r="K101" s="1094"/>
      <c r="L101" s="1094"/>
      <c r="M101" s="1094"/>
      <c r="N101" s="946"/>
      <c r="O101" s="1097"/>
      <c r="P101" s="13"/>
      <c r="Q101" s="14"/>
      <c r="R101" s="15"/>
      <c r="S101" s="15"/>
      <c r="T101" s="16"/>
      <c r="U101" s="16"/>
      <c r="V101" s="16"/>
      <c r="W101" s="16"/>
      <c r="X101" s="1092"/>
      <c r="Y101" s="17"/>
      <c r="Z101" s="17"/>
      <c r="AD101" s="274"/>
    </row>
    <row r="102" spans="1:30" s="105" customFormat="1" ht="44.25" hidden="1" customHeight="1" x14ac:dyDescent="0.2">
      <c r="A102" s="952"/>
      <c r="B102" s="952"/>
      <c r="C102" s="952"/>
      <c r="D102" s="952"/>
      <c r="E102" s="952"/>
      <c r="F102" s="948"/>
      <c r="G102" s="952"/>
      <c r="H102" s="955"/>
      <c r="I102" s="952"/>
      <c r="J102" s="949"/>
      <c r="K102" s="949"/>
      <c r="L102" s="949"/>
      <c r="M102" s="949"/>
      <c r="N102" s="946"/>
      <c r="O102" s="1097"/>
      <c r="P102" s="13"/>
      <c r="Q102" s="14"/>
      <c r="R102" s="15"/>
      <c r="S102" s="15"/>
      <c r="T102" s="16"/>
      <c r="U102" s="19"/>
      <c r="V102" s="16"/>
      <c r="W102" s="16"/>
      <c r="X102" s="943"/>
      <c r="Y102" s="17"/>
      <c r="Z102" s="17"/>
      <c r="AD102" s="274"/>
    </row>
    <row r="103" spans="1:30" s="105" customFormat="1" ht="30" hidden="1" customHeight="1" x14ac:dyDescent="0.2">
      <c r="A103" s="1091"/>
      <c r="B103" s="1091"/>
      <c r="C103" s="1091"/>
      <c r="D103" s="1091"/>
      <c r="E103" s="1091"/>
      <c r="F103" s="1091"/>
      <c r="G103" s="1091"/>
      <c r="H103" s="1091"/>
      <c r="I103" s="1091"/>
      <c r="J103" s="1093"/>
      <c r="K103" s="1093"/>
      <c r="L103" s="1093"/>
      <c r="M103" s="1093"/>
      <c r="N103" s="946"/>
      <c r="O103" s="1097"/>
      <c r="P103" s="13"/>
      <c r="Q103" s="14"/>
      <c r="R103" s="15"/>
      <c r="S103" s="15"/>
      <c r="T103" s="16"/>
      <c r="U103" s="16"/>
      <c r="V103" s="16"/>
      <c r="W103" s="16"/>
      <c r="X103" s="1091"/>
      <c r="Y103" s="17"/>
      <c r="Z103" s="17"/>
      <c r="AD103" s="274"/>
    </row>
    <row r="104" spans="1:30" s="105" customFormat="1" ht="30" hidden="1" customHeight="1" x14ac:dyDescent="0.2">
      <c r="A104" s="1092"/>
      <c r="B104" s="1092"/>
      <c r="C104" s="1092"/>
      <c r="D104" s="1092"/>
      <c r="E104" s="1092"/>
      <c r="F104" s="1092"/>
      <c r="G104" s="1092"/>
      <c r="H104" s="1092"/>
      <c r="I104" s="1092"/>
      <c r="J104" s="1094"/>
      <c r="K104" s="1094"/>
      <c r="L104" s="1094"/>
      <c r="M104" s="1094"/>
      <c r="N104" s="946"/>
      <c r="O104" s="1097"/>
      <c r="P104" s="13"/>
      <c r="Q104" s="14"/>
      <c r="R104" s="15"/>
      <c r="S104" s="15"/>
      <c r="T104" s="16"/>
      <c r="U104" s="16"/>
      <c r="V104" s="16"/>
      <c r="W104" s="16"/>
      <c r="X104" s="1092"/>
      <c r="Y104" s="20"/>
      <c r="Z104" s="21"/>
      <c r="AD104" s="274"/>
    </row>
    <row r="105" spans="1:30" s="104" customFormat="1" ht="10.5" hidden="1" customHeight="1" x14ac:dyDescent="0.2">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D105" s="274"/>
    </row>
    <row r="106" spans="1:30" s="104" customFormat="1" ht="10.5" hidden="1" customHeight="1" x14ac:dyDescent="0.2">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D106" s="274"/>
    </row>
    <row r="107" spans="1:30" s="104" customFormat="1" ht="10.5" hidden="1" customHeight="1" x14ac:dyDescent="0.2">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D107" s="274"/>
    </row>
    <row r="108" spans="1:30" s="104" customFormat="1" ht="10.5" hidden="1" customHeight="1" x14ac:dyDescent="0.2">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D108" s="274"/>
    </row>
    <row r="109" spans="1:30" s="104" customFormat="1" ht="10.5" hidden="1" customHeight="1" x14ac:dyDescent="0.2">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D109" s="274"/>
    </row>
    <row r="110" spans="1:30" s="104" customFormat="1" ht="10.5" hidden="1" customHeight="1" x14ac:dyDescent="0.2">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D110" s="274"/>
    </row>
    <row r="111" spans="1:30" s="104" customFormat="1" ht="10.5" hidden="1" customHeight="1" x14ac:dyDescent="0.2">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D111" s="274"/>
    </row>
    <row r="112" spans="1:30" s="104" customFormat="1" ht="10.5" hidden="1" customHeight="1" x14ac:dyDescent="0.2">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D112" s="274"/>
    </row>
    <row r="113" spans="1:30" s="104" customFormat="1" ht="10.5" hidden="1" customHeight="1" x14ac:dyDescent="0.2">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D113" s="274"/>
    </row>
    <row r="114" spans="1:30" s="104" customFormat="1" ht="10.5" hidden="1" customHeight="1" x14ac:dyDescent="0.2">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D114" s="274"/>
    </row>
    <row r="115" spans="1:30" s="104" customFormat="1" ht="10.5" hidden="1" customHeight="1" x14ac:dyDescent="0.2">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D115" s="274"/>
    </row>
    <row r="116" spans="1:30" s="104" customFormat="1" ht="10.5" hidden="1" customHeight="1" x14ac:dyDescent="0.2">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D116" s="274"/>
    </row>
    <row r="117" spans="1:30" s="104" customFormat="1" ht="10.5" hidden="1" customHeight="1" x14ac:dyDescent="0.2">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D117" s="274"/>
    </row>
    <row r="118" spans="1:30" s="104" customFormat="1" ht="10.5" hidden="1" customHeight="1" x14ac:dyDescent="0.2">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D118" s="274"/>
    </row>
    <row r="119" spans="1:30" s="104" customFormat="1" ht="10.5" hidden="1" customHeight="1" x14ac:dyDescent="0.2">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D119" s="274"/>
    </row>
    <row r="120" spans="1:30" s="104" customFormat="1" ht="10.5" hidden="1" customHeight="1" x14ac:dyDescent="0.2">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D120" s="274"/>
    </row>
    <row r="121" spans="1:30" s="104" customFormat="1" ht="10.5" hidden="1" customHeight="1" x14ac:dyDescent="0.2">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D121" s="274"/>
    </row>
    <row r="122" spans="1:30" s="104" customFormat="1" ht="10.5" hidden="1" customHeight="1" x14ac:dyDescent="0.2">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D122" s="274"/>
    </row>
    <row r="123" spans="1:30" s="104" customFormat="1" ht="10.5" hidden="1" customHeight="1" x14ac:dyDescent="0.2">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D123" s="274"/>
    </row>
    <row r="124" spans="1:30" s="104" customFormat="1" ht="10.5" hidden="1" customHeight="1"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D124" s="274"/>
    </row>
    <row r="125" spans="1:30" s="104" customFormat="1" ht="10.5" hidden="1" customHeight="1"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D125" s="274"/>
    </row>
    <row r="126" spans="1:30" s="104" customFormat="1" ht="10.5" hidden="1" customHeight="1"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D126" s="274"/>
    </row>
    <row r="127" spans="1:30" s="104" customFormat="1" ht="10.5" hidden="1" customHeight="1"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D127" s="274"/>
    </row>
    <row r="128" spans="1:30" s="104" customFormat="1" ht="10.5" hidden="1" customHeight="1"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D128" s="274"/>
    </row>
    <row r="129" spans="1:30" s="104" customFormat="1" ht="10.5" hidden="1" customHeight="1" x14ac:dyDescent="0.2">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D129" s="274"/>
    </row>
    <row r="130" spans="1:30" s="104" customFormat="1" ht="10.5" hidden="1" customHeight="1"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D130" s="274"/>
    </row>
    <row r="131" spans="1:30" s="104" customFormat="1" ht="10.5" hidden="1" customHeight="1"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D131" s="274"/>
    </row>
    <row r="132" spans="1:30" s="104" customFormat="1" ht="10.5" hidden="1" customHeight="1"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D132" s="274"/>
    </row>
    <row r="133" spans="1:30" s="104" customFormat="1" ht="10.5" hidden="1" customHeight="1"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D133" s="274"/>
    </row>
    <row r="134" spans="1:30" s="104" customFormat="1" ht="10.5" hidden="1" customHeight="1"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D134" s="274"/>
    </row>
    <row r="135" spans="1:30" s="104" customFormat="1" ht="10.5" hidden="1" customHeight="1"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D135" s="274"/>
    </row>
    <row r="136" spans="1:30" s="104" customFormat="1" ht="197.25" hidden="1" customHeight="1"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D136" s="274"/>
    </row>
    <row r="137" spans="1:30" s="104" customFormat="1" ht="7.5" customHeight="1"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D137" s="274"/>
    </row>
    <row r="138" spans="1:30" s="104" customFormat="1" ht="39.75" customHeight="1" x14ac:dyDescent="0.2">
      <c r="A138" s="384" t="s">
        <v>599</v>
      </c>
      <c r="B138" s="903" t="s">
        <v>600</v>
      </c>
      <c r="C138" s="903"/>
      <c r="D138" s="903"/>
      <c r="E138" s="903"/>
      <c r="F138" s="903"/>
      <c r="G138" s="903"/>
      <c r="H138" s="903"/>
      <c r="I138" s="903"/>
      <c r="J138" s="903"/>
      <c r="K138" s="903"/>
      <c r="L138" s="903"/>
      <c r="M138" s="903"/>
      <c r="N138" s="903"/>
      <c r="O138" s="903"/>
      <c r="P138" s="903"/>
      <c r="Q138" s="903"/>
      <c r="R138" s="903"/>
      <c r="S138" s="903"/>
      <c r="T138" s="903"/>
      <c r="U138" s="903"/>
      <c r="V138" s="903"/>
      <c r="W138" s="903"/>
      <c r="X138" s="903"/>
      <c r="Y138" s="903"/>
      <c r="Z138" s="903"/>
      <c r="AA138" s="903"/>
      <c r="AB138" s="903"/>
      <c r="AC138" s="903"/>
      <c r="AD138" s="903"/>
    </row>
    <row r="139" spans="1:30" s="104" customFormat="1" ht="10.5" customHeight="1"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D139" s="274"/>
    </row>
    <row r="140" spans="1:30" s="104" customFormat="1" ht="31.5" customHeight="1" x14ac:dyDescent="0.2">
      <c r="A140" s="911" t="s">
        <v>3</v>
      </c>
      <c r="B140" s="911" t="s">
        <v>4</v>
      </c>
      <c r="C140" s="911" t="s">
        <v>5</v>
      </c>
      <c r="D140" s="913" t="s">
        <v>6</v>
      </c>
      <c r="E140" s="913" t="s">
        <v>7</v>
      </c>
      <c r="F140" s="911" t="s">
        <v>8</v>
      </c>
      <c r="G140" s="911" t="s">
        <v>9</v>
      </c>
      <c r="H140" s="911" t="s">
        <v>10</v>
      </c>
      <c r="I140" s="911" t="s">
        <v>11</v>
      </c>
      <c r="J140" s="915" t="s">
        <v>12</v>
      </c>
      <c r="K140" s="1009"/>
      <c r="L140" s="1009"/>
      <c r="M140" s="1039"/>
      <c r="N140" s="918" t="s">
        <v>13</v>
      </c>
      <c r="O140" s="1040"/>
      <c r="P140" s="911" t="s">
        <v>14</v>
      </c>
      <c r="Q140" s="911" t="s">
        <v>15</v>
      </c>
      <c r="R140" s="922" t="s">
        <v>16</v>
      </c>
      <c r="S140" s="1039"/>
      <c r="T140" s="922" t="s">
        <v>17</v>
      </c>
      <c r="U140" s="1009"/>
      <c r="V140" s="1009"/>
      <c r="W140" s="1009"/>
      <c r="X140" s="1009"/>
      <c r="Y140" s="734" t="s">
        <v>1193</v>
      </c>
      <c r="Z140" s="734"/>
      <c r="AA140" s="734"/>
      <c r="AB140" s="734"/>
      <c r="AC140" s="734"/>
      <c r="AD140" s="734"/>
    </row>
    <row r="141" spans="1:30" s="104" customFormat="1" ht="63.75" customHeight="1" x14ac:dyDescent="0.2">
      <c r="A141" s="1035"/>
      <c r="B141" s="1035"/>
      <c r="C141" s="1035"/>
      <c r="D141" s="1035"/>
      <c r="E141" s="1035"/>
      <c r="F141" s="1035"/>
      <c r="G141" s="1035"/>
      <c r="H141" s="1035"/>
      <c r="I141" s="1035"/>
      <c r="J141" s="25" t="s">
        <v>18</v>
      </c>
      <c r="K141" s="25" t="s">
        <v>19</v>
      </c>
      <c r="L141" s="25" t="s">
        <v>20</v>
      </c>
      <c r="M141" s="25" t="s">
        <v>21</v>
      </c>
      <c r="N141" s="1087"/>
      <c r="O141" s="1088"/>
      <c r="P141" s="1035"/>
      <c r="Q141" s="1035"/>
      <c r="R141" s="25" t="s">
        <v>22</v>
      </c>
      <c r="S141" s="25" t="s">
        <v>23</v>
      </c>
      <c r="T141" s="47" t="s">
        <v>24</v>
      </c>
      <c r="U141" s="47" t="s">
        <v>25</v>
      </c>
      <c r="V141" s="12" t="s">
        <v>26</v>
      </c>
      <c r="W141" s="47" t="s">
        <v>27</v>
      </c>
      <c r="X141" s="25" t="s">
        <v>28</v>
      </c>
      <c r="Y141" s="381" t="s">
        <v>18</v>
      </c>
      <c r="Z141" s="382" t="s">
        <v>19</v>
      </c>
      <c r="AA141" s="382" t="s">
        <v>20</v>
      </c>
      <c r="AB141" s="382" t="s">
        <v>21</v>
      </c>
      <c r="AC141" s="381" t="s">
        <v>1195</v>
      </c>
      <c r="AD141" s="455" t="s">
        <v>1332</v>
      </c>
    </row>
    <row r="142" spans="1:30" s="104" customFormat="1" ht="38.25" customHeight="1" x14ac:dyDescent="0.2">
      <c r="A142" s="834" t="s">
        <v>40</v>
      </c>
      <c r="B142" s="834" t="s">
        <v>406</v>
      </c>
      <c r="C142" s="830" t="s">
        <v>407</v>
      </c>
      <c r="D142" s="830" t="s">
        <v>1472</v>
      </c>
      <c r="E142" s="830" t="s">
        <v>408</v>
      </c>
      <c r="F142" s="1089">
        <v>2.5000000000000001E-2</v>
      </c>
      <c r="G142" s="830" t="s">
        <v>409</v>
      </c>
      <c r="H142" s="830">
        <v>11</v>
      </c>
      <c r="I142" s="830" t="s">
        <v>68</v>
      </c>
      <c r="J142" s="934">
        <v>2</v>
      </c>
      <c r="K142" s="934">
        <f>3+J142</f>
        <v>5</v>
      </c>
      <c r="L142" s="934">
        <f>3+K142</f>
        <v>8</v>
      </c>
      <c r="M142" s="934">
        <v>11</v>
      </c>
      <c r="N142" s="830" t="s">
        <v>640</v>
      </c>
      <c r="O142" s="830"/>
      <c r="P142" s="62">
        <v>0.1</v>
      </c>
      <c r="Q142" s="50" t="s">
        <v>410</v>
      </c>
      <c r="R142" s="70">
        <v>42753</v>
      </c>
      <c r="S142" s="70">
        <v>42780</v>
      </c>
      <c r="T142" s="63" t="s">
        <v>234</v>
      </c>
      <c r="U142" s="71">
        <v>630000000</v>
      </c>
      <c r="V142" s="63" t="s">
        <v>242</v>
      </c>
      <c r="W142" s="63"/>
      <c r="X142" s="63" t="s">
        <v>411</v>
      </c>
      <c r="Y142" s="1100">
        <v>1</v>
      </c>
      <c r="Z142" s="1100">
        <v>1</v>
      </c>
      <c r="AA142" s="253"/>
      <c r="AB142" s="253"/>
      <c r="AC142" s="1016" t="s">
        <v>1320</v>
      </c>
      <c r="AD142" s="1016" t="s">
        <v>1471</v>
      </c>
    </row>
    <row r="143" spans="1:30" s="104" customFormat="1" ht="51" customHeight="1" x14ac:dyDescent="0.2">
      <c r="A143" s="909"/>
      <c r="B143" s="909"/>
      <c r="C143" s="830"/>
      <c r="D143" s="1090"/>
      <c r="E143" s="830"/>
      <c r="F143" s="1089"/>
      <c r="G143" s="830"/>
      <c r="H143" s="830"/>
      <c r="I143" s="830"/>
      <c r="J143" s="934"/>
      <c r="K143" s="934"/>
      <c r="L143" s="934"/>
      <c r="M143" s="934"/>
      <c r="N143" s="830" t="s">
        <v>641</v>
      </c>
      <c r="O143" s="830"/>
      <c r="P143" s="62">
        <v>0.6</v>
      </c>
      <c r="Q143" s="50" t="s">
        <v>412</v>
      </c>
      <c r="R143" s="70">
        <v>42781</v>
      </c>
      <c r="S143" s="70">
        <v>43099</v>
      </c>
      <c r="T143" s="63"/>
      <c r="U143" s="71"/>
      <c r="V143" s="63"/>
      <c r="W143" s="63"/>
      <c r="X143" s="63"/>
      <c r="Y143" s="1101"/>
      <c r="Z143" s="1101"/>
      <c r="AA143" s="253"/>
      <c r="AB143" s="253"/>
      <c r="AC143" s="1017"/>
      <c r="AD143" s="1017"/>
    </row>
    <row r="144" spans="1:30" s="104" customFormat="1" ht="36" customHeight="1" x14ac:dyDescent="0.2">
      <c r="A144" s="909"/>
      <c r="B144" s="909"/>
      <c r="C144" s="830"/>
      <c r="D144" s="1090"/>
      <c r="E144" s="830"/>
      <c r="F144" s="1089"/>
      <c r="G144" s="830"/>
      <c r="H144" s="830"/>
      <c r="I144" s="830"/>
      <c r="J144" s="934"/>
      <c r="K144" s="934"/>
      <c r="L144" s="934"/>
      <c r="M144" s="934"/>
      <c r="N144" s="830" t="s">
        <v>638</v>
      </c>
      <c r="O144" s="830"/>
      <c r="P144" s="62">
        <v>0.15</v>
      </c>
      <c r="Q144" s="50" t="s">
        <v>413</v>
      </c>
      <c r="R144" s="70">
        <v>42781</v>
      </c>
      <c r="S144" s="70">
        <v>43099</v>
      </c>
      <c r="T144" s="63"/>
      <c r="U144" s="71"/>
      <c r="V144" s="63"/>
      <c r="W144" s="63"/>
      <c r="X144" s="63"/>
      <c r="Y144" s="1101"/>
      <c r="Z144" s="1101"/>
      <c r="AA144" s="253"/>
      <c r="AB144" s="253"/>
      <c r="AC144" s="1017"/>
      <c r="AD144" s="1017"/>
    </row>
    <row r="145" spans="1:30" s="104" customFormat="1" ht="35.25" customHeight="1" x14ac:dyDescent="0.2">
      <c r="A145" s="909"/>
      <c r="B145" s="909"/>
      <c r="C145" s="830"/>
      <c r="D145" s="1090"/>
      <c r="E145" s="830"/>
      <c r="F145" s="1089"/>
      <c r="G145" s="830"/>
      <c r="H145" s="830"/>
      <c r="I145" s="830"/>
      <c r="J145" s="934"/>
      <c r="K145" s="934"/>
      <c r="L145" s="934"/>
      <c r="M145" s="934"/>
      <c r="N145" s="830" t="s">
        <v>639</v>
      </c>
      <c r="O145" s="830"/>
      <c r="P145" s="62">
        <v>0.15</v>
      </c>
      <c r="Q145" s="50" t="s">
        <v>414</v>
      </c>
      <c r="R145" s="70">
        <v>42781</v>
      </c>
      <c r="S145" s="70">
        <v>43099</v>
      </c>
      <c r="T145" s="63"/>
      <c r="U145" s="71"/>
      <c r="V145" s="63"/>
      <c r="W145" s="63"/>
      <c r="X145" s="63"/>
      <c r="Y145" s="1102"/>
      <c r="Z145" s="1102"/>
      <c r="AA145" s="253"/>
      <c r="AB145" s="253"/>
      <c r="AC145" s="1018"/>
      <c r="AD145" s="1018"/>
    </row>
    <row r="146" spans="1:30" s="104" customFormat="1" ht="326.25" customHeight="1" x14ac:dyDescent="0.2">
      <c r="A146" s="909"/>
      <c r="B146" s="909"/>
      <c r="C146" s="830" t="s">
        <v>418</v>
      </c>
      <c r="D146" s="830" t="s">
        <v>1393</v>
      </c>
      <c r="E146" s="830" t="s">
        <v>1429</v>
      </c>
      <c r="F146" s="1089">
        <v>0.05</v>
      </c>
      <c r="G146" s="830" t="s">
        <v>419</v>
      </c>
      <c r="H146" s="830">
        <v>25</v>
      </c>
      <c r="I146" s="830" t="s">
        <v>68</v>
      </c>
      <c r="J146" s="1025"/>
      <c r="K146" s="1025">
        <v>25</v>
      </c>
      <c r="L146" s="1025">
        <v>25</v>
      </c>
      <c r="M146" s="1025">
        <v>25</v>
      </c>
      <c r="N146" s="882" t="s">
        <v>1480</v>
      </c>
      <c r="O146" s="883"/>
      <c r="P146" s="62">
        <v>0.1</v>
      </c>
      <c r="Q146" s="50" t="s">
        <v>420</v>
      </c>
      <c r="R146" s="70">
        <v>42810</v>
      </c>
      <c r="S146" s="70">
        <v>42916</v>
      </c>
      <c r="T146" s="63"/>
      <c r="U146" s="71"/>
      <c r="V146" s="63"/>
      <c r="W146" s="63"/>
      <c r="X146" s="63"/>
      <c r="Y146" s="1100">
        <v>0</v>
      </c>
      <c r="Z146" s="996">
        <v>25</v>
      </c>
      <c r="AA146" s="253"/>
      <c r="AB146" s="253"/>
      <c r="AC146" s="408" t="s">
        <v>1317</v>
      </c>
      <c r="AD146" s="563" t="s">
        <v>1431</v>
      </c>
    </row>
    <row r="147" spans="1:30" s="104" customFormat="1" ht="395.25" customHeight="1" x14ac:dyDescent="0.2">
      <c r="A147" s="909"/>
      <c r="B147" s="909"/>
      <c r="C147" s="830"/>
      <c r="D147" s="1090"/>
      <c r="E147" s="830"/>
      <c r="F147" s="1089"/>
      <c r="G147" s="830"/>
      <c r="H147" s="830"/>
      <c r="I147" s="830"/>
      <c r="J147" s="1025"/>
      <c r="K147" s="1025"/>
      <c r="L147" s="1025"/>
      <c r="M147" s="1025"/>
      <c r="N147" s="882" t="s">
        <v>421</v>
      </c>
      <c r="O147" s="883"/>
      <c r="P147" s="62">
        <v>0.5</v>
      </c>
      <c r="Q147" s="50" t="s">
        <v>422</v>
      </c>
      <c r="R147" s="70">
        <v>42828</v>
      </c>
      <c r="S147" s="70">
        <v>43100</v>
      </c>
      <c r="T147" s="63"/>
      <c r="U147" s="71"/>
      <c r="V147" s="63"/>
      <c r="W147" s="63"/>
      <c r="X147" s="63"/>
      <c r="Y147" s="1101"/>
      <c r="Z147" s="1008"/>
      <c r="AA147" s="253"/>
      <c r="AB147" s="253"/>
      <c r="AC147" s="411"/>
      <c r="AD147" s="563" t="s">
        <v>1432</v>
      </c>
    </row>
    <row r="148" spans="1:30" s="104" customFormat="1" ht="57.75" customHeight="1" x14ac:dyDescent="0.2">
      <c r="A148" s="909"/>
      <c r="B148" s="909"/>
      <c r="C148" s="830"/>
      <c r="D148" s="1090"/>
      <c r="E148" s="830"/>
      <c r="F148" s="1089"/>
      <c r="G148" s="830"/>
      <c r="H148" s="830"/>
      <c r="I148" s="830"/>
      <c r="J148" s="1025"/>
      <c r="K148" s="1025"/>
      <c r="L148" s="1025"/>
      <c r="M148" s="1025"/>
      <c r="N148" s="882" t="s">
        <v>1430</v>
      </c>
      <c r="O148" s="883"/>
      <c r="P148" s="62">
        <v>0.1</v>
      </c>
      <c r="Q148" s="50" t="s">
        <v>423</v>
      </c>
      <c r="R148" s="70">
        <v>42856</v>
      </c>
      <c r="S148" s="70">
        <v>43100</v>
      </c>
      <c r="T148" s="63"/>
      <c r="U148" s="71"/>
      <c r="V148" s="63"/>
      <c r="W148" s="63"/>
      <c r="X148" s="63"/>
      <c r="Y148" s="1101"/>
      <c r="Z148" s="1008"/>
      <c r="AA148" s="253"/>
      <c r="AB148" s="253"/>
      <c r="AC148" s="425" t="s">
        <v>235</v>
      </c>
      <c r="AD148" s="568"/>
    </row>
    <row r="149" spans="1:30" s="104" customFormat="1" ht="106.5" customHeight="1" x14ac:dyDescent="0.2">
      <c r="A149" s="909"/>
      <c r="B149" s="909"/>
      <c r="C149" s="830"/>
      <c r="D149" s="1090"/>
      <c r="E149" s="830"/>
      <c r="F149" s="1089"/>
      <c r="G149" s="830"/>
      <c r="H149" s="830"/>
      <c r="I149" s="830"/>
      <c r="J149" s="1025"/>
      <c r="K149" s="1025"/>
      <c r="L149" s="1025"/>
      <c r="M149" s="1025"/>
      <c r="N149" s="882" t="s">
        <v>1434</v>
      </c>
      <c r="O149" s="883"/>
      <c r="P149" s="62">
        <v>0.1</v>
      </c>
      <c r="Q149" s="50" t="s">
        <v>424</v>
      </c>
      <c r="R149" s="70">
        <v>42917</v>
      </c>
      <c r="S149" s="70">
        <v>43084</v>
      </c>
      <c r="T149" s="63"/>
      <c r="U149" s="71"/>
      <c r="V149" s="63"/>
      <c r="W149" s="63"/>
      <c r="X149" s="63"/>
      <c r="Y149" s="1101"/>
      <c r="Z149" s="1008"/>
      <c r="AA149" s="253"/>
      <c r="AB149" s="253"/>
      <c r="AC149" s="411"/>
      <c r="AD149" s="563" t="s">
        <v>1433</v>
      </c>
    </row>
    <row r="150" spans="1:30" s="104" customFormat="1" ht="82.5" customHeight="1" x14ac:dyDescent="0.2">
      <c r="A150" s="909"/>
      <c r="B150" s="909"/>
      <c r="C150" s="830" t="s">
        <v>425</v>
      </c>
      <c r="D150" s="830" t="s">
        <v>1393</v>
      </c>
      <c r="E150" s="830" t="s">
        <v>1481</v>
      </c>
      <c r="F150" s="933">
        <v>7.0000000000000007E-2</v>
      </c>
      <c r="G150" s="830" t="s">
        <v>426</v>
      </c>
      <c r="H150" s="830">
        <v>31</v>
      </c>
      <c r="I150" s="830" t="s">
        <v>68</v>
      </c>
      <c r="J150" s="1025">
        <v>15</v>
      </c>
      <c r="K150" s="1025">
        <v>30</v>
      </c>
      <c r="L150" s="1025">
        <f>+K150</f>
        <v>30</v>
      </c>
      <c r="M150" s="1025">
        <f>+L150</f>
        <v>30</v>
      </c>
      <c r="N150" s="830" t="s">
        <v>427</v>
      </c>
      <c r="O150" s="830"/>
      <c r="P150" s="62">
        <v>0.1</v>
      </c>
      <c r="Q150" s="50" t="s">
        <v>428</v>
      </c>
      <c r="R150" s="70">
        <v>42767</v>
      </c>
      <c r="S150" s="70">
        <v>42855</v>
      </c>
      <c r="T150" s="63"/>
      <c r="U150" s="71"/>
      <c r="V150" s="63"/>
      <c r="W150" s="63"/>
      <c r="X150" s="63"/>
      <c r="Y150" s="1100">
        <v>0</v>
      </c>
      <c r="Z150" s="996">
        <v>25</v>
      </c>
      <c r="AA150" s="253"/>
      <c r="AB150" s="253"/>
      <c r="AC150" s="408" t="s">
        <v>1318</v>
      </c>
      <c r="AD150" s="563"/>
    </row>
    <row r="151" spans="1:30" s="104" customFormat="1" ht="188.25" customHeight="1" x14ac:dyDescent="0.2">
      <c r="A151" s="837"/>
      <c r="B151" s="837"/>
      <c r="C151" s="830"/>
      <c r="D151" s="1090"/>
      <c r="E151" s="830"/>
      <c r="F151" s="933"/>
      <c r="G151" s="830"/>
      <c r="H151" s="830"/>
      <c r="I151" s="830"/>
      <c r="J151" s="1025"/>
      <c r="K151" s="1025"/>
      <c r="L151" s="1025"/>
      <c r="M151" s="1025"/>
      <c r="N151" s="830" t="s">
        <v>1482</v>
      </c>
      <c r="O151" s="830"/>
      <c r="P151" s="62">
        <v>0.9</v>
      </c>
      <c r="Q151" s="50" t="s">
        <v>429</v>
      </c>
      <c r="R151" s="70">
        <v>42826</v>
      </c>
      <c r="S151" s="70">
        <v>43069</v>
      </c>
      <c r="T151" s="63"/>
      <c r="U151" s="71"/>
      <c r="V151" s="63"/>
      <c r="W151" s="63"/>
      <c r="X151" s="63"/>
      <c r="Y151" s="1102"/>
      <c r="Z151" s="997"/>
      <c r="AA151" s="253"/>
      <c r="AB151" s="253"/>
      <c r="AC151" s="411"/>
      <c r="AD151" s="563" t="s">
        <v>1435</v>
      </c>
    </row>
    <row r="152" spans="1:30" s="104" customFormat="1" ht="10.5" customHeight="1" x14ac:dyDescent="0.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D152" s="274"/>
    </row>
    <row r="153" spans="1:30" s="104" customFormat="1" ht="31.5" customHeight="1" x14ac:dyDescent="0.2">
      <c r="A153" s="384" t="s">
        <v>601</v>
      </c>
      <c r="B153" s="903" t="s">
        <v>602</v>
      </c>
      <c r="C153" s="903"/>
      <c r="D153" s="903"/>
      <c r="E153" s="903"/>
      <c r="F153" s="903"/>
      <c r="G153" s="903"/>
      <c r="H153" s="903"/>
      <c r="I153" s="903"/>
      <c r="J153" s="903"/>
      <c r="K153" s="903"/>
      <c r="L153" s="903"/>
      <c r="M153" s="903"/>
      <c r="N153" s="903"/>
      <c r="O153" s="903"/>
      <c r="P153" s="903"/>
      <c r="Q153" s="903"/>
      <c r="R153" s="903"/>
      <c r="S153" s="903"/>
      <c r="T153" s="903"/>
      <c r="U153" s="903"/>
      <c r="V153" s="903"/>
      <c r="W153" s="903"/>
      <c r="X153" s="903"/>
      <c r="Y153" s="903"/>
      <c r="Z153" s="903"/>
      <c r="AA153" s="903"/>
      <c r="AB153" s="903"/>
      <c r="AC153" s="903"/>
      <c r="AD153" s="903"/>
    </row>
    <row r="154" spans="1:30" s="104" customFormat="1" ht="10.5" customHeight="1" x14ac:dyDescent="0.2">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D154" s="274"/>
    </row>
    <row r="155" spans="1:30" s="104" customFormat="1" ht="34.5" customHeight="1" x14ac:dyDescent="0.2">
      <c r="A155" s="911" t="s">
        <v>3</v>
      </c>
      <c r="B155" s="911" t="s">
        <v>4</v>
      </c>
      <c r="C155" s="911" t="s">
        <v>5</v>
      </c>
      <c r="D155" s="913" t="s">
        <v>6</v>
      </c>
      <c r="E155" s="913" t="s">
        <v>7</v>
      </c>
      <c r="F155" s="911" t="s">
        <v>8</v>
      </c>
      <c r="G155" s="911" t="s">
        <v>9</v>
      </c>
      <c r="H155" s="911" t="s">
        <v>10</v>
      </c>
      <c r="I155" s="911" t="s">
        <v>11</v>
      </c>
      <c r="J155" s="915" t="s">
        <v>12</v>
      </c>
      <c r="K155" s="1009"/>
      <c r="L155" s="1009"/>
      <c r="M155" s="1039"/>
      <c r="N155" s="918" t="s">
        <v>13</v>
      </c>
      <c r="O155" s="1040"/>
      <c r="P155" s="911" t="s">
        <v>14</v>
      </c>
      <c r="Q155" s="911" t="s">
        <v>15</v>
      </c>
      <c r="R155" s="922" t="s">
        <v>16</v>
      </c>
      <c r="S155" s="1039"/>
      <c r="T155" s="922" t="s">
        <v>17</v>
      </c>
      <c r="U155" s="1009"/>
      <c r="V155" s="1009"/>
      <c r="W155" s="1009"/>
      <c r="X155" s="1009"/>
      <c r="Y155" s="734" t="s">
        <v>1193</v>
      </c>
      <c r="Z155" s="734"/>
      <c r="AA155" s="734"/>
      <c r="AB155" s="734"/>
      <c r="AC155" s="734"/>
      <c r="AD155" s="734"/>
    </row>
    <row r="156" spans="1:30" s="104" customFormat="1" ht="72.75" customHeight="1" x14ac:dyDescent="0.2">
      <c r="A156" s="1035"/>
      <c r="B156" s="1035"/>
      <c r="C156" s="1035"/>
      <c r="D156" s="1035"/>
      <c r="E156" s="1035"/>
      <c r="F156" s="1035"/>
      <c r="G156" s="1035"/>
      <c r="H156" s="1035"/>
      <c r="I156" s="1035"/>
      <c r="J156" s="25" t="s">
        <v>18</v>
      </c>
      <c r="K156" s="25" t="s">
        <v>19</v>
      </c>
      <c r="L156" s="25" t="s">
        <v>20</v>
      </c>
      <c r="M156" s="25" t="s">
        <v>21</v>
      </c>
      <c r="N156" s="1087"/>
      <c r="O156" s="1088"/>
      <c r="P156" s="1035"/>
      <c r="Q156" s="1035"/>
      <c r="R156" s="25" t="s">
        <v>22</v>
      </c>
      <c r="S156" s="25" t="s">
        <v>23</v>
      </c>
      <c r="T156" s="47" t="s">
        <v>24</v>
      </c>
      <c r="U156" s="47" t="s">
        <v>25</v>
      </c>
      <c r="V156" s="12" t="s">
        <v>26</v>
      </c>
      <c r="W156" s="47" t="s">
        <v>27</v>
      </c>
      <c r="X156" s="25" t="s">
        <v>28</v>
      </c>
      <c r="Y156" s="381" t="s">
        <v>18</v>
      </c>
      <c r="Z156" s="382" t="s">
        <v>19</v>
      </c>
      <c r="AA156" s="382" t="s">
        <v>20</v>
      </c>
      <c r="AB156" s="382" t="s">
        <v>21</v>
      </c>
      <c r="AC156" s="381" t="s">
        <v>1195</v>
      </c>
      <c r="AD156" s="455" t="s">
        <v>1332</v>
      </c>
    </row>
    <row r="157" spans="1:30" s="104" customFormat="1" ht="96" customHeight="1" x14ac:dyDescent="0.2">
      <c r="A157" s="834" t="s">
        <v>40</v>
      </c>
      <c r="B157" s="834" t="s">
        <v>62</v>
      </c>
      <c r="C157" s="834" t="s">
        <v>475</v>
      </c>
      <c r="D157" s="834" t="s">
        <v>476</v>
      </c>
      <c r="E157" s="830" t="s">
        <v>477</v>
      </c>
      <c r="F157" s="1083">
        <v>0.05</v>
      </c>
      <c r="G157" s="830" t="s">
        <v>478</v>
      </c>
      <c r="H157" s="834" t="s">
        <v>479</v>
      </c>
      <c r="I157" s="834" t="s">
        <v>45</v>
      </c>
      <c r="J157" s="1084"/>
      <c r="K157" s="1019"/>
      <c r="L157" s="1019"/>
      <c r="M157" s="1084">
        <v>1</v>
      </c>
      <c r="N157" s="743" t="s">
        <v>480</v>
      </c>
      <c r="O157" s="744"/>
      <c r="P157" s="62">
        <v>0.25</v>
      </c>
      <c r="Q157" s="50"/>
      <c r="R157" s="70">
        <v>42795</v>
      </c>
      <c r="S157" s="70">
        <v>42978</v>
      </c>
      <c r="T157" s="63">
        <v>0</v>
      </c>
      <c r="U157" s="63">
        <v>0</v>
      </c>
      <c r="V157" s="63">
        <v>0</v>
      </c>
      <c r="W157" s="63">
        <v>0</v>
      </c>
      <c r="X157" s="72">
        <v>3</v>
      </c>
      <c r="Y157" s="890">
        <v>1</v>
      </c>
      <c r="Z157" s="739">
        <v>1</v>
      </c>
      <c r="AA157" s="998"/>
      <c r="AB157" s="998"/>
      <c r="AC157" s="253"/>
      <c r="AD157" s="573" t="s">
        <v>1436</v>
      </c>
    </row>
    <row r="158" spans="1:30" s="104" customFormat="1" ht="42.75" customHeight="1" x14ac:dyDescent="0.2">
      <c r="A158" s="909"/>
      <c r="B158" s="909"/>
      <c r="C158" s="909"/>
      <c r="D158" s="909"/>
      <c r="E158" s="830"/>
      <c r="F158" s="1083"/>
      <c r="G158" s="830"/>
      <c r="H158" s="909"/>
      <c r="I158" s="909"/>
      <c r="J158" s="1085"/>
      <c r="K158" s="1020"/>
      <c r="L158" s="1020"/>
      <c r="M158" s="1085"/>
      <c r="N158" s="743" t="s">
        <v>481</v>
      </c>
      <c r="O158" s="744"/>
      <c r="P158" s="62"/>
      <c r="Q158" s="50"/>
      <c r="R158" s="70">
        <v>42767</v>
      </c>
      <c r="S158" s="70">
        <v>42825</v>
      </c>
      <c r="T158" s="63">
        <v>0</v>
      </c>
      <c r="U158" s="63">
        <v>0</v>
      </c>
      <c r="V158" s="63">
        <v>0</v>
      </c>
      <c r="W158" s="63">
        <v>0</v>
      </c>
      <c r="X158" s="72">
        <v>8</v>
      </c>
      <c r="Y158" s="891"/>
      <c r="Z158" s="860"/>
      <c r="AA158" s="999"/>
      <c r="AB158" s="999"/>
      <c r="AC158" s="253"/>
      <c r="AD158" s="405"/>
    </row>
    <row r="159" spans="1:30" s="104" customFormat="1" ht="54" hidden="1" customHeight="1" x14ac:dyDescent="0.2">
      <c r="A159" s="909"/>
      <c r="B159" s="909"/>
      <c r="C159" s="909"/>
      <c r="D159" s="909"/>
      <c r="E159" s="830"/>
      <c r="F159" s="1083"/>
      <c r="G159" s="830"/>
      <c r="H159" s="837"/>
      <c r="I159" s="837"/>
      <c r="J159" s="1086"/>
      <c r="K159" s="1021"/>
      <c r="L159" s="1021"/>
      <c r="M159" s="1086"/>
      <c r="N159" s="743"/>
      <c r="O159" s="744"/>
      <c r="P159" s="62"/>
      <c r="Q159" s="50"/>
      <c r="R159" s="70"/>
      <c r="S159" s="70"/>
      <c r="T159" s="63">
        <v>0</v>
      </c>
      <c r="U159" s="63">
        <v>0</v>
      </c>
      <c r="V159" s="63">
        <v>0</v>
      </c>
      <c r="W159" s="63">
        <v>0</v>
      </c>
      <c r="X159" s="72">
        <v>5</v>
      </c>
      <c r="Y159" s="892"/>
      <c r="Z159" s="740"/>
      <c r="AA159" s="253"/>
      <c r="AB159" s="253"/>
      <c r="AC159" s="253"/>
      <c r="AD159" s="405"/>
    </row>
    <row r="160" spans="1:30" s="104" customFormat="1" ht="110.25" customHeight="1" x14ac:dyDescent="0.2">
      <c r="A160" s="909"/>
      <c r="B160" s="909"/>
      <c r="C160" s="909"/>
      <c r="D160" s="909"/>
      <c r="E160" s="830" t="s">
        <v>482</v>
      </c>
      <c r="F160" s="1083">
        <v>5.5E-2</v>
      </c>
      <c r="G160" s="50" t="s">
        <v>483</v>
      </c>
      <c r="H160" s="834">
        <v>2</v>
      </c>
      <c r="I160" s="834" t="s">
        <v>484</v>
      </c>
      <c r="J160" s="1019">
        <v>1</v>
      </c>
      <c r="K160" s="1019">
        <v>2</v>
      </c>
      <c r="L160" s="1019">
        <v>3</v>
      </c>
      <c r="M160" s="1019">
        <v>4</v>
      </c>
      <c r="N160" s="743" t="s">
        <v>485</v>
      </c>
      <c r="O160" s="744"/>
      <c r="P160" s="74">
        <v>0.5</v>
      </c>
      <c r="Q160" s="50"/>
      <c r="R160" s="70">
        <v>42795</v>
      </c>
      <c r="S160" s="70">
        <v>43100</v>
      </c>
      <c r="T160" s="63">
        <v>0</v>
      </c>
      <c r="U160" s="63">
        <v>0</v>
      </c>
      <c r="V160" s="63">
        <v>0</v>
      </c>
      <c r="W160" s="63">
        <v>0</v>
      </c>
      <c r="X160" s="72">
        <v>13</v>
      </c>
      <c r="Y160" s="575"/>
      <c r="Z160" s="996">
        <v>2</v>
      </c>
      <c r="AA160" s="253"/>
      <c r="AB160" s="253"/>
      <c r="AC160" s="1103" t="s">
        <v>1319</v>
      </c>
      <c r="AD160" s="574" t="s">
        <v>1437</v>
      </c>
    </row>
    <row r="161" spans="1:30" s="104" customFormat="1" ht="106.5" customHeight="1" x14ac:dyDescent="0.2">
      <c r="A161" s="837"/>
      <c r="B161" s="837"/>
      <c r="C161" s="837"/>
      <c r="D161" s="837"/>
      <c r="E161" s="830"/>
      <c r="F161" s="1083"/>
      <c r="G161" s="50" t="s">
        <v>486</v>
      </c>
      <c r="H161" s="837"/>
      <c r="I161" s="837"/>
      <c r="J161" s="1021"/>
      <c r="K161" s="1021"/>
      <c r="L161" s="1021"/>
      <c r="M161" s="1021"/>
      <c r="N161" s="743" t="s">
        <v>487</v>
      </c>
      <c r="O161" s="744"/>
      <c r="P161" s="74">
        <v>0.5</v>
      </c>
      <c r="Q161" s="50"/>
      <c r="R161" s="70">
        <v>42752</v>
      </c>
      <c r="S161" s="70">
        <v>42766</v>
      </c>
      <c r="T161" s="63">
        <v>0</v>
      </c>
      <c r="U161" s="63">
        <v>0</v>
      </c>
      <c r="V161" s="63">
        <v>0</v>
      </c>
      <c r="W161" s="63">
        <v>0</v>
      </c>
      <c r="X161" s="72">
        <v>13</v>
      </c>
      <c r="Y161" s="575">
        <v>1</v>
      </c>
      <c r="Z161" s="997"/>
      <c r="AA161" s="253"/>
      <c r="AB161" s="253"/>
      <c r="AC161" s="1104"/>
      <c r="AD161" s="459" t="s">
        <v>1438</v>
      </c>
    </row>
    <row r="162" spans="1:30" ht="10.5" customHeight="1"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30" ht="10.5" customHeight="1"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30" ht="10.5" customHeight="1" x14ac:dyDescent="0.2">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30" ht="10.5" customHeight="1" x14ac:dyDescent="0.2">
      <c r="A165" s="9"/>
      <c r="B165" s="9"/>
      <c r="C165" s="9"/>
      <c r="D165" s="9"/>
      <c r="E165" s="9"/>
      <c r="F165" s="112"/>
      <c r="G165" s="9"/>
      <c r="H165" s="9"/>
      <c r="I165" s="9"/>
      <c r="J165" s="9"/>
      <c r="K165" s="9"/>
      <c r="L165" s="9"/>
      <c r="M165" s="9"/>
      <c r="N165" s="9"/>
      <c r="O165" s="9"/>
      <c r="P165" s="9"/>
      <c r="Q165" s="9"/>
      <c r="R165" s="9"/>
      <c r="S165" s="9"/>
      <c r="T165" s="9"/>
      <c r="U165" s="9"/>
      <c r="V165" s="9"/>
      <c r="W165" s="9"/>
      <c r="X165" s="9"/>
      <c r="Y165" s="9"/>
      <c r="Z165" s="9"/>
    </row>
    <row r="166" spans="1:30" ht="10.5" customHeight="1"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30" ht="10.5" customHeight="1"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30" ht="10.5" customHeight="1"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30" ht="10.5" customHeight="1"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30" ht="10.5" customHeight="1"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30" ht="10.5" customHeight="1"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30" ht="10.5" customHeight="1"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30" ht="10.5" customHeight="1"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30" ht="10.5" customHeight="1"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30" ht="10.5" customHeight="1"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30" ht="10.5" customHeight="1"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0.5" customHeight="1"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0.5" customHeight="1"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0.5" customHeight="1"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0.5" customHeight="1"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0.5" customHeight="1"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0.5" customHeight="1"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0.5" customHeight="1" x14ac:dyDescent="0.2">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0.5" customHeight="1"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0.5" customHeight="1"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0.5" customHeight="1"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0.5" customHeight="1"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0.5" customHeight="1"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0.5" customHeight="1"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0.5" customHeight="1"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0.5" customHeight="1"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0.5" customHeight="1"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0.5" customHeight="1"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0.5" customHeight="1"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0.5" customHeight="1"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0.5" customHeight="1"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0.5" customHeight="1"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0.5" customHeight="1"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0.5" customHeight="1"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0.5" customHeight="1"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0.5" customHeight="1"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0.5" customHeight="1"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0.5" customHeight="1"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0.5" customHeight="1"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0.5" customHeight="1"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0.5" customHeight="1"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0.5" customHeight="1"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0.5" customHeight="1"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0.5" customHeight="1"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0.5" customHeight="1"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0.5" customHeight="1"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0.5" customHeight="1"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0.5" customHeight="1"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0.5" customHeight="1"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0.5" customHeight="1"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0.5" customHeight="1"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0.5" customHeight="1"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0.5" customHeight="1"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0.5" customHeight="1"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0.5" customHeight="1"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0.5" customHeight="1"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0.5" customHeight="1"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0.5" customHeight="1"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0.5" customHeight="1"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0.5" customHeight="1"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0.5" customHeight="1"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0.5" customHeight="1"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0.5" customHeight="1"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0.5" customHeight="1"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0.5" customHeight="1"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0.5" customHeight="1"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0.5" customHeight="1"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0.5" customHeight="1"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0.5" customHeight="1"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0.5" customHeight="1"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0.5" customHeight="1"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0.5" customHeight="1"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0.5" customHeight="1"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0.5" customHeight="1"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0.5" customHeight="1"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0.5" customHeight="1"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0.5" customHeight="1"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0.5" customHeight="1"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0.5" customHeight="1"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0.5" customHeight="1"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0.5" customHeight="1"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0.5" customHeight="1"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0.5" customHeight="1"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0.5" customHeight="1"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0.5" customHeight="1"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0.5" customHeight="1"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0.5" customHeight="1"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0.5" customHeight="1"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0.5" customHeight="1"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0.5" customHeight="1"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0.5" customHeight="1"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0.5" customHeight="1"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0.5" customHeight="1"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0.5" customHeight="1"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0.5" customHeight="1"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0.5" customHeight="1"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0.5" customHeight="1"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0.5" customHeight="1"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0.5" customHeight="1"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0.5" customHeight="1"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0.5" customHeight="1"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0.5" customHeight="1" x14ac:dyDescent="0.2">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0.5" customHeight="1" x14ac:dyDescent="0.2">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0.5" customHeight="1"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0.5" customHeight="1" x14ac:dyDescent="0.2">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0.5" customHeight="1"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0.5" customHeight="1" x14ac:dyDescent="0.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0.5" customHeight="1" x14ac:dyDescent="0.2">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0.5" customHeight="1" x14ac:dyDescent="0.2">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0.5" customHeight="1" x14ac:dyDescent="0.2">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0.5" customHeight="1"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0.5" customHeight="1" x14ac:dyDescent="0.2">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0.5" customHeight="1" x14ac:dyDescent="0.2">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0.5" customHeight="1" x14ac:dyDescent="0.2">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0.5" customHeight="1" x14ac:dyDescent="0.2">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0.5" customHeight="1" x14ac:dyDescent="0.2">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0.5" customHeight="1" x14ac:dyDescent="0.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0.5" customHeight="1" x14ac:dyDescent="0.2">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0.5" customHeight="1" x14ac:dyDescent="0.2">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0.5" customHeight="1" x14ac:dyDescent="0.2">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0.5" customHeight="1" x14ac:dyDescent="0.2">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0.5" customHeight="1"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0.5" customHeight="1" x14ac:dyDescent="0.2">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0.5" customHeight="1"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0.5" customHeight="1" x14ac:dyDescent="0.2">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0.5" customHeight="1"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0.5" customHeight="1" x14ac:dyDescent="0.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0.5" customHeight="1"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0.5" customHeight="1" x14ac:dyDescent="0.2">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0.5" customHeight="1"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0.5" customHeight="1" x14ac:dyDescent="0.2">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0.5" customHeight="1" x14ac:dyDescent="0.2">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0.5" customHeight="1" x14ac:dyDescent="0.2">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0.5" customHeight="1"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0.5" customHeight="1" x14ac:dyDescent="0.2">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0.5" customHeight="1" x14ac:dyDescent="0.2">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0.5" customHeight="1" x14ac:dyDescent="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0.5" customHeight="1" x14ac:dyDescent="0.2">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0.5" customHeight="1" x14ac:dyDescent="0.2">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0.5" customHeight="1" x14ac:dyDescent="0.2">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0.5" customHeight="1" x14ac:dyDescent="0.2">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0.5" customHeight="1" x14ac:dyDescent="0.2">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0.5" customHeight="1" x14ac:dyDescent="0.2">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0.5" customHeight="1" x14ac:dyDescent="0.2">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0.5" customHeight="1" x14ac:dyDescent="0.2">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0.5" customHeight="1" x14ac:dyDescent="0.2">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0.5" customHeight="1" x14ac:dyDescent="0.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0.5" customHeight="1" x14ac:dyDescent="0.2">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0.5" customHeight="1" x14ac:dyDescent="0.2">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0.5" customHeight="1" x14ac:dyDescent="0.2">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0.5" customHeight="1" x14ac:dyDescent="0.2">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0.5" customHeight="1" x14ac:dyDescent="0.2">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0.5" customHeight="1" x14ac:dyDescent="0.2">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0.5" customHeight="1" x14ac:dyDescent="0.2">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0.5" customHeight="1" x14ac:dyDescent="0.2">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0.5" customHeight="1" x14ac:dyDescent="0.2">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0.5" customHeight="1" x14ac:dyDescent="0.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0.5" customHeight="1" x14ac:dyDescent="0.2">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0.5" customHeight="1" x14ac:dyDescent="0.2">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0.5" customHeight="1" x14ac:dyDescent="0.2">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0.5" customHeight="1" x14ac:dyDescent="0.2">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0.5" customHeight="1" x14ac:dyDescent="0.2">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0.5" customHeight="1" x14ac:dyDescent="0.2">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0.5" customHeight="1" x14ac:dyDescent="0.2">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0.5" customHeight="1" x14ac:dyDescent="0.2">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0.5" customHeight="1" x14ac:dyDescent="0.2">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0.5" customHeight="1" x14ac:dyDescent="0.2">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0.5" customHeight="1" x14ac:dyDescent="0.2">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0.5" customHeight="1" x14ac:dyDescent="0.2">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0.5" customHeight="1" x14ac:dyDescent="0.2">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0.5" customHeight="1" x14ac:dyDescent="0.2">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0.5" customHeight="1" x14ac:dyDescent="0.2">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0.5" customHeight="1" x14ac:dyDescent="0.2">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0.5" customHeight="1" x14ac:dyDescent="0.2">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0.5" customHeight="1" x14ac:dyDescent="0.2">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0.5" customHeight="1" x14ac:dyDescent="0.2">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0.5" customHeight="1" x14ac:dyDescent="0.2">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0.5" customHeight="1" x14ac:dyDescent="0.2">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0.5" customHeight="1" x14ac:dyDescent="0.2">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0.5" customHeight="1" x14ac:dyDescent="0.2">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0.5" customHeight="1" x14ac:dyDescent="0.2">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0.5" customHeight="1" x14ac:dyDescent="0.2">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0.5" customHeight="1" x14ac:dyDescent="0.2">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0.5" customHeight="1" x14ac:dyDescent="0.2">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0.5" customHeight="1" x14ac:dyDescent="0.2">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0.5" customHeight="1" x14ac:dyDescent="0.2">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0.5" customHeight="1" x14ac:dyDescent="0.2">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0.5" customHeight="1" x14ac:dyDescent="0.2">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0.5" customHeight="1" x14ac:dyDescent="0.2">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0.5" customHeight="1" x14ac:dyDescent="0.2">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0.5" customHeight="1" x14ac:dyDescent="0.2">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0.5" customHeight="1" x14ac:dyDescent="0.2">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0.5" customHeight="1" x14ac:dyDescent="0.2">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0.5" customHeight="1" x14ac:dyDescent="0.2">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0.5" customHeight="1" x14ac:dyDescent="0.2">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0.5" customHeight="1" x14ac:dyDescent="0.2">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0.5" customHeight="1" x14ac:dyDescent="0.2">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0.5" customHeight="1" x14ac:dyDescent="0.2">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0.5" customHeight="1" x14ac:dyDescent="0.2">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0.5" customHeight="1" x14ac:dyDescent="0.2">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0.5" customHeight="1" x14ac:dyDescent="0.2">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0.5" customHeight="1" x14ac:dyDescent="0.2">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0.5" customHeight="1" x14ac:dyDescent="0.2">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0.5" customHeight="1" x14ac:dyDescent="0.2">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0.5" customHeight="1" x14ac:dyDescent="0.2">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0.5" customHeight="1" x14ac:dyDescent="0.2">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0.5" customHeight="1" x14ac:dyDescent="0.2">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0.5" customHeight="1" x14ac:dyDescent="0.2">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0.5" customHeight="1" x14ac:dyDescent="0.2">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0.5" customHeight="1" x14ac:dyDescent="0.2">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0.5" customHeight="1" x14ac:dyDescent="0.2">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0.5" customHeight="1" x14ac:dyDescent="0.2">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0.5" customHeight="1" x14ac:dyDescent="0.2">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0.5" customHeight="1" x14ac:dyDescent="0.2">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0.5" customHeight="1" x14ac:dyDescent="0.2">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0.5" customHeight="1" x14ac:dyDescent="0.2">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0.5" customHeight="1" x14ac:dyDescent="0.2">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0.5" customHeight="1" x14ac:dyDescent="0.2">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0.5" customHeight="1" x14ac:dyDescent="0.2">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0.5" customHeight="1" x14ac:dyDescent="0.2">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0.5" customHeight="1" x14ac:dyDescent="0.2">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0.5" customHeight="1" x14ac:dyDescent="0.2">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0.5" customHeight="1" x14ac:dyDescent="0.2">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0.5" customHeight="1" x14ac:dyDescent="0.2">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0.5" customHeight="1" x14ac:dyDescent="0.2">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0.5" customHeight="1" x14ac:dyDescent="0.2">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0.5" customHeight="1" x14ac:dyDescent="0.2">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0.5" customHeight="1" x14ac:dyDescent="0.2">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0.5" customHeight="1" x14ac:dyDescent="0.2">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0.5" customHeight="1" x14ac:dyDescent="0.2">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0.5" customHeight="1" x14ac:dyDescent="0.2">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0.5" customHeight="1" x14ac:dyDescent="0.2">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0.5" customHeight="1" x14ac:dyDescent="0.2">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0.5" customHeight="1" x14ac:dyDescent="0.2">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0.5" customHeight="1" x14ac:dyDescent="0.2">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0.5" customHeight="1" x14ac:dyDescent="0.2">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0.5" customHeight="1" x14ac:dyDescent="0.2">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0.5" customHeight="1" x14ac:dyDescent="0.2">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0.5" customHeight="1" x14ac:dyDescent="0.2">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0.5" customHeight="1" x14ac:dyDescent="0.2">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0.5" customHeight="1" x14ac:dyDescent="0.2">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0.5" customHeight="1" x14ac:dyDescent="0.2">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0.5" customHeight="1" x14ac:dyDescent="0.2">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0.5" customHeight="1" x14ac:dyDescent="0.2">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0.5" customHeight="1" x14ac:dyDescent="0.2">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0.5" customHeight="1" x14ac:dyDescent="0.2">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0.5" customHeight="1" x14ac:dyDescent="0.2">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0.5" customHeight="1" x14ac:dyDescent="0.2">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0.5" customHeight="1" x14ac:dyDescent="0.2">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0.5" customHeight="1" x14ac:dyDescent="0.2">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0.5" customHeight="1" x14ac:dyDescent="0.2">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0.5" customHeight="1" x14ac:dyDescent="0.2">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0.5" customHeight="1" x14ac:dyDescent="0.2">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0.5" customHeight="1" x14ac:dyDescent="0.2">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0.5" customHeight="1" x14ac:dyDescent="0.2">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0.5" customHeight="1" x14ac:dyDescent="0.2">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0.5" customHeight="1" x14ac:dyDescent="0.2">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0.5" customHeight="1" x14ac:dyDescent="0.2">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0.5" customHeight="1" x14ac:dyDescent="0.2">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0.5" customHeight="1" x14ac:dyDescent="0.2">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0.5" customHeight="1" x14ac:dyDescent="0.2">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0.5" customHeight="1" x14ac:dyDescent="0.2">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0.5" customHeight="1" x14ac:dyDescent="0.2">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0.5" customHeight="1" x14ac:dyDescent="0.2">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0.5" customHeight="1" x14ac:dyDescent="0.2">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0.5" customHeight="1" x14ac:dyDescent="0.2">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0.5" customHeight="1" x14ac:dyDescent="0.2">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0.5" customHeight="1" x14ac:dyDescent="0.2">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0.5" customHeight="1" x14ac:dyDescent="0.2">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0.5" customHeight="1" x14ac:dyDescent="0.2">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0.5" customHeight="1" x14ac:dyDescent="0.2">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0.5" customHeight="1" x14ac:dyDescent="0.2">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0.5" customHeight="1" x14ac:dyDescent="0.2">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0.5" customHeight="1" x14ac:dyDescent="0.2">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0.5" customHeight="1" x14ac:dyDescent="0.2">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0.5" customHeight="1" x14ac:dyDescent="0.2">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0.5" customHeight="1" x14ac:dyDescent="0.2">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0.5" customHeight="1" x14ac:dyDescent="0.2">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0.5" customHeight="1" x14ac:dyDescent="0.2">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0.5" customHeight="1" x14ac:dyDescent="0.2">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0.5" customHeight="1" x14ac:dyDescent="0.2">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0.5" customHeight="1" x14ac:dyDescent="0.2">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0.5" customHeight="1" x14ac:dyDescent="0.2">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0.5" customHeight="1" x14ac:dyDescent="0.2">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0.5" customHeight="1" x14ac:dyDescent="0.2">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0.5" customHeight="1" x14ac:dyDescent="0.2">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0.5" customHeight="1" x14ac:dyDescent="0.2">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0.5" customHeight="1" x14ac:dyDescent="0.2">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0.5" customHeight="1" x14ac:dyDescent="0.2">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0.5" customHeight="1" x14ac:dyDescent="0.2">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0.5" customHeight="1" x14ac:dyDescent="0.2">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0.5" customHeight="1" x14ac:dyDescent="0.2">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0.5" customHeight="1" x14ac:dyDescent="0.2">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0.5" customHeight="1" x14ac:dyDescent="0.2">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0.5" customHeight="1" x14ac:dyDescent="0.2">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0.5" customHeight="1" x14ac:dyDescent="0.2">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0.5" customHeight="1" x14ac:dyDescent="0.2">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0.5" customHeight="1" x14ac:dyDescent="0.2">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0.5" customHeight="1" x14ac:dyDescent="0.2">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0.5" customHeight="1" x14ac:dyDescent="0.2">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0.5" customHeight="1" x14ac:dyDescent="0.2">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0.5" customHeight="1" x14ac:dyDescent="0.2">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0.5" customHeight="1" x14ac:dyDescent="0.2">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0.5" customHeight="1" x14ac:dyDescent="0.2">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0.5" customHeight="1" x14ac:dyDescent="0.2">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0.5" customHeight="1" x14ac:dyDescent="0.2">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0.5" customHeight="1" x14ac:dyDescent="0.2">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0.5" customHeight="1" x14ac:dyDescent="0.2">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0.5" customHeight="1" x14ac:dyDescent="0.2">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0.5" customHeight="1" x14ac:dyDescent="0.2">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0.5" customHeight="1" x14ac:dyDescent="0.2">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0.5" customHeight="1" x14ac:dyDescent="0.2">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0.5" customHeight="1" x14ac:dyDescent="0.2">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0.5" customHeight="1" x14ac:dyDescent="0.2">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0.5" customHeight="1" x14ac:dyDescent="0.2">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0.5" customHeight="1" x14ac:dyDescent="0.2">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0.5" customHeight="1" x14ac:dyDescent="0.2">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0.5" customHeight="1" x14ac:dyDescent="0.2">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0.5" customHeight="1" x14ac:dyDescent="0.2">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0.5" customHeight="1" x14ac:dyDescent="0.2">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0.5" customHeight="1" x14ac:dyDescent="0.2">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0.5" customHeight="1" x14ac:dyDescent="0.2">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0.5" customHeight="1" x14ac:dyDescent="0.2">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0.5" customHeight="1" x14ac:dyDescent="0.2">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0.5" customHeight="1" x14ac:dyDescent="0.2">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0.5" customHeight="1" x14ac:dyDescent="0.2">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0.5" customHeight="1" x14ac:dyDescent="0.2">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0.5" customHeight="1" x14ac:dyDescent="0.2">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0.5" customHeight="1" x14ac:dyDescent="0.2">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0.5" customHeight="1" x14ac:dyDescent="0.2">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0.5" customHeight="1" x14ac:dyDescent="0.2">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0.5" customHeight="1" x14ac:dyDescent="0.2">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0.5" customHeight="1" x14ac:dyDescent="0.2">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0.5" customHeight="1" x14ac:dyDescent="0.2">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0.5" customHeight="1" x14ac:dyDescent="0.2">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0.5" customHeight="1" x14ac:dyDescent="0.2">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0.5" customHeight="1" x14ac:dyDescent="0.2">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0.5" customHeight="1" x14ac:dyDescent="0.2">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0.5" customHeight="1" x14ac:dyDescent="0.2">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0.5" customHeight="1" x14ac:dyDescent="0.2">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0.5" customHeight="1" x14ac:dyDescent="0.2">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0.5" customHeight="1" x14ac:dyDescent="0.2">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0.5" customHeight="1" x14ac:dyDescent="0.2">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0.5" customHeight="1" x14ac:dyDescent="0.2">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0.5" customHeight="1" x14ac:dyDescent="0.2">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0.5" customHeight="1" x14ac:dyDescent="0.2">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0.5" customHeight="1" x14ac:dyDescent="0.2">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0.5" customHeight="1" x14ac:dyDescent="0.2">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0.5" customHeight="1" x14ac:dyDescent="0.2">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0.5" customHeight="1" x14ac:dyDescent="0.2">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0.5" customHeight="1" x14ac:dyDescent="0.2">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0.5" customHeight="1" x14ac:dyDescent="0.2">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0.5" customHeight="1" x14ac:dyDescent="0.2">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0.5" customHeight="1" x14ac:dyDescent="0.2">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0.5" customHeight="1" x14ac:dyDescent="0.2">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0.5" customHeight="1" x14ac:dyDescent="0.2">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0.5" customHeight="1" x14ac:dyDescent="0.2">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0.5" customHeight="1" x14ac:dyDescent="0.2">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0.5" customHeight="1" x14ac:dyDescent="0.2">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0.5" customHeight="1" x14ac:dyDescent="0.2">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0.5" customHeight="1" x14ac:dyDescent="0.2">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0.5" customHeight="1" x14ac:dyDescent="0.2">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0.5" customHeight="1" x14ac:dyDescent="0.2">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0.5" customHeight="1" x14ac:dyDescent="0.2">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0.5" customHeight="1" x14ac:dyDescent="0.2">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0.5" customHeight="1" x14ac:dyDescent="0.2">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0.5" customHeight="1" x14ac:dyDescent="0.2">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0.5" customHeight="1" x14ac:dyDescent="0.2">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0.5" customHeight="1" x14ac:dyDescent="0.2">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0.5" customHeight="1" x14ac:dyDescent="0.2">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0.5" customHeight="1" x14ac:dyDescent="0.2">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0.5" customHeight="1" x14ac:dyDescent="0.2">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0.5" customHeight="1" x14ac:dyDescent="0.2">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0.5" customHeight="1" x14ac:dyDescent="0.2">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0.5" customHeight="1" x14ac:dyDescent="0.2">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0.5" customHeight="1" x14ac:dyDescent="0.2">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0.5" customHeight="1" x14ac:dyDescent="0.2">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0.5" customHeight="1" x14ac:dyDescent="0.2">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0.5" customHeight="1" x14ac:dyDescent="0.2">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0.5" customHeight="1" x14ac:dyDescent="0.2">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0.5" customHeight="1" x14ac:dyDescent="0.2">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0.5" customHeight="1" x14ac:dyDescent="0.2">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0.5" customHeight="1" x14ac:dyDescent="0.2">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0.5" customHeight="1" x14ac:dyDescent="0.2">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0.5" customHeight="1" x14ac:dyDescent="0.2">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0.5" customHeight="1" x14ac:dyDescent="0.2">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0.5" customHeight="1" x14ac:dyDescent="0.2">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0.5" customHeight="1" x14ac:dyDescent="0.2">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0.5" customHeight="1" x14ac:dyDescent="0.2">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0.5" customHeight="1" x14ac:dyDescent="0.2">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0.5" customHeight="1" x14ac:dyDescent="0.2">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0.5" customHeight="1" x14ac:dyDescent="0.2">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0.5" customHeight="1" x14ac:dyDescent="0.2">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0.5" customHeight="1" x14ac:dyDescent="0.2">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0.5" customHeight="1" x14ac:dyDescent="0.2">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0.5" customHeight="1" x14ac:dyDescent="0.2">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0.5" customHeight="1" x14ac:dyDescent="0.2">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0.5" customHeight="1" x14ac:dyDescent="0.2">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0.5" customHeight="1" x14ac:dyDescent="0.2">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0.5" customHeight="1" x14ac:dyDescent="0.2">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0.5" customHeight="1" x14ac:dyDescent="0.2">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0.5" customHeight="1" x14ac:dyDescent="0.2">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0.5" customHeight="1" x14ac:dyDescent="0.2">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0.5" customHeight="1" x14ac:dyDescent="0.2">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0.5" customHeight="1" x14ac:dyDescent="0.2">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0.5" customHeight="1" x14ac:dyDescent="0.2">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0.5" customHeight="1" x14ac:dyDescent="0.2">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0.5" customHeight="1" x14ac:dyDescent="0.2">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0.5" customHeight="1" x14ac:dyDescent="0.2">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0.5" customHeight="1" x14ac:dyDescent="0.2">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0.5" customHeight="1" x14ac:dyDescent="0.2">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0.5" customHeight="1" x14ac:dyDescent="0.2">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0.5" customHeight="1" x14ac:dyDescent="0.2">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0.5" customHeight="1" x14ac:dyDescent="0.2">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0.5" customHeight="1" x14ac:dyDescent="0.2">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0.5" customHeight="1" x14ac:dyDescent="0.2">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0.5" customHeight="1" x14ac:dyDescent="0.2">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0.5" customHeight="1" x14ac:dyDescent="0.2">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0.5" customHeight="1" x14ac:dyDescent="0.2">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0.5" customHeight="1" x14ac:dyDescent="0.2">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0.5" customHeight="1" x14ac:dyDescent="0.2">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0.5" customHeight="1" x14ac:dyDescent="0.2">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0.5" customHeight="1" x14ac:dyDescent="0.2">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0.5" customHeight="1" x14ac:dyDescent="0.2">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0.5" customHeight="1" x14ac:dyDescent="0.2">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0.5" customHeight="1" x14ac:dyDescent="0.2">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0.5" customHeight="1" x14ac:dyDescent="0.2">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0.5" customHeight="1" x14ac:dyDescent="0.2">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0.5" customHeight="1" x14ac:dyDescent="0.2">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0.5" customHeight="1" x14ac:dyDescent="0.2">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0.5" customHeight="1" x14ac:dyDescent="0.2">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0.5" customHeight="1" x14ac:dyDescent="0.2">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0.5" customHeight="1" x14ac:dyDescent="0.2">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0.5" customHeight="1" x14ac:dyDescent="0.2">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0.5" customHeight="1" x14ac:dyDescent="0.2">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0.5" customHeight="1" x14ac:dyDescent="0.2">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0.5" customHeight="1" x14ac:dyDescent="0.2">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0.5" customHeight="1" x14ac:dyDescent="0.2">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0.5" customHeight="1" x14ac:dyDescent="0.2">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0.5" customHeight="1" x14ac:dyDescent="0.2">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0.5" customHeight="1" x14ac:dyDescent="0.2">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0.5" customHeight="1" x14ac:dyDescent="0.2">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0.5" customHeight="1" x14ac:dyDescent="0.2">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0.5" customHeight="1" x14ac:dyDescent="0.2">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0.5" customHeight="1" x14ac:dyDescent="0.2">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0.5" customHeight="1" x14ac:dyDescent="0.2">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0.5" customHeight="1" x14ac:dyDescent="0.2">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0.5" customHeight="1" x14ac:dyDescent="0.2">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0.5" customHeight="1" x14ac:dyDescent="0.2">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0.5" customHeight="1" x14ac:dyDescent="0.2">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0.5" customHeight="1" x14ac:dyDescent="0.2">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0.5" customHeight="1" x14ac:dyDescent="0.2">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0.5" customHeight="1" x14ac:dyDescent="0.2">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0.5" customHeight="1" x14ac:dyDescent="0.2">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0.5" customHeight="1" x14ac:dyDescent="0.2">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0.5" customHeight="1" x14ac:dyDescent="0.2">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0.5" customHeight="1" x14ac:dyDescent="0.2">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0.5" customHeight="1" x14ac:dyDescent="0.2">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0.5" customHeight="1" x14ac:dyDescent="0.2">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0.5" customHeight="1" x14ac:dyDescent="0.2">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0.5" customHeight="1" x14ac:dyDescent="0.2">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0.5" customHeight="1" x14ac:dyDescent="0.2">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0.5" customHeight="1" x14ac:dyDescent="0.2">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0.5" customHeight="1" x14ac:dyDescent="0.2">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0.5" customHeight="1" x14ac:dyDescent="0.2">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0.5" customHeight="1" x14ac:dyDescent="0.2">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0.5" customHeight="1" x14ac:dyDescent="0.2">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0.5" customHeight="1" x14ac:dyDescent="0.2">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0.5" customHeight="1" x14ac:dyDescent="0.2">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0.5" customHeight="1" x14ac:dyDescent="0.2">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0.5" customHeight="1" x14ac:dyDescent="0.2">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0.5" customHeight="1" x14ac:dyDescent="0.2">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0.5" customHeight="1" x14ac:dyDescent="0.2">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0.5" customHeight="1" x14ac:dyDescent="0.2">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0.5" customHeight="1" x14ac:dyDescent="0.2">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0.5" customHeight="1" x14ac:dyDescent="0.2">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0.5" customHeight="1" x14ac:dyDescent="0.2">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0.5" customHeight="1" x14ac:dyDescent="0.2">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0.5" customHeight="1" x14ac:dyDescent="0.2">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0.5" customHeight="1" x14ac:dyDescent="0.2">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0.5" customHeight="1" x14ac:dyDescent="0.2">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0.5" customHeight="1" x14ac:dyDescent="0.2">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0.5" customHeight="1" x14ac:dyDescent="0.2">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0.5" customHeight="1" x14ac:dyDescent="0.2">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0.5" customHeight="1" x14ac:dyDescent="0.2">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0.5" customHeight="1" x14ac:dyDescent="0.2">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0.5" customHeight="1" x14ac:dyDescent="0.2">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0.5" customHeight="1" x14ac:dyDescent="0.2">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0.5" customHeight="1" x14ac:dyDescent="0.2">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0.5" customHeight="1" x14ac:dyDescent="0.2">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0.5" customHeight="1" x14ac:dyDescent="0.2">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0.5" customHeight="1" x14ac:dyDescent="0.2">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0.5" customHeight="1" x14ac:dyDescent="0.2">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0.5" customHeight="1" x14ac:dyDescent="0.2">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0.5" customHeight="1" x14ac:dyDescent="0.2">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0.5" customHeight="1" x14ac:dyDescent="0.2">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0.5" customHeight="1" x14ac:dyDescent="0.2">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0.5" customHeight="1" x14ac:dyDescent="0.2">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0.5" customHeight="1" x14ac:dyDescent="0.2">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0.5" customHeight="1" x14ac:dyDescent="0.2">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0.5" customHeight="1" x14ac:dyDescent="0.2">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0.5" customHeight="1" x14ac:dyDescent="0.2">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0.5" customHeight="1" x14ac:dyDescent="0.2">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0.5" customHeight="1" x14ac:dyDescent="0.2">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0.5" customHeight="1" x14ac:dyDescent="0.2">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0.5" customHeight="1" x14ac:dyDescent="0.2">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0.5" customHeight="1" x14ac:dyDescent="0.2">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0.5" customHeight="1" x14ac:dyDescent="0.2">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0.5" customHeight="1" x14ac:dyDescent="0.2">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0.5" customHeight="1" x14ac:dyDescent="0.2">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0.5" customHeight="1" x14ac:dyDescent="0.2">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0.5" customHeight="1" x14ac:dyDescent="0.2">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0.5" customHeight="1" x14ac:dyDescent="0.2">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0.5" customHeight="1" x14ac:dyDescent="0.2">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0.5" customHeight="1" x14ac:dyDescent="0.2">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0.5" customHeight="1" x14ac:dyDescent="0.2">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0.5" customHeight="1" x14ac:dyDescent="0.2">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0.5" customHeight="1" x14ac:dyDescent="0.2">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0.5" customHeight="1" x14ac:dyDescent="0.2">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0.5" customHeight="1" x14ac:dyDescent="0.2">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0.5" customHeight="1" x14ac:dyDescent="0.2">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0.5" customHeight="1" x14ac:dyDescent="0.2">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0.5" customHeight="1" x14ac:dyDescent="0.2">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0.5" customHeight="1" x14ac:dyDescent="0.2">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0.5" customHeight="1" x14ac:dyDescent="0.2">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0.5" customHeight="1" x14ac:dyDescent="0.2">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0.5" customHeight="1" x14ac:dyDescent="0.2">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0.5" customHeight="1" x14ac:dyDescent="0.2">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0.5" customHeight="1" x14ac:dyDescent="0.2">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0.5" customHeight="1" x14ac:dyDescent="0.2">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0.5" customHeight="1" x14ac:dyDescent="0.2">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0.5" customHeight="1" x14ac:dyDescent="0.2">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0.5" customHeight="1" x14ac:dyDescent="0.2">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0.5" customHeight="1" x14ac:dyDescent="0.2">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0.5" customHeight="1" x14ac:dyDescent="0.2">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0.5" customHeight="1" x14ac:dyDescent="0.2">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0.5" customHeight="1" x14ac:dyDescent="0.2">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0.5" customHeight="1" x14ac:dyDescent="0.2">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0.5" customHeight="1" x14ac:dyDescent="0.2">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0.5" customHeight="1" x14ac:dyDescent="0.2">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0.5" customHeight="1" x14ac:dyDescent="0.2">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0.5" customHeight="1" x14ac:dyDescent="0.2">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0.5" customHeight="1" x14ac:dyDescent="0.2">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0.5" customHeight="1" x14ac:dyDescent="0.2">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0.5" customHeight="1" x14ac:dyDescent="0.2">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0.5" customHeight="1" x14ac:dyDescent="0.2">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0.5" customHeight="1" x14ac:dyDescent="0.2">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0.5" customHeight="1" x14ac:dyDescent="0.2">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0.5" customHeight="1" x14ac:dyDescent="0.2">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0.5" customHeight="1" x14ac:dyDescent="0.2">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0.5" customHeight="1" x14ac:dyDescent="0.2">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0.5" customHeight="1" x14ac:dyDescent="0.2">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0.5" customHeight="1" x14ac:dyDescent="0.2">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0.5" customHeight="1" x14ac:dyDescent="0.2">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0.5" customHeight="1" x14ac:dyDescent="0.2">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0.5" customHeight="1" x14ac:dyDescent="0.2">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0.5" customHeight="1" x14ac:dyDescent="0.2">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0.5" customHeight="1" x14ac:dyDescent="0.2">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0.5" customHeight="1" x14ac:dyDescent="0.2">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0.5" customHeight="1" x14ac:dyDescent="0.2">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0.5" customHeight="1" x14ac:dyDescent="0.2">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0.5" customHeight="1" x14ac:dyDescent="0.2">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0.5" customHeight="1" x14ac:dyDescent="0.2">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0.5" customHeight="1" x14ac:dyDescent="0.2">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0.5" customHeight="1" x14ac:dyDescent="0.2">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0.5" customHeight="1" x14ac:dyDescent="0.2">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0.5" customHeight="1" x14ac:dyDescent="0.2">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0.5" customHeight="1" x14ac:dyDescent="0.2">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0.5" customHeight="1" x14ac:dyDescent="0.2">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0.5" customHeight="1" x14ac:dyDescent="0.2">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0.5" customHeight="1" x14ac:dyDescent="0.2">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0.5" customHeight="1" x14ac:dyDescent="0.2">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0.5" customHeight="1" x14ac:dyDescent="0.2">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0.5" customHeight="1" x14ac:dyDescent="0.2">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0.5" customHeight="1" x14ac:dyDescent="0.2">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0.5" customHeight="1" x14ac:dyDescent="0.2">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0.5" customHeight="1" x14ac:dyDescent="0.2">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0.5" customHeight="1" x14ac:dyDescent="0.2">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0.5" customHeight="1" x14ac:dyDescent="0.2">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0.5" customHeight="1" x14ac:dyDescent="0.2">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0.5" customHeight="1" x14ac:dyDescent="0.2">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0.5" customHeight="1" x14ac:dyDescent="0.2">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0.5" customHeight="1" x14ac:dyDescent="0.2">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0.5" customHeight="1" x14ac:dyDescent="0.2">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0.5" customHeight="1" x14ac:dyDescent="0.2">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0.5" customHeight="1" x14ac:dyDescent="0.2">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0.5" customHeight="1" x14ac:dyDescent="0.2">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0.5" customHeight="1" x14ac:dyDescent="0.2">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0.5" customHeight="1" x14ac:dyDescent="0.2">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0.5" customHeight="1" x14ac:dyDescent="0.2">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0.5" customHeight="1" x14ac:dyDescent="0.2">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0.5" customHeight="1" x14ac:dyDescent="0.2">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0.5" customHeight="1" x14ac:dyDescent="0.2">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0.5" customHeight="1" x14ac:dyDescent="0.2">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0.5" customHeight="1" x14ac:dyDescent="0.2">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0.5" customHeight="1" x14ac:dyDescent="0.2">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0.5" customHeight="1" x14ac:dyDescent="0.2">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0.5" customHeight="1" x14ac:dyDescent="0.2">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0.5" customHeight="1" x14ac:dyDescent="0.2">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0.5" customHeight="1" x14ac:dyDescent="0.2">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0.5" customHeight="1" x14ac:dyDescent="0.2">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0.5" customHeight="1" x14ac:dyDescent="0.2">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0.5" customHeight="1" x14ac:dyDescent="0.2">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0.5" customHeight="1" x14ac:dyDescent="0.2">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0.5" customHeight="1" x14ac:dyDescent="0.2">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0.5" customHeight="1" x14ac:dyDescent="0.2">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0.5" customHeight="1" x14ac:dyDescent="0.2">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0.5" customHeight="1" x14ac:dyDescent="0.2">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0.5" customHeight="1" x14ac:dyDescent="0.2">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0.5" customHeight="1" x14ac:dyDescent="0.2">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0.5" customHeight="1" x14ac:dyDescent="0.2">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0.5" customHeight="1" x14ac:dyDescent="0.2">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0.5" customHeight="1" x14ac:dyDescent="0.2">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0.5" customHeight="1" x14ac:dyDescent="0.2">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0.5" customHeight="1" x14ac:dyDescent="0.2">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0.5" customHeight="1" x14ac:dyDescent="0.2">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0.5" customHeight="1" x14ac:dyDescent="0.2">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0.5" customHeight="1" x14ac:dyDescent="0.2">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0.5" customHeight="1" x14ac:dyDescent="0.2">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0.5" customHeight="1" x14ac:dyDescent="0.2">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0.5" customHeight="1" x14ac:dyDescent="0.2">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0.5" customHeight="1" x14ac:dyDescent="0.2">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0.5" customHeight="1" x14ac:dyDescent="0.2">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0.5" customHeight="1" x14ac:dyDescent="0.2">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0.5" customHeight="1" x14ac:dyDescent="0.2">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0.5" customHeight="1" x14ac:dyDescent="0.2">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0.5" customHeight="1" x14ac:dyDescent="0.2">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0.5" customHeight="1" x14ac:dyDescent="0.2">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0.5" customHeight="1" x14ac:dyDescent="0.2">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0.5" customHeight="1" x14ac:dyDescent="0.2">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0.5" customHeight="1" x14ac:dyDescent="0.2">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0.5" customHeight="1" x14ac:dyDescent="0.2">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0.5" customHeight="1" x14ac:dyDescent="0.2">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0.5" customHeight="1" x14ac:dyDescent="0.2">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0.5" customHeight="1" x14ac:dyDescent="0.2">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0.5" customHeight="1" x14ac:dyDescent="0.2">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0.5" customHeight="1" x14ac:dyDescent="0.2">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0.5" customHeight="1" x14ac:dyDescent="0.2">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0.5" customHeight="1" x14ac:dyDescent="0.2">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0.5" customHeight="1" x14ac:dyDescent="0.2">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0.5" customHeight="1" x14ac:dyDescent="0.2">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0.5" customHeight="1" x14ac:dyDescent="0.2">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0.5" customHeight="1" x14ac:dyDescent="0.2">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0.5" customHeight="1" x14ac:dyDescent="0.2">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0.5" customHeight="1" x14ac:dyDescent="0.2">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0.5" customHeight="1" x14ac:dyDescent="0.2">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0.5" customHeight="1" x14ac:dyDescent="0.2">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0.5" customHeight="1" x14ac:dyDescent="0.2">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0.5" customHeight="1" x14ac:dyDescent="0.2">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0.5" customHeight="1" x14ac:dyDescent="0.2">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0.5" customHeight="1" x14ac:dyDescent="0.2">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0.5" customHeight="1" x14ac:dyDescent="0.2">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0.5" customHeight="1" x14ac:dyDescent="0.2">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0.5" customHeight="1" x14ac:dyDescent="0.2">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0.5" customHeight="1" x14ac:dyDescent="0.2">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0.5" customHeight="1" x14ac:dyDescent="0.2">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0.5" customHeight="1" x14ac:dyDescent="0.2">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0.5" customHeight="1" x14ac:dyDescent="0.2">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0.5" customHeight="1" x14ac:dyDescent="0.2">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0.5" customHeight="1" x14ac:dyDescent="0.2">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0.5" customHeight="1" x14ac:dyDescent="0.2">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0.5" customHeight="1" x14ac:dyDescent="0.2">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0.5" customHeight="1" x14ac:dyDescent="0.2">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0.5" customHeight="1" x14ac:dyDescent="0.2">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0.5" customHeight="1" x14ac:dyDescent="0.2">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0.5" customHeight="1" x14ac:dyDescent="0.2">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0.5" customHeight="1" x14ac:dyDescent="0.2">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0.5" customHeight="1" x14ac:dyDescent="0.2">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0.5" customHeight="1" x14ac:dyDescent="0.2">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0.5" customHeight="1" x14ac:dyDescent="0.2">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0.5" customHeight="1" x14ac:dyDescent="0.2">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0.5" customHeight="1" x14ac:dyDescent="0.2">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0.5" customHeight="1" x14ac:dyDescent="0.2">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0.5" customHeight="1" x14ac:dyDescent="0.2">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0.5" customHeight="1" x14ac:dyDescent="0.2">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0.5" customHeight="1" x14ac:dyDescent="0.2">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0.5" customHeight="1" x14ac:dyDescent="0.2">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0.5" customHeight="1" x14ac:dyDescent="0.2">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0.5" customHeight="1" x14ac:dyDescent="0.2">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0.5" customHeight="1" x14ac:dyDescent="0.2">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0.5" customHeight="1" x14ac:dyDescent="0.2">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0.5" customHeight="1" x14ac:dyDescent="0.2">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0.5" customHeight="1" x14ac:dyDescent="0.2">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0.5" customHeight="1" x14ac:dyDescent="0.2">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0.5" customHeight="1" x14ac:dyDescent="0.2">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0.5" customHeight="1" x14ac:dyDescent="0.2">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0.5" customHeight="1" x14ac:dyDescent="0.2">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0.5" customHeight="1" x14ac:dyDescent="0.2">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0.5" customHeight="1" x14ac:dyDescent="0.2">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0.5" customHeight="1" x14ac:dyDescent="0.2">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0.5" customHeight="1" x14ac:dyDescent="0.2">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0.5" customHeight="1" x14ac:dyDescent="0.2">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0.5" customHeight="1" x14ac:dyDescent="0.2">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0.5" customHeight="1" x14ac:dyDescent="0.2">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0.5" customHeight="1" x14ac:dyDescent="0.2">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0.5" customHeight="1" x14ac:dyDescent="0.2">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0.5" customHeight="1" x14ac:dyDescent="0.2">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0.5" customHeight="1" x14ac:dyDescent="0.2">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0.5" customHeight="1" x14ac:dyDescent="0.2">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0.5" customHeight="1" x14ac:dyDescent="0.2">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0.5" customHeight="1" x14ac:dyDescent="0.2">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0.5" customHeight="1" x14ac:dyDescent="0.2">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0.5" customHeight="1" x14ac:dyDescent="0.2">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0.5" customHeight="1" x14ac:dyDescent="0.2">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0.5" customHeight="1" x14ac:dyDescent="0.2">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0.5" customHeight="1" x14ac:dyDescent="0.2">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0.5" customHeight="1" x14ac:dyDescent="0.2">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0.5" customHeight="1" x14ac:dyDescent="0.2">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0.5" customHeight="1" x14ac:dyDescent="0.2">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0.5" customHeight="1" x14ac:dyDescent="0.2">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0.5" customHeight="1" x14ac:dyDescent="0.2">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0.5" customHeight="1" x14ac:dyDescent="0.2">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0.5" customHeight="1" x14ac:dyDescent="0.2">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0.5" customHeight="1" x14ac:dyDescent="0.2">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0.5" customHeight="1" x14ac:dyDescent="0.2">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0.5" customHeight="1" x14ac:dyDescent="0.2">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0.5" customHeight="1" x14ac:dyDescent="0.2">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0.5" customHeight="1" x14ac:dyDescent="0.2">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0.5" customHeight="1" x14ac:dyDescent="0.2">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0.5" customHeight="1" x14ac:dyDescent="0.2">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0.5" customHeight="1" x14ac:dyDescent="0.2">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0.5" customHeight="1" x14ac:dyDescent="0.2">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0.5" customHeight="1" x14ac:dyDescent="0.2">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0.5" customHeight="1" x14ac:dyDescent="0.2">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0.5" customHeight="1" x14ac:dyDescent="0.2">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0.5" customHeight="1" x14ac:dyDescent="0.2">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0.5" customHeight="1" x14ac:dyDescent="0.2">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0.5" customHeight="1" x14ac:dyDescent="0.2">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0.5" customHeight="1" x14ac:dyDescent="0.2">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0.5" customHeight="1" x14ac:dyDescent="0.2">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0.5" customHeight="1" x14ac:dyDescent="0.2">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0.5" customHeight="1" x14ac:dyDescent="0.2">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0.5" customHeight="1" x14ac:dyDescent="0.2">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0.5" customHeight="1" x14ac:dyDescent="0.2">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0.5" customHeight="1" x14ac:dyDescent="0.2">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0.5" customHeight="1" x14ac:dyDescent="0.2">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0.5" customHeight="1" x14ac:dyDescent="0.2">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0.5" customHeight="1" x14ac:dyDescent="0.2">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0.5" customHeight="1" x14ac:dyDescent="0.2">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0.5" customHeight="1" x14ac:dyDescent="0.2">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0.5" customHeight="1" x14ac:dyDescent="0.2">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0.5" customHeight="1" x14ac:dyDescent="0.2">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0.5" customHeight="1" x14ac:dyDescent="0.2">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0.5" customHeight="1" x14ac:dyDescent="0.2">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0.5" customHeight="1" x14ac:dyDescent="0.2">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0.5" customHeight="1" x14ac:dyDescent="0.2">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0.5" customHeight="1" x14ac:dyDescent="0.2">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0.5" customHeight="1" x14ac:dyDescent="0.2">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0.5" customHeight="1" x14ac:dyDescent="0.2">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0.5" customHeight="1" x14ac:dyDescent="0.2">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0.5" customHeight="1" x14ac:dyDescent="0.2">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0.5" customHeight="1" x14ac:dyDescent="0.2">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0.5" customHeight="1" x14ac:dyDescent="0.2">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0.5" customHeight="1" x14ac:dyDescent="0.2">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0.5" customHeight="1" x14ac:dyDescent="0.2">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0.5" customHeight="1" x14ac:dyDescent="0.2">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0.5" customHeight="1" x14ac:dyDescent="0.2">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0.5" customHeight="1" x14ac:dyDescent="0.2">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0.5" customHeight="1" x14ac:dyDescent="0.2">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0.5" customHeight="1" x14ac:dyDescent="0.2">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0.5" customHeight="1" x14ac:dyDescent="0.2">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0.5" customHeight="1" x14ac:dyDescent="0.2">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0.5" customHeight="1" x14ac:dyDescent="0.2">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0.5" customHeight="1" x14ac:dyDescent="0.2">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0.5" customHeight="1" x14ac:dyDescent="0.2">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0.5" customHeight="1" x14ac:dyDescent="0.2">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0.5" customHeight="1" x14ac:dyDescent="0.2">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0.5" customHeight="1" x14ac:dyDescent="0.2">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0.5" customHeight="1" x14ac:dyDescent="0.2">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0.5" customHeight="1" x14ac:dyDescent="0.2">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0.5" customHeight="1" x14ac:dyDescent="0.2">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0.5" customHeight="1" x14ac:dyDescent="0.2">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sheetData>
  <mergeCells count="570">
    <mergeCell ref="Z35:Z36"/>
    <mergeCell ref="Z146:Z149"/>
    <mergeCell ref="Z150:Z151"/>
    <mergeCell ref="Y157:Y159"/>
    <mergeCell ref="AC160:AC161"/>
    <mergeCell ref="M102:M104"/>
    <mergeCell ref="N102:O102"/>
    <mergeCell ref="X102:X104"/>
    <mergeCell ref="N103:O103"/>
    <mergeCell ref="N104:O104"/>
    <mergeCell ref="V48:V51"/>
    <mergeCell ref="W48:W51"/>
    <mergeCell ref="X48:X51"/>
    <mergeCell ref="X57:X60"/>
    <mergeCell ref="W52:W56"/>
    <mergeCell ref="X52:X56"/>
    <mergeCell ref="Y48:Y51"/>
    <mergeCell ref="Y52:Y56"/>
    <mergeCell ref="Y57:Y60"/>
    <mergeCell ref="AC57:AC60"/>
    <mergeCell ref="V44:V47"/>
    <mergeCell ref="W44:W47"/>
    <mergeCell ref="X44:X47"/>
    <mergeCell ref="Z74:Z77"/>
    <mergeCell ref="F96:F101"/>
    <mergeCell ref="J92:J95"/>
    <mergeCell ref="K92:K95"/>
    <mergeCell ref="L92:L95"/>
    <mergeCell ref="M92:M95"/>
    <mergeCell ref="N92:O92"/>
    <mergeCell ref="N93:O93"/>
    <mergeCell ref="N94:O94"/>
    <mergeCell ref="N95:O95"/>
    <mergeCell ref="G102:G104"/>
    <mergeCell ref="H102:H104"/>
    <mergeCell ref="I102:I104"/>
    <mergeCell ref="J102:J104"/>
    <mergeCell ref="Y146:Y149"/>
    <mergeCell ref="Y150:Y151"/>
    <mergeCell ref="Y66:Y68"/>
    <mergeCell ref="T64:X64"/>
    <mergeCell ref="Y74:Y77"/>
    <mergeCell ref="M146:M149"/>
    <mergeCell ref="I150:I151"/>
    <mergeCell ref="J150:J151"/>
    <mergeCell ref="K150:K151"/>
    <mergeCell ref="N143:O143"/>
    <mergeCell ref="N144:O144"/>
    <mergeCell ref="N145:O145"/>
    <mergeCell ref="K102:K104"/>
    <mergeCell ref="L102:L104"/>
    <mergeCell ref="Q140:Q141"/>
    <mergeCell ref="Y92:Y95"/>
    <mergeCell ref="Y142:Y145"/>
    <mergeCell ref="I146:I149"/>
    <mergeCell ref="M150:M151"/>
    <mergeCell ref="N150:O150"/>
    <mergeCell ref="Z92:Z95"/>
    <mergeCell ref="Z142:Z145"/>
    <mergeCell ref="G3:K3"/>
    <mergeCell ref="M3:N3"/>
    <mergeCell ref="O3:S3"/>
    <mergeCell ref="U3:V3"/>
    <mergeCell ref="I142:I145"/>
    <mergeCell ref="J142:J145"/>
    <mergeCell ref="K142:K145"/>
    <mergeCell ref="L142:L145"/>
    <mergeCell ref="M142:M145"/>
    <mergeCell ref="R140:S140"/>
    <mergeCell ref="I140:I141"/>
    <mergeCell ref="J140:M140"/>
    <mergeCell ref="N140:O141"/>
    <mergeCell ref="P140:P141"/>
    <mergeCell ref="N86:O86"/>
    <mergeCell ref="N142:O142"/>
    <mergeCell ref="G140:G141"/>
    <mergeCell ref="H140:H141"/>
    <mergeCell ref="N83:O83"/>
    <mergeCell ref="N84:O84"/>
    <mergeCell ref="N85:O85"/>
    <mergeCell ref="K44:K47"/>
    <mergeCell ref="F2:U2"/>
    <mergeCell ref="E66:E68"/>
    <mergeCell ref="F66:F68"/>
    <mergeCell ref="I13:I16"/>
    <mergeCell ref="H13:H16"/>
    <mergeCell ref="G13:G16"/>
    <mergeCell ref="G20:G21"/>
    <mergeCell ref="H20:H21"/>
    <mergeCell ref="I20:I21"/>
    <mergeCell ref="J20:M20"/>
    <mergeCell ref="G66:G68"/>
    <mergeCell ref="H66:H68"/>
    <mergeCell ref="I66:I68"/>
    <mergeCell ref="J66:J68"/>
    <mergeCell ref="K66:K68"/>
    <mergeCell ref="F42:F43"/>
    <mergeCell ref="H22:H23"/>
    <mergeCell ref="T13:T16"/>
    <mergeCell ref="E11:E12"/>
    <mergeCell ref="T90:X90"/>
    <mergeCell ref="I90:I91"/>
    <mergeCell ref="J90:M90"/>
    <mergeCell ref="N90:O91"/>
    <mergeCell ref="P90:P91"/>
    <mergeCell ref="Q90:Q91"/>
    <mergeCell ref="R90:S90"/>
    <mergeCell ref="B4:E4"/>
    <mergeCell ref="U4:V4"/>
    <mergeCell ref="W4:X4"/>
    <mergeCell ref="V24:V29"/>
    <mergeCell ref="D11:D12"/>
    <mergeCell ref="F92:F95"/>
    <mergeCell ref="G92:G95"/>
    <mergeCell ref="H92:H95"/>
    <mergeCell ref="I92:I95"/>
    <mergeCell ref="A90:A91"/>
    <mergeCell ref="B90:B91"/>
    <mergeCell ref="C90:C91"/>
    <mergeCell ref="D90:D91"/>
    <mergeCell ref="E90:E91"/>
    <mergeCell ref="F90:F91"/>
    <mergeCell ref="G90:G91"/>
    <mergeCell ref="H90:H91"/>
    <mergeCell ref="A96:A101"/>
    <mergeCell ref="B96:B101"/>
    <mergeCell ref="C96:C101"/>
    <mergeCell ref="D96:D101"/>
    <mergeCell ref="A92:A95"/>
    <mergeCell ref="B92:B95"/>
    <mergeCell ref="C92:C95"/>
    <mergeCell ref="D92:D95"/>
    <mergeCell ref="E92:E95"/>
    <mergeCell ref="E96:E101"/>
    <mergeCell ref="M96:M101"/>
    <mergeCell ref="N96:O96"/>
    <mergeCell ref="X96:X101"/>
    <mergeCell ref="N97:O97"/>
    <mergeCell ref="N98:O98"/>
    <mergeCell ref="N99:O99"/>
    <mergeCell ref="N100:O100"/>
    <mergeCell ref="N101:O101"/>
    <mergeCell ref="G96:G101"/>
    <mergeCell ref="H96:H101"/>
    <mergeCell ref="I96:I101"/>
    <mergeCell ref="J96:J101"/>
    <mergeCell ref="K96:K101"/>
    <mergeCell ref="L96:L101"/>
    <mergeCell ref="B140:B141"/>
    <mergeCell ref="C140:C141"/>
    <mergeCell ref="D140:D141"/>
    <mergeCell ref="E140:E141"/>
    <mergeCell ref="F140:F141"/>
    <mergeCell ref="C146:C149"/>
    <mergeCell ref="D146:D149"/>
    <mergeCell ref="E146:E149"/>
    <mergeCell ref="A102:A104"/>
    <mergeCell ref="B102:B104"/>
    <mergeCell ref="C102:C104"/>
    <mergeCell ref="D102:D104"/>
    <mergeCell ref="E102:E104"/>
    <mergeCell ref="F102:F104"/>
    <mergeCell ref="N151:O151"/>
    <mergeCell ref="N146:O146"/>
    <mergeCell ref="N147:O147"/>
    <mergeCell ref="N148:O148"/>
    <mergeCell ref="N149:O149"/>
    <mergeCell ref="C142:C145"/>
    <mergeCell ref="D142:D145"/>
    <mergeCell ref="E142:E145"/>
    <mergeCell ref="F142:F145"/>
    <mergeCell ref="G142:G145"/>
    <mergeCell ref="C150:C151"/>
    <mergeCell ref="D150:D151"/>
    <mergeCell ref="E150:E151"/>
    <mergeCell ref="F150:F151"/>
    <mergeCell ref="G150:G151"/>
    <mergeCell ref="H150:H151"/>
    <mergeCell ref="G155:G156"/>
    <mergeCell ref="L160:L161"/>
    <mergeCell ref="A13:A16"/>
    <mergeCell ref="B13:B16"/>
    <mergeCell ref="C13:C16"/>
    <mergeCell ref="D13:D16"/>
    <mergeCell ref="E13:E16"/>
    <mergeCell ref="F13:F16"/>
    <mergeCell ref="C24:C29"/>
    <mergeCell ref="D24:D29"/>
    <mergeCell ref="E24:E29"/>
    <mergeCell ref="F24:F29"/>
    <mergeCell ref="D20:D21"/>
    <mergeCell ref="E20:E21"/>
    <mergeCell ref="F20:F21"/>
    <mergeCell ref="L150:L151"/>
    <mergeCell ref="J146:J149"/>
    <mergeCell ref="K146:K149"/>
    <mergeCell ref="L146:L149"/>
    <mergeCell ref="F146:F149"/>
    <mergeCell ref="G146:G149"/>
    <mergeCell ref="H146:H149"/>
    <mergeCell ref="H142:H145"/>
    <mergeCell ref="A140:A141"/>
    <mergeCell ref="N159:O159"/>
    <mergeCell ref="M74:M77"/>
    <mergeCell ref="R155:S155"/>
    <mergeCell ref="T155:X155"/>
    <mergeCell ref="A157:A161"/>
    <mergeCell ref="B157:B161"/>
    <mergeCell ref="C157:C161"/>
    <mergeCell ref="D157:D161"/>
    <mergeCell ref="E157:E159"/>
    <mergeCell ref="F157:F159"/>
    <mergeCell ref="G157:G159"/>
    <mergeCell ref="H157:H159"/>
    <mergeCell ref="H155:H156"/>
    <mergeCell ref="I155:I156"/>
    <mergeCell ref="J155:M155"/>
    <mergeCell ref="N155:O156"/>
    <mergeCell ref="P155:P156"/>
    <mergeCell ref="Q155:Q156"/>
    <mergeCell ref="A155:A156"/>
    <mergeCell ref="B155:B156"/>
    <mergeCell ref="C155:C156"/>
    <mergeCell ref="D155:D156"/>
    <mergeCell ref="E155:E156"/>
    <mergeCell ref="F155:F156"/>
    <mergeCell ref="M160:M161"/>
    <mergeCell ref="N160:O160"/>
    <mergeCell ref="N161:O161"/>
    <mergeCell ref="A74:A77"/>
    <mergeCell ref="B74:B77"/>
    <mergeCell ref="C74:C77"/>
    <mergeCell ref="D74:D77"/>
    <mergeCell ref="E74:E77"/>
    <mergeCell ref="F74:F77"/>
    <mergeCell ref="E160:E161"/>
    <mergeCell ref="F160:F161"/>
    <mergeCell ref="H160:H161"/>
    <mergeCell ref="I160:I161"/>
    <mergeCell ref="J160:J161"/>
    <mergeCell ref="K160:K161"/>
    <mergeCell ref="I157:I159"/>
    <mergeCell ref="J157:J159"/>
    <mergeCell ref="K157:K159"/>
    <mergeCell ref="L157:L159"/>
    <mergeCell ref="M157:M159"/>
    <mergeCell ref="N157:O157"/>
    <mergeCell ref="A81:A82"/>
    <mergeCell ref="B81:B82"/>
    <mergeCell ref="N158:O158"/>
    <mergeCell ref="A20:A21"/>
    <mergeCell ref="B20:B21"/>
    <mergeCell ref="C20:C21"/>
    <mergeCell ref="G74:G77"/>
    <mergeCell ref="H74:H77"/>
    <mergeCell ref="I74:I77"/>
    <mergeCell ref="J74:J77"/>
    <mergeCell ref="K74:K77"/>
    <mergeCell ref="L74:L77"/>
    <mergeCell ref="K22:K23"/>
    <mergeCell ref="L22:L23"/>
    <mergeCell ref="K42:K43"/>
    <mergeCell ref="L42:L43"/>
    <mergeCell ref="C42:C43"/>
    <mergeCell ref="D42:D43"/>
    <mergeCell ref="E42:E43"/>
    <mergeCell ref="C22:C23"/>
    <mergeCell ref="D22:D23"/>
    <mergeCell ref="E22:E23"/>
    <mergeCell ref="F22:F23"/>
    <mergeCell ref="G22:G23"/>
    <mergeCell ref="A64:A65"/>
    <mergeCell ref="B64:B65"/>
    <mergeCell ref="C64:C65"/>
    <mergeCell ref="L44:L47"/>
    <mergeCell ref="M44:M47"/>
    <mergeCell ref="N44:O44"/>
    <mergeCell ref="D30:D34"/>
    <mergeCell ref="G42:G43"/>
    <mergeCell ref="H42:H43"/>
    <mergeCell ref="I42:I43"/>
    <mergeCell ref="J42:J43"/>
    <mergeCell ref="K30:K34"/>
    <mergeCell ref="F30:F34"/>
    <mergeCell ref="G30:G34"/>
    <mergeCell ref="H30:H34"/>
    <mergeCell ref="I30:I34"/>
    <mergeCell ref="J30:J34"/>
    <mergeCell ref="L30:L34"/>
    <mergeCell ref="G35:G36"/>
    <mergeCell ref="I35:I36"/>
    <mergeCell ref="H35:H36"/>
    <mergeCell ref="J35:J36"/>
    <mergeCell ref="K35:K36"/>
    <mergeCell ref="H44:H47"/>
    <mergeCell ref="I44:I47"/>
    <mergeCell ref="J44:J47"/>
    <mergeCell ref="E40:E41"/>
    <mergeCell ref="N14:O14"/>
    <mergeCell ref="N15:O15"/>
    <mergeCell ref="N16:O16"/>
    <mergeCell ref="N22:O22"/>
    <mergeCell ref="N23:O23"/>
    <mergeCell ref="N20:O21"/>
    <mergeCell ref="M22:M23"/>
    <mergeCell ref="M42:M43"/>
    <mergeCell ref="T44:T47"/>
    <mergeCell ref="M30:M34"/>
    <mergeCell ref="N45:O45"/>
    <mergeCell ref="N46:O46"/>
    <mergeCell ref="N47:O47"/>
    <mergeCell ref="N26:O26"/>
    <mergeCell ref="N27:O27"/>
    <mergeCell ref="N28:O28"/>
    <mergeCell ref="N29:O29"/>
    <mergeCell ref="M35:M36"/>
    <mergeCell ref="N35:O35"/>
    <mergeCell ref="U44:U47"/>
    <mergeCell ref="A44:A47"/>
    <mergeCell ref="B44:B47"/>
    <mergeCell ref="P11:P12"/>
    <mergeCell ref="Q11:Q12"/>
    <mergeCell ref="R11:S11"/>
    <mergeCell ref="T11:X11"/>
    <mergeCell ref="M13:M16"/>
    <mergeCell ref="L13:L16"/>
    <mergeCell ref="K13:K16"/>
    <mergeCell ref="J13:J16"/>
    <mergeCell ref="F11:F12"/>
    <mergeCell ref="G11:G12"/>
    <mergeCell ref="H11:H12"/>
    <mergeCell ref="I11:I12"/>
    <mergeCell ref="J11:M11"/>
    <mergeCell ref="N11:O12"/>
    <mergeCell ref="N42:O42"/>
    <mergeCell ref="N43:O43"/>
    <mergeCell ref="A11:A12"/>
    <mergeCell ref="B11:B12"/>
    <mergeCell ref="C11:C12"/>
    <mergeCell ref="A22:A29"/>
    <mergeCell ref="B22:B29"/>
    <mergeCell ref="A30:A34"/>
    <mergeCell ref="B30:B34"/>
    <mergeCell ref="C30:C34"/>
    <mergeCell ref="N13:O13"/>
    <mergeCell ref="U13:U16"/>
    <mergeCell ref="M24:M29"/>
    <mergeCell ref="N24:O24"/>
    <mergeCell ref="T24:T29"/>
    <mergeCell ref="G24:G29"/>
    <mergeCell ref="H24:H29"/>
    <mergeCell ref="I24:I29"/>
    <mergeCell ref="J24:J29"/>
    <mergeCell ref="I22:I23"/>
    <mergeCell ref="J22:J23"/>
    <mergeCell ref="T20:X20"/>
    <mergeCell ref="V13:V16"/>
    <mergeCell ref="W13:W16"/>
    <mergeCell ref="X13:X16"/>
    <mergeCell ref="P20:P21"/>
    <mergeCell ref="Q20:Q21"/>
    <mergeCell ref="R20:S20"/>
    <mergeCell ref="E30:E34"/>
    <mergeCell ref="X24:X29"/>
    <mergeCell ref="N25:O25"/>
    <mergeCell ref="K24:K29"/>
    <mergeCell ref="L24:L29"/>
    <mergeCell ref="W24:W29"/>
    <mergeCell ref="U24:U29"/>
    <mergeCell ref="J40:M40"/>
    <mergeCell ref="N40:O41"/>
    <mergeCell ref="P40:P41"/>
    <mergeCell ref="X30:X34"/>
    <mergeCell ref="N31:O31"/>
    <mergeCell ref="N32:O32"/>
    <mergeCell ref="N33:O33"/>
    <mergeCell ref="N34:O34"/>
    <mergeCell ref="W30:W34"/>
    <mergeCell ref="U30:U34"/>
    <mergeCell ref="T30:T34"/>
    <mergeCell ref="Q40:Q41"/>
    <mergeCell ref="R40:S40"/>
    <mergeCell ref="T40:X40"/>
    <mergeCell ref="N30:O30"/>
    <mergeCell ref="V30:V34"/>
    <mergeCell ref="P30:P34"/>
    <mergeCell ref="X35:X36"/>
    <mergeCell ref="N36:O36"/>
    <mergeCell ref="L35:L36"/>
    <mergeCell ref="J52:J56"/>
    <mergeCell ref="C48:C51"/>
    <mergeCell ref="B48:B51"/>
    <mergeCell ref="A48:A51"/>
    <mergeCell ref="K57:K60"/>
    <mergeCell ref="L57:L60"/>
    <mergeCell ref="M57:M60"/>
    <mergeCell ref="N57:O57"/>
    <mergeCell ref="D64:D65"/>
    <mergeCell ref="E64:E65"/>
    <mergeCell ref="F64:F65"/>
    <mergeCell ref="D48:D51"/>
    <mergeCell ref="E48:E51"/>
    <mergeCell ref="F48:F51"/>
    <mergeCell ref="G48:G51"/>
    <mergeCell ref="H48:H51"/>
    <mergeCell ref="I48:I51"/>
    <mergeCell ref="J48:J51"/>
    <mergeCell ref="N49:O49"/>
    <mergeCell ref="N50:O50"/>
    <mergeCell ref="N51:O51"/>
    <mergeCell ref="K48:K51"/>
    <mergeCell ref="L48:L51"/>
    <mergeCell ref="M48:M51"/>
    <mergeCell ref="N48:O48"/>
    <mergeCell ref="B72:B73"/>
    <mergeCell ref="C72:C73"/>
    <mergeCell ref="D72:D73"/>
    <mergeCell ref="E72:E73"/>
    <mergeCell ref="R64:S64"/>
    <mergeCell ref="Q64:Q65"/>
    <mergeCell ref="J64:M64"/>
    <mergeCell ref="N64:O65"/>
    <mergeCell ref="P64:P65"/>
    <mergeCell ref="G64:G65"/>
    <mergeCell ref="H64:H65"/>
    <mergeCell ref="I64:I65"/>
    <mergeCell ref="T81:X81"/>
    <mergeCell ref="G81:G82"/>
    <mergeCell ref="H81:H82"/>
    <mergeCell ref="I81:I82"/>
    <mergeCell ref="J81:M81"/>
    <mergeCell ref="N81:O82"/>
    <mergeCell ref="P81:P82"/>
    <mergeCell ref="Q72:Q73"/>
    <mergeCell ref="R72:S72"/>
    <mergeCell ref="T72:X72"/>
    <mergeCell ref="J72:M72"/>
    <mergeCell ref="N72:O73"/>
    <mergeCell ref="P72:P73"/>
    <mergeCell ref="U74:U77"/>
    <mergeCell ref="V74:V77"/>
    <mergeCell ref="N77:O77"/>
    <mergeCell ref="G72:G73"/>
    <mergeCell ref="H72:H73"/>
    <mergeCell ref="I72:I73"/>
    <mergeCell ref="Q81:Q82"/>
    <mergeCell ref="N74:O74"/>
    <mergeCell ref="N75:O75"/>
    <mergeCell ref="N76:O76"/>
    <mergeCell ref="H40:H41"/>
    <mergeCell ref="I40:I41"/>
    <mergeCell ref="A35:A36"/>
    <mergeCell ref="B35:B36"/>
    <mergeCell ref="C35:C36"/>
    <mergeCell ref="D35:D36"/>
    <mergeCell ref="E35:E36"/>
    <mergeCell ref="F35:F36"/>
    <mergeCell ref="R81:S81"/>
    <mergeCell ref="L66:L68"/>
    <mergeCell ref="C81:C82"/>
    <mergeCell ref="D81:D82"/>
    <mergeCell ref="E81:E82"/>
    <mergeCell ref="F81:F82"/>
    <mergeCell ref="M66:M68"/>
    <mergeCell ref="N66:O66"/>
    <mergeCell ref="N67:O67"/>
    <mergeCell ref="N68:O68"/>
    <mergeCell ref="F72:F73"/>
    <mergeCell ref="A66:A68"/>
    <mergeCell ref="B66:B68"/>
    <mergeCell ref="C66:C68"/>
    <mergeCell ref="D66:D68"/>
    <mergeCell ref="A72:A73"/>
    <mergeCell ref="E44:E47"/>
    <mergeCell ref="F44:F47"/>
    <mergeCell ref="G44:G47"/>
    <mergeCell ref="A42:A43"/>
    <mergeCell ref="B42:B43"/>
    <mergeCell ref="A40:A41"/>
    <mergeCell ref="B40:B41"/>
    <mergeCell ref="C40:C41"/>
    <mergeCell ref="D40:D41"/>
    <mergeCell ref="C44:C47"/>
    <mergeCell ref="D44:D47"/>
    <mergeCell ref="F40:F41"/>
    <mergeCell ref="G40:G41"/>
    <mergeCell ref="T48:T51"/>
    <mergeCell ref="U48:U51"/>
    <mergeCell ref="A57:A60"/>
    <mergeCell ref="B57:B60"/>
    <mergeCell ref="C57:C60"/>
    <mergeCell ref="D57:D60"/>
    <mergeCell ref="V57:V60"/>
    <mergeCell ref="W57:W60"/>
    <mergeCell ref="D52:D56"/>
    <mergeCell ref="C52:C56"/>
    <mergeCell ref="B52:B56"/>
    <mergeCell ref="A52:A56"/>
    <mergeCell ref="E57:E60"/>
    <mergeCell ref="F57:F60"/>
    <mergeCell ref="G57:G60"/>
    <mergeCell ref="H57:H60"/>
    <mergeCell ref="I57:I60"/>
    <mergeCell ref="E52:E56"/>
    <mergeCell ref="F52:F56"/>
    <mergeCell ref="G52:G56"/>
    <mergeCell ref="H52:H56"/>
    <mergeCell ref="I52:I56"/>
    <mergeCell ref="T52:T56"/>
    <mergeCell ref="N60:O60"/>
    <mergeCell ref="U52:U56"/>
    <mergeCell ref="N58:O58"/>
    <mergeCell ref="N59:O59"/>
    <mergeCell ref="V52:V56"/>
    <mergeCell ref="N53:O53"/>
    <mergeCell ref="N54:O54"/>
    <mergeCell ref="N55:O55"/>
    <mergeCell ref="N56:O56"/>
    <mergeCell ref="K52:K56"/>
    <mergeCell ref="L52:L56"/>
    <mergeCell ref="M52:M56"/>
    <mergeCell ref="N52:O52"/>
    <mergeCell ref="AB157:AB158"/>
    <mergeCell ref="B7:AD7"/>
    <mergeCell ref="B9:AD9"/>
    <mergeCell ref="Y11:AD11"/>
    <mergeCell ref="B18:AD18"/>
    <mergeCell ref="Y20:AD20"/>
    <mergeCell ref="B153:AD153"/>
    <mergeCell ref="Y155:AD155"/>
    <mergeCell ref="B38:AD38"/>
    <mergeCell ref="Y40:AD40"/>
    <mergeCell ref="B62:AD62"/>
    <mergeCell ref="Y64:AD64"/>
    <mergeCell ref="B70:AD70"/>
    <mergeCell ref="Y72:AD72"/>
    <mergeCell ref="B79:AD79"/>
    <mergeCell ref="Y81:AD81"/>
    <mergeCell ref="B88:AD88"/>
    <mergeCell ref="Y90:AD90"/>
    <mergeCell ref="B138:AD138"/>
    <mergeCell ref="Y140:AD140"/>
    <mergeCell ref="AD142:AD145"/>
    <mergeCell ref="AC142:AC145"/>
    <mergeCell ref="J57:J60"/>
    <mergeCell ref="Z66:Z68"/>
    <mergeCell ref="Z160:Z161"/>
    <mergeCell ref="A142:A151"/>
    <mergeCell ref="B142:B151"/>
    <mergeCell ref="Z157:Z159"/>
    <mergeCell ref="AA157:AA158"/>
    <mergeCell ref="Z13:Z16"/>
    <mergeCell ref="Z22:Z23"/>
    <mergeCell ref="Z24:Z29"/>
    <mergeCell ref="Z30:Z34"/>
    <mergeCell ref="Z42:Z43"/>
    <mergeCell ref="Z44:Z47"/>
    <mergeCell ref="Z48:Z51"/>
    <mergeCell ref="Z52:Z56"/>
    <mergeCell ref="Z57:Z60"/>
    <mergeCell ref="T140:X140"/>
    <mergeCell ref="Y13:Y16"/>
    <mergeCell ref="Y22:Y23"/>
    <mergeCell ref="Y24:Y29"/>
    <mergeCell ref="Y30:Y34"/>
    <mergeCell ref="Y35:Y36"/>
    <mergeCell ref="Y42:Y43"/>
    <mergeCell ref="Y44:Y47"/>
    <mergeCell ref="T57:T60"/>
    <mergeCell ref="U57:U60"/>
  </mergeCell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10"/>
  <sheetViews>
    <sheetView topLeftCell="D8" zoomScale="80" zoomScaleNormal="80" workbookViewId="0">
      <pane ySplit="48" topLeftCell="A56" activePane="bottomLeft" state="frozen"/>
      <selection activeCell="A8" sqref="A8"/>
      <selection pane="bottomLeft" activeCell="AE56" sqref="AE56"/>
    </sheetView>
  </sheetViews>
  <sheetFormatPr baseColWidth="10" defaultColWidth="17.28515625" defaultRowHeight="15" customHeight="1" x14ac:dyDescent="0.2"/>
  <cols>
    <col min="1" max="1" width="22.7109375" style="2" customWidth="1"/>
    <col min="2" max="2" width="14.42578125" style="2" customWidth="1"/>
    <col min="3" max="3" width="14.85546875" style="2" customWidth="1"/>
    <col min="4" max="4" width="13.5703125" style="2" customWidth="1"/>
    <col min="5" max="5" width="21.85546875" style="2" customWidth="1"/>
    <col min="6" max="6" width="24.28515625" style="2" customWidth="1"/>
    <col min="7" max="7" width="16.140625" style="2" customWidth="1"/>
    <col min="8" max="8" width="12.42578125" style="2" customWidth="1"/>
    <col min="9" max="9" width="21.140625" style="2" customWidth="1"/>
    <col min="10" max="10" width="9" style="2" hidden="1" customWidth="1"/>
    <col min="11" max="11" width="10.28515625" style="2" customWidth="1"/>
    <col min="12" max="12" width="9" style="2" hidden="1" customWidth="1"/>
    <col min="13" max="13" width="9.28515625" style="2" hidden="1" customWidth="1"/>
    <col min="14" max="15" width="15.42578125" style="2" customWidth="1"/>
    <col min="16" max="16" width="15.42578125" style="2" hidden="1" customWidth="1"/>
    <col min="17" max="17" width="19" style="2" hidden="1" customWidth="1"/>
    <col min="18" max="19" width="11.28515625" style="2" customWidth="1"/>
    <col min="20" max="20" width="20.7109375" style="2" hidden="1" customWidth="1"/>
    <col min="21" max="21" width="19.7109375" style="2" hidden="1" customWidth="1"/>
    <col min="22" max="22" width="14.7109375" style="2" hidden="1" customWidth="1"/>
    <col min="23" max="23" width="16.7109375" style="2" hidden="1" customWidth="1"/>
    <col min="24" max="24" width="20.28515625" style="2" hidden="1" customWidth="1"/>
    <col min="25" max="25" width="10.85546875" style="2" hidden="1" customWidth="1"/>
    <col min="26" max="26" width="10.85546875" style="2" customWidth="1"/>
    <col min="27" max="27" width="10.85546875" style="2" hidden="1" customWidth="1"/>
    <col min="28" max="28" width="17.28515625" style="2" hidden="1" customWidth="1"/>
    <col min="29" max="29" width="55.42578125" style="2" hidden="1" customWidth="1"/>
    <col min="30" max="30" width="58.140625" style="273" customWidth="1"/>
    <col min="31" max="16384" width="17.28515625" style="2"/>
  </cols>
  <sheetData>
    <row r="1" spans="1:30" s="281" customFormat="1" ht="36.75" customHeight="1" x14ac:dyDescent="0.2">
      <c r="A1" s="279"/>
      <c r="B1" s="279"/>
      <c r="C1" s="279"/>
      <c r="D1" s="279"/>
      <c r="E1" s="279"/>
      <c r="F1" s="279"/>
      <c r="G1" s="279"/>
      <c r="H1" s="279"/>
      <c r="I1" s="279"/>
      <c r="J1" s="279"/>
      <c r="K1" s="279"/>
      <c r="L1" s="279"/>
      <c r="M1" s="279"/>
      <c r="N1" s="279"/>
      <c r="O1" s="279"/>
      <c r="P1" s="279"/>
      <c r="Q1" s="279"/>
      <c r="R1" s="279"/>
      <c r="S1" s="279"/>
      <c r="T1" s="279"/>
      <c r="U1" s="279"/>
      <c r="V1" s="279"/>
      <c r="W1" s="279"/>
      <c r="X1" s="279"/>
      <c r="Y1" s="280"/>
      <c r="Z1" s="280"/>
      <c r="AD1" s="415"/>
    </row>
    <row r="2" spans="1:30" ht="28.5" customHeight="1" x14ac:dyDescent="0.2">
      <c r="A2" s="32"/>
      <c r="B2" s="32"/>
      <c r="C2" s="295" t="s">
        <v>1194</v>
      </c>
      <c r="D2" s="295"/>
      <c r="E2" s="295"/>
      <c r="F2" s="987" t="s">
        <v>31</v>
      </c>
      <c r="G2" s="987"/>
      <c r="H2" s="987"/>
      <c r="I2" s="987"/>
      <c r="J2" s="987"/>
      <c r="K2" s="987"/>
      <c r="L2" s="987"/>
      <c r="M2" s="987"/>
      <c r="N2" s="987"/>
      <c r="O2" s="987"/>
      <c r="P2" s="987"/>
      <c r="Q2" s="987"/>
      <c r="R2" s="987"/>
      <c r="S2" s="987"/>
      <c r="T2" s="987"/>
      <c r="U2" s="987"/>
      <c r="V2" s="295"/>
      <c r="W2" s="295"/>
      <c r="X2" s="295"/>
      <c r="Y2" s="295"/>
      <c r="Z2" s="295"/>
      <c r="AA2" s="295"/>
      <c r="AB2" s="295"/>
      <c r="AC2" s="295"/>
    </row>
    <row r="3" spans="1:30" ht="37.5" customHeight="1" x14ac:dyDescent="0.2">
      <c r="A3" s="3"/>
      <c r="B3" s="258"/>
      <c r="C3" s="258"/>
      <c r="D3" s="258"/>
      <c r="E3" s="258"/>
      <c r="F3" s="258"/>
      <c r="G3" s="976"/>
      <c r="H3" s="977"/>
      <c r="I3" s="977"/>
      <c r="J3" s="977"/>
      <c r="K3" s="977"/>
      <c r="L3" s="258"/>
      <c r="M3" s="978"/>
      <c r="N3" s="977"/>
      <c r="O3" s="976"/>
      <c r="P3" s="977"/>
      <c r="Q3" s="977"/>
      <c r="R3" s="977"/>
      <c r="S3" s="977"/>
      <c r="T3" s="256"/>
      <c r="U3" s="979" t="s">
        <v>1196</v>
      </c>
      <c r="V3" s="979"/>
      <c r="W3" s="297" t="s">
        <v>29</v>
      </c>
      <c r="X3" s="296"/>
      <c r="Z3" s="281"/>
      <c r="AA3" s="281"/>
      <c r="AB3" s="281"/>
      <c r="AC3" s="281"/>
    </row>
    <row r="4" spans="1:30" ht="30" customHeight="1" x14ac:dyDescent="0.2">
      <c r="A4" s="288" t="s">
        <v>0</v>
      </c>
      <c r="B4" s="980"/>
      <c r="C4" s="981"/>
      <c r="D4" s="981"/>
      <c r="E4" s="982"/>
      <c r="F4" s="256"/>
      <c r="G4" s="256"/>
      <c r="H4" s="280"/>
      <c r="I4" s="280"/>
      <c r="J4" s="280"/>
      <c r="K4" s="280"/>
      <c r="L4" s="256"/>
      <c r="N4" s="281"/>
      <c r="O4" s="285"/>
      <c r="P4" s="286"/>
      <c r="Q4" s="286"/>
      <c r="R4" s="286"/>
      <c r="S4" s="286"/>
      <c r="T4" s="286"/>
      <c r="U4" s="983" t="s">
        <v>1</v>
      </c>
      <c r="V4" s="984"/>
      <c r="W4" s="985"/>
      <c r="X4" s="986"/>
      <c r="Y4" s="287" t="s">
        <v>2</v>
      </c>
      <c r="Z4" s="298" t="s">
        <v>30</v>
      </c>
      <c r="AA4" s="299"/>
      <c r="AB4" s="299"/>
      <c r="AC4" s="281"/>
    </row>
    <row r="5" spans="1:30" ht="15.75" customHeight="1" x14ac:dyDescent="0.2">
      <c r="A5" s="22"/>
      <c r="B5" s="30"/>
      <c r="C5" s="30"/>
      <c r="D5" s="30"/>
      <c r="E5" s="256"/>
      <c r="F5" s="256"/>
      <c r="G5" s="256"/>
      <c r="H5" s="280"/>
      <c r="I5" s="280"/>
      <c r="J5" s="280"/>
      <c r="K5" s="280"/>
      <c r="L5" s="256"/>
      <c r="M5" s="254"/>
      <c r="N5" s="255"/>
      <c r="O5" s="31"/>
      <c r="P5" s="257"/>
      <c r="Q5" s="257"/>
      <c r="R5" s="257"/>
      <c r="S5" s="257"/>
      <c r="T5" s="257"/>
      <c r="U5" s="256"/>
      <c r="V5" s="254"/>
      <c r="W5" s="255"/>
      <c r="X5" s="284"/>
      <c r="Y5" s="283"/>
      <c r="Z5" s="283"/>
      <c r="AB5" s="282"/>
    </row>
    <row r="6" spans="1:30" s="282" customFormat="1" ht="30" customHeight="1" x14ac:dyDescent="0.2">
      <c r="A6" s="290"/>
      <c r="B6" s="291"/>
      <c r="C6" s="291"/>
      <c r="D6" s="291"/>
      <c r="E6" s="289"/>
      <c r="F6" s="289"/>
      <c r="G6" s="289"/>
      <c r="H6" s="280"/>
      <c r="I6" s="280"/>
      <c r="J6" s="280"/>
      <c r="K6" s="280"/>
      <c r="L6" s="289"/>
      <c r="M6" s="292"/>
      <c r="N6" s="293"/>
      <c r="O6" s="294"/>
      <c r="P6" s="280"/>
      <c r="Q6" s="280"/>
      <c r="R6" s="280"/>
      <c r="S6" s="280"/>
      <c r="T6" s="280"/>
      <c r="U6" s="289"/>
      <c r="V6" s="292"/>
      <c r="W6" s="293"/>
      <c r="X6" s="284"/>
      <c r="Y6" s="283"/>
      <c r="Z6" s="283"/>
      <c r="AA6" s="283"/>
      <c r="AD6" s="273"/>
    </row>
    <row r="7" spans="1:30" ht="30" customHeight="1" x14ac:dyDescent="0.2">
      <c r="A7" s="300" t="s">
        <v>38</v>
      </c>
      <c r="B7" s="1163" t="s">
        <v>39</v>
      </c>
      <c r="C7" s="1163"/>
      <c r="D7" s="1163"/>
      <c r="E7" s="1163"/>
      <c r="F7" s="1163"/>
      <c r="G7" s="1163"/>
      <c r="H7" s="1163"/>
      <c r="I7" s="1163"/>
      <c r="J7" s="1163"/>
      <c r="K7" s="1163"/>
      <c r="L7" s="1163"/>
      <c r="M7" s="1163"/>
      <c r="N7" s="1163"/>
      <c r="O7" s="1163"/>
      <c r="P7" s="1163"/>
      <c r="Q7" s="1163"/>
      <c r="R7" s="1163"/>
      <c r="S7" s="1163"/>
      <c r="T7" s="1163"/>
      <c r="U7" s="1163"/>
      <c r="V7" s="1163"/>
      <c r="W7" s="1163"/>
      <c r="X7" s="1163"/>
      <c r="Y7" s="1"/>
      <c r="Z7" s="1"/>
      <c r="AA7" s="1"/>
    </row>
    <row r="8" spans="1:30" s="24" customFormat="1" ht="11.25" customHeight="1" x14ac:dyDescent="0.2">
      <c r="A8" s="33"/>
      <c r="B8" s="34"/>
      <c r="C8" s="34"/>
      <c r="D8" s="34"/>
      <c r="E8" s="34"/>
      <c r="F8" s="34"/>
      <c r="G8" s="34"/>
      <c r="H8" s="34"/>
      <c r="I8" s="34"/>
      <c r="J8" s="34"/>
      <c r="K8" s="34"/>
      <c r="L8" s="34"/>
      <c r="M8" s="34"/>
      <c r="N8" s="34"/>
      <c r="O8" s="34"/>
      <c r="P8" s="34"/>
      <c r="Q8" s="34"/>
      <c r="R8" s="34"/>
      <c r="S8" s="34"/>
      <c r="T8" s="34"/>
      <c r="U8" s="34"/>
      <c r="V8" s="34"/>
      <c r="W8" s="34"/>
      <c r="X8" s="34"/>
      <c r="Y8" s="35"/>
      <c r="Z8" s="35"/>
      <c r="AA8" s="35"/>
      <c r="AD8" s="273"/>
    </row>
    <row r="9" spans="1:30" s="24" customFormat="1" ht="30" hidden="1" customHeight="1" x14ac:dyDescent="0.2">
      <c r="A9" s="943"/>
      <c r="B9" s="54"/>
      <c r="C9" s="943"/>
      <c r="D9" s="943"/>
      <c r="E9" s="943"/>
      <c r="F9" s="1161"/>
      <c r="G9" s="943"/>
      <c r="H9" s="1162"/>
      <c r="I9" s="943"/>
      <c r="J9" s="1155"/>
      <c r="K9" s="1155"/>
      <c r="L9" s="1155"/>
      <c r="M9" s="1155"/>
      <c r="N9" s="1095"/>
      <c r="O9" s="1154"/>
      <c r="P9" s="57"/>
      <c r="Q9" s="58"/>
      <c r="R9" s="59"/>
      <c r="S9" s="59"/>
      <c r="T9" s="60"/>
      <c r="U9" s="60"/>
      <c r="V9" s="60"/>
      <c r="W9" s="60"/>
      <c r="X9" s="943"/>
      <c r="Y9" s="17"/>
      <c r="Z9" s="17"/>
      <c r="AA9" s="17"/>
      <c r="AD9" s="273"/>
    </row>
    <row r="10" spans="1:30" s="24" customFormat="1" ht="40.5" hidden="1" customHeight="1" x14ac:dyDescent="0.2">
      <c r="A10" s="944"/>
      <c r="B10" s="54"/>
      <c r="C10" s="944"/>
      <c r="D10" s="944"/>
      <c r="E10" s="944"/>
      <c r="F10" s="944"/>
      <c r="G10" s="944"/>
      <c r="H10" s="944"/>
      <c r="I10" s="944"/>
      <c r="J10" s="950"/>
      <c r="K10" s="950"/>
      <c r="L10" s="950"/>
      <c r="M10" s="950"/>
      <c r="N10" s="946"/>
      <c r="O10" s="947"/>
      <c r="P10" s="13"/>
      <c r="Q10" s="14"/>
      <c r="R10" s="15"/>
      <c r="S10" s="15"/>
      <c r="T10" s="16"/>
      <c r="U10" s="16"/>
      <c r="V10" s="16"/>
      <c r="W10" s="16"/>
      <c r="X10" s="944"/>
      <c r="Y10" s="17"/>
      <c r="Z10" s="17"/>
      <c r="AA10" s="17"/>
      <c r="AD10" s="273"/>
    </row>
    <row r="11" spans="1:30" s="24" customFormat="1" ht="30" hidden="1" customHeight="1" x14ac:dyDescent="0.2">
      <c r="A11" s="944"/>
      <c r="B11" s="54"/>
      <c r="C11" s="944"/>
      <c r="D11" s="944"/>
      <c r="E11" s="944"/>
      <c r="F11" s="944"/>
      <c r="G11" s="944"/>
      <c r="H11" s="944"/>
      <c r="I11" s="944"/>
      <c r="J11" s="950"/>
      <c r="K11" s="950"/>
      <c r="L11" s="950"/>
      <c r="M11" s="950"/>
      <c r="N11" s="946"/>
      <c r="O11" s="947"/>
      <c r="P11" s="13"/>
      <c r="Q11" s="14"/>
      <c r="R11" s="15"/>
      <c r="S11" s="15"/>
      <c r="T11" s="16"/>
      <c r="U11" s="16"/>
      <c r="V11" s="16"/>
      <c r="W11" s="16"/>
      <c r="X11" s="944"/>
      <c r="Y11" s="17"/>
      <c r="Z11" s="17"/>
      <c r="AA11" s="17"/>
      <c r="AD11" s="273"/>
    </row>
    <row r="12" spans="1:30" s="24" customFormat="1" ht="30" hidden="1" customHeight="1" x14ac:dyDescent="0.2">
      <c r="A12" s="944"/>
      <c r="B12" s="54"/>
      <c r="C12" s="944"/>
      <c r="D12" s="944"/>
      <c r="E12" s="944"/>
      <c r="F12" s="944"/>
      <c r="G12" s="944"/>
      <c r="H12" s="944"/>
      <c r="I12" s="944"/>
      <c r="J12" s="950"/>
      <c r="K12" s="950"/>
      <c r="L12" s="950"/>
      <c r="M12" s="950"/>
      <c r="N12" s="953"/>
      <c r="O12" s="954"/>
      <c r="P12" s="18"/>
      <c r="Q12" s="23"/>
      <c r="R12" s="15"/>
      <c r="S12" s="15"/>
      <c r="T12" s="16"/>
      <c r="U12" s="16"/>
      <c r="V12" s="16"/>
      <c r="W12" s="16"/>
      <c r="X12" s="944"/>
      <c r="Y12" s="17"/>
      <c r="Z12" s="17"/>
      <c r="AA12" s="17"/>
      <c r="AD12" s="273"/>
    </row>
    <row r="13" spans="1:30" s="24" customFormat="1" ht="30" hidden="1" customHeight="1" x14ac:dyDescent="0.2">
      <c r="A13" s="944"/>
      <c r="B13" s="54"/>
      <c r="C13" s="944"/>
      <c r="D13" s="944"/>
      <c r="E13" s="944"/>
      <c r="F13" s="944"/>
      <c r="G13" s="944"/>
      <c r="H13" s="944"/>
      <c r="I13" s="944"/>
      <c r="J13" s="950"/>
      <c r="K13" s="950"/>
      <c r="L13" s="950"/>
      <c r="M13" s="950"/>
      <c r="N13" s="946"/>
      <c r="O13" s="947"/>
      <c r="P13" s="13"/>
      <c r="Q13" s="14"/>
      <c r="R13" s="15"/>
      <c r="S13" s="15"/>
      <c r="T13" s="16"/>
      <c r="U13" s="16"/>
      <c r="V13" s="16"/>
      <c r="W13" s="16"/>
      <c r="X13" s="944"/>
      <c r="Y13" s="17"/>
      <c r="Z13" s="17"/>
      <c r="AA13" s="17"/>
      <c r="AD13" s="273"/>
    </row>
    <row r="14" spans="1:30" s="24" customFormat="1" ht="30" hidden="1" customHeight="1" x14ac:dyDescent="0.2">
      <c r="A14" s="945"/>
      <c r="B14" s="54"/>
      <c r="C14" s="945"/>
      <c r="D14" s="945"/>
      <c r="E14" s="945"/>
      <c r="F14" s="945"/>
      <c r="G14" s="945"/>
      <c r="H14" s="945"/>
      <c r="I14" s="945"/>
      <c r="J14" s="951"/>
      <c r="K14" s="951"/>
      <c r="L14" s="951"/>
      <c r="M14" s="951"/>
      <c r="N14" s="946"/>
      <c r="O14" s="947"/>
      <c r="P14" s="13"/>
      <c r="Q14" s="14"/>
      <c r="R14" s="15"/>
      <c r="S14" s="15"/>
      <c r="T14" s="16"/>
      <c r="U14" s="16"/>
      <c r="V14" s="16"/>
      <c r="W14" s="16"/>
      <c r="X14" s="945"/>
      <c r="Y14" s="17"/>
      <c r="Z14" s="17"/>
      <c r="AA14" s="17"/>
      <c r="AD14" s="273"/>
    </row>
    <row r="15" spans="1:30" s="24" customFormat="1" ht="44.25" hidden="1" customHeight="1" x14ac:dyDescent="0.2">
      <c r="A15" s="952"/>
      <c r="B15" s="54"/>
      <c r="C15" s="952"/>
      <c r="D15" s="952"/>
      <c r="E15" s="952"/>
      <c r="F15" s="948"/>
      <c r="G15" s="952"/>
      <c r="H15" s="955"/>
      <c r="I15" s="952"/>
      <c r="J15" s="949"/>
      <c r="K15" s="949"/>
      <c r="L15" s="949"/>
      <c r="M15" s="949"/>
      <c r="N15" s="946"/>
      <c r="O15" s="947"/>
      <c r="P15" s="13"/>
      <c r="Q15" s="14"/>
      <c r="R15" s="15"/>
      <c r="S15" s="15"/>
      <c r="T15" s="16"/>
      <c r="U15" s="19"/>
      <c r="V15" s="16"/>
      <c r="W15" s="16"/>
      <c r="X15" s="943"/>
      <c r="Y15" s="17"/>
      <c r="Z15" s="17"/>
      <c r="AA15" s="17"/>
      <c r="AD15" s="273"/>
    </row>
    <row r="16" spans="1:30" s="24" customFormat="1" ht="30" hidden="1" customHeight="1" x14ac:dyDescent="0.2">
      <c r="A16" s="944"/>
      <c r="B16" s="54"/>
      <c r="C16" s="944"/>
      <c r="D16" s="944"/>
      <c r="E16" s="944"/>
      <c r="F16" s="944"/>
      <c r="G16" s="944"/>
      <c r="H16" s="944"/>
      <c r="I16" s="944"/>
      <c r="J16" s="950"/>
      <c r="K16" s="950"/>
      <c r="L16" s="950"/>
      <c r="M16" s="950"/>
      <c r="N16" s="946"/>
      <c r="O16" s="947"/>
      <c r="P16" s="13"/>
      <c r="Q16" s="14"/>
      <c r="R16" s="15"/>
      <c r="S16" s="15"/>
      <c r="T16" s="16"/>
      <c r="U16" s="16"/>
      <c r="V16" s="16"/>
      <c r="W16" s="16"/>
      <c r="X16" s="944"/>
      <c r="Y16" s="17"/>
      <c r="Z16" s="17"/>
      <c r="AA16" s="17"/>
      <c r="AD16" s="273"/>
    </row>
    <row r="17" spans="1:30" s="24" customFormat="1" ht="30" hidden="1" customHeight="1" x14ac:dyDescent="0.2">
      <c r="A17" s="945"/>
      <c r="B17" s="54"/>
      <c r="C17" s="945"/>
      <c r="D17" s="945"/>
      <c r="E17" s="945"/>
      <c r="F17" s="945"/>
      <c r="G17" s="945"/>
      <c r="H17" s="945"/>
      <c r="I17" s="945"/>
      <c r="J17" s="951"/>
      <c r="K17" s="951"/>
      <c r="L17" s="951"/>
      <c r="M17" s="951"/>
      <c r="N17" s="946"/>
      <c r="O17" s="947"/>
      <c r="P17" s="13"/>
      <c r="Q17" s="14"/>
      <c r="R17" s="15"/>
      <c r="S17" s="15"/>
      <c r="T17" s="16"/>
      <c r="U17" s="16"/>
      <c r="V17" s="16"/>
      <c r="W17" s="16"/>
      <c r="X17" s="945"/>
      <c r="Y17" s="20"/>
      <c r="Z17" s="20"/>
      <c r="AA17" s="21"/>
      <c r="AD17" s="273"/>
    </row>
    <row r="18" spans="1:30" ht="10.5" hidden="1" customHeight="1" x14ac:dyDescent="0.2">
      <c r="A18" s="9"/>
      <c r="B18" s="54"/>
      <c r="C18" s="9"/>
      <c r="D18" s="9"/>
      <c r="E18" s="9"/>
      <c r="F18" s="9"/>
      <c r="G18" s="9"/>
      <c r="H18" s="9"/>
      <c r="I18" s="9"/>
      <c r="J18" s="9"/>
      <c r="K18" s="9"/>
      <c r="L18" s="9"/>
      <c r="M18" s="9"/>
      <c r="N18" s="9"/>
      <c r="O18" s="9"/>
      <c r="P18" s="9"/>
      <c r="Q18" s="9"/>
      <c r="R18" s="9"/>
      <c r="S18" s="9"/>
      <c r="T18" s="9"/>
      <c r="U18" s="9"/>
      <c r="V18" s="9"/>
      <c r="W18" s="9"/>
      <c r="X18" s="9"/>
      <c r="Y18" s="9"/>
      <c r="Z18" s="9"/>
      <c r="AA18" s="9"/>
    </row>
    <row r="19" spans="1:30" ht="10.5" hidden="1" customHeight="1" x14ac:dyDescent="0.2">
      <c r="A19" s="9"/>
      <c r="B19" s="54"/>
      <c r="C19" s="9"/>
      <c r="D19" s="9"/>
      <c r="E19" s="9"/>
      <c r="F19" s="9"/>
      <c r="G19" s="9"/>
      <c r="H19" s="9"/>
      <c r="I19" s="9"/>
      <c r="J19" s="9"/>
      <c r="K19" s="9"/>
      <c r="L19" s="9"/>
      <c r="M19" s="9"/>
      <c r="N19" s="9"/>
      <c r="O19" s="9"/>
      <c r="P19" s="9"/>
      <c r="Q19" s="9"/>
      <c r="R19" s="9"/>
      <c r="S19" s="9"/>
      <c r="T19" s="9"/>
      <c r="U19" s="9"/>
      <c r="V19" s="9"/>
      <c r="W19" s="9"/>
      <c r="X19" s="9"/>
      <c r="Y19" s="9"/>
      <c r="Z19" s="9"/>
      <c r="AA19" s="9"/>
    </row>
    <row r="20" spans="1:30" ht="10.5" hidden="1" customHeight="1" x14ac:dyDescent="0.2">
      <c r="A20" s="9"/>
      <c r="B20" s="54"/>
      <c r="C20" s="9"/>
      <c r="D20" s="9"/>
      <c r="E20" s="9"/>
      <c r="F20" s="9"/>
      <c r="G20" s="9"/>
      <c r="H20" s="9"/>
      <c r="I20" s="9"/>
      <c r="J20" s="9"/>
      <c r="K20" s="9"/>
      <c r="L20" s="9"/>
      <c r="M20" s="9"/>
      <c r="N20" s="9"/>
      <c r="O20" s="9"/>
      <c r="P20" s="9"/>
      <c r="Q20" s="9"/>
      <c r="R20" s="9"/>
      <c r="S20" s="9"/>
      <c r="T20" s="9"/>
      <c r="U20" s="9"/>
      <c r="V20" s="9"/>
      <c r="W20" s="9"/>
      <c r="X20" s="9"/>
      <c r="Y20" s="9"/>
      <c r="Z20" s="9"/>
      <c r="AA20" s="9"/>
    </row>
    <row r="21" spans="1:30" ht="10.5" hidden="1" customHeight="1" x14ac:dyDescent="0.2">
      <c r="A21" s="9"/>
      <c r="B21" s="54"/>
      <c r="C21" s="9"/>
      <c r="D21" s="9"/>
      <c r="E21" s="9"/>
      <c r="F21" s="9"/>
      <c r="G21" s="9"/>
      <c r="H21" s="9"/>
      <c r="I21" s="9"/>
      <c r="J21" s="9"/>
      <c r="K21" s="9"/>
      <c r="L21" s="9"/>
      <c r="M21" s="9"/>
      <c r="N21" s="9"/>
      <c r="O21" s="9"/>
      <c r="P21" s="9"/>
      <c r="Q21" s="9"/>
      <c r="R21" s="9"/>
      <c r="S21" s="9"/>
      <c r="T21" s="9"/>
      <c r="U21" s="9"/>
      <c r="V21" s="9"/>
      <c r="W21" s="9"/>
      <c r="X21" s="9"/>
      <c r="Y21" s="9"/>
      <c r="Z21" s="9"/>
      <c r="AA21" s="9"/>
    </row>
    <row r="22" spans="1:30" ht="10.5" hidden="1" customHeight="1" x14ac:dyDescent="0.2">
      <c r="A22" s="9"/>
      <c r="B22" s="54"/>
      <c r="C22" s="9"/>
      <c r="D22" s="9"/>
      <c r="E22" s="9"/>
      <c r="F22" s="9"/>
      <c r="G22" s="9"/>
      <c r="H22" s="9"/>
      <c r="I22" s="9"/>
      <c r="J22" s="9"/>
      <c r="K22" s="9"/>
      <c r="L22" s="9"/>
      <c r="M22" s="9"/>
      <c r="N22" s="9"/>
      <c r="O22" s="9"/>
      <c r="P22" s="9"/>
      <c r="Q22" s="9"/>
      <c r="R22" s="9"/>
      <c r="S22" s="9"/>
      <c r="T22" s="9"/>
      <c r="U22" s="9"/>
      <c r="V22" s="9"/>
      <c r="W22" s="9"/>
      <c r="X22" s="9"/>
      <c r="Y22" s="9"/>
      <c r="Z22" s="9"/>
      <c r="AA22" s="9"/>
    </row>
    <row r="23" spans="1:30" ht="10.5" hidden="1" customHeight="1" x14ac:dyDescent="0.2">
      <c r="A23" s="9"/>
      <c r="B23" s="54"/>
      <c r="C23" s="9"/>
      <c r="D23" s="9"/>
      <c r="E23" s="9"/>
      <c r="F23" s="9"/>
      <c r="G23" s="9"/>
      <c r="H23" s="9"/>
      <c r="I23" s="9"/>
      <c r="J23" s="9"/>
      <c r="K23" s="9"/>
      <c r="L23" s="9"/>
      <c r="M23" s="9"/>
      <c r="N23" s="9"/>
      <c r="O23" s="9"/>
      <c r="P23" s="9"/>
      <c r="Q23" s="9"/>
      <c r="R23" s="9"/>
      <c r="S23" s="9"/>
      <c r="T23" s="9"/>
      <c r="U23" s="9"/>
      <c r="V23" s="9"/>
      <c r="W23" s="9"/>
      <c r="X23" s="9"/>
      <c r="Y23" s="9"/>
      <c r="Z23" s="9"/>
      <c r="AA23" s="9"/>
    </row>
    <row r="24" spans="1:30" ht="10.5" hidden="1" customHeight="1" x14ac:dyDescent="0.2">
      <c r="A24" s="9"/>
      <c r="B24" s="54"/>
      <c r="C24" s="9"/>
      <c r="D24" s="9"/>
      <c r="E24" s="9"/>
      <c r="F24" s="9"/>
      <c r="G24" s="9"/>
      <c r="H24" s="9"/>
      <c r="I24" s="9"/>
      <c r="J24" s="9"/>
      <c r="K24" s="9"/>
      <c r="L24" s="9"/>
      <c r="M24" s="9"/>
      <c r="N24" s="9"/>
      <c r="O24" s="9"/>
      <c r="P24" s="9"/>
      <c r="Q24" s="9"/>
      <c r="R24" s="9"/>
      <c r="S24" s="9"/>
      <c r="T24" s="9"/>
      <c r="U24" s="9"/>
      <c r="V24" s="9"/>
      <c r="W24" s="9"/>
      <c r="X24" s="9"/>
      <c r="Y24" s="9"/>
      <c r="Z24" s="9"/>
      <c r="AA24" s="9"/>
    </row>
    <row r="25" spans="1:30" ht="10.5" hidden="1" customHeight="1" x14ac:dyDescent="0.2">
      <c r="A25" s="9"/>
      <c r="B25" s="54"/>
      <c r="C25" s="9"/>
      <c r="D25" s="9"/>
      <c r="E25" s="9"/>
      <c r="F25" s="9"/>
      <c r="G25" s="9"/>
      <c r="H25" s="9"/>
      <c r="I25" s="9"/>
      <c r="J25" s="9"/>
      <c r="K25" s="9"/>
      <c r="L25" s="9"/>
      <c r="M25" s="9"/>
      <c r="N25" s="9"/>
      <c r="O25" s="9"/>
      <c r="P25" s="9"/>
      <c r="Q25" s="9"/>
      <c r="R25" s="9"/>
      <c r="S25" s="9"/>
      <c r="T25" s="9"/>
      <c r="U25" s="9"/>
      <c r="V25" s="9"/>
      <c r="W25" s="9"/>
      <c r="X25" s="9"/>
      <c r="Y25" s="9"/>
      <c r="Z25" s="9"/>
      <c r="AA25" s="9"/>
    </row>
    <row r="26" spans="1:30" ht="10.5" hidden="1" customHeight="1" x14ac:dyDescent="0.2">
      <c r="A26" s="9"/>
      <c r="B26" s="54"/>
      <c r="C26" s="9"/>
      <c r="D26" s="9"/>
      <c r="E26" s="9"/>
      <c r="F26" s="9"/>
      <c r="G26" s="9"/>
      <c r="H26" s="9"/>
      <c r="I26" s="9"/>
      <c r="J26" s="9"/>
      <c r="K26" s="9"/>
      <c r="L26" s="9"/>
      <c r="M26" s="9"/>
      <c r="N26" s="9"/>
      <c r="O26" s="9"/>
      <c r="P26" s="9"/>
      <c r="Q26" s="9"/>
      <c r="R26" s="9"/>
      <c r="S26" s="9"/>
      <c r="T26" s="9"/>
      <c r="U26" s="9"/>
      <c r="V26" s="9"/>
      <c r="W26" s="9"/>
      <c r="X26" s="9"/>
      <c r="Y26" s="9"/>
      <c r="Z26" s="9"/>
      <c r="AA26" s="9"/>
    </row>
    <row r="27" spans="1:30" ht="10.5" hidden="1" customHeight="1" x14ac:dyDescent="0.2">
      <c r="A27" s="9"/>
      <c r="B27" s="54"/>
      <c r="C27" s="9"/>
      <c r="D27" s="9"/>
      <c r="E27" s="9"/>
      <c r="F27" s="9"/>
      <c r="G27" s="9"/>
      <c r="H27" s="9"/>
      <c r="I27" s="9"/>
      <c r="J27" s="9"/>
      <c r="K27" s="9"/>
      <c r="L27" s="9"/>
      <c r="M27" s="9"/>
      <c r="N27" s="9"/>
      <c r="O27" s="9"/>
      <c r="P27" s="9"/>
      <c r="Q27" s="9"/>
      <c r="R27" s="9"/>
      <c r="S27" s="9"/>
      <c r="T27" s="9"/>
      <c r="U27" s="9"/>
      <c r="V27" s="9"/>
      <c r="W27" s="9"/>
      <c r="X27" s="9"/>
      <c r="Y27" s="9"/>
      <c r="Z27" s="9"/>
      <c r="AA27" s="9"/>
    </row>
    <row r="28" spans="1:30" ht="10.5" hidden="1" customHeight="1" x14ac:dyDescent="0.2">
      <c r="A28" s="9"/>
      <c r="B28" s="54"/>
      <c r="C28" s="9"/>
      <c r="D28" s="9"/>
      <c r="E28" s="9"/>
      <c r="F28" s="9"/>
      <c r="G28" s="9"/>
      <c r="H28" s="9"/>
      <c r="I28" s="9"/>
      <c r="J28" s="9"/>
      <c r="K28" s="9"/>
      <c r="L28" s="9"/>
      <c r="M28" s="9"/>
      <c r="N28" s="9"/>
      <c r="O28" s="9"/>
      <c r="P28" s="9"/>
      <c r="Q28" s="9"/>
      <c r="R28" s="9"/>
      <c r="S28" s="9"/>
      <c r="T28" s="9"/>
      <c r="U28" s="9"/>
      <c r="V28" s="9"/>
      <c r="W28" s="9"/>
      <c r="X28" s="9"/>
      <c r="Y28" s="9"/>
      <c r="Z28" s="9"/>
      <c r="AA28" s="9"/>
    </row>
    <row r="29" spans="1:30" ht="10.5" hidden="1" customHeight="1" x14ac:dyDescent="0.2">
      <c r="A29" s="9"/>
      <c r="B29" s="54"/>
      <c r="C29" s="9"/>
      <c r="D29" s="9"/>
      <c r="E29" s="9"/>
      <c r="F29" s="9"/>
      <c r="G29" s="9"/>
      <c r="H29" s="9"/>
      <c r="I29" s="9"/>
      <c r="J29" s="9"/>
      <c r="K29" s="9"/>
      <c r="L29" s="9"/>
      <c r="M29" s="9"/>
      <c r="N29" s="9"/>
      <c r="O29" s="9"/>
      <c r="P29" s="9"/>
      <c r="Q29" s="9"/>
      <c r="R29" s="9"/>
      <c r="S29" s="9"/>
      <c r="T29" s="9"/>
      <c r="U29" s="9"/>
      <c r="V29" s="9"/>
      <c r="W29" s="9"/>
      <c r="X29" s="9"/>
      <c r="Y29" s="9"/>
      <c r="Z29" s="9"/>
      <c r="AA29" s="9"/>
    </row>
    <row r="30" spans="1:30" ht="10.5" hidden="1" customHeight="1" x14ac:dyDescent="0.2">
      <c r="A30" s="9"/>
      <c r="B30" s="54"/>
      <c r="C30" s="9"/>
      <c r="D30" s="9"/>
      <c r="E30" s="9"/>
      <c r="F30" s="9"/>
      <c r="G30" s="9"/>
      <c r="H30" s="9"/>
      <c r="I30" s="9"/>
      <c r="J30" s="9"/>
      <c r="K30" s="9"/>
      <c r="L30" s="9"/>
      <c r="M30" s="9"/>
      <c r="N30" s="9"/>
      <c r="O30" s="9"/>
      <c r="P30" s="9"/>
      <c r="Q30" s="9"/>
      <c r="R30" s="9"/>
      <c r="S30" s="9"/>
      <c r="T30" s="9"/>
      <c r="U30" s="9"/>
      <c r="V30" s="9"/>
      <c r="W30" s="9"/>
      <c r="X30" s="9"/>
      <c r="Y30" s="9"/>
      <c r="Z30" s="9"/>
      <c r="AA30" s="9"/>
    </row>
    <row r="31" spans="1:30" ht="10.5" hidden="1" customHeight="1" x14ac:dyDescent="0.2">
      <c r="A31" s="9"/>
      <c r="B31" s="54"/>
      <c r="C31" s="9"/>
      <c r="D31" s="9"/>
      <c r="E31" s="9"/>
      <c r="F31" s="9"/>
      <c r="G31" s="9"/>
      <c r="H31" s="9"/>
      <c r="I31" s="9"/>
      <c r="J31" s="9"/>
      <c r="K31" s="9"/>
      <c r="L31" s="9"/>
      <c r="M31" s="9"/>
      <c r="N31" s="9"/>
      <c r="O31" s="9"/>
      <c r="P31" s="9"/>
      <c r="Q31" s="9"/>
      <c r="R31" s="9"/>
      <c r="S31" s="9"/>
      <c r="T31" s="9"/>
      <c r="U31" s="9"/>
      <c r="V31" s="9"/>
      <c r="W31" s="9"/>
      <c r="X31" s="9"/>
      <c r="Y31" s="9"/>
      <c r="Z31" s="9"/>
      <c r="AA31" s="9"/>
    </row>
    <row r="32" spans="1:30" ht="10.5" hidden="1" customHeight="1" x14ac:dyDescent="0.2">
      <c r="A32" s="9"/>
      <c r="B32" s="54"/>
      <c r="C32" s="9"/>
      <c r="D32" s="9"/>
      <c r="E32" s="9"/>
      <c r="F32" s="9"/>
      <c r="G32" s="9"/>
      <c r="H32" s="9"/>
      <c r="I32" s="9"/>
      <c r="J32" s="9"/>
      <c r="K32" s="9"/>
      <c r="L32" s="9"/>
      <c r="M32" s="9"/>
      <c r="N32" s="9"/>
      <c r="O32" s="9"/>
      <c r="P32" s="9"/>
      <c r="Q32" s="9"/>
      <c r="R32" s="9"/>
      <c r="S32" s="9"/>
      <c r="T32" s="9"/>
      <c r="U32" s="9"/>
      <c r="V32" s="9"/>
      <c r="W32" s="9"/>
      <c r="X32" s="9"/>
      <c r="Y32" s="9"/>
      <c r="Z32" s="9"/>
      <c r="AA32" s="9"/>
    </row>
    <row r="33" spans="1:27" ht="10.5" hidden="1" customHeight="1" x14ac:dyDescent="0.2">
      <c r="A33" s="9"/>
      <c r="B33" s="54"/>
      <c r="C33" s="9"/>
      <c r="D33" s="9"/>
      <c r="E33" s="9"/>
      <c r="F33" s="9"/>
      <c r="G33" s="9"/>
      <c r="H33" s="9"/>
      <c r="I33" s="9"/>
      <c r="J33" s="9"/>
      <c r="K33" s="9"/>
      <c r="L33" s="9"/>
      <c r="M33" s="9"/>
      <c r="N33" s="9"/>
      <c r="O33" s="9"/>
      <c r="P33" s="9"/>
      <c r="Q33" s="9"/>
      <c r="R33" s="9"/>
      <c r="S33" s="9"/>
      <c r="T33" s="9"/>
      <c r="U33" s="9"/>
      <c r="V33" s="9"/>
      <c r="W33" s="9"/>
      <c r="X33" s="9"/>
      <c r="Y33" s="9"/>
      <c r="Z33" s="9"/>
      <c r="AA33" s="9"/>
    </row>
    <row r="34" spans="1:27" ht="10.5" hidden="1" customHeight="1" x14ac:dyDescent="0.2">
      <c r="A34" s="9"/>
      <c r="B34" s="54"/>
      <c r="C34" s="9"/>
      <c r="D34" s="9"/>
      <c r="E34" s="9"/>
      <c r="F34" s="9"/>
      <c r="G34" s="9"/>
      <c r="H34" s="9"/>
      <c r="I34" s="9"/>
      <c r="J34" s="9"/>
      <c r="K34" s="9"/>
      <c r="L34" s="9"/>
      <c r="M34" s="9"/>
      <c r="N34" s="9"/>
      <c r="O34" s="9"/>
      <c r="P34" s="9"/>
      <c r="Q34" s="9"/>
      <c r="R34" s="9"/>
      <c r="S34" s="9"/>
      <c r="T34" s="9"/>
      <c r="U34" s="9"/>
      <c r="V34" s="9"/>
      <c r="W34" s="9"/>
      <c r="X34" s="9"/>
      <c r="Y34" s="9"/>
      <c r="Z34" s="9"/>
      <c r="AA34" s="9"/>
    </row>
    <row r="35" spans="1:27" ht="10.5" hidden="1" customHeight="1" x14ac:dyDescent="0.2">
      <c r="A35" s="9"/>
      <c r="B35" s="54"/>
      <c r="C35" s="9"/>
      <c r="D35" s="9"/>
      <c r="E35" s="9"/>
      <c r="F35" s="9"/>
      <c r="G35" s="9"/>
      <c r="H35" s="9"/>
      <c r="I35" s="9"/>
      <c r="J35" s="9"/>
      <c r="K35" s="9"/>
      <c r="L35" s="9"/>
      <c r="M35" s="9"/>
      <c r="N35" s="9"/>
      <c r="O35" s="9"/>
      <c r="P35" s="9"/>
      <c r="Q35" s="9"/>
      <c r="R35" s="9"/>
      <c r="S35" s="9"/>
      <c r="T35" s="9"/>
      <c r="U35" s="9"/>
      <c r="V35" s="9"/>
      <c r="W35" s="9"/>
      <c r="X35" s="9"/>
      <c r="Y35" s="9"/>
      <c r="Z35" s="9"/>
      <c r="AA35" s="9"/>
    </row>
    <row r="36" spans="1:27" ht="10.5" hidden="1" customHeight="1" x14ac:dyDescent="0.2">
      <c r="A36" s="9"/>
      <c r="B36" s="54"/>
      <c r="C36" s="9"/>
      <c r="D36" s="9"/>
      <c r="E36" s="9"/>
      <c r="F36" s="9"/>
      <c r="G36" s="9"/>
      <c r="H36" s="9"/>
      <c r="I36" s="9"/>
      <c r="J36" s="9"/>
      <c r="K36" s="9"/>
      <c r="L36" s="9"/>
      <c r="M36" s="9"/>
      <c r="N36" s="9"/>
      <c r="O36" s="9"/>
      <c r="P36" s="9"/>
      <c r="Q36" s="9"/>
      <c r="R36" s="9"/>
      <c r="S36" s="9"/>
      <c r="T36" s="9"/>
      <c r="U36" s="9"/>
      <c r="V36" s="9"/>
      <c r="W36" s="9"/>
      <c r="X36" s="9"/>
      <c r="Y36" s="9"/>
      <c r="Z36" s="9"/>
      <c r="AA36" s="9"/>
    </row>
    <row r="37" spans="1:27" ht="10.5" hidden="1" customHeight="1" x14ac:dyDescent="0.2">
      <c r="A37" s="9"/>
      <c r="B37" s="54"/>
      <c r="C37" s="9"/>
      <c r="D37" s="9"/>
      <c r="E37" s="9"/>
      <c r="F37" s="9"/>
      <c r="G37" s="9"/>
      <c r="H37" s="9"/>
      <c r="I37" s="9"/>
      <c r="J37" s="9"/>
      <c r="K37" s="9"/>
      <c r="L37" s="9"/>
      <c r="M37" s="9"/>
      <c r="N37" s="9"/>
      <c r="O37" s="9"/>
      <c r="P37" s="9"/>
      <c r="Q37" s="9"/>
      <c r="R37" s="9"/>
      <c r="S37" s="9"/>
      <c r="T37" s="9"/>
      <c r="U37" s="9"/>
      <c r="V37" s="9"/>
      <c r="W37" s="9"/>
      <c r="X37" s="9"/>
      <c r="Y37" s="9"/>
      <c r="Z37" s="9"/>
      <c r="AA37" s="9"/>
    </row>
    <row r="38" spans="1:27" ht="10.5" hidden="1" customHeight="1" x14ac:dyDescent="0.2">
      <c r="A38" s="9"/>
      <c r="B38" s="54"/>
      <c r="C38" s="9"/>
      <c r="D38" s="9"/>
      <c r="E38" s="9"/>
      <c r="F38" s="9"/>
      <c r="G38" s="9"/>
      <c r="H38" s="9"/>
      <c r="I38" s="9"/>
      <c r="J38" s="9"/>
      <c r="K38" s="9"/>
      <c r="L38" s="9"/>
      <c r="M38" s="9"/>
      <c r="N38" s="9"/>
      <c r="O38" s="9"/>
      <c r="P38" s="9"/>
      <c r="Q38" s="9"/>
      <c r="R38" s="9"/>
      <c r="S38" s="9"/>
      <c r="T38" s="9"/>
      <c r="U38" s="9"/>
      <c r="V38" s="9"/>
      <c r="W38" s="9"/>
      <c r="X38" s="9"/>
      <c r="Y38" s="9"/>
      <c r="Z38" s="9"/>
      <c r="AA38" s="9"/>
    </row>
    <row r="39" spans="1:27" ht="10.5" hidden="1" customHeight="1" x14ac:dyDescent="0.2">
      <c r="A39" s="9"/>
      <c r="B39" s="54"/>
      <c r="C39" s="9"/>
      <c r="D39" s="9"/>
      <c r="E39" s="9"/>
      <c r="F39" s="9"/>
      <c r="G39" s="9"/>
      <c r="H39" s="9"/>
      <c r="I39" s="9"/>
      <c r="J39" s="9"/>
      <c r="K39" s="9"/>
      <c r="L39" s="9"/>
      <c r="M39" s="9"/>
      <c r="N39" s="9"/>
      <c r="O39" s="9"/>
      <c r="P39" s="9"/>
      <c r="Q39" s="9"/>
      <c r="R39" s="9"/>
      <c r="S39" s="9"/>
      <c r="T39" s="9"/>
      <c r="U39" s="9"/>
      <c r="V39" s="9"/>
      <c r="W39" s="9"/>
      <c r="X39" s="9"/>
      <c r="Y39" s="9"/>
      <c r="Z39" s="9"/>
      <c r="AA39" s="9"/>
    </row>
    <row r="40" spans="1:27" ht="10.5" hidden="1" customHeight="1" x14ac:dyDescent="0.2">
      <c r="A40" s="9"/>
      <c r="B40" s="54"/>
      <c r="C40" s="9"/>
      <c r="D40" s="9"/>
      <c r="E40" s="9"/>
      <c r="F40" s="9"/>
      <c r="G40" s="9"/>
      <c r="H40" s="9"/>
      <c r="I40" s="9"/>
      <c r="J40" s="9"/>
      <c r="K40" s="9"/>
      <c r="L40" s="9"/>
      <c r="M40" s="9"/>
      <c r="N40" s="9"/>
      <c r="O40" s="9"/>
      <c r="P40" s="9"/>
      <c r="Q40" s="9"/>
      <c r="R40" s="9"/>
      <c r="S40" s="9"/>
      <c r="T40" s="9"/>
      <c r="U40" s="9"/>
      <c r="V40" s="9"/>
      <c r="W40" s="9"/>
      <c r="X40" s="9"/>
      <c r="Y40" s="9"/>
      <c r="Z40" s="9"/>
      <c r="AA40" s="9"/>
    </row>
    <row r="41" spans="1:27" ht="10.5" hidden="1" customHeight="1" x14ac:dyDescent="0.2">
      <c r="A41" s="9"/>
      <c r="B41" s="54"/>
      <c r="C41" s="9"/>
      <c r="D41" s="9"/>
      <c r="E41" s="9"/>
      <c r="F41" s="9"/>
      <c r="G41" s="9"/>
      <c r="H41" s="9"/>
      <c r="I41" s="9"/>
      <c r="J41" s="9"/>
      <c r="K41" s="9"/>
      <c r="L41" s="9"/>
      <c r="M41" s="9"/>
      <c r="N41" s="9"/>
      <c r="O41" s="9"/>
      <c r="P41" s="9"/>
      <c r="Q41" s="9"/>
      <c r="R41" s="9"/>
      <c r="S41" s="9"/>
      <c r="T41" s="9"/>
      <c r="U41" s="9"/>
      <c r="V41" s="9"/>
      <c r="W41" s="9"/>
      <c r="X41" s="9"/>
      <c r="Y41" s="9"/>
      <c r="Z41" s="9"/>
      <c r="AA41" s="9"/>
    </row>
    <row r="42" spans="1:27" ht="10.5" hidden="1" customHeight="1" x14ac:dyDescent="0.2">
      <c r="A42" s="9"/>
      <c r="B42" s="54"/>
      <c r="C42" s="9"/>
      <c r="D42" s="9"/>
      <c r="E42" s="9"/>
      <c r="F42" s="9"/>
      <c r="G42" s="9"/>
      <c r="H42" s="9"/>
      <c r="I42" s="9"/>
      <c r="J42" s="9"/>
      <c r="K42" s="9"/>
      <c r="L42" s="9"/>
      <c r="M42" s="9"/>
      <c r="N42" s="9"/>
      <c r="O42" s="9"/>
      <c r="P42" s="9"/>
      <c r="Q42" s="9"/>
      <c r="R42" s="9"/>
      <c r="S42" s="9"/>
      <c r="T42" s="9"/>
      <c r="U42" s="9"/>
      <c r="V42" s="9"/>
      <c r="W42" s="9"/>
      <c r="X42" s="9"/>
      <c r="Y42" s="9"/>
      <c r="Z42" s="9"/>
      <c r="AA42" s="9"/>
    </row>
    <row r="43" spans="1:27" ht="10.5" hidden="1" customHeight="1" x14ac:dyDescent="0.2">
      <c r="A43" s="9"/>
      <c r="B43" s="54"/>
      <c r="C43" s="9"/>
      <c r="D43" s="9"/>
      <c r="E43" s="9"/>
      <c r="F43" s="9"/>
      <c r="G43" s="9"/>
      <c r="H43" s="9"/>
      <c r="I43" s="9"/>
      <c r="J43" s="9"/>
      <c r="K43" s="9"/>
      <c r="L43" s="9"/>
      <c r="M43" s="9"/>
      <c r="N43" s="9"/>
      <c r="O43" s="9"/>
      <c r="P43" s="9"/>
      <c r="Q43" s="9"/>
      <c r="R43" s="9"/>
      <c r="S43" s="9"/>
      <c r="T43" s="9"/>
      <c r="U43" s="9"/>
      <c r="V43" s="9"/>
      <c r="W43" s="9"/>
      <c r="X43" s="9"/>
      <c r="Y43" s="9"/>
      <c r="Z43" s="9"/>
      <c r="AA43" s="9"/>
    </row>
    <row r="44" spans="1:27" ht="10.5" hidden="1" customHeight="1" x14ac:dyDescent="0.2">
      <c r="A44" s="9"/>
      <c r="B44" s="54"/>
      <c r="C44" s="9"/>
      <c r="D44" s="9"/>
      <c r="E44" s="9"/>
      <c r="F44" s="9"/>
      <c r="G44" s="9"/>
      <c r="H44" s="9"/>
      <c r="I44" s="9"/>
      <c r="J44" s="9"/>
      <c r="K44" s="9"/>
      <c r="L44" s="9"/>
      <c r="M44" s="9"/>
      <c r="N44" s="9"/>
      <c r="O44" s="9"/>
      <c r="P44" s="9"/>
      <c r="Q44" s="9"/>
      <c r="R44" s="9"/>
      <c r="S44" s="9"/>
      <c r="T44" s="9"/>
      <c r="U44" s="9"/>
      <c r="V44" s="9"/>
      <c r="W44" s="9"/>
      <c r="X44" s="9"/>
      <c r="Y44" s="9"/>
      <c r="Z44" s="9"/>
      <c r="AA44" s="9"/>
    </row>
    <row r="45" spans="1:27" ht="10.5" hidden="1" customHeight="1" x14ac:dyDescent="0.2">
      <c r="A45" s="9"/>
      <c r="B45" s="54"/>
      <c r="C45" s="9"/>
      <c r="D45" s="9"/>
      <c r="E45" s="9"/>
      <c r="F45" s="9"/>
      <c r="G45" s="9"/>
      <c r="H45" s="9"/>
      <c r="I45" s="9"/>
      <c r="J45" s="9"/>
      <c r="K45" s="9"/>
      <c r="L45" s="9"/>
      <c r="M45" s="9"/>
      <c r="N45" s="9"/>
      <c r="O45" s="9"/>
      <c r="P45" s="9"/>
      <c r="Q45" s="9"/>
      <c r="R45" s="9"/>
      <c r="S45" s="9"/>
      <c r="T45" s="9"/>
      <c r="U45" s="9"/>
      <c r="V45" s="9"/>
      <c r="W45" s="9"/>
      <c r="X45" s="9"/>
      <c r="Y45" s="9"/>
      <c r="Z45" s="9"/>
      <c r="AA45" s="9"/>
    </row>
    <row r="46" spans="1:27" ht="10.5" hidden="1" customHeight="1" x14ac:dyDescent="0.2">
      <c r="A46" s="9"/>
      <c r="B46" s="54"/>
      <c r="C46" s="9"/>
      <c r="D46" s="9"/>
      <c r="E46" s="9"/>
      <c r="F46" s="9"/>
      <c r="G46" s="9"/>
      <c r="H46" s="9"/>
      <c r="I46" s="9"/>
      <c r="J46" s="9"/>
      <c r="K46" s="9"/>
      <c r="L46" s="9"/>
      <c r="M46" s="9"/>
      <c r="N46" s="9"/>
      <c r="O46" s="9"/>
      <c r="P46" s="9"/>
      <c r="Q46" s="9"/>
      <c r="R46" s="9"/>
      <c r="S46" s="9"/>
      <c r="T46" s="9"/>
      <c r="U46" s="9"/>
      <c r="V46" s="9"/>
      <c r="W46" s="9"/>
      <c r="X46" s="9"/>
      <c r="Y46" s="9"/>
      <c r="Z46" s="9"/>
      <c r="AA46" s="9"/>
    </row>
    <row r="47" spans="1:27" ht="10.5" hidden="1" customHeight="1" x14ac:dyDescent="0.2">
      <c r="A47" s="9"/>
      <c r="B47" s="54"/>
      <c r="C47" s="9"/>
      <c r="D47" s="9"/>
      <c r="E47" s="9"/>
      <c r="F47" s="9"/>
      <c r="G47" s="9"/>
      <c r="H47" s="9"/>
      <c r="I47" s="9"/>
      <c r="J47" s="9"/>
      <c r="K47" s="9"/>
      <c r="L47" s="9"/>
      <c r="M47" s="9"/>
      <c r="N47" s="9"/>
      <c r="O47" s="9"/>
      <c r="P47" s="9"/>
      <c r="Q47" s="9"/>
      <c r="R47" s="9"/>
      <c r="S47" s="9"/>
      <c r="T47" s="9"/>
      <c r="U47" s="9"/>
      <c r="V47" s="9"/>
      <c r="W47" s="9"/>
      <c r="X47" s="9"/>
      <c r="Y47" s="9"/>
      <c r="Z47" s="9"/>
      <c r="AA47" s="9"/>
    </row>
    <row r="48" spans="1:27" ht="10.5" hidden="1" customHeight="1" x14ac:dyDescent="0.2">
      <c r="A48" s="9"/>
      <c r="B48" s="54"/>
      <c r="C48" s="9"/>
      <c r="D48" s="9"/>
      <c r="E48" s="9"/>
      <c r="F48" s="9"/>
      <c r="G48" s="9"/>
      <c r="H48" s="9"/>
      <c r="I48" s="9"/>
      <c r="J48" s="9"/>
      <c r="K48" s="9"/>
      <c r="L48" s="9"/>
      <c r="M48" s="9"/>
      <c r="N48" s="9"/>
      <c r="O48" s="9"/>
      <c r="P48" s="9"/>
      <c r="Q48" s="9"/>
      <c r="R48" s="9"/>
      <c r="S48" s="9"/>
      <c r="T48" s="9"/>
      <c r="U48" s="9"/>
      <c r="V48" s="9"/>
      <c r="W48" s="9"/>
      <c r="X48" s="9"/>
      <c r="Y48" s="9"/>
      <c r="Z48" s="9"/>
      <c r="AA48" s="9"/>
    </row>
    <row r="49" spans="1:30" ht="10.5" hidden="1" customHeight="1" x14ac:dyDescent="0.2">
      <c r="A49" s="9"/>
      <c r="B49" s="54"/>
      <c r="C49" s="9"/>
      <c r="D49" s="9"/>
      <c r="E49" s="9"/>
      <c r="F49" s="9"/>
      <c r="G49" s="9"/>
      <c r="H49" s="9"/>
      <c r="I49" s="9"/>
      <c r="J49" s="9"/>
      <c r="K49" s="9"/>
      <c r="L49" s="9"/>
      <c r="M49" s="9"/>
      <c r="N49" s="9"/>
      <c r="O49" s="9"/>
      <c r="P49" s="9"/>
      <c r="Q49" s="9"/>
      <c r="R49" s="9"/>
      <c r="S49" s="9"/>
      <c r="T49" s="9"/>
      <c r="U49" s="9"/>
      <c r="V49" s="9"/>
      <c r="W49" s="9"/>
      <c r="X49" s="9"/>
      <c r="Y49" s="9"/>
      <c r="Z49" s="9"/>
      <c r="AA49" s="9"/>
    </row>
    <row r="50" spans="1:30" ht="10.5" hidden="1" customHeight="1" x14ac:dyDescent="0.2">
      <c r="A50" s="9"/>
      <c r="B50" s="54"/>
      <c r="C50" s="9"/>
      <c r="D50" s="9"/>
      <c r="E50" s="9"/>
      <c r="F50" s="9"/>
      <c r="G50" s="9"/>
      <c r="H50" s="9"/>
      <c r="I50" s="9"/>
      <c r="J50" s="9"/>
      <c r="K50" s="9"/>
      <c r="L50" s="9"/>
      <c r="M50" s="9"/>
      <c r="N50" s="9"/>
      <c r="O50" s="9"/>
      <c r="P50" s="9"/>
      <c r="Q50" s="9"/>
      <c r="R50" s="9"/>
      <c r="S50" s="9"/>
      <c r="T50" s="9"/>
      <c r="U50" s="9"/>
      <c r="V50" s="9"/>
      <c r="W50" s="9"/>
      <c r="X50" s="9"/>
      <c r="Y50" s="9"/>
      <c r="Z50" s="9"/>
      <c r="AA50" s="9"/>
    </row>
    <row r="51" spans="1:30" ht="10.5" customHeight="1" x14ac:dyDescent="0.2">
      <c r="A51" s="9"/>
      <c r="B51" s="54"/>
      <c r="C51" s="9"/>
      <c r="D51" s="9"/>
      <c r="E51" s="9"/>
      <c r="F51" s="9"/>
      <c r="G51" s="9"/>
      <c r="H51" s="9"/>
      <c r="I51" s="9"/>
      <c r="J51" s="9"/>
      <c r="K51" s="9"/>
      <c r="L51" s="9"/>
      <c r="M51" s="9"/>
      <c r="N51" s="9"/>
      <c r="O51" s="9"/>
      <c r="P51" s="9"/>
      <c r="Q51" s="9"/>
      <c r="R51" s="9"/>
      <c r="S51" s="9"/>
      <c r="T51" s="9"/>
      <c r="U51" s="9"/>
      <c r="V51" s="9"/>
      <c r="W51" s="9"/>
      <c r="X51" s="9"/>
      <c r="Y51" s="9"/>
      <c r="Z51" s="9"/>
      <c r="AA51" s="9"/>
    </row>
    <row r="52" spans="1:30" s="104" customFormat="1" ht="36" customHeight="1" x14ac:dyDescent="0.2">
      <c r="A52" s="37" t="s">
        <v>41</v>
      </c>
      <c r="B52" s="1015" t="s">
        <v>236</v>
      </c>
      <c r="C52" s="1015"/>
      <c r="D52" s="1015"/>
      <c r="E52" s="1015"/>
      <c r="F52" s="1015"/>
      <c r="G52" s="1015"/>
      <c r="H52" s="1015"/>
      <c r="I52" s="1015"/>
      <c r="J52" s="1015"/>
      <c r="K52" s="1015"/>
      <c r="L52" s="1015"/>
      <c r="M52" s="1015"/>
      <c r="N52" s="1015"/>
      <c r="O52" s="1015"/>
      <c r="P52" s="1015"/>
      <c r="Q52" s="1015"/>
      <c r="R52" s="1015"/>
      <c r="S52" s="1015"/>
      <c r="T52" s="1015"/>
      <c r="U52" s="1015"/>
      <c r="V52" s="1015"/>
      <c r="W52" s="1015"/>
      <c r="X52" s="1015"/>
      <c r="Y52" s="1015"/>
      <c r="Z52" s="1015"/>
      <c r="AA52" s="1015"/>
      <c r="AB52" s="1015"/>
      <c r="AC52" s="1015"/>
      <c r="AD52" s="1015"/>
    </row>
    <row r="53" spans="1:30" s="104" customFormat="1" ht="10.5" customHeight="1" x14ac:dyDescent="0.2">
      <c r="A53" s="9"/>
      <c r="B53" s="9"/>
      <c r="C53" s="9"/>
      <c r="D53" s="9"/>
      <c r="E53" s="9"/>
      <c r="F53" s="9"/>
      <c r="G53" s="9"/>
      <c r="H53" s="9"/>
      <c r="I53" s="9"/>
      <c r="J53" s="9"/>
      <c r="K53" s="9"/>
      <c r="L53" s="9"/>
      <c r="M53" s="9"/>
      <c r="N53" s="9"/>
      <c r="O53" s="9"/>
      <c r="P53" s="9"/>
      <c r="Q53" s="9"/>
      <c r="R53" s="9"/>
      <c r="S53" s="9"/>
      <c r="T53" s="9"/>
      <c r="U53" s="9"/>
      <c r="V53" s="9"/>
      <c r="W53" s="9"/>
      <c r="X53" s="9"/>
      <c r="Y53" s="9"/>
      <c r="Z53" s="9"/>
      <c r="AA53" s="9"/>
      <c r="AD53" s="274"/>
    </row>
    <row r="54" spans="1:30" s="104" customFormat="1" ht="35.25" customHeight="1" x14ac:dyDescent="0.2">
      <c r="A54" s="911" t="s">
        <v>3</v>
      </c>
      <c r="B54" s="911" t="s">
        <v>4</v>
      </c>
      <c r="C54" s="911" t="s">
        <v>5</v>
      </c>
      <c r="D54" s="913" t="s">
        <v>6</v>
      </c>
      <c r="E54" s="913" t="s">
        <v>7</v>
      </c>
      <c r="F54" s="911" t="s">
        <v>8</v>
      </c>
      <c r="G54" s="911" t="s">
        <v>9</v>
      </c>
      <c r="H54" s="911" t="s">
        <v>10</v>
      </c>
      <c r="I54" s="911" t="s">
        <v>11</v>
      </c>
      <c r="J54" s="915" t="s">
        <v>12</v>
      </c>
      <c r="K54" s="1009"/>
      <c r="L54" s="1009"/>
      <c r="M54" s="1039"/>
      <c r="N54" s="918" t="s">
        <v>13</v>
      </c>
      <c r="O54" s="1040"/>
      <c r="P54" s="911" t="s">
        <v>14</v>
      </c>
      <c r="Q54" s="911" t="s">
        <v>15</v>
      </c>
      <c r="R54" s="922" t="s">
        <v>16</v>
      </c>
      <c r="S54" s="1039"/>
      <c r="T54" s="922" t="s">
        <v>17</v>
      </c>
      <c r="U54" s="1009"/>
      <c r="V54" s="1009"/>
      <c r="W54" s="1009"/>
      <c r="X54" s="1009"/>
      <c r="Y54" s="734" t="s">
        <v>1193</v>
      </c>
      <c r="Z54" s="734"/>
      <c r="AA54" s="734"/>
      <c r="AB54" s="734"/>
      <c r="AC54" s="734"/>
      <c r="AD54" s="734"/>
    </row>
    <row r="55" spans="1:30" s="104" customFormat="1" ht="78.75" customHeight="1" x14ac:dyDescent="0.2">
      <c r="A55" s="1035"/>
      <c r="B55" s="1035"/>
      <c r="C55" s="1035"/>
      <c r="D55" s="1035"/>
      <c r="E55" s="1035"/>
      <c r="F55" s="1035"/>
      <c r="G55" s="1035"/>
      <c r="H55" s="1035"/>
      <c r="I55" s="1035"/>
      <c r="J55" s="25" t="s">
        <v>18</v>
      </c>
      <c r="K55" s="25" t="s">
        <v>19</v>
      </c>
      <c r="L55" s="25" t="s">
        <v>20</v>
      </c>
      <c r="M55" s="25" t="s">
        <v>21</v>
      </c>
      <c r="N55" s="1087"/>
      <c r="O55" s="1088"/>
      <c r="P55" s="1035"/>
      <c r="Q55" s="1035"/>
      <c r="R55" s="25" t="s">
        <v>22</v>
      </c>
      <c r="S55" s="25" t="s">
        <v>23</v>
      </c>
      <c r="T55" s="47" t="s">
        <v>24</v>
      </c>
      <c r="U55" s="47" t="s">
        <v>25</v>
      </c>
      <c r="V55" s="12" t="s">
        <v>26</v>
      </c>
      <c r="W55" s="47" t="s">
        <v>27</v>
      </c>
      <c r="X55" s="25" t="s">
        <v>28</v>
      </c>
      <c r="Y55" s="381" t="s">
        <v>18</v>
      </c>
      <c r="Z55" s="382" t="s">
        <v>19</v>
      </c>
      <c r="AA55" s="382" t="s">
        <v>20</v>
      </c>
      <c r="AB55" s="382" t="s">
        <v>21</v>
      </c>
      <c r="AC55" s="381" t="s">
        <v>1195</v>
      </c>
      <c r="AD55" s="455" t="s">
        <v>1332</v>
      </c>
    </row>
    <row r="56" spans="1:30" s="104" customFormat="1" ht="63" customHeight="1" x14ac:dyDescent="0.2">
      <c r="A56" s="834" t="s">
        <v>184</v>
      </c>
      <c r="B56" s="830" t="s">
        <v>203</v>
      </c>
      <c r="C56" s="830" t="s">
        <v>235</v>
      </c>
      <c r="D56" s="830" t="s">
        <v>186</v>
      </c>
      <c r="E56" s="50" t="s">
        <v>204</v>
      </c>
      <c r="F56" s="66">
        <v>7.4999999999999997E-2</v>
      </c>
      <c r="G56" s="50" t="s">
        <v>205</v>
      </c>
      <c r="H56" s="67">
        <v>12</v>
      </c>
      <c r="I56" s="50" t="s">
        <v>68</v>
      </c>
      <c r="J56" s="68">
        <v>0.25</v>
      </c>
      <c r="K56" s="68">
        <v>0.5</v>
      </c>
      <c r="L56" s="68">
        <v>0.75</v>
      </c>
      <c r="M56" s="68">
        <v>1</v>
      </c>
      <c r="N56" s="1118" t="s">
        <v>206</v>
      </c>
      <c r="O56" s="1144"/>
      <c r="P56" s="62">
        <v>1</v>
      </c>
      <c r="Q56" s="50" t="s">
        <v>207</v>
      </c>
      <c r="R56" s="56">
        <v>42767</v>
      </c>
      <c r="S56" s="56">
        <v>43100</v>
      </c>
      <c r="T56" s="63">
        <v>0</v>
      </c>
      <c r="U56" s="63">
        <v>0</v>
      </c>
      <c r="V56" s="63">
        <v>0</v>
      </c>
      <c r="W56" s="63">
        <v>0</v>
      </c>
      <c r="X56" s="830"/>
      <c r="Y56" s="275">
        <v>0.25</v>
      </c>
      <c r="Z56" s="460">
        <v>0.5</v>
      </c>
      <c r="AA56" s="278"/>
      <c r="AB56" s="253"/>
      <c r="AC56" s="405" t="s">
        <v>207</v>
      </c>
      <c r="AD56" s="576" t="s">
        <v>1439</v>
      </c>
    </row>
    <row r="57" spans="1:30" s="104" customFormat="1" ht="78.75" customHeight="1" x14ac:dyDescent="0.2">
      <c r="A57" s="909"/>
      <c r="B57" s="830"/>
      <c r="C57" s="830"/>
      <c r="D57" s="830"/>
      <c r="E57" s="50" t="s">
        <v>208</v>
      </c>
      <c r="F57" s="66">
        <v>7.4999999999999997E-2</v>
      </c>
      <c r="G57" s="50" t="s">
        <v>205</v>
      </c>
      <c r="H57" s="67">
        <v>12</v>
      </c>
      <c r="I57" s="50" t="s">
        <v>68</v>
      </c>
      <c r="J57" s="68">
        <v>0.25</v>
      </c>
      <c r="K57" s="68">
        <v>0.5</v>
      </c>
      <c r="L57" s="68">
        <v>0.75</v>
      </c>
      <c r="M57" s="68">
        <v>1</v>
      </c>
      <c r="N57" s="1118" t="s">
        <v>209</v>
      </c>
      <c r="O57" s="1144"/>
      <c r="P57" s="62">
        <v>1</v>
      </c>
      <c r="Q57" s="50" t="s">
        <v>210</v>
      </c>
      <c r="R57" s="56">
        <v>42767</v>
      </c>
      <c r="S57" s="56">
        <v>43100</v>
      </c>
      <c r="T57" s="63">
        <v>0</v>
      </c>
      <c r="U57" s="63">
        <v>0</v>
      </c>
      <c r="V57" s="63">
        <v>0</v>
      </c>
      <c r="W57" s="63">
        <v>0</v>
      </c>
      <c r="X57" s="1145"/>
      <c r="Y57" s="275">
        <v>0.25</v>
      </c>
      <c r="Z57" s="460">
        <v>0.5</v>
      </c>
      <c r="AA57" s="278"/>
      <c r="AB57" s="253"/>
      <c r="AC57" s="405" t="s">
        <v>210</v>
      </c>
      <c r="AD57" s="576" t="s">
        <v>1439</v>
      </c>
    </row>
    <row r="58" spans="1:30" s="104" customFormat="1" ht="92.25" customHeight="1" x14ac:dyDescent="0.2">
      <c r="A58" s="909"/>
      <c r="B58" s="830"/>
      <c r="C58" s="830"/>
      <c r="D58" s="830"/>
      <c r="E58" s="50" t="s">
        <v>211</v>
      </c>
      <c r="F58" s="66">
        <v>7.4999999999999997E-2</v>
      </c>
      <c r="G58" s="50" t="s">
        <v>205</v>
      </c>
      <c r="H58" s="67">
        <v>12</v>
      </c>
      <c r="I58" s="50" t="s">
        <v>68</v>
      </c>
      <c r="J58" s="68">
        <v>0.25</v>
      </c>
      <c r="K58" s="68">
        <v>0.5</v>
      </c>
      <c r="L58" s="68">
        <v>0.75</v>
      </c>
      <c r="M58" s="68">
        <v>1</v>
      </c>
      <c r="N58" s="1118" t="s">
        <v>212</v>
      </c>
      <c r="O58" s="1144"/>
      <c r="P58" s="62">
        <v>1</v>
      </c>
      <c r="Q58" s="50" t="s">
        <v>213</v>
      </c>
      <c r="R58" s="65">
        <v>42767</v>
      </c>
      <c r="S58" s="65">
        <v>43100</v>
      </c>
      <c r="T58" s="63">
        <v>0</v>
      </c>
      <c r="U58" s="63">
        <v>0</v>
      </c>
      <c r="V58" s="63">
        <v>0</v>
      </c>
      <c r="W58" s="63">
        <v>0</v>
      </c>
      <c r="X58" s="1145"/>
      <c r="Y58" s="275">
        <v>0.25</v>
      </c>
      <c r="Z58" s="460">
        <v>0.5</v>
      </c>
      <c r="AA58" s="278"/>
      <c r="AB58" s="253"/>
      <c r="AC58" s="405" t="s">
        <v>213</v>
      </c>
      <c r="AD58" s="576" t="s">
        <v>1265</v>
      </c>
    </row>
    <row r="59" spans="1:30" s="104" customFormat="1" ht="41.25" customHeight="1" x14ac:dyDescent="0.2">
      <c r="A59" s="909"/>
      <c r="B59" s="834" t="s">
        <v>214</v>
      </c>
      <c r="C59" s="830"/>
      <c r="D59" s="830"/>
      <c r="E59" s="830" t="s">
        <v>215</v>
      </c>
      <c r="F59" s="1032">
        <v>0.1</v>
      </c>
      <c r="G59" s="830" t="s">
        <v>216</v>
      </c>
      <c r="H59" s="1150" t="s">
        <v>217</v>
      </c>
      <c r="I59" s="830" t="s">
        <v>190</v>
      </c>
      <c r="J59" s="1146">
        <v>0.25</v>
      </c>
      <c r="K59" s="1146">
        <v>0.5</v>
      </c>
      <c r="L59" s="1146">
        <v>0.75</v>
      </c>
      <c r="M59" s="1146">
        <v>1</v>
      </c>
      <c r="N59" s="1157" t="s">
        <v>218</v>
      </c>
      <c r="O59" s="1158"/>
      <c r="P59" s="62">
        <v>0.3</v>
      </c>
      <c r="Q59" s="50" t="s">
        <v>219</v>
      </c>
      <c r="R59" s="65">
        <v>42748</v>
      </c>
      <c r="S59" s="65">
        <v>42809</v>
      </c>
      <c r="T59" s="63">
        <v>0</v>
      </c>
      <c r="U59" s="63">
        <v>0</v>
      </c>
      <c r="V59" s="63">
        <v>0</v>
      </c>
      <c r="W59" s="63">
        <v>0</v>
      </c>
      <c r="X59" s="45"/>
      <c r="Y59" s="890">
        <v>0.2</v>
      </c>
      <c r="Z59" s="890">
        <v>0.5</v>
      </c>
      <c r="AA59" s="278"/>
      <c r="AB59" s="253"/>
      <c r="AC59" s="1164" t="s">
        <v>1262</v>
      </c>
      <c r="AD59" s="576" t="s">
        <v>1440</v>
      </c>
    </row>
    <row r="60" spans="1:30" s="104" customFormat="1" ht="47.25" customHeight="1" x14ac:dyDescent="0.2">
      <c r="A60" s="909"/>
      <c r="B60" s="909"/>
      <c r="C60" s="830"/>
      <c r="D60" s="830"/>
      <c r="E60" s="830"/>
      <c r="F60" s="1032"/>
      <c r="G60" s="830"/>
      <c r="H60" s="1150"/>
      <c r="I60" s="830"/>
      <c r="J60" s="1146"/>
      <c r="K60" s="1146"/>
      <c r="L60" s="1146"/>
      <c r="M60" s="1146"/>
      <c r="N60" s="1159"/>
      <c r="O60" s="1160"/>
      <c r="P60" s="62">
        <v>0.3</v>
      </c>
      <c r="Q60" s="50" t="s">
        <v>220</v>
      </c>
      <c r="R60" s="65">
        <v>42795</v>
      </c>
      <c r="S60" s="65">
        <v>42978</v>
      </c>
      <c r="T60" s="63">
        <v>0</v>
      </c>
      <c r="U60" s="63">
        <v>0</v>
      </c>
      <c r="V60" s="63">
        <v>0</v>
      </c>
      <c r="W60" s="63">
        <v>0</v>
      </c>
      <c r="X60" s="125"/>
      <c r="Y60" s="891"/>
      <c r="Z60" s="891"/>
      <c r="AA60" s="278"/>
      <c r="AB60" s="253"/>
      <c r="AC60" s="1165"/>
      <c r="AD60" s="576" t="s">
        <v>1441</v>
      </c>
    </row>
    <row r="61" spans="1:30" s="104" customFormat="1" ht="63" customHeight="1" x14ac:dyDescent="0.2">
      <c r="A61" s="909"/>
      <c r="B61" s="909"/>
      <c r="C61" s="830"/>
      <c r="D61" s="830"/>
      <c r="E61" s="1145"/>
      <c r="F61" s="1145"/>
      <c r="G61" s="1145"/>
      <c r="H61" s="1151"/>
      <c r="I61" s="1145"/>
      <c r="J61" s="1152"/>
      <c r="K61" s="1152"/>
      <c r="L61" s="1152"/>
      <c r="M61" s="1153"/>
      <c r="N61" s="1118" t="s">
        <v>221</v>
      </c>
      <c r="O61" s="1144"/>
      <c r="P61" s="62">
        <v>0.3</v>
      </c>
      <c r="Q61" s="50" t="s">
        <v>222</v>
      </c>
      <c r="R61" s="65">
        <v>42810</v>
      </c>
      <c r="S61" s="65">
        <v>42947</v>
      </c>
      <c r="T61" s="63">
        <v>0</v>
      </c>
      <c r="U61" s="63">
        <v>0</v>
      </c>
      <c r="V61" s="63">
        <v>0</v>
      </c>
      <c r="W61" s="63">
        <v>0</v>
      </c>
      <c r="X61" s="125"/>
      <c r="Y61" s="891"/>
      <c r="Z61" s="891"/>
      <c r="AA61" s="278"/>
      <c r="AB61" s="253"/>
      <c r="AC61" s="405" t="s">
        <v>1263</v>
      </c>
      <c r="AD61" s="576" t="s">
        <v>1264</v>
      </c>
    </row>
    <row r="62" spans="1:30" s="104" customFormat="1" ht="63" customHeight="1" x14ac:dyDescent="0.2">
      <c r="A62" s="837"/>
      <c r="B62" s="837"/>
      <c r="C62" s="830"/>
      <c r="D62" s="830"/>
      <c r="E62" s="1145"/>
      <c r="F62" s="1145"/>
      <c r="G62" s="1145"/>
      <c r="H62" s="1151"/>
      <c r="I62" s="1145"/>
      <c r="J62" s="1152"/>
      <c r="K62" s="1152"/>
      <c r="L62" s="1152"/>
      <c r="M62" s="1153"/>
      <c r="N62" s="1118" t="s">
        <v>223</v>
      </c>
      <c r="O62" s="1144"/>
      <c r="P62" s="62">
        <v>0.1</v>
      </c>
      <c r="Q62" s="50" t="s">
        <v>224</v>
      </c>
      <c r="R62" s="65">
        <v>42979</v>
      </c>
      <c r="S62" s="65">
        <v>43084</v>
      </c>
      <c r="T62" s="63">
        <v>0</v>
      </c>
      <c r="U62" s="63">
        <v>0</v>
      </c>
      <c r="V62" s="63">
        <v>0</v>
      </c>
      <c r="W62" s="63">
        <v>0</v>
      </c>
      <c r="X62" s="48"/>
      <c r="Y62" s="892"/>
      <c r="Z62" s="892"/>
      <c r="AA62" s="278"/>
      <c r="AB62" s="253"/>
      <c r="AC62" s="405" t="s">
        <v>1264</v>
      </c>
      <c r="AD62" s="576"/>
    </row>
    <row r="63" spans="1:30" s="104" customFormat="1" ht="83.25" customHeight="1" x14ac:dyDescent="0.2">
      <c r="A63" s="830" t="s">
        <v>235</v>
      </c>
      <c r="B63" s="830" t="s">
        <v>235</v>
      </c>
      <c r="C63" s="830" t="s">
        <v>488</v>
      </c>
      <c r="D63" s="834" t="s">
        <v>1334</v>
      </c>
      <c r="E63" s="50" t="s">
        <v>489</v>
      </c>
      <c r="F63" s="73">
        <v>2.5000000000000001E-2</v>
      </c>
      <c r="G63" s="61" t="s">
        <v>490</v>
      </c>
      <c r="H63" s="62">
        <v>1</v>
      </c>
      <c r="I63" s="50" t="s">
        <v>45</v>
      </c>
      <c r="J63" s="76">
        <v>0.25</v>
      </c>
      <c r="K63" s="73">
        <v>0.5</v>
      </c>
      <c r="L63" s="73">
        <v>0.75</v>
      </c>
      <c r="M63" s="73">
        <v>1</v>
      </c>
      <c r="N63" s="1071" t="s">
        <v>491</v>
      </c>
      <c r="O63" s="1156"/>
      <c r="P63" s="77">
        <v>1</v>
      </c>
      <c r="Q63" s="61" t="s">
        <v>492</v>
      </c>
      <c r="R63" s="70">
        <v>42737</v>
      </c>
      <c r="S63" s="70">
        <v>43100</v>
      </c>
      <c r="T63" s="63">
        <v>0</v>
      </c>
      <c r="U63" s="63">
        <v>0</v>
      </c>
      <c r="V63" s="63">
        <v>0</v>
      </c>
      <c r="W63" s="63">
        <v>0</v>
      </c>
      <c r="X63" s="78"/>
      <c r="Y63" s="412">
        <v>0.24</v>
      </c>
      <c r="Z63" s="579">
        <v>0.5</v>
      </c>
      <c r="AA63" s="278"/>
      <c r="AB63" s="253"/>
      <c r="AC63" s="413" t="s">
        <v>1271</v>
      </c>
      <c r="AD63" s="577" t="s">
        <v>1442</v>
      </c>
    </row>
    <row r="64" spans="1:30" s="104" customFormat="1" ht="63" customHeight="1" x14ac:dyDescent="0.2">
      <c r="A64" s="830"/>
      <c r="B64" s="830"/>
      <c r="C64" s="830"/>
      <c r="D64" s="909"/>
      <c r="E64" s="50" t="s">
        <v>493</v>
      </c>
      <c r="F64" s="73">
        <v>2.5000000000000001E-2</v>
      </c>
      <c r="G64" s="61" t="s">
        <v>494</v>
      </c>
      <c r="H64" s="62">
        <v>1</v>
      </c>
      <c r="I64" s="50" t="s">
        <v>45</v>
      </c>
      <c r="J64" s="76">
        <v>0.25</v>
      </c>
      <c r="K64" s="73">
        <v>0.5</v>
      </c>
      <c r="L64" s="73">
        <v>0.75</v>
      </c>
      <c r="M64" s="73">
        <v>1</v>
      </c>
      <c r="N64" s="1071" t="s">
        <v>495</v>
      </c>
      <c r="O64" s="1156"/>
      <c r="P64" s="77">
        <v>1</v>
      </c>
      <c r="Q64" s="61" t="s">
        <v>496</v>
      </c>
      <c r="R64" s="70">
        <v>42737</v>
      </c>
      <c r="S64" s="70">
        <v>43100</v>
      </c>
      <c r="T64" s="63">
        <v>0</v>
      </c>
      <c r="U64" s="63">
        <v>0</v>
      </c>
      <c r="V64" s="63">
        <v>0</v>
      </c>
      <c r="W64" s="63">
        <v>0</v>
      </c>
      <c r="X64" s="78"/>
      <c r="Y64" s="412">
        <v>0.24</v>
      </c>
      <c r="Z64" s="579">
        <v>0.5</v>
      </c>
      <c r="AA64" s="278"/>
      <c r="AB64" s="253"/>
      <c r="AC64" s="413" t="s">
        <v>1272</v>
      </c>
      <c r="AD64" s="577" t="s">
        <v>1443</v>
      </c>
    </row>
    <row r="65" spans="1:30" s="104" customFormat="1" ht="117" customHeight="1" x14ac:dyDescent="0.2">
      <c r="A65" s="830"/>
      <c r="B65" s="830"/>
      <c r="C65" s="830"/>
      <c r="D65" s="909"/>
      <c r="E65" s="50" t="s">
        <v>497</v>
      </c>
      <c r="F65" s="73">
        <v>2.5000000000000001E-2</v>
      </c>
      <c r="G65" s="61" t="s">
        <v>498</v>
      </c>
      <c r="H65" s="62">
        <v>1</v>
      </c>
      <c r="I65" s="50" t="s">
        <v>45</v>
      </c>
      <c r="J65" s="76">
        <v>0.25</v>
      </c>
      <c r="K65" s="73">
        <v>0.5</v>
      </c>
      <c r="L65" s="73">
        <v>0.75</v>
      </c>
      <c r="M65" s="73">
        <v>1</v>
      </c>
      <c r="N65" s="1071" t="s">
        <v>499</v>
      </c>
      <c r="O65" s="1156"/>
      <c r="P65" s="77">
        <v>1</v>
      </c>
      <c r="Q65" s="61" t="s">
        <v>500</v>
      </c>
      <c r="R65" s="70">
        <v>42737</v>
      </c>
      <c r="S65" s="70">
        <v>43100</v>
      </c>
      <c r="T65" s="63">
        <v>0</v>
      </c>
      <c r="U65" s="63">
        <v>0</v>
      </c>
      <c r="V65" s="63">
        <v>0</v>
      </c>
      <c r="W65" s="63">
        <v>0</v>
      </c>
      <c r="X65" s="78"/>
      <c r="Y65" s="412">
        <v>0.24</v>
      </c>
      <c r="Z65" s="579">
        <v>0.5</v>
      </c>
      <c r="AA65" s="278"/>
      <c r="AB65" s="253"/>
      <c r="AC65" s="413" t="s">
        <v>1273</v>
      </c>
      <c r="AD65" s="577" t="s">
        <v>1273</v>
      </c>
    </row>
    <row r="66" spans="1:30" s="104" customFormat="1" ht="84.75" customHeight="1" x14ac:dyDescent="0.2">
      <c r="A66" s="830"/>
      <c r="B66" s="830"/>
      <c r="C66" s="830"/>
      <c r="D66" s="909"/>
      <c r="E66" s="62" t="s">
        <v>501</v>
      </c>
      <c r="F66" s="73">
        <v>2.5000000000000001E-2</v>
      </c>
      <c r="G66" s="61" t="s">
        <v>502</v>
      </c>
      <c r="H66" s="62">
        <v>1</v>
      </c>
      <c r="I66" s="50" t="s">
        <v>45</v>
      </c>
      <c r="J66" s="76">
        <v>0.8</v>
      </c>
      <c r="K66" s="73">
        <v>0.8</v>
      </c>
      <c r="L66" s="73">
        <v>0.9</v>
      </c>
      <c r="M66" s="73">
        <v>1</v>
      </c>
      <c r="N66" s="1071" t="s">
        <v>503</v>
      </c>
      <c r="O66" s="1156"/>
      <c r="P66" s="77">
        <v>1</v>
      </c>
      <c r="Q66" s="61" t="s">
        <v>504</v>
      </c>
      <c r="R66" s="70">
        <v>42737</v>
      </c>
      <c r="S66" s="70">
        <v>43069</v>
      </c>
      <c r="T66" s="63">
        <v>0</v>
      </c>
      <c r="U66" s="63">
        <v>0</v>
      </c>
      <c r="V66" s="63">
        <v>0</v>
      </c>
      <c r="W66" s="63">
        <v>0</v>
      </c>
      <c r="X66" s="78"/>
      <c r="Y66" s="412">
        <v>0.27</v>
      </c>
      <c r="Z66" s="579">
        <v>0.8</v>
      </c>
      <c r="AA66" s="278"/>
      <c r="AB66" s="253"/>
      <c r="AC66" s="413" t="s">
        <v>1274</v>
      </c>
      <c r="AD66" s="577" t="s">
        <v>1444</v>
      </c>
    </row>
    <row r="67" spans="1:30" s="104" customFormat="1" ht="63" customHeight="1" x14ac:dyDescent="0.2">
      <c r="A67" s="830"/>
      <c r="B67" s="830"/>
      <c r="C67" s="830"/>
      <c r="D67" s="909"/>
      <c r="E67" s="50" t="s">
        <v>505</v>
      </c>
      <c r="F67" s="73">
        <v>2.5000000000000001E-2</v>
      </c>
      <c r="G67" s="61" t="s">
        <v>506</v>
      </c>
      <c r="H67" s="62">
        <v>1</v>
      </c>
      <c r="I67" s="50" t="s">
        <v>45</v>
      </c>
      <c r="J67" s="76">
        <v>0.25</v>
      </c>
      <c r="K67" s="73">
        <v>0.5</v>
      </c>
      <c r="L67" s="73">
        <v>0.75</v>
      </c>
      <c r="M67" s="73">
        <v>1</v>
      </c>
      <c r="N67" s="1071" t="s">
        <v>507</v>
      </c>
      <c r="O67" s="1156"/>
      <c r="P67" s="77">
        <v>1</v>
      </c>
      <c r="Q67" s="61" t="s">
        <v>508</v>
      </c>
      <c r="R67" s="70">
        <v>42371</v>
      </c>
      <c r="S67" s="70">
        <v>42643</v>
      </c>
      <c r="T67" s="63">
        <v>0</v>
      </c>
      <c r="U67" s="63">
        <v>0</v>
      </c>
      <c r="V67" s="63">
        <v>0</v>
      </c>
      <c r="W67" s="63">
        <v>0</v>
      </c>
      <c r="X67" s="78"/>
      <c r="Y67" s="412">
        <v>0.24</v>
      </c>
      <c r="Z67" s="579">
        <v>0.5</v>
      </c>
      <c r="AA67" s="278"/>
      <c r="AB67" s="253"/>
      <c r="AC67" s="413" t="s">
        <v>1275</v>
      </c>
      <c r="AD67" s="577" t="s">
        <v>1445</v>
      </c>
    </row>
    <row r="68" spans="1:30" s="104" customFormat="1" ht="63" customHeight="1" x14ac:dyDescent="0.2">
      <c r="A68" s="830"/>
      <c r="B68" s="830"/>
      <c r="C68" s="830"/>
      <c r="D68" s="909"/>
      <c r="E68" s="50" t="s">
        <v>509</v>
      </c>
      <c r="F68" s="73">
        <v>2.5000000000000001E-2</v>
      </c>
      <c r="G68" s="61" t="s">
        <v>510</v>
      </c>
      <c r="H68" s="62">
        <v>1</v>
      </c>
      <c r="I68" s="50" t="s">
        <v>45</v>
      </c>
      <c r="J68" s="76">
        <v>0</v>
      </c>
      <c r="K68" s="73">
        <v>0.25</v>
      </c>
      <c r="L68" s="73">
        <v>0.75</v>
      </c>
      <c r="M68" s="73">
        <v>1</v>
      </c>
      <c r="N68" s="1071" t="s">
        <v>511</v>
      </c>
      <c r="O68" s="1156"/>
      <c r="P68" s="77">
        <v>1</v>
      </c>
      <c r="Q68" s="61" t="s">
        <v>512</v>
      </c>
      <c r="R68" s="70">
        <v>42737</v>
      </c>
      <c r="S68" s="70">
        <v>43100</v>
      </c>
      <c r="T68" s="63">
        <v>0</v>
      </c>
      <c r="U68" s="63">
        <v>0</v>
      </c>
      <c r="V68" s="63">
        <v>0</v>
      </c>
      <c r="W68" s="63">
        <v>0</v>
      </c>
      <c r="X68" s="78"/>
      <c r="Y68" s="412">
        <v>0.24</v>
      </c>
      <c r="Z68" s="579">
        <v>0.25</v>
      </c>
      <c r="AA68" s="278"/>
      <c r="AB68" s="253"/>
      <c r="AC68" s="413" t="s">
        <v>1276</v>
      </c>
      <c r="AD68" s="577" t="s">
        <v>1446</v>
      </c>
    </row>
    <row r="69" spans="1:30" s="104" customFormat="1" ht="63" customHeight="1" x14ac:dyDescent="0.2">
      <c r="A69" s="830"/>
      <c r="B69" s="830"/>
      <c r="C69" s="830"/>
      <c r="D69" s="909"/>
      <c r="E69" s="50" t="s">
        <v>513</v>
      </c>
      <c r="F69" s="73">
        <v>2.5000000000000001E-2</v>
      </c>
      <c r="G69" s="61" t="s">
        <v>514</v>
      </c>
      <c r="H69" s="62">
        <v>1</v>
      </c>
      <c r="I69" s="50" t="s">
        <v>45</v>
      </c>
      <c r="J69" s="76">
        <v>0.1</v>
      </c>
      <c r="K69" s="73">
        <v>0.3</v>
      </c>
      <c r="L69" s="73">
        <v>0.6</v>
      </c>
      <c r="M69" s="73">
        <v>1</v>
      </c>
      <c r="N69" s="1071" t="s">
        <v>515</v>
      </c>
      <c r="O69" s="1156"/>
      <c r="P69" s="77">
        <v>1</v>
      </c>
      <c r="Q69" s="61" t="s">
        <v>514</v>
      </c>
      <c r="R69" s="70">
        <v>42737</v>
      </c>
      <c r="S69" s="70">
        <v>43100</v>
      </c>
      <c r="T69" s="63">
        <v>0</v>
      </c>
      <c r="U69" s="63">
        <v>0</v>
      </c>
      <c r="V69" s="63">
        <v>0</v>
      </c>
      <c r="W69" s="63">
        <v>0</v>
      </c>
      <c r="X69" s="78"/>
      <c r="Y69" s="412">
        <v>0.24</v>
      </c>
      <c r="Z69" s="579">
        <v>0.3</v>
      </c>
      <c r="AA69" s="278"/>
      <c r="AB69" s="253"/>
      <c r="AC69" s="413" t="s">
        <v>1277</v>
      </c>
      <c r="AD69" s="577" t="s">
        <v>514</v>
      </c>
    </row>
    <row r="70" spans="1:30" s="104" customFormat="1" ht="63" customHeight="1" x14ac:dyDescent="0.2">
      <c r="A70" s="830"/>
      <c r="B70" s="830"/>
      <c r="C70" s="830"/>
      <c r="D70" s="909"/>
      <c r="E70" s="50" t="s">
        <v>516</v>
      </c>
      <c r="F70" s="73">
        <v>2.5000000000000001E-2</v>
      </c>
      <c r="G70" s="61" t="s">
        <v>517</v>
      </c>
      <c r="H70" s="62">
        <v>1</v>
      </c>
      <c r="I70" s="50" t="s">
        <v>45</v>
      </c>
      <c r="J70" s="76">
        <v>0.25</v>
      </c>
      <c r="K70" s="73">
        <v>0.5</v>
      </c>
      <c r="L70" s="73">
        <v>0.75</v>
      </c>
      <c r="M70" s="73">
        <v>1</v>
      </c>
      <c r="N70" s="1071" t="s">
        <v>518</v>
      </c>
      <c r="O70" s="1156"/>
      <c r="P70" s="77">
        <v>1</v>
      </c>
      <c r="Q70" s="61" t="s">
        <v>519</v>
      </c>
      <c r="R70" s="70">
        <v>42737</v>
      </c>
      <c r="S70" s="70">
        <v>43008</v>
      </c>
      <c r="T70" s="63">
        <v>0</v>
      </c>
      <c r="U70" s="63">
        <v>0</v>
      </c>
      <c r="V70" s="63">
        <v>0</v>
      </c>
      <c r="W70" s="63">
        <v>0</v>
      </c>
      <c r="X70" s="78"/>
      <c r="Y70" s="412">
        <v>0.41</v>
      </c>
      <c r="Z70" s="579">
        <v>0.05</v>
      </c>
      <c r="AA70" s="278"/>
      <c r="AB70" s="253"/>
      <c r="AC70" s="413" t="s">
        <v>1278</v>
      </c>
      <c r="AD70" s="577" t="s">
        <v>1447</v>
      </c>
    </row>
    <row r="71" spans="1:30" s="104" customFormat="1" ht="63" customHeight="1" thickBot="1" x14ac:dyDescent="0.25">
      <c r="A71" s="830"/>
      <c r="B71" s="830"/>
      <c r="C71" s="830"/>
      <c r="D71" s="837"/>
      <c r="E71" s="50" t="s">
        <v>520</v>
      </c>
      <c r="F71" s="73">
        <v>2.5000000000000001E-2</v>
      </c>
      <c r="G71" s="61" t="s">
        <v>521</v>
      </c>
      <c r="H71" s="62">
        <v>1</v>
      </c>
      <c r="I71" s="50" t="s">
        <v>45</v>
      </c>
      <c r="J71" s="76">
        <v>0.25</v>
      </c>
      <c r="K71" s="73">
        <v>0.5</v>
      </c>
      <c r="L71" s="73">
        <v>0.75</v>
      </c>
      <c r="M71" s="73">
        <v>1</v>
      </c>
      <c r="N71" s="830" t="s">
        <v>522</v>
      </c>
      <c r="O71" s="830"/>
      <c r="P71" s="77">
        <v>1</v>
      </c>
      <c r="Q71" s="61" t="s">
        <v>523</v>
      </c>
      <c r="R71" s="70">
        <v>42737</v>
      </c>
      <c r="S71" s="70">
        <v>43008</v>
      </c>
      <c r="T71" s="63">
        <v>0</v>
      </c>
      <c r="U71" s="63">
        <v>0</v>
      </c>
      <c r="V71" s="63">
        <v>0</v>
      </c>
      <c r="W71" s="63">
        <v>0</v>
      </c>
      <c r="X71" s="78"/>
      <c r="Y71" s="412">
        <v>0.41</v>
      </c>
      <c r="Z71" s="580">
        <v>0.1</v>
      </c>
      <c r="AA71" s="278"/>
      <c r="AB71" s="253"/>
      <c r="AC71" s="413" t="s">
        <v>1279</v>
      </c>
      <c r="AD71" s="578" t="s">
        <v>1448</v>
      </c>
    </row>
    <row r="72" spans="1:30" s="104" customFormat="1" ht="63" hidden="1" customHeight="1" x14ac:dyDescent="0.2">
      <c r="A72" s="79"/>
      <c r="B72" s="79"/>
      <c r="C72" s="79"/>
      <c r="D72" s="79"/>
      <c r="E72" s="126"/>
      <c r="F72" s="126"/>
      <c r="G72" s="126"/>
      <c r="H72" s="127"/>
      <c r="I72" s="126"/>
      <c r="J72" s="80"/>
      <c r="K72" s="80"/>
      <c r="L72" s="80"/>
      <c r="M72" s="81"/>
      <c r="N72" s="82"/>
      <c r="O72" s="128"/>
      <c r="P72" s="83"/>
      <c r="Q72" s="79"/>
      <c r="R72" s="84"/>
      <c r="S72" s="84"/>
      <c r="T72" s="85"/>
      <c r="U72" s="85"/>
      <c r="V72" s="85"/>
      <c r="W72" s="85"/>
      <c r="X72" s="85"/>
      <c r="Y72" s="9"/>
      <c r="Z72" s="9"/>
      <c r="AA72" s="9"/>
      <c r="AD72" s="274"/>
    </row>
    <row r="73" spans="1:30" s="104" customFormat="1" ht="10.5" customHeight="1" thickTop="1" x14ac:dyDescent="0.2">
      <c r="A73" s="9"/>
      <c r="B73" s="9"/>
      <c r="C73" s="9"/>
      <c r="D73" s="9"/>
      <c r="E73" s="9"/>
      <c r="F73" s="9"/>
      <c r="G73" s="9"/>
      <c r="H73" s="9"/>
      <c r="I73" s="9"/>
      <c r="J73" s="9"/>
      <c r="K73" s="9"/>
      <c r="L73" s="9"/>
      <c r="M73" s="9"/>
      <c r="N73" s="9"/>
      <c r="O73" s="9"/>
      <c r="P73" s="9"/>
      <c r="Q73" s="9"/>
      <c r="R73" s="9"/>
      <c r="S73" s="9"/>
      <c r="T73" s="9"/>
      <c r="U73" s="9"/>
      <c r="V73" s="9"/>
      <c r="W73" s="9"/>
      <c r="X73" s="9"/>
      <c r="Y73" s="9"/>
      <c r="Z73" s="9"/>
      <c r="AA73" s="9"/>
      <c r="AD73" s="274"/>
    </row>
    <row r="74" spans="1:30" s="104" customFormat="1" ht="28.5" customHeight="1" x14ac:dyDescent="0.2">
      <c r="A74" s="37" t="s">
        <v>61</v>
      </c>
      <c r="B74" s="1015" t="s">
        <v>642</v>
      </c>
      <c r="C74" s="1015"/>
      <c r="D74" s="1015"/>
      <c r="E74" s="1015"/>
      <c r="F74" s="1015"/>
      <c r="G74" s="1015"/>
      <c r="H74" s="1015"/>
      <c r="I74" s="1015"/>
      <c r="J74" s="1015"/>
      <c r="K74" s="1015"/>
      <c r="L74" s="1015"/>
      <c r="M74" s="1015"/>
      <c r="N74" s="1015"/>
      <c r="O74" s="1015"/>
      <c r="P74" s="1015"/>
      <c r="Q74" s="1015"/>
      <c r="R74" s="1015"/>
      <c r="S74" s="1015"/>
      <c r="T74" s="1015"/>
      <c r="U74" s="1015"/>
      <c r="V74" s="1015"/>
      <c r="W74" s="1015"/>
      <c r="X74" s="1015"/>
      <c r="Y74" s="1015"/>
      <c r="Z74" s="1015"/>
      <c r="AA74" s="1015"/>
      <c r="AB74" s="1015"/>
      <c r="AC74" s="1015"/>
      <c r="AD74" s="1015"/>
    </row>
    <row r="75" spans="1:30" s="104" customFormat="1" ht="10.5" customHeight="1" x14ac:dyDescent="0.2">
      <c r="A75" s="9"/>
      <c r="B75" s="9"/>
      <c r="C75" s="9"/>
      <c r="D75" s="9"/>
      <c r="E75" s="9"/>
      <c r="F75" s="9"/>
      <c r="G75" s="9"/>
      <c r="H75" s="9"/>
      <c r="I75" s="9"/>
      <c r="J75" s="9"/>
      <c r="K75" s="9"/>
      <c r="L75" s="9"/>
      <c r="M75" s="9"/>
      <c r="N75" s="9"/>
      <c r="O75" s="9"/>
      <c r="P75" s="9"/>
      <c r="Q75" s="9"/>
      <c r="R75" s="9"/>
      <c r="S75" s="9"/>
      <c r="T75" s="9"/>
      <c r="U75" s="9"/>
      <c r="V75" s="9"/>
      <c r="W75" s="9"/>
      <c r="X75" s="9"/>
      <c r="Y75" s="9"/>
      <c r="Z75" s="9"/>
      <c r="AA75" s="9"/>
      <c r="AD75" s="274"/>
    </row>
    <row r="76" spans="1:30" s="104" customFormat="1" ht="36.75" customHeight="1" x14ac:dyDescent="0.2">
      <c r="A76" s="911" t="s">
        <v>3</v>
      </c>
      <c r="B76" s="911" t="s">
        <v>4</v>
      </c>
      <c r="C76" s="911" t="s">
        <v>5</v>
      </c>
      <c r="D76" s="913" t="s">
        <v>6</v>
      </c>
      <c r="E76" s="913" t="s">
        <v>7</v>
      </c>
      <c r="F76" s="911" t="s">
        <v>8</v>
      </c>
      <c r="G76" s="911" t="s">
        <v>9</v>
      </c>
      <c r="H76" s="911" t="s">
        <v>10</v>
      </c>
      <c r="I76" s="911" t="s">
        <v>11</v>
      </c>
      <c r="J76" s="915" t="s">
        <v>12</v>
      </c>
      <c r="K76" s="1009"/>
      <c r="L76" s="1009"/>
      <c r="M76" s="1039"/>
      <c r="N76" s="918" t="s">
        <v>13</v>
      </c>
      <c r="O76" s="1040"/>
      <c r="P76" s="911" t="s">
        <v>14</v>
      </c>
      <c r="Q76" s="911" t="s">
        <v>15</v>
      </c>
      <c r="R76" s="922" t="s">
        <v>16</v>
      </c>
      <c r="S76" s="1039"/>
      <c r="T76" s="922" t="s">
        <v>17</v>
      </c>
      <c r="U76" s="1009"/>
      <c r="V76" s="1009"/>
      <c r="W76" s="1009"/>
      <c r="X76" s="1009"/>
      <c r="Y76" s="734" t="s">
        <v>1193</v>
      </c>
      <c r="Z76" s="734"/>
      <c r="AA76" s="734"/>
      <c r="AB76" s="734"/>
      <c r="AC76" s="734"/>
      <c r="AD76" s="734"/>
    </row>
    <row r="77" spans="1:30" s="104" customFormat="1" ht="54.75" customHeight="1" x14ac:dyDescent="0.2">
      <c r="A77" s="1035"/>
      <c r="B77" s="1035"/>
      <c r="C77" s="1035"/>
      <c r="D77" s="1035"/>
      <c r="E77" s="1035"/>
      <c r="F77" s="1035"/>
      <c r="G77" s="1035"/>
      <c r="H77" s="1035"/>
      <c r="I77" s="1035"/>
      <c r="J77" s="25" t="s">
        <v>18</v>
      </c>
      <c r="K77" s="25" t="s">
        <v>19</v>
      </c>
      <c r="L77" s="25" t="s">
        <v>20</v>
      </c>
      <c r="M77" s="25" t="s">
        <v>21</v>
      </c>
      <c r="N77" s="1087"/>
      <c r="O77" s="1088"/>
      <c r="P77" s="1035"/>
      <c r="Q77" s="1035"/>
      <c r="R77" s="25" t="s">
        <v>22</v>
      </c>
      <c r="S77" s="25" t="s">
        <v>23</v>
      </c>
      <c r="T77" s="47" t="s">
        <v>24</v>
      </c>
      <c r="U77" s="47" t="s">
        <v>25</v>
      </c>
      <c r="V77" s="12" t="s">
        <v>26</v>
      </c>
      <c r="W77" s="47" t="s">
        <v>27</v>
      </c>
      <c r="X77" s="25" t="s">
        <v>28</v>
      </c>
      <c r="Y77" s="381" t="s">
        <v>18</v>
      </c>
      <c r="Z77" s="382" t="s">
        <v>19</v>
      </c>
      <c r="AA77" s="382" t="s">
        <v>20</v>
      </c>
      <c r="AB77" s="382" t="s">
        <v>21</v>
      </c>
      <c r="AC77" s="381" t="s">
        <v>1195</v>
      </c>
      <c r="AD77" s="455" t="s">
        <v>1332</v>
      </c>
    </row>
    <row r="78" spans="1:30" s="104" customFormat="1" ht="66" customHeight="1" x14ac:dyDescent="0.2">
      <c r="A78" s="834" t="s">
        <v>184</v>
      </c>
      <c r="B78" s="834" t="s">
        <v>214</v>
      </c>
      <c r="C78" s="834" t="s">
        <v>234</v>
      </c>
      <c r="D78" s="834" t="s">
        <v>186</v>
      </c>
      <c r="E78" s="830" t="s">
        <v>225</v>
      </c>
      <c r="F78" s="1052">
        <v>0.1</v>
      </c>
      <c r="G78" s="830" t="s">
        <v>226</v>
      </c>
      <c r="H78" s="1150" t="s">
        <v>227</v>
      </c>
      <c r="I78" s="830" t="s">
        <v>190</v>
      </c>
      <c r="J78" s="1146">
        <v>0.95</v>
      </c>
      <c r="K78" s="1146">
        <v>0.95</v>
      </c>
      <c r="L78" s="1146">
        <v>0.95</v>
      </c>
      <c r="M78" s="1146">
        <v>0.95</v>
      </c>
      <c r="N78" s="1118" t="s">
        <v>228</v>
      </c>
      <c r="O78" s="1144"/>
      <c r="P78" s="62">
        <v>0.2</v>
      </c>
      <c r="Q78" s="830" t="s">
        <v>229</v>
      </c>
      <c r="R78" s="65">
        <v>42767</v>
      </c>
      <c r="S78" s="65">
        <v>43100</v>
      </c>
      <c r="T78" s="63">
        <v>0</v>
      </c>
      <c r="U78" s="63">
        <v>0</v>
      </c>
      <c r="V78" s="63">
        <v>0</v>
      </c>
      <c r="W78" s="63">
        <v>0</v>
      </c>
      <c r="X78" s="48"/>
      <c r="Y78" s="1115">
        <v>0.99880000000000002</v>
      </c>
      <c r="Z78" s="1115">
        <v>0.999</v>
      </c>
      <c r="AA78" s="278"/>
      <c r="AB78" s="253"/>
      <c r="AC78" s="407" t="s">
        <v>1265</v>
      </c>
      <c r="AD78" s="581" t="s">
        <v>1265</v>
      </c>
    </row>
    <row r="79" spans="1:30" s="104" customFormat="1" ht="33.75" customHeight="1" x14ac:dyDescent="0.2">
      <c r="A79" s="909"/>
      <c r="B79" s="909"/>
      <c r="C79" s="909"/>
      <c r="D79" s="909"/>
      <c r="E79" s="1145"/>
      <c r="F79" s="1149"/>
      <c r="G79" s="1145"/>
      <c r="H79" s="1151"/>
      <c r="I79" s="1145"/>
      <c r="J79" s="1147"/>
      <c r="K79" s="1147"/>
      <c r="L79" s="1147"/>
      <c r="M79" s="1148"/>
      <c r="N79" s="1118" t="s">
        <v>230</v>
      </c>
      <c r="O79" s="1144"/>
      <c r="P79" s="62">
        <v>0.2</v>
      </c>
      <c r="Q79" s="830"/>
      <c r="R79" s="65">
        <v>42767</v>
      </c>
      <c r="S79" s="65">
        <v>43100</v>
      </c>
      <c r="T79" s="63">
        <v>0</v>
      </c>
      <c r="U79" s="63">
        <v>0</v>
      </c>
      <c r="V79" s="63">
        <v>0</v>
      </c>
      <c r="W79" s="63">
        <v>0</v>
      </c>
      <c r="X79" s="48"/>
      <c r="Y79" s="1116"/>
      <c r="Z79" s="1116"/>
      <c r="AA79" s="278"/>
      <c r="AB79" s="253"/>
      <c r="AC79" s="407" t="s">
        <v>1265</v>
      </c>
      <c r="AD79" s="581" t="s">
        <v>1265</v>
      </c>
    </row>
    <row r="80" spans="1:30" s="104" customFormat="1" ht="33.75" customHeight="1" x14ac:dyDescent="0.2">
      <c r="A80" s="909"/>
      <c r="B80" s="909"/>
      <c r="C80" s="909"/>
      <c r="D80" s="909"/>
      <c r="E80" s="1145"/>
      <c r="F80" s="1149"/>
      <c r="G80" s="1145"/>
      <c r="H80" s="1151"/>
      <c r="I80" s="1145"/>
      <c r="J80" s="1147"/>
      <c r="K80" s="1147"/>
      <c r="L80" s="1147"/>
      <c r="M80" s="1148"/>
      <c r="N80" s="1118" t="s">
        <v>231</v>
      </c>
      <c r="O80" s="1144"/>
      <c r="P80" s="62">
        <v>0.2</v>
      </c>
      <c r="Q80" s="830"/>
      <c r="R80" s="65">
        <v>42767</v>
      </c>
      <c r="S80" s="65">
        <v>43100</v>
      </c>
      <c r="T80" s="63">
        <v>0</v>
      </c>
      <c r="U80" s="63">
        <v>0</v>
      </c>
      <c r="V80" s="63">
        <v>0</v>
      </c>
      <c r="W80" s="63">
        <v>0</v>
      </c>
      <c r="X80" s="48"/>
      <c r="Y80" s="1116"/>
      <c r="Z80" s="1116"/>
      <c r="AA80" s="278"/>
      <c r="AB80" s="253"/>
      <c r="AC80" s="407" t="s">
        <v>1265</v>
      </c>
      <c r="AD80" s="581" t="s">
        <v>1265</v>
      </c>
    </row>
    <row r="81" spans="1:30" s="104" customFormat="1" ht="33.75" customHeight="1" x14ac:dyDescent="0.2">
      <c r="A81" s="909"/>
      <c r="B81" s="909"/>
      <c r="C81" s="909"/>
      <c r="D81" s="909"/>
      <c r="E81" s="1145"/>
      <c r="F81" s="1149"/>
      <c r="G81" s="1145"/>
      <c r="H81" s="1151"/>
      <c r="I81" s="1145"/>
      <c r="J81" s="1147"/>
      <c r="K81" s="1147"/>
      <c r="L81" s="1147"/>
      <c r="M81" s="1148"/>
      <c r="N81" s="1118" t="s">
        <v>232</v>
      </c>
      <c r="O81" s="1144"/>
      <c r="P81" s="62">
        <v>0.2</v>
      </c>
      <c r="Q81" s="830"/>
      <c r="R81" s="65">
        <v>42767</v>
      </c>
      <c r="S81" s="65">
        <v>43100</v>
      </c>
      <c r="T81" s="63">
        <v>0</v>
      </c>
      <c r="U81" s="63">
        <v>0</v>
      </c>
      <c r="V81" s="63">
        <v>0</v>
      </c>
      <c r="W81" s="63">
        <v>0</v>
      </c>
      <c r="X81" s="48"/>
      <c r="Y81" s="1116"/>
      <c r="Z81" s="1116"/>
      <c r="AA81" s="278"/>
      <c r="AB81" s="253"/>
      <c r="AC81" s="408" t="s">
        <v>1266</v>
      </c>
      <c r="AD81" s="582" t="s">
        <v>1266</v>
      </c>
    </row>
    <row r="82" spans="1:30" s="104" customFormat="1" ht="33.75" customHeight="1" x14ac:dyDescent="0.2">
      <c r="A82" s="837"/>
      <c r="B82" s="837"/>
      <c r="C82" s="837"/>
      <c r="D82" s="837"/>
      <c r="E82" s="1145"/>
      <c r="F82" s="1149"/>
      <c r="G82" s="1145"/>
      <c r="H82" s="1151"/>
      <c r="I82" s="1145"/>
      <c r="J82" s="1147"/>
      <c r="K82" s="1147"/>
      <c r="L82" s="1147"/>
      <c r="M82" s="1148"/>
      <c r="N82" s="1118" t="s">
        <v>233</v>
      </c>
      <c r="O82" s="1144"/>
      <c r="P82" s="62">
        <v>0.2</v>
      </c>
      <c r="Q82" s="830"/>
      <c r="R82" s="65">
        <v>42767</v>
      </c>
      <c r="S82" s="65">
        <v>43100</v>
      </c>
      <c r="T82" s="63">
        <v>0</v>
      </c>
      <c r="U82" s="63">
        <v>0</v>
      </c>
      <c r="V82" s="63">
        <v>0</v>
      </c>
      <c r="W82" s="63">
        <v>0</v>
      </c>
      <c r="X82" s="48"/>
      <c r="Y82" s="1117"/>
      <c r="Z82" s="1117"/>
      <c r="AA82" s="278"/>
      <c r="AB82" s="253"/>
      <c r="AC82" s="407" t="s">
        <v>1265</v>
      </c>
      <c r="AD82" s="581" t="s">
        <v>1265</v>
      </c>
    </row>
    <row r="83" spans="1:30" s="104" customFormat="1" ht="10.5" customHeight="1" x14ac:dyDescent="0.2">
      <c r="A83" s="9"/>
      <c r="B83" s="9"/>
      <c r="C83" s="9"/>
      <c r="D83" s="9"/>
      <c r="E83" s="9"/>
      <c r="F83" s="9"/>
      <c r="G83" s="9"/>
      <c r="H83" s="9"/>
      <c r="I83" s="9"/>
      <c r="J83" s="9"/>
      <c r="K83" s="9"/>
      <c r="L83" s="9"/>
      <c r="M83" s="9"/>
      <c r="N83" s="9"/>
      <c r="O83" s="9"/>
      <c r="P83" s="9"/>
      <c r="Q83" s="9"/>
      <c r="R83" s="9"/>
      <c r="S83" s="9"/>
      <c r="T83" s="9"/>
      <c r="U83" s="9"/>
      <c r="V83" s="9"/>
      <c r="W83" s="9"/>
      <c r="X83" s="9"/>
      <c r="Y83" s="9"/>
      <c r="Z83" s="9"/>
      <c r="AA83" s="9"/>
      <c r="AD83" s="274"/>
    </row>
    <row r="84" spans="1:30" s="104" customFormat="1" ht="27.75" customHeight="1" x14ac:dyDescent="0.2">
      <c r="A84" s="37" t="s">
        <v>94</v>
      </c>
      <c r="B84" s="1015" t="s">
        <v>643</v>
      </c>
      <c r="C84" s="1015"/>
      <c r="D84" s="1015"/>
      <c r="E84" s="1015"/>
      <c r="F84" s="1015"/>
      <c r="G84" s="1015"/>
      <c r="H84" s="1015"/>
      <c r="I84" s="1015"/>
      <c r="J84" s="1015"/>
      <c r="K84" s="1015"/>
      <c r="L84" s="1015"/>
      <c r="M84" s="1015"/>
      <c r="N84" s="1015"/>
      <c r="O84" s="1015"/>
      <c r="P84" s="1015"/>
      <c r="Q84" s="1015"/>
      <c r="R84" s="1015"/>
      <c r="S84" s="1015"/>
      <c r="T84" s="1015"/>
      <c r="U84" s="1015"/>
      <c r="V84" s="1015"/>
      <c r="W84" s="1015"/>
      <c r="X84" s="1015"/>
      <c r="Y84" s="1015"/>
      <c r="Z84" s="1015"/>
      <c r="AA84" s="1015"/>
      <c r="AB84" s="1015"/>
      <c r="AC84" s="1015"/>
      <c r="AD84" s="1015"/>
    </row>
    <row r="85" spans="1:30" s="104" customFormat="1" ht="10.5" customHeight="1" x14ac:dyDescent="0.2">
      <c r="A85" s="9"/>
      <c r="B85" s="9"/>
      <c r="C85" s="9"/>
      <c r="D85" s="9"/>
      <c r="E85" s="9"/>
      <c r="F85" s="9"/>
      <c r="G85" s="9"/>
      <c r="H85" s="9"/>
      <c r="I85" s="9"/>
      <c r="J85" s="9"/>
      <c r="K85" s="9"/>
      <c r="L85" s="9"/>
      <c r="M85" s="9"/>
      <c r="N85" s="9"/>
      <c r="O85" s="9"/>
      <c r="P85" s="9"/>
      <c r="Q85" s="9"/>
      <c r="R85" s="9"/>
      <c r="S85" s="9"/>
      <c r="T85" s="9"/>
      <c r="U85" s="9"/>
      <c r="V85" s="9"/>
      <c r="W85" s="9"/>
      <c r="X85" s="9"/>
      <c r="Y85" s="9"/>
      <c r="Z85" s="9"/>
      <c r="AA85" s="9"/>
      <c r="AD85" s="274"/>
    </row>
    <row r="86" spans="1:30" s="104" customFormat="1" ht="42.75" customHeight="1" x14ac:dyDescent="0.2">
      <c r="A86" s="911" t="s">
        <v>3</v>
      </c>
      <c r="B86" s="911" t="s">
        <v>4</v>
      </c>
      <c r="C86" s="918" t="s">
        <v>5</v>
      </c>
      <c r="D86" s="1141" t="s">
        <v>6</v>
      </c>
      <c r="E86" s="1143" t="s">
        <v>7</v>
      </c>
      <c r="F86" s="911" t="s">
        <v>8</v>
      </c>
      <c r="G86" s="911" t="s">
        <v>9</v>
      </c>
      <c r="H86" s="911" t="s">
        <v>10</v>
      </c>
      <c r="I86" s="911" t="s">
        <v>11</v>
      </c>
      <c r="J86" s="915" t="s">
        <v>12</v>
      </c>
      <c r="K86" s="1009"/>
      <c r="L86" s="1009"/>
      <c r="M86" s="1039"/>
      <c r="N86" s="918" t="s">
        <v>13</v>
      </c>
      <c r="O86" s="1040"/>
      <c r="P86" s="911" t="s">
        <v>14</v>
      </c>
      <c r="Q86" s="911" t="s">
        <v>15</v>
      </c>
      <c r="R86" s="922" t="s">
        <v>16</v>
      </c>
      <c r="S86" s="1039"/>
      <c r="T86" s="922" t="s">
        <v>17</v>
      </c>
      <c r="U86" s="1009"/>
      <c r="V86" s="1009"/>
      <c r="W86" s="1009"/>
      <c r="X86" s="1009"/>
      <c r="Y86" s="734" t="s">
        <v>1193</v>
      </c>
      <c r="Z86" s="734"/>
      <c r="AA86" s="734"/>
      <c r="AB86" s="734"/>
      <c r="AC86" s="734"/>
      <c r="AD86" s="734"/>
    </row>
    <row r="87" spans="1:30" s="104" customFormat="1" ht="84.75" customHeight="1" x14ac:dyDescent="0.2">
      <c r="A87" s="1035"/>
      <c r="B87" s="1035"/>
      <c r="C87" s="1087"/>
      <c r="D87" s="1142"/>
      <c r="E87" s="1088"/>
      <c r="F87" s="1035"/>
      <c r="G87" s="1035"/>
      <c r="H87" s="1035"/>
      <c r="I87" s="1035"/>
      <c r="J87" s="25" t="s">
        <v>18</v>
      </c>
      <c r="K87" s="25" t="s">
        <v>19</v>
      </c>
      <c r="L87" s="25" t="s">
        <v>20</v>
      </c>
      <c r="M87" s="25" t="s">
        <v>21</v>
      </c>
      <c r="N87" s="1087"/>
      <c r="O87" s="1088"/>
      <c r="P87" s="1035"/>
      <c r="Q87" s="1035"/>
      <c r="R87" s="25" t="s">
        <v>22</v>
      </c>
      <c r="S87" s="25" t="s">
        <v>23</v>
      </c>
      <c r="T87" s="47" t="s">
        <v>24</v>
      </c>
      <c r="U87" s="47" t="s">
        <v>25</v>
      </c>
      <c r="V87" s="12" t="s">
        <v>26</v>
      </c>
      <c r="W87" s="47" t="s">
        <v>27</v>
      </c>
      <c r="X87" s="25" t="s">
        <v>28</v>
      </c>
      <c r="Y87" s="381" t="s">
        <v>18</v>
      </c>
      <c r="Z87" s="382" t="s">
        <v>19</v>
      </c>
      <c r="AA87" s="382" t="s">
        <v>20</v>
      </c>
      <c r="AB87" s="382" t="s">
        <v>21</v>
      </c>
      <c r="AC87" s="381" t="s">
        <v>1195</v>
      </c>
      <c r="AD87" s="455" t="s">
        <v>1332</v>
      </c>
    </row>
    <row r="88" spans="1:30" s="104" customFormat="1" ht="54.75" customHeight="1" x14ac:dyDescent="0.2">
      <c r="A88" s="830" t="s">
        <v>235</v>
      </c>
      <c r="B88" s="830" t="s">
        <v>235</v>
      </c>
      <c r="C88" s="1135" t="s">
        <v>253</v>
      </c>
      <c r="D88" s="834" t="s">
        <v>1334</v>
      </c>
      <c r="E88" s="1138" t="s">
        <v>524</v>
      </c>
      <c r="F88" s="1128">
        <v>0.05</v>
      </c>
      <c r="G88" s="1130" t="s">
        <v>525</v>
      </c>
      <c r="H88" s="1131">
        <v>11</v>
      </c>
      <c r="I88" s="1131" t="s">
        <v>68</v>
      </c>
      <c r="J88" s="1134">
        <v>2</v>
      </c>
      <c r="K88" s="1134">
        <v>5</v>
      </c>
      <c r="L88" s="1134">
        <v>8</v>
      </c>
      <c r="M88" s="1134">
        <v>11</v>
      </c>
      <c r="N88" s="1130" t="s">
        <v>526</v>
      </c>
      <c r="O88" s="1130"/>
      <c r="P88" s="69">
        <v>0.34</v>
      </c>
      <c r="Q88" s="86" t="s">
        <v>527</v>
      </c>
      <c r="R88" s="70">
        <v>42767</v>
      </c>
      <c r="S88" s="70">
        <v>43100</v>
      </c>
      <c r="T88" s="63">
        <v>0</v>
      </c>
      <c r="U88" s="63">
        <v>0</v>
      </c>
      <c r="V88" s="63">
        <v>0</v>
      </c>
      <c r="W88" s="63">
        <v>0</v>
      </c>
      <c r="X88" s="78"/>
      <c r="Y88" s="864">
        <v>2</v>
      </c>
      <c r="Z88" s="864">
        <v>5</v>
      </c>
      <c r="AA88" s="278"/>
      <c r="AB88" s="253"/>
      <c r="AC88" s="392" t="s">
        <v>1280</v>
      </c>
      <c r="AD88" s="547" t="s">
        <v>1449</v>
      </c>
    </row>
    <row r="89" spans="1:30" s="104" customFormat="1" ht="54.75" customHeight="1" x14ac:dyDescent="0.2">
      <c r="A89" s="830"/>
      <c r="B89" s="830"/>
      <c r="C89" s="1136"/>
      <c r="D89" s="909"/>
      <c r="E89" s="1139"/>
      <c r="F89" s="1129"/>
      <c r="G89" s="1130"/>
      <c r="H89" s="1131"/>
      <c r="I89" s="1131"/>
      <c r="J89" s="1134"/>
      <c r="K89" s="1134"/>
      <c r="L89" s="1134"/>
      <c r="M89" s="1134"/>
      <c r="N89" s="1130" t="s">
        <v>528</v>
      </c>
      <c r="O89" s="1130"/>
      <c r="P89" s="69">
        <f>100%/3</f>
        <v>0.33333333333333331</v>
      </c>
      <c r="Q89" s="86" t="s">
        <v>529</v>
      </c>
      <c r="R89" s="70">
        <v>42767</v>
      </c>
      <c r="S89" s="70">
        <v>43100</v>
      </c>
      <c r="T89" s="63">
        <v>0</v>
      </c>
      <c r="U89" s="63">
        <v>0</v>
      </c>
      <c r="V89" s="63">
        <v>0</v>
      </c>
      <c r="W89" s="63">
        <v>0</v>
      </c>
      <c r="X89" s="78"/>
      <c r="Y89" s="872"/>
      <c r="Z89" s="872"/>
      <c r="AA89" s="278"/>
      <c r="AB89" s="253"/>
      <c r="AC89" s="392" t="s">
        <v>1281</v>
      </c>
      <c r="AD89" s="547" t="s">
        <v>1450</v>
      </c>
    </row>
    <row r="90" spans="1:30" s="104" customFormat="1" ht="54.75" customHeight="1" x14ac:dyDescent="0.2">
      <c r="A90" s="830"/>
      <c r="B90" s="830"/>
      <c r="C90" s="1136"/>
      <c r="D90" s="909"/>
      <c r="E90" s="1140"/>
      <c r="F90" s="1051"/>
      <c r="G90" s="1130"/>
      <c r="H90" s="1131"/>
      <c r="I90" s="1131"/>
      <c r="J90" s="1134"/>
      <c r="K90" s="1134"/>
      <c r="L90" s="1134"/>
      <c r="M90" s="1134"/>
      <c r="N90" s="1130" t="s">
        <v>530</v>
      </c>
      <c r="O90" s="1130"/>
      <c r="P90" s="69">
        <f>100%/3</f>
        <v>0.33333333333333331</v>
      </c>
      <c r="Q90" s="86" t="s">
        <v>529</v>
      </c>
      <c r="R90" s="70">
        <v>42737</v>
      </c>
      <c r="S90" s="70">
        <v>42794</v>
      </c>
      <c r="T90" s="63">
        <v>0</v>
      </c>
      <c r="U90" s="63">
        <v>0</v>
      </c>
      <c r="V90" s="63">
        <v>0</v>
      </c>
      <c r="W90" s="63">
        <v>0</v>
      </c>
      <c r="X90" s="78"/>
      <c r="Y90" s="865"/>
      <c r="Z90" s="865"/>
      <c r="AA90" s="278"/>
      <c r="AB90" s="253"/>
      <c r="AC90" s="392" t="s">
        <v>1282</v>
      </c>
      <c r="AD90" s="547" t="s">
        <v>1451</v>
      </c>
    </row>
    <row r="91" spans="1:30" s="104" customFormat="1" ht="55.5" customHeight="1" x14ac:dyDescent="0.2">
      <c r="A91" s="830"/>
      <c r="B91" s="830"/>
      <c r="C91" s="1136"/>
      <c r="D91" s="909"/>
      <c r="E91" s="1125" t="s">
        <v>531</v>
      </c>
      <c r="F91" s="1128">
        <v>0.05</v>
      </c>
      <c r="G91" s="1130" t="s">
        <v>532</v>
      </c>
      <c r="H91" s="1052">
        <v>1</v>
      </c>
      <c r="I91" s="1131" t="s">
        <v>45</v>
      </c>
      <c r="J91" s="1089">
        <v>1</v>
      </c>
      <c r="K91" s="1089"/>
      <c r="L91" s="1089"/>
      <c r="M91" s="1089"/>
      <c r="N91" s="1118" t="s">
        <v>533</v>
      </c>
      <c r="O91" s="1118"/>
      <c r="P91" s="69">
        <f>100%/2</f>
        <v>0.5</v>
      </c>
      <c r="Q91" s="61" t="s">
        <v>534</v>
      </c>
      <c r="R91" s="70">
        <v>42736</v>
      </c>
      <c r="S91" s="70">
        <v>42765</v>
      </c>
      <c r="T91" s="63">
        <v>0</v>
      </c>
      <c r="U91" s="63">
        <v>0</v>
      </c>
      <c r="V91" s="63">
        <v>0</v>
      </c>
      <c r="W91" s="63">
        <v>0</v>
      </c>
      <c r="X91" s="78"/>
      <c r="Y91" s="890">
        <v>1</v>
      </c>
      <c r="Z91" s="890">
        <v>1</v>
      </c>
      <c r="AA91" s="278"/>
      <c r="AB91" s="253"/>
      <c r="AC91" s="414" t="s">
        <v>1283</v>
      </c>
      <c r="AD91" s="546" t="s">
        <v>1452</v>
      </c>
    </row>
    <row r="92" spans="1:30" s="104" customFormat="1" ht="45" customHeight="1" x14ac:dyDescent="0.2">
      <c r="A92" s="830"/>
      <c r="B92" s="830"/>
      <c r="C92" s="1136"/>
      <c r="D92" s="909"/>
      <c r="E92" s="1127"/>
      <c r="F92" s="1051"/>
      <c r="G92" s="1130"/>
      <c r="H92" s="1131"/>
      <c r="I92" s="1131"/>
      <c r="J92" s="1089"/>
      <c r="K92" s="1089"/>
      <c r="L92" s="1089"/>
      <c r="M92" s="1089"/>
      <c r="N92" s="1118" t="s">
        <v>535</v>
      </c>
      <c r="O92" s="1118"/>
      <c r="P92" s="69">
        <f>100%/2</f>
        <v>0.5</v>
      </c>
      <c r="Q92" s="61" t="s">
        <v>536</v>
      </c>
      <c r="R92" s="70">
        <v>42750</v>
      </c>
      <c r="S92" s="70">
        <v>42786</v>
      </c>
      <c r="T92" s="63">
        <v>0</v>
      </c>
      <c r="U92" s="63">
        <v>0</v>
      </c>
      <c r="V92" s="63">
        <v>0</v>
      </c>
      <c r="W92" s="63">
        <v>0</v>
      </c>
      <c r="X92" s="78"/>
      <c r="Y92" s="892"/>
      <c r="Z92" s="892"/>
      <c r="AA92" s="278"/>
      <c r="AB92" s="253"/>
      <c r="AC92" s="414" t="s">
        <v>1284</v>
      </c>
      <c r="AD92" s="546" t="s">
        <v>1453</v>
      </c>
    </row>
    <row r="93" spans="1:30" s="104" customFormat="1" ht="53.25" customHeight="1" x14ac:dyDescent="0.2">
      <c r="A93" s="830"/>
      <c r="B93" s="830"/>
      <c r="C93" s="1136"/>
      <c r="D93" s="909"/>
      <c r="E93" s="1125" t="s">
        <v>537</v>
      </c>
      <c r="F93" s="1128">
        <v>0.05</v>
      </c>
      <c r="G93" s="1130" t="s">
        <v>538</v>
      </c>
      <c r="H93" s="1052">
        <v>1</v>
      </c>
      <c r="I93" s="1131" t="s">
        <v>45</v>
      </c>
      <c r="J93" s="1089">
        <v>0.5</v>
      </c>
      <c r="K93" s="1089">
        <v>0.9</v>
      </c>
      <c r="L93" s="1089">
        <v>1</v>
      </c>
      <c r="M93" s="1089"/>
      <c r="N93" s="1118" t="s">
        <v>539</v>
      </c>
      <c r="O93" s="1118"/>
      <c r="P93" s="69">
        <f>100%/4</f>
        <v>0.25</v>
      </c>
      <c r="Q93" s="61" t="s">
        <v>540</v>
      </c>
      <c r="R93" s="70">
        <v>42781</v>
      </c>
      <c r="S93" s="70">
        <v>42809</v>
      </c>
      <c r="T93" s="63">
        <v>0</v>
      </c>
      <c r="U93" s="63">
        <v>0</v>
      </c>
      <c r="V93" s="63">
        <v>0</v>
      </c>
      <c r="W93" s="63">
        <v>0</v>
      </c>
      <c r="X93" s="78"/>
      <c r="Y93" s="890">
        <v>0.5</v>
      </c>
      <c r="Z93" s="890">
        <v>0.9</v>
      </c>
      <c r="AA93" s="278"/>
      <c r="AB93" s="253"/>
      <c r="AC93" s="414" t="s">
        <v>1285</v>
      </c>
      <c r="AD93" s="546" t="s">
        <v>1454</v>
      </c>
    </row>
    <row r="94" spans="1:30" s="104" customFormat="1" ht="53.25" customHeight="1" x14ac:dyDescent="0.2">
      <c r="A94" s="830"/>
      <c r="B94" s="830"/>
      <c r="C94" s="1136"/>
      <c r="D94" s="909"/>
      <c r="E94" s="1126"/>
      <c r="F94" s="1129"/>
      <c r="G94" s="1130"/>
      <c r="H94" s="1052"/>
      <c r="I94" s="1131"/>
      <c r="J94" s="1089"/>
      <c r="K94" s="1089"/>
      <c r="L94" s="1089"/>
      <c r="M94" s="1089"/>
      <c r="N94" s="1118" t="s">
        <v>541</v>
      </c>
      <c r="O94" s="1118"/>
      <c r="P94" s="69">
        <f>100%/4</f>
        <v>0.25</v>
      </c>
      <c r="Q94" s="61" t="s">
        <v>534</v>
      </c>
      <c r="R94" s="70">
        <v>42809</v>
      </c>
      <c r="S94" s="70">
        <v>42824</v>
      </c>
      <c r="T94" s="63">
        <v>0</v>
      </c>
      <c r="U94" s="63">
        <v>0</v>
      </c>
      <c r="V94" s="63">
        <v>0</v>
      </c>
      <c r="W94" s="63">
        <v>0</v>
      </c>
      <c r="X94" s="78"/>
      <c r="Y94" s="891"/>
      <c r="Z94" s="891"/>
      <c r="AA94" s="278"/>
      <c r="AB94" s="253"/>
      <c r="AC94" s="414" t="s">
        <v>1283</v>
      </c>
      <c r="AD94" s="546" t="s">
        <v>1455</v>
      </c>
    </row>
    <row r="95" spans="1:30" s="104" customFormat="1" ht="42.75" customHeight="1" x14ac:dyDescent="0.2">
      <c r="A95" s="830"/>
      <c r="B95" s="830"/>
      <c r="C95" s="1136"/>
      <c r="D95" s="909"/>
      <c r="E95" s="1126"/>
      <c r="F95" s="1129"/>
      <c r="G95" s="1130"/>
      <c r="H95" s="1052"/>
      <c r="I95" s="1131"/>
      <c r="J95" s="1089"/>
      <c r="K95" s="1089"/>
      <c r="L95" s="1089"/>
      <c r="M95" s="1089"/>
      <c r="N95" s="1118" t="s">
        <v>542</v>
      </c>
      <c r="O95" s="1118"/>
      <c r="P95" s="69">
        <f>100%/4</f>
        <v>0.25</v>
      </c>
      <c r="Q95" s="61" t="s">
        <v>543</v>
      </c>
      <c r="R95" s="70">
        <v>42826</v>
      </c>
      <c r="S95" s="70">
        <v>42916</v>
      </c>
      <c r="T95" s="63">
        <v>0</v>
      </c>
      <c r="U95" s="63">
        <v>0</v>
      </c>
      <c r="V95" s="63">
        <v>0</v>
      </c>
      <c r="W95" s="63">
        <v>0</v>
      </c>
      <c r="X95" s="78"/>
      <c r="Y95" s="891"/>
      <c r="Z95" s="891"/>
      <c r="AA95" s="278"/>
      <c r="AB95" s="253"/>
      <c r="AC95" s="414" t="s">
        <v>1208</v>
      </c>
      <c r="AD95" s="546" t="s">
        <v>1456</v>
      </c>
    </row>
    <row r="96" spans="1:30" s="104" customFormat="1" ht="96" customHeight="1" x14ac:dyDescent="0.2">
      <c r="A96" s="830"/>
      <c r="B96" s="830"/>
      <c r="C96" s="1137"/>
      <c r="D96" s="837"/>
      <c r="E96" s="1127"/>
      <c r="F96" s="1051"/>
      <c r="G96" s="1130"/>
      <c r="H96" s="1052"/>
      <c r="I96" s="1131"/>
      <c r="J96" s="1089"/>
      <c r="K96" s="1089"/>
      <c r="L96" s="1089"/>
      <c r="M96" s="1089"/>
      <c r="N96" s="1130" t="s">
        <v>544</v>
      </c>
      <c r="O96" s="1130"/>
      <c r="P96" s="69">
        <f>100%/4</f>
        <v>0.25</v>
      </c>
      <c r="Q96" s="61" t="s">
        <v>545</v>
      </c>
      <c r="R96" s="70">
        <v>42781</v>
      </c>
      <c r="S96" s="70">
        <v>42917</v>
      </c>
      <c r="T96" s="63">
        <v>0</v>
      </c>
      <c r="U96" s="63">
        <v>0</v>
      </c>
      <c r="V96" s="63">
        <v>0</v>
      </c>
      <c r="W96" s="63">
        <v>0</v>
      </c>
      <c r="X96" s="78"/>
      <c r="Y96" s="892"/>
      <c r="Z96" s="892"/>
      <c r="AA96" s="278"/>
      <c r="AB96" s="253"/>
      <c r="AC96" s="414"/>
      <c r="AD96" s="546" t="s">
        <v>1457</v>
      </c>
    </row>
    <row r="97" spans="1:30" s="104" customFormat="1" ht="10.5" customHeight="1" x14ac:dyDescent="0.2">
      <c r="A97" s="9"/>
      <c r="B97" s="9"/>
      <c r="C97" s="9"/>
      <c r="D97" s="9"/>
      <c r="E97" s="9"/>
      <c r="F97" s="9"/>
      <c r="G97" s="9"/>
      <c r="H97" s="9"/>
      <c r="I97" s="9"/>
      <c r="J97" s="9"/>
      <c r="K97" s="9"/>
      <c r="L97" s="9"/>
      <c r="M97" s="9"/>
      <c r="N97" s="9"/>
      <c r="O97" s="9"/>
      <c r="P97" s="9"/>
      <c r="Q97" s="9"/>
      <c r="R97" s="9"/>
      <c r="S97" s="9"/>
      <c r="T97" s="9"/>
      <c r="U97" s="9"/>
      <c r="V97" s="9"/>
      <c r="W97" s="9"/>
      <c r="X97" s="9"/>
      <c r="Y97" s="9"/>
      <c r="Z97" s="9"/>
      <c r="AA97" s="9"/>
      <c r="AD97" s="274"/>
    </row>
    <row r="98" spans="1:30" s="105" customFormat="1" ht="30" customHeight="1" x14ac:dyDescent="0.2">
      <c r="A98" s="37" t="s">
        <v>141</v>
      </c>
      <c r="B98" s="1132" t="s">
        <v>546</v>
      </c>
      <c r="C98" s="1133"/>
      <c r="D98" s="1133"/>
      <c r="E98" s="1133"/>
      <c r="F98" s="1133"/>
      <c r="G98" s="1133"/>
      <c r="H98" s="1133"/>
      <c r="I98" s="1133"/>
      <c r="J98" s="1133"/>
      <c r="K98" s="1133"/>
      <c r="L98" s="1133"/>
      <c r="M98" s="1133"/>
      <c r="N98" s="1133"/>
      <c r="O98" s="1133"/>
      <c r="P98" s="1133"/>
      <c r="Q98" s="1133"/>
      <c r="R98" s="1133"/>
      <c r="S98" s="1133"/>
      <c r="T98" s="1133"/>
      <c r="U98" s="1133"/>
      <c r="V98" s="1133"/>
      <c r="W98" s="1133"/>
      <c r="X98" s="1133"/>
      <c r="Y98" s="1133"/>
      <c r="Z98" s="1133"/>
      <c r="AA98" s="1133"/>
      <c r="AB98" s="1133"/>
      <c r="AC98" s="1133"/>
      <c r="AD98" s="1133"/>
    </row>
    <row r="99" spans="1:30" s="104" customFormat="1" ht="6" customHeight="1" x14ac:dyDescent="0.2">
      <c r="A99" s="4"/>
      <c r="B99" s="5"/>
      <c r="C99" s="5"/>
      <c r="D99" s="5"/>
      <c r="E99" s="5"/>
      <c r="F99" s="5"/>
      <c r="G99" s="6"/>
      <c r="H99" s="6"/>
      <c r="I99" s="6"/>
      <c r="J99" s="6"/>
      <c r="K99" s="6"/>
      <c r="L99" s="6"/>
      <c r="M99" s="6"/>
      <c r="N99" s="6"/>
      <c r="O99" s="6"/>
      <c r="P99" s="6"/>
      <c r="Q99" s="6"/>
      <c r="R99" s="7"/>
      <c r="S99" s="7"/>
      <c r="T99" s="7"/>
      <c r="U99" s="7"/>
      <c r="V99" s="7"/>
      <c r="W99" s="7"/>
      <c r="X99" s="8"/>
      <c r="Y99" s="9"/>
      <c r="Z99" s="9"/>
      <c r="AA99" s="9"/>
      <c r="AD99" s="274"/>
    </row>
    <row r="100" spans="1:30" s="104" customFormat="1" ht="48" customHeight="1" x14ac:dyDescent="0.2">
      <c r="A100" s="911" t="s">
        <v>3</v>
      </c>
      <c r="B100" s="911" t="s">
        <v>4</v>
      </c>
      <c r="C100" s="911" t="s">
        <v>5</v>
      </c>
      <c r="D100" s="913" t="s">
        <v>6</v>
      </c>
      <c r="E100" s="913" t="s">
        <v>7</v>
      </c>
      <c r="F100" s="911" t="s">
        <v>8</v>
      </c>
      <c r="G100" s="911" t="s">
        <v>9</v>
      </c>
      <c r="H100" s="911" t="s">
        <v>10</v>
      </c>
      <c r="I100" s="911" t="s">
        <v>11</v>
      </c>
      <c r="J100" s="915" t="s">
        <v>12</v>
      </c>
      <c r="K100" s="1009"/>
      <c r="L100" s="1009"/>
      <c r="M100" s="1039"/>
      <c r="N100" s="918" t="s">
        <v>13</v>
      </c>
      <c r="O100" s="1040"/>
      <c r="P100" s="911" t="s">
        <v>14</v>
      </c>
      <c r="Q100" s="911" t="s">
        <v>15</v>
      </c>
      <c r="R100" s="922" t="s">
        <v>16</v>
      </c>
      <c r="S100" s="1039"/>
      <c r="T100" s="922" t="s">
        <v>17</v>
      </c>
      <c r="U100" s="1009"/>
      <c r="V100" s="1009"/>
      <c r="W100" s="1009"/>
      <c r="X100" s="1009"/>
      <c r="Y100" s="734" t="s">
        <v>1193</v>
      </c>
      <c r="Z100" s="734"/>
      <c r="AA100" s="734"/>
      <c r="AB100" s="734"/>
      <c r="AC100" s="734"/>
      <c r="AD100" s="734"/>
    </row>
    <row r="101" spans="1:30" s="104" customFormat="1" ht="75" customHeight="1" x14ac:dyDescent="0.2">
      <c r="A101" s="1035"/>
      <c r="B101" s="1035"/>
      <c r="C101" s="1035"/>
      <c r="D101" s="1035"/>
      <c r="E101" s="1035"/>
      <c r="F101" s="1035"/>
      <c r="G101" s="1035"/>
      <c r="H101" s="1035"/>
      <c r="I101" s="1035"/>
      <c r="J101" s="25" t="s">
        <v>18</v>
      </c>
      <c r="K101" s="25" t="s">
        <v>19</v>
      </c>
      <c r="L101" s="25" t="s">
        <v>20</v>
      </c>
      <c r="M101" s="25" t="s">
        <v>21</v>
      </c>
      <c r="N101" s="1087"/>
      <c r="O101" s="1088"/>
      <c r="P101" s="1035"/>
      <c r="Q101" s="1035"/>
      <c r="R101" s="25" t="s">
        <v>22</v>
      </c>
      <c r="S101" s="25" t="s">
        <v>23</v>
      </c>
      <c r="T101" s="47" t="s">
        <v>24</v>
      </c>
      <c r="U101" s="47" t="s">
        <v>25</v>
      </c>
      <c r="V101" s="12" t="s">
        <v>26</v>
      </c>
      <c r="W101" s="47" t="s">
        <v>27</v>
      </c>
      <c r="X101" s="25" t="s">
        <v>28</v>
      </c>
      <c r="Y101" s="381" t="s">
        <v>18</v>
      </c>
      <c r="Z101" s="382" t="s">
        <v>19</v>
      </c>
      <c r="AA101" s="382" t="s">
        <v>20</v>
      </c>
      <c r="AB101" s="382" t="s">
        <v>21</v>
      </c>
      <c r="AC101" s="381" t="s">
        <v>1195</v>
      </c>
      <c r="AD101" s="455" t="s">
        <v>1332</v>
      </c>
    </row>
    <row r="102" spans="1:30" s="104" customFormat="1" ht="129.75" customHeight="1" x14ac:dyDescent="0.2">
      <c r="A102" s="1119" t="s">
        <v>235</v>
      </c>
      <c r="B102" s="1119" t="s">
        <v>235</v>
      </c>
      <c r="C102" s="1119" t="s">
        <v>235</v>
      </c>
      <c r="D102" s="1119" t="s">
        <v>1322</v>
      </c>
      <c r="E102" s="830" t="s">
        <v>649</v>
      </c>
      <c r="F102" s="1120">
        <v>0.1</v>
      </c>
      <c r="G102" s="1119" t="s">
        <v>645</v>
      </c>
      <c r="H102" s="1120">
        <v>1</v>
      </c>
      <c r="I102" s="1119" t="s">
        <v>45</v>
      </c>
      <c r="J102" s="1120">
        <v>0.25</v>
      </c>
      <c r="K102" s="1120">
        <v>0.5</v>
      </c>
      <c r="L102" s="1120">
        <v>0.75</v>
      </c>
      <c r="M102" s="1120">
        <v>1</v>
      </c>
      <c r="N102" s="1119" t="s">
        <v>646</v>
      </c>
      <c r="O102" s="1119"/>
      <c r="P102" s="129">
        <v>0.2</v>
      </c>
      <c r="Q102" s="130"/>
      <c r="R102" s="106">
        <v>42736</v>
      </c>
      <c r="S102" s="106">
        <v>42750</v>
      </c>
      <c r="T102" s="63">
        <v>0</v>
      </c>
      <c r="U102" s="63">
        <v>0</v>
      </c>
      <c r="V102" s="63">
        <v>0</v>
      </c>
      <c r="W102" s="63">
        <v>0</v>
      </c>
      <c r="X102" s="1090"/>
      <c r="Y102" s="1122">
        <v>0.78320000000000001</v>
      </c>
      <c r="Z102" s="1122">
        <v>0.88919999999999999</v>
      </c>
      <c r="AA102" s="277"/>
      <c r="AB102" s="252"/>
      <c r="AC102" s="461" t="s">
        <v>1328</v>
      </c>
      <c r="AD102" s="461" t="s">
        <v>1458</v>
      </c>
    </row>
    <row r="103" spans="1:30" s="104" customFormat="1" ht="55.5" customHeight="1" x14ac:dyDescent="0.2">
      <c r="A103" s="1119"/>
      <c r="B103" s="1119"/>
      <c r="C103" s="1119"/>
      <c r="D103" s="1119"/>
      <c r="E103" s="830"/>
      <c r="F103" s="1119"/>
      <c r="G103" s="1119"/>
      <c r="H103" s="1120"/>
      <c r="I103" s="1119"/>
      <c r="J103" s="1120"/>
      <c r="K103" s="1120"/>
      <c r="L103" s="1120"/>
      <c r="M103" s="1120"/>
      <c r="N103" s="1121" t="s">
        <v>647</v>
      </c>
      <c r="O103" s="1121"/>
      <c r="P103" s="131">
        <v>0.2</v>
      </c>
      <c r="Q103" s="94" t="s">
        <v>650</v>
      </c>
      <c r="R103" s="124">
        <v>42751</v>
      </c>
      <c r="S103" s="124">
        <v>43100</v>
      </c>
      <c r="T103" s="63">
        <v>0</v>
      </c>
      <c r="U103" s="63">
        <v>0</v>
      </c>
      <c r="V103" s="63">
        <v>0</v>
      </c>
      <c r="W103" s="63">
        <v>0</v>
      </c>
      <c r="X103" s="1090"/>
      <c r="Y103" s="1123"/>
      <c r="Z103" s="1123"/>
      <c r="AA103" s="277"/>
      <c r="AB103" s="252"/>
      <c r="AC103" s="461" t="s">
        <v>1327</v>
      </c>
      <c r="AD103" s="461" t="s">
        <v>1327</v>
      </c>
    </row>
    <row r="104" spans="1:30" s="104" customFormat="1" ht="28.5" customHeight="1" x14ac:dyDescent="0.2">
      <c r="A104" s="1119"/>
      <c r="B104" s="1119"/>
      <c r="C104" s="1119"/>
      <c r="D104" s="1119"/>
      <c r="E104" s="830"/>
      <c r="F104" s="1119"/>
      <c r="G104" s="1119"/>
      <c r="H104" s="1120"/>
      <c r="I104" s="1119"/>
      <c r="J104" s="1120"/>
      <c r="K104" s="1120"/>
      <c r="L104" s="1120"/>
      <c r="M104" s="1120"/>
      <c r="N104" s="1121" t="s">
        <v>648</v>
      </c>
      <c r="O104" s="1121"/>
      <c r="P104" s="131">
        <v>0.3</v>
      </c>
      <c r="Q104" s="94" t="s">
        <v>651</v>
      </c>
      <c r="R104" s="124">
        <v>42766</v>
      </c>
      <c r="S104" s="124">
        <v>43100</v>
      </c>
      <c r="T104" s="63">
        <v>0</v>
      </c>
      <c r="U104" s="63">
        <v>0</v>
      </c>
      <c r="V104" s="63">
        <v>0</v>
      </c>
      <c r="W104" s="63">
        <v>0</v>
      </c>
      <c r="X104" s="1090"/>
      <c r="Y104" s="1123"/>
      <c r="Z104" s="1123"/>
      <c r="AA104" s="277"/>
      <c r="AB104" s="252"/>
      <c r="AC104" s="461" t="s">
        <v>1329</v>
      </c>
      <c r="AD104" s="461" t="s">
        <v>1329</v>
      </c>
    </row>
    <row r="105" spans="1:30" s="104" customFormat="1" ht="55.5" customHeight="1" x14ac:dyDescent="0.2">
      <c r="A105" s="1119"/>
      <c r="B105" s="1119"/>
      <c r="C105" s="1119"/>
      <c r="D105" s="1119"/>
      <c r="E105" s="830"/>
      <c r="F105" s="1119"/>
      <c r="G105" s="1119"/>
      <c r="H105" s="1120"/>
      <c r="I105" s="1119"/>
      <c r="J105" s="1120"/>
      <c r="K105" s="1120"/>
      <c r="L105" s="1120"/>
      <c r="M105" s="1120"/>
      <c r="N105" s="1121" t="s">
        <v>653</v>
      </c>
      <c r="O105" s="1121"/>
      <c r="P105" s="131">
        <v>0.3</v>
      </c>
      <c r="Q105" s="94" t="s">
        <v>652</v>
      </c>
      <c r="R105" s="124">
        <v>42766</v>
      </c>
      <c r="S105" s="124">
        <v>43100</v>
      </c>
      <c r="T105" s="63">
        <v>0</v>
      </c>
      <c r="U105" s="63">
        <v>0</v>
      </c>
      <c r="V105" s="63">
        <v>0</v>
      </c>
      <c r="W105" s="63">
        <v>0</v>
      </c>
      <c r="X105" s="1090"/>
      <c r="Y105" s="1124"/>
      <c r="Z105" s="1124"/>
      <c r="AA105" s="277"/>
      <c r="AB105" s="252"/>
      <c r="AC105" s="461" t="s">
        <v>1330</v>
      </c>
      <c r="AD105" s="461" t="s">
        <v>1330</v>
      </c>
    </row>
    <row r="106" spans="1:30" s="104" customFormat="1" ht="10.5" customHeight="1" x14ac:dyDescent="0.2">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D106" s="458"/>
    </row>
    <row r="107" spans="1:30" s="105" customFormat="1" ht="30" customHeight="1" x14ac:dyDescent="0.2">
      <c r="A107" s="37" t="s">
        <v>155</v>
      </c>
      <c r="B107" s="1015" t="s">
        <v>644</v>
      </c>
      <c r="C107" s="1015"/>
      <c r="D107" s="1015"/>
      <c r="E107" s="1015"/>
      <c r="F107" s="1015"/>
      <c r="G107" s="1015"/>
      <c r="H107" s="1015"/>
      <c r="I107" s="1015"/>
      <c r="J107" s="1015"/>
      <c r="K107" s="1015"/>
      <c r="L107" s="1015"/>
      <c r="M107" s="1015"/>
      <c r="N107" s="1015"/>
      <c r="O107" s="1015"/>
      <c r="P107" s="1015"/>
      <c r="Q107" s="1015"/>
      <c r="R107" s="1015"/>
      <c r="S107" s="1015"/>
      <c r="T107" s="1015"/>
      <c r="U107" s="1015"/>
      <c r="V107" s="1015"/>
      <c r="W107" s="1015"/>
      <c r="X107" s="1015"/>
      <c r="Y107" s="1015"/>
      <c r="Z107" s="1015"/>
      <c r="AA107" s="1015"/>
      <c r="AB107" s="1015"/>
      <c r="AC107" s="1015"/>
      <c r="AD107" s="1015"/>
    </row>
    <row r="108" spans="1:30" s="104" customFormat="1" ht="6" customHeight="1" x14ac:dyDescent="0.2">
      <c r="A108" s="4"/>
      <c r="B108" s="5"/>
      <c r="C108" s="5"/>
      <c r="D108" s="5"/>
      <c r="E108" s="5"/>
      <c r="F108" s="5"/>
      <c r="G108" s="6"/>
      <c r="H108" s="6"/>
      <c r="I108" s="6"/>
      <c r="J108" s="6"/>
      <c r="K108" s="6"/>
      <c r="L108" s="6"/>
      <c r="M108" s="6"/>
      <c r="N108" s="6"/>
      <c r="O108" s="6"/>
      <c r="P108" s="6"/>
      <c r="Q108" s="6"/>
      <c r="R108" s="7"/>
      <c r="S108" s="7"/>
      <c r="T108" s="7"/>
      <c r="U108" s="7"/>
      <c r="V108" s="7"/>
      <c r="W108" s="7"/>
      <c r="X108" s="8"/>
      <c r="Y108" s="9"/>
      <c r="Z108" s="9"/>
      <c r="AA108" s="9"/>
      <c r="AD108" s="274"/>
    </row>
    <row r="109" spans="1:30" s="104" customFormat="1" ht="42" customHeight="1" x14ac:dyDescent="0.2">
      <c r="A109" s="911" t="s">
        <v>3</v>
      </c>
      <c r="B109" s="911" t="s">
        <v>4</v>
      </c>
      <c r="C109" s="911" t="s">
        <v>5</v>
      </c>
      <c r="D109" s="913" t="s">
        <v>6</v>
      </c>
      <c r="E109" s="913" t="s">
        <v>7</v>
      </c>
      <c r="F109" s="911" t="s">
        <v>8</v>
      </c>
      <c r="G109" s="911" t="s">
        <v>9</v>
      </c>
      <c r="H109" s="911" t="s">
        <v>10</v>
      </c>
      <c r="I109" s="911" t="s">
        <v>11</v>
      </c>
      <c r="J109" s="915" t="s">
        <v>12</v>
      </c>
      <c r="K109" s="1009"/>
      <c r="L109" s="1009"/>
      <c r="M109" s="1039"/>
      <c r="N109" s="918" t="s">
        <v>13</v>
      </c>
      <c r="O109" s="1040"/>
      <c r="P109" s="911" t="s">
        <v>14</v>
      </c>
      <c r="Q109" s="911" t="s">
        <v>15</v>
      </c>
      <c r="R109" s="922" t="s">
        <v>16</v>
      </c>
      <c r="S109" s="1039"/>
      <c r="T109" s="922" t="s">
        <v>17</v>
      </c>
      <c r="U109" s="1009"/>
      <c r="V109" s="1009"/>
      <c r="W109" s="1009"/>
      <c r="X109" s="1009"/>
      <c r="Y109" s="734" t="s">
        <v>1193</v>
      </c>
      <c r="Z109" s="734"/>
      <c r="AA109" s="734"/>
      <c r="AB109" s="734"/>
      <c r="AC109" s="734"/>
      <c r="AD109" s="734"/>
    </row>
    <row r="110" spans="1:30" s="104" customFormat="1" ht="79.5" customHeight="1" x14ac:dyDescent="0.2">
      <c r="A110" s="1035"/>
      <c r="B110" s="1035"/>
      <c r="C110" s="1035"/>
      <c r="D110" s="1035"/>
      <c r="E110" s="1035"/>
      <c r="F110" s="1035"/>
      <c r="G110" s="1035"/>
      <c r="H110" s="1035"/>
      <c r="I110" s="1035"/>
      <c r="J110" s="25" t="s">
        <v>18</v>
      </c>
      <c r="K110" s="25" t="s">
        <v>19</v>
      </c>
      <c r="L110" s="25" t="s">
        <v>20</v>
      </c>
      <c r="M110" s="25" t="s">
        <v>21</v>
      </c>
      <c r="N110" s="1087"/>
      <c r="O110" s="1088"/>
      <c r="P110" s="1035"/>
      <c r="Q110" s="1035"/>
      <c r="R110" s="25" t="s">
        <v>22</v>
      </c>
      <c r="S110" s="25" t="s">
        <v>23</v>
      </c>
      <c r="T110" s="47" t="s">
        <v>24</v>
      </c>
      <c r="U110" s="47" t="s">
        <v>25</v>
      </c>
      <c r="V110" s="12" t="s">
        <v>26</v>
      </c>
      <c r="W110" s="47" t="s">
        <v>27</v>
      </c>
      <c r="X110" s="25" t="s">
        <v>28</v>
      </c>
      <c r="Y110" s="381" t="s">
        <v>18</v>
      </c>
      <c r="Z110" s="382" t="s">
        <v>19</v>
      </c>
      <c r="AA110" s="382" t="s">
        <v>20</v>
      </c>
      <c r="AB110" s="382" t="s">
        <v>21</v>
      </c>
      <c r="AC110" s="381" t="s">
        <v>1195</v>
      </c>
      <c r="AD110" s="455" t="s">
        <v>1332</v>
      </c>
    </row>
    <row r="111" spans="1:30" s="104" customFormat="1" ht="57" customHeight="1" x14ac:dyDescent="0.2">
      <c r="A111" s="834" t="s">
        <v>184</v>
      </c>
      <c r="B111" s="830" t="s">
        <v>185</v>
      </c>
      <c r="C111" s="830" t="s">
        <v>234</v>
      </c>
      <c r="D111" s="834" t="s">
        <v>186</v>
      </c>
      <c r="E111" s="830" t="s">
        <v>187</v>
      </c>
      <c r="F111" s="1052">
        <v>0.1</v>
      </c>
      <c r="G111" s="830" t="s">
        <v>188</v>
      </c>
      <c r="H111" s="1150" t="s">
        <v>189</v>
      </c>
      <c r="I111" s="830" t="s">
        <v>190</v>
      </c>
      <c r="J111" s="1146">
        <v>0.35</v>
      </c>
      <c r="K111" s="1146">
        <v>0.6</v>
      </c>
      <c r="L111" s="1146">
        <v>0.75</v>
      </c>
      <c r="M111" s="1146">
        <v>1</v>
      </c>
      <c r="N111" s="1118" t="s">
        <v>191</v>
      </c>
      <c r="O111" s="1144"/>
      <c r="P111" s="62">
        <v>0.25</v>
      </c>
      <c r="Q111" s="55" t="s">
        <v>192</v>
      </c>
      <c r="R111" s="56">
        <v>42737</v>
      </c>
      <c r="S111" s="56">
        <v>42781</v>
      </c>
      <c r="T111" s="63">
        <v>0</v>
      </c>
      <c r="U111" s="63">
        <v>0</v>
      </c>
      <c r="V111" s="63">
        <v>0</v>
      </c>
      <c r="W111" s="63">
        <v>0</v>
      </c>
      <c r="X111" s="64"/>
      <c r="Y111" s="1112">
        <v>0.3</v>
      </c>
      <c r="Z111" s="890">
        <v>0.6</v>
      </c>
      <c r="AA111" s="132"/>
      <c r="AB111" s="253"/>
      <c r="AC111" s="410" t="s">
        <v>1267</v>
      </c>
      <c r="AD111" s="583" t="s">
        <v>1267</v>
      </c>
    </row>
    <row r="112" spans="1:30" s="104" customFormat="1" ht="36.75" customHeight="1" x14ac:dyDescent="0.2">
      <c r="A112" s="909"/>
      <c r="B112" s="830"/>
      <c r="C112" s="830"/>
      <c r="D112" s="909"/>
      <c r="E112" s="1145"/>
      <c r="F112" s="1149"/>
      <c r="G112" s="1145"/>
      <c r="H112" s="1151"/>
      <c r="I112" s="1145"/>
      <c r="J112" s="1147"/>
      <c r="K112" s="1147"/>
      <c r="L112" s="1147"/>
      <c r="M112" s="1148"/>
      <c r="N112" s="1118" t="s">
        <v>193</v>
      </c>
      <c r="O112" s="1144"/>
      <c r="P112" s="62">
        <v>0.25</v>
      </c>
      <c r="Q112" s="55" t="s">
        <v>194</v>
      </c>
      <c r="R112" s="56">
        <v>42782</v>
      </c>
      <c r="S112" s="56">
        <v>42825</v>
      </c>
      <c r="T112" s="63">
        <v>0</v>
      </c>
      <c r="U112" s="63">
        <v>0</v>
      </c>
      <c r="V112" s="63">
        <v>0</v>
      </c>
      <c r="W112" s="63">
        <v>0</v>
      </c>
      <c r="X112" s="64"/>
      <c r="Y112" s="1113"/>
      <c r="Z112" s="891"/>
      <c r="AA112" s="132"/>
      <c r="AB112" s="253"/>
      <c r="AC112" s="410" t="s">
        <v>1268</v>
      </c>
      <c r="AD112" s="583" t="s">
        <v>1459</v>
      </c>
    </row>
    <row r="113" spans="1:30" s="104" customFormat="1" ht="57" customHeight="1" x14ac:dyDescent="0.2">
      <c r="A113" s="909"/>
      <c r="B113" s="830"/>
      <c r="C113" s="830"/>
      <c r="D113" s="909"/>
      <c r="E113" s="1145"/>
      <c r="F113" s="1149"/>
      <c r="G113" s="1145"/>
      <c r="H113" s="1151"/>
      <c r="I113" s="1145"/>
      <c r="J113" s="1147"/>
      <c r="K113" s="1147"/>
      <c r="L113" s="1147"/>
      <c r="M113" s="1148"/>
      <c r="N113" s="1118" t="s">
        <v>195</v>
      </c>
      <c r="O113" s="1144"/>
      <c r="P113" s="62">
        <v>0.1</v>
      </c>
      <c r="Q113" s="55" t="s">
        <v>196</v>
      </c>
      <c r="R113" s="56">
        <v>42795</v>
      </c>
      <c r="S113" s="56">
        <v>42886</v>
      </c>
      <c r="T113" s="63">
        <v>0</v>
      </c>
      <c r="U113" s="63">
        <v>0</v>
      </c>
      <c r="V113" s="63">
        <v>0</v>
      </c>
      <c r="W113" s="63">
        <v>0</v>
      </c>
      <c r="X113" s="64"/>
      <c r="Y113" s="1113"/>
      <c r="Z113" s="891"/>
      <c r="AA113" s="132"/>
      <c r="AB113" s="253"/>
      <c r="AC113" s="410" t="s">
        <v>1269</v>
      </c>
      <c r="AD113" s="583" t="s">
        <v>1460</v>
      </c>
    </row>
    <row r="114" spans="1:30" s="104" customFormat="1" ht="57" customHeight="1" x14ac:dyDescent="0.2">
      <c r="A114" s="909"/>
      <c r="B114" s="830"/>
      <c r="C114" s="830"/>
      <c r="D114" s="909"/>
      <c r="E114" s="1145"/>
      <c r="F114" s="1149"/>
      <c r="G114" s="1145"/>
      <c r="H114" s="1151"/>
      <c r="I114" s="1145"/>
      <c r="J114" s="1147"/>
      <c r="K114" s="1147"/>
      <c r="L114" s="1147"/>
      <c r="M114" s="1148"/>
      <c r="N114" s="1118" t="s">
        <v>197</v>
      </c>
      <c r="O114" s="1144"/>
      <c r="P114" s="62">
        <v>0.2</v>
      </c>
      <c r="Q114" s="55" t="s">
        <v>198</v>
      </c>
      <c r="R114" s="56">
        <v>43009</v>
      </c>
      <c r="S114" s="56">
        <v>43069</v>
      </c>
      <c r="T114" s="63">
        <v>0</v>
      </c>
      <c r="U114" s="63">
        <v>0</v>
      </c>
      <c r="V114" s="63">
        <v>0</v>
      </c>
      <c r="W114" s="63">
        <v>0</v>
      </c>
      <c r="X114" s="64"/>
      <c r="Y114" s="1113"/>
      <c r="Z114" s="891"/>
      <c r="AA114" s="132"/>
      <c r="AB114" s="253"/>
      <c r="AC114" s="408" t="s">
        <v>1264</v>
      </c>
      <c r="AD114" s="584" t="s">
        <v>1264</v>
      </c>
    </row>
    <row r="115" spans="1:30" s="104" customFormat="1" ht="57" customHeight="1" x14ac:dyDescent="0.2">
      <c r="A115" s="909"/>
      <c r="B115" s="830"/>
      <c r="C115" s="830"/>
      <c r="D115" s="909"/>
      <c r="E115" s="1145"/>
      <c r="F115" s="1149"/>
      <c r="G115" s="1145"/>
      <c r="H115" s="1151"/>
      <c r="I115" s="1145"/>
      <c r="J115" s="1147"/>
      <c r="K115" s="1147"/>
      <c r="L115" s="1147"/>
      <c r="M115" s="1148"/>
      <c r="N115" s="1118" t="s">
        <v>199</v>
      </c>
      <c r="O115" s="1144"/>
      <c r="P115" s="62">
        <v>0.15</v>
      </c>
      <c r="Q115" s="55" t="s">
        <v>200</v>
      </c>
      <c r="R115" s="56">
        <v>42768</v>
      </c>
      <c r="S115" s="56">
        <v>43100</v>
      </c>
      <c r="T115" s="63">
        <v>0</v>
      </c>
      <c r="U115" s="63">
        <v>0</v>
      </c>
      <c r="V115" s="63">
        <v>0</v>
      </c>
      <c r="W115" s="63">
        <v>0</v>
      </c>
      <c r="X115" s="64"/>
      <c r="Y115" s="1113"/>
      <c r="Z115" s="891"/>
      <c r="AA115" s="132"/>
      <c r="AB115" s="253"/>
      <c r="AC115" s="411"/>
      <c r="AD115" s="584" t="s">
        <v>1461</v>
      </c>
    </row>
    <row r="116" spans="1:30" s="104" customFormat="1" ht="57" customHeight="1" x14ac:dyDescent="0.2">
      <c r="A116" s="837"/>
      <c r="B116" s="830"/>
      <c r="C116" s="830"/>
      <c r="D116" s="837"/>
      <c r="E116" s="1145"/>
      <c r="F116" s="1149"/>
      <c r="G116" s="1145"/>
      <c r="H116" s="1151"/>
      <c r="I116" s="1145"/>
      <c r="J116" s="1147"/>
      <c r="K116" s="1147"/>
      <c r="L116" s="1147"/>
      <c r="M116" s="1148"/>
      <c r="N116" s="1118" t="s">
        <v>201</v>
      </c>
      <c r="O116" s="1144"/>
      <c r="P116" s="62">
        <v>0.05</v>
      </c>
      <c r="Q116" s="55" t="s">
        <v>202</v>
      </c>
      <c r="R116" s="56">
        <v>42795</v>
      </c>
      <c r="S116" s="56">
        <v>43039</v>
      </c>
      <c r="T116" s="63">
        <v>0</v>
      </c>
      <c r="U116" s="63">
        <v>0</v>
      </c>
      <c r="V116" s="63">
        <v>0</v>
      </c>
      <c r="W116" s="63">
        <v>0</v>
      </c>
      <c r="X116" s="64"/>
      <c r="Y116" s="1114"/>
      <c r="Z116" s="892"/>
      <c r="AA116" s="132"/>
      <c r="AB116" s="253"/>
      <c r="AC116" s="408" t="s">
        <v>1270</v>
      </c>
      <c r="AD116" s="584" t="s">
        <v>1462</v>
      </c>
    </row>
    <row r="117" spans="1:30" ht="10.5" customHeight="1" x14ac:dyDescent="0.2">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row>
    <row r="118" spans="1:30" ht="10.5" customHeight="1" x14ac:dyDescent="0.2">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row>
    <row r="119" spans="1:30" ht="10.5" customHeight="1" x14ac:dyDescent="0.2">
      <c r="A119" s="9"/>
      <c r="B119" s="9"/>
      <c r="C119" s="9"/>
      <c r="D119" s="9"/>
      <c r="E119" s="9"/>
      <c r="F119" s="112"/>
      <c r="G119" s="9"/>
      <c r="H119" s="9"/>
      <c r="I119" s="9"/>
      <c r="J119" s="9"/>
      <c r="K119" s="9"/>
      <c r="L119" s="9"/>
      <c r="M119" s="9"/>
      <c r="N119" s="9"/>
      <c r="O119" s="9"/>
      <c r="P119" s="9"/>
      <c r="Q119" s="9"/>
      <c r="R119" s="9"/>
      <c r="S119" s="9"/>
      <c r="T119" s="9"/>
      <c r="U119" s="9"/>
      <c r="V119" s="9"/>
      <c r="W119" s="9"/>
      <c r="X119" s="9"/>
      <c r="Y119" s="9"/>
      <c r="Z119" s="9"/>
      <c r="AA119" s="9"/>
    </row>
    <row r="120" spans="1:30" ht="10.5" customHeight="1" x14ac:dyDescent="0.2">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row>
    <row r="121" spans="1:30" ht="10.5" customHeight="1" x14ac:dyDescent="0.2">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row>
    <row r="122" spans="1:30" ht="10.5" customHeight="1" x14ac:dyDescent="0.2">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row>
    <row r="123" spans="1:30" ht="10.5" customHeight="1" x14ac:dyDescent="0.2">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row>
    <row r="124" spans="1:30" ht="10.5" customHeight="1"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row>
    <row r="125" spans="1:30" ht="10.5" customHeight="1"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row>
    <row r="126" spans="1:30" ht="10.5" customHeight="1"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row>
    <row r="127" spans="1:30" ht="10.5" customHeight="1"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row>
    <row r="128" spans="1:30" ht="10.5" customHeight="1"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row>
    <row r="129" spans="1:27" ht="10.5" customHeight="1" x14ac:dyDescent="0.2">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row>
    <row r="130" spans="1:27" ht="10.5" customHeight="1"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row>
    <row r="131" spans="1:27" ht="10.5" customHeight="1"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row>
    <row r="132" spans="1:27" ht="10.5" customHeight="1"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row>
    <row r="133" spans="1:27" ht="10.5" customHeight="1"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row>
    <row r="134" spans="1:27" ht="10.5" customHeight="1"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row>
    <row r="135" spans="1:27" ht="10.5" customHeight="1"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row>
    <row r="136" spans="1:27" ht="10.5" customHeight="1"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row>
    <row r="137" spans="1:27" ht="10.5" customHeight="1"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row>
    <row r="138" spans="1:27" ht="10.5" customHeight="1"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row>
    <row r="139" spans="1:27" ht="10.5" customHeight="1"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row>
    <row r="140" spans="1:27" ht="10.5" customHeight="1"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row>
    <row r="141" spans="1:27" ht="10.5" customHeight="1"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row>
    <row r="142" spans="1:27" ht="10.5" customHeight="1"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row>
    <row r="143" spans="1:27" ht="10.5" customHeight="1"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row>
    <row r="144" spans="1:27" ht="10.5" customHeight="1"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row>
    <row r="145" spans="1:27" ht="10.5" customHeight="1"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row>
    <row r="146" spans="1:27" ht="10.5" customHeight="1"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row>
    <row r="147" spans="1:27" ht="10.5" customHeight="1"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row>
    <row r="148" spans="1:27" ht="10.5" customHeight="1"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row>
    <row r="149" spans="1:27" ht="10.5" customHeight="1"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row>
    <row r="150" spans="1:27" ht="10.5" customHeight="1" x14ac:dyDescent="0.2">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row>
    <row r="151" spans="1:27" ht="10.5" customHeight="1"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row>
    <row r="152" spans="1:27" ht="10.5" customHeight="1" x14ac:dyDescent="0.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row>
    <row r="153" spans="1:27" ht="10.5" customHeight="1"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row>
    <row r="154" spans="1:27" ht="10.5" customHeight="1" x14ac:dyDescent="0.2">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row>
    <row r="155" spans="1:27" ht="10.5" customHeight="1" x14ac:dyDescent="0.2">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row>
    <row r="156" spans="1:27" ht="10.5" customHeight="1" x14ac:dyDescent="0.2">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row>
    <row r="157" spans="1:27" ht="10.5" customHeight="1" x14ac:dyDescent="0.2">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c r="AA157" s="9"/>
    </row>
    <row r="158" spans="1:27" ht="10.5" customHeight="1" x14ac:dyDescent="0.2">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c r="AA158" s="9"/>
    </row>
    <row r="159" spans="1:27" ht="10.5" customHeight="1" x14ac:dyDescent="0.2">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c r="AA159" s="9"/>
    </row>
    <row r="160" spans="1:27" ht="10.5" customHeight="1" x14ac:dyDescent="0.2">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c r="AA160" s="9"/>
    </row>
    <row r="161" spans="1:27" ht="10.5" customHeight="1"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c r="AA161" s="9"/>
    </row>
    <row r="162" spans="1:27" ht="10.5" customHeight="1"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c r="AA162" s="9"/>
    </row>
    <row r="163" spans="1:27" ht="10.5" customHeight="1"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c r="AA163" s="9"/>
    </row>
    <row r="164" spans="1:27" ht="10.5" customHeight="1" x14ac:dyDescent="0.2">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c r="AA164" s="9"/>
    </row>
    <row r="165" spans="1:27" ht="10.5" customHeight="1" x14ac:dyDescent="0.2">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c r="AA165" s="9"/>
    </row>
    <row r="166" spans="1:27" ht="10.5" customHeight="1"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c r="AA166" s="9"/>
    </row>
    <row r="167" spans="1:27" ht="10.5" customHeight="1"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c r="AA167" s="9"/>
    </row>
    <row r="168" spans="1:27" ht="10.5" customHeight="1"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c r="AA168" s="9"/>
    </row>
    <row r="169" spans="1:27" ht="10.5" customHeight="1"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c r="AA169" s="9"/>
    </row>
    <row r="170" spans="1:27" ht="10.5" customHeight="1"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c r="AA170" s="9"/>
    </row>
    <row r="171" spans="1:27" ht="10.5" customHeight="1"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c r="AA171" s="9"/>
    </row>
    <row r="172" spans="1:27" ht="10.5" customHeight="1"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c r="AA172" s="9"/>
    </row>
    <row r="173" spans="1:27" ht="10.5" customHeight="1"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row>
    <row r="174" spans="1:27" ht="10.5" customHeight="1"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c r="AA174" s="9"/>
    </row>
    <row r="175" spans="1:27" ht="10.5" customHeight="1"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c r="AA175" s="9"/>
    </row>
    <row r="176" spans="1:27" ht="10.5" customHeight="1"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c r="AA176" s="9"/>
    </row>
    <row r="177" spans="1:27" ht="10.5" customHeight="1"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c r="AA177" s="9"/>
    </row>
    <row r="178" spans="1:27" ht="10.5" customHeight="1"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c r="AA178" s="9"/>
    </row>
    <row r="179" spans="1:27" ht="10.5" customHeight="1"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c r="AA179" s="9"/>
    </row>
    <row r="180" spans="1:27" ht="10.5" customHeight="1"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c r="AA180" s="9"/>
    </row>
    <row r="181" spans="1:27" ht="10.5" customHeight="1"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c r="AA181" s="9"/>
    </row>
    <row r="182" spans="1:27" ht="10.5" customHeight="1"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c r="AA182" s="9"/>
    </row>
    <row r="183" spans="1:27" ht="10.5" customHeight="1" x14ac:dyDescent="0.2">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c r="AA183" s="9"/>
    </row>
    <row r="184" spans="1:27" ht="10.5" customHeight="1"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c r="AA184" s="9"/>
    </row>
    <row r="185" spans="1:27" ht="10.5" customHeight="1"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c r="AA185" s="9"/>
    </row>
    <row r="186" spans="1:27" ht="10.5" customHeight="1"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c r="AA186" s="9"/>
    </row>
    <row r="187" spans="1:27" ht="10.5" customHeight="1"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c r="AA187" s="9"/>
    </row>
    <row r="188" spans="1:27" ht="10.5" customHeight="1"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c r="AA188" s="9"/>
    </row>
    <row r="189" spans="1:27" ht="10.5" customHeight="1"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row>
    <row r="190" spans="1:27" ht="10.5" customHeight="1"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row>
    <row r="191" spans="1:27" ht="10.5" customHeight="1"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row>
    <row r="192" spans="1:27" ht="10.5" customHeight="1"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row>
    <row r="193" spans="1:27" ht="10.5" customHeight="1"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row>
    <row r="194" spans="1:27" ht="10.5" customHeight="1"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row>
    <row r="195" spans="1:27" ht="10.5" customHeight="1"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row>
    <row r="196" spans="1:27" ht="10.5" customHeight="1"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row>
    <row r="197" spans="1:27" ht="10.5" customHeight="1"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row>
    <row r="198" spans="1:27" ht="10.5" customHeight="1"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row>
    <row r="199" spans="1:27" ht="10.5" customHeight="1"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row>
    <row r="200" spans="1:27" ht="10.5" customHeight="1"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row>
    <row r="201" spans="1:27" ht="10.5" customHeight="1"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row>
    <row r="202" spans="1:27" ht="10.5" customHeight="1"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row>
    <row r="203" spans="1:27" ht="10.5" customHeight="1"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row>
    <row r="204" spans="1:27" ht="10.5" customHeight="1"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row>
    <row r="205" spans="1:27" ht="10.5" customHeight="1"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row>
    <row r="206" spans="1:27" ht="10.5" customHeight="1"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row>
    <row r="207" spans="1:27" ht="10.5" customHeight="1"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row>
    <row r="208" spans="1:27" ht="10.5" customHeight="1"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row>
    <row r="209" spans="1:27" ht="10.5" customHeight="1"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row>
    <row r="210" spans="1:27" ht="10.5" customHeight="1"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row>
    <row r="211" spans="1:27" ht="10.5" customHeight="1"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row>
    <row r="212" spans="1:27" ht="10.5" customHeight="1"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row>
    <row r="213" spans="1:27" ht="10.5" customHeight="1"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row>
    <row r="214" spans="1:27" ht="10.5" customHeight="1"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row>
    <row r="215" spans="1:27" ht="10.5" customHeight="1"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row>
    <row r="216" spans="1:27" ht="10.5" customHeight="1"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row>
    <row r="217" spans="1:27" ht="10.5" customHeight="1"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row>
    <row r="218" spans="1:27" ht="10.5" customHeight="1"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row>
    <row r="219" spans="1:27" ht="10.5" customHeight="1"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row>
    <row r="220" spans="1:27" ht="10.5" customHeight="1"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row>
    <row r="221" spans="1:27" ht="10.5" customHeight="1"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row>
    <row r="222" spans="1:27" ht="10.5" customHeight="1"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row>
    <row r="223" spans="1:27" ht="10.5" customHeight="1"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row>
    <row r="224" spans="1:27" ht="10.5" customHeight="1"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row>
    <row r="225" spans="1:27" ht="10.5" customHeight="1"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row>
    <row r="226" spans="1:27" ht="10.5" customHeight="1"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row>
    <row r="227" spans="1:27" ht="10.5" customHeight="1"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row>
    <row r="228" spans="1:27" ht="10.5" customHeight="1"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row>
    <row r="229" spans="1:27" ht="10.5" customHeight="1"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row>
    <row r="230" spans="1:27" ht="10.5" customHeight="1"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row>
    <row r="231" spans="1:27" ht="10.5" customHeight="1"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row>
    <row r="232" spans="1:27" ht="10.5" customHeight="1"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row>
    <row r="233" spans="1:27" ht="10.5" customHeight="1"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row>
    <row r="234" spans="1:27" ht="10.5" customHeight="1"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row>
    <row r="235" spans="1:27" ht="10.5" customHeight="1"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row>
    <row r="236" spans="1:27" ht="10.5" customHeight="1"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row>
    <row r="237" spans="1:27" ht="10.5" customHeight="1"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row>
    <row r="238" spans="1:27" ht="10.5" customHeight="1"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row>
    <row r="239" spans="1:27" ht="10.5" customHeight="1"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row>
    <row r="240" spans="1:27" ht="10.5" customHeight="1"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row>
    <row r="241" spans="1:27" ht="10.5" customHeight="1"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row>
    <row r="242" spans="1:27" ht="10.5" customHeight="1"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row>
    <row r="243" spans="1:27" ht="10.5" customHeight="1"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row>
    <row r="244" spans="1:27" ht="10.5" customHeight="1"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row>
    <row r="245" spans="1:27" ht="10.5" customHeight="1"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row>
    <row r="246" spans="1:27" ht="10.5" customHeight="1"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row>
    <row r="247" spans="1:27" ht="10.5" customHeight="1"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row>
    <row r="248" spans="1:27" ht="10.5" customHeight="1"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row>
    <row r="249" spans="1:27" ht="10.5" customHeight="1"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row>
    <row r="250" spans="1:27" ht="10.5" customHeight="1"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row>
    <row r="251" spans="1:27" ht="10.5" customHeight="1"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row>
    <row r="252" spans="1:27" ht="10.5" customHeight="1"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row>
    <row r="253" spans="1:27" ht="10.5" customHeight="1"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row>
    <row r="254" spans="1:27" ht="10.5" customHeight="1"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row>
    <row r="255" spans="1:27" ht="10.5" customHeight="1"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row>
    <row r="256" spans="1:27" ht="10.5" customHeight="1"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row>
    <row r="257" spans="1:27" ht="10.5" customHeight="1"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row>
    <row r="258" spans="1:27" ht="10.5" customHeight="1"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row>
    <row r="259" spans="1:27" ht="10.5" customHeight="1"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row>
    <row r="260" spans="1:27" ht="10.5" customHeight="1"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row>
    <row r="261" spans="1:27" ht="10.5" customHeight="1"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row>
    <row r="262" spans="1:27" ht="10.5" customHeight="1"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row>
    <row r="263" spans="1:27" ht="10.5" customHeight="1"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row>
    <row r="264" spans="1:27" ht="10.5" customHeight="1"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row>
    <row r="265" spans="1:27" ht="10.5" customHeight="1"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row>
    <row r="266" spans="1:27" ht="10.5" customHeight="1"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row>
    <row r="267" spans="1:27" ht="10.5" customHeight="1" x14ac:dyDescent="0.2">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row>
    <row r="268" spans="1:27" ht="10.5" customHeight="1" x14ac:dyDescent="0.2">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row>
    <row r="269" spans="1:27" ht="10.5" customHeight="1"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row>
    <row r="270" spans="1:27" ht="10.5" customHeight="1" x14ac:dyDescent="0.2">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row>
    <row r="271" spans="1:27" ht="10.5" customHeight="1"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row>
    <row r="272" spans="1:27" ht="10.5" customHeight="1" x14ac:dyDescent="0.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row>
    <row r="273" spans="1:27" ht="10.5" customHeight="1" x14ac:dyDescent="0.2">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row>
    <row r="274" spans="1:27" ht="10.5" customHeight="1" x14ac:dyDescent="0.2">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row>
    <row r="275" spans="1:27" ht="10.5" customHeight="1" x14ac:dyDescent="0.2">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row>
    <row r="276" spans="1:27" ht="10.5" customHeight="1"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row>
    <row r="277" spans="1:27" ht="10.5" customHeight="1" x14ac:dyDescent="0.2">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row>
    <row r="278" spans="1:27" ht="10.5" customHeight="1" x14ac:dyDescent="0.2">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row>
    <row r="279" spans="1:27" ht="10.5" customHeight="1" x14ac:dyDescent="0.2">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row>
    <row r="280" spans="1:27" ht="10.5" customHeight="1" x14ac:dyDescent="0.2">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row>
    <row r="281" spans="1:27" ht="10.5" customHeight="1" x14ac:dyDescent="0.2">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row>
    <row r="282" spans="1:27" ht="10.5" customHeight="1" x14ac:dyDescent="0.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row>
    <row r="283" spans="1:27" ht="10.5" customHeight="1" x14ac:dyDescent="0.2">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row>
    <row r="284" spans="1:27" ht="10.5" customHeight="1" x14ac:dyDescent="0.2">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row>
    <row r="285" spans="1:27" ht="10.5" customHeight="1" x14ac:dyDescent="0.2">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row>
    <row r="286" spans="1:27" ht="10.5" customHeight="1" x14ac:dyDescent="0.2">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row>
    <row r="287" spans="1:27" ht="10.5" customHeight="1"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row>
    <row r="288" spans="1:27" ht="10.5" customHeight="1" x14ac:dyDescent="0.2">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row>
    <row r="289" spans="1:27" ht="10.5" customHeight="1"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row>
    <row r="290" spans="1:27" ht="10.5" customHeight="1" x14ac:dyDescent="0.2">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row>
    <row r="291" spans="1:27" ht="10.5" customHeight="1"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row>
    <row r="292" spans="1:27" ht="10.5" customHeight="1" x14ac:dyDescent="0.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row>
    <row r="293" spans="1:27" ht="10.5" customHeight="1"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row>
    <row r="294" spans="1:27" ht="10.5" customHeight="1" x14ac:dyDescent="0.2">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row>
    <row r="295" spans="1:27" ht="10.5" customHeight="1"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row>
    <row r="296" spans="1:27" ht="10.5" customHeight="1" x14ac:dyDescent="0.2">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row>
    <row r="297" spans="1:27" ht="10.5" customHeight="1" x14ac:dyDescent="0.2">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row>
    <row r="298" spans="1:27" ht="10.5" customHeight="1" x14ac:dyDescent="0.2">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row>
    <row r="299" spans="1:27" ht="10.5" customHeight="1"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row>
    <row r="300" spans="1:27" ht="10.5" customHeight="1" x14ac:dyDescent="0.2">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row>
    <row r="301" spans="1:27" ht="10.5" customHeight="1" x14ac:dyDescent="0.2">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row>
    <row r="302" spans="1:27" ht="10.5" customHeight="1" x14ac:dyDescent="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row>
    <row r="303" spans="1:27" ht="10.5" customHeight="1" x14ac:dyDescent="0.2">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row>
    <row r="304" spans="1:27" ht="10.5" customHeight="1" x14ac:dyDescent="0.2">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row>
    <row r="305" spans="1:27" ht="10.5" customHeight="1" x14ac:dyDescent="0.2">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row>
    <row r="306" spans="1:27" ht="10.5" customHeight="1" x14ac:dyDescent="0.2">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row>
    <row r="307" spans="1:27" ht="10.5" customHeight="1" x14ac:dyDescent="0.2">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row>
    <row r="308" spans="1:27" ht="10.5" customHeight="1" x14ac:dyDescent="0.2">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row>
    <row r="309" spans="1:27" ht="10.5" customHeight="1" x14ac:dyDescent="0.2">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row>
    <row r="310" spans="1:27" ht="10.5" customHeight="1" x14ac:dyDescent="0.2">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row>
    <row r="311" spans="1:27" ht="10.5" customHeight="1" x14ac:dyDescent="0.2">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row>
    <row r="312" spans="1:27" ht="10.5" customHeight="1" x14ac:dyDescent="0.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row>
    <row r="313" spans="1:27" ht="10.5" customHeight="1" x14ac:dyDescent="0.2">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row>
    <row r="314" spans="1:27" ht="10.5" customHeight="1" x14ac:dyDescent="0.2">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row>
    <row r="315" spans="1:27" ht="10.5" customHeight="1" x14ac:dyDescent="0.2">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row>
    <row r="316" spans="1:27" ht="10.5" customHeight="1" x14ac:dyDescent="0.2">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row>
    <row r="317" spans="1:27" ht="10.5" customHeight="1" x14ac:dyDescent="0.2">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row>
    <row r="318" spans="1:27" ht="10.5" customHeight="1" x14ac:dyDescent="0.2">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row>
    <row r="319" spans="1:27" ht="10.5" customHeight="1" x14ac:dyDescent="0.2">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row>
    <row r="320" spans="1:27" ht="10.5" customHeight="1" x14ac:dyDescent="0.2">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row>
    <row r="321" spans="1:27" ht="10.5" customHeight="1" x14ac:dyDescent="0.2">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row>
    <row r="322" spans="1:27" ht="10.5" customHeight="1" x14ac:dyDescent="0.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row>
    <row r="323" spans="1:27" ht="10.5" customHeight="1" x14ac:dyDescent="0.2">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row>
    <row r="324" spans="1:27" ht="10.5" customHeight="1" x14ac:dyDescent="0.2">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row>
    <row r="325" spans="1:27" ht="10.5" customHeight="1" x14ac:dyDescent="0.2">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row>
    <row r="326" spans="1:27" ht="10.5" customHeight="1" x14ac:dyDescent="0.2">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row>
    <row r="327" spans="1:27" ht="10.5" customHeight="1" x14ac:dyDescent="0.2">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row>
    <row r="328" spans="1:27" ht="10.5" customHeight="1" x14ac:dyDescent="0.2">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row>
    <row r="329" spans="1:27" ht="10.5" customHeight="1" x14ac:dyDescent="0.2">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row>
    <row r="330" spans="1:27" ht="10.5" customHeight="1" x14ac:dyDescent="0.2">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row>
    <row r="331" spans="1:27" ht="10.5" customHeight="1" x14ac:dyDescent="0.2">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row>
    <row r="332" spans="1:27" ht="10.5" customHeight="1" x14ac:dyDescent="0.2">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row>
    <row r="333" spans="1:27" ht="10.5" customHeight="1" x14ac:dyDescent="0.2">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row>
    <row r="334" spans="1:27" ht="10.5" customHeight="1" x14ac:dyDescent="0.2">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row>
    <row r="335" spans="1:27" ht="10.5" customHeight="1" x14ac:dyDescent="0.2">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row>
    <row r="336" spans="1:27" ht="10.5" customHeight="1" x14ac:dyDescent="0.2">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row>
    <row r="337" spans="1:27" ht="10.5" customHeight="1" x14ac:dyDescent="0.2">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row>
    <row r="338" spans="1:27" ht="10.5" customHeight="1" x14ac:dyDescent="0.2">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row>
    <row r="339" spans="1:27" ht="10.5" customHeight="1" x14ac:dyDescent="0.2">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row>
    <row r="340" spans="1:27" ht="10.5" customHeight="1" x14ac:dyDescent="0.2">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row>
    <row r="341" spans="1:27" ht="10.5" customHeight="1" x14ac:dyDescent="0.2">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row>
    <row r="342" spans="1:27" ht="10.5" customHeight="1" x14ac:dyDescent="0.2">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row>
    <row r="343" spans="1:27" ht="10.5" customHeight="1" x14ac:dyDescent="0.2">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row>
    <row r="344" spans="1:27" ht="10.5" customHeight="1" x14ac:dyDescent="0.2">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row>
    <row r="345" spans="1:27" ht="10.5" customHeight="1" x14ac:dyDescent="0.2">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row>
    <row r="346" spans="1:27" ht="10.5" customHeight="1" x14ac:dyDescent="0.2">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row>
    <row r="347" spans="1:27" ht="10.5" customHeight="1" x14ac:dyDescent="0.2">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row>
    <row r="348" spans="1:27" ht="10.5" customHeight="1" x14ac:dyDescent="0.2">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row>
    <row r="349" spans="1:27" ht="10.5" customHeight="1" x14ac:dyDescent="0.2">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row>
    <row r="350" spans="1:27" ht="10.5" customHeight="1" x14ac:dyDescent="0.2">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row>
    <row r="351" spans="1:27" ht="10.5" customHeight="1" x14ac:dyDescent="0.2">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row>
    <row r="352" spans="1:27" ht="10.5" customHeight="1" x14ac:dyDescent="0.2">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row>
    <row r="353" spans="1:27" ht="10.5" customHeight="1" x14ac:dyDescent="0.2">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row>
    <row r="354" spans="1:27" ht="10.5" customHeight="1" x14ac:dyDescent="0.2">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row>
    <row r="355" spans="1:27" ht="10.5" customHeight="1" x14ac:dyDescent="0.2">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row>
    <row r="356" spans="1:27" ht="10.5" customHeight="1" x14ac:dyDescent="0.2">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row>
    <row r="357" spans="1:27" ht="10.5" customHeight="1" x14ac:dyDescent="0.2">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row>
    <row r="358" spans="1:27" ht="10.5" customHeight="1" x14ac:dyDescent="0.2">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row>
    <row r="359" spans="1:27" ht="10.5" customHeight="1" x14ac:dyDescent="0.2">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row>
    <row r="360" spans="1:27" ht="10.5" customHeight="1" x14ac:dyDescent="0.2">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row>
    <row r="361" spans="1:27" ht="10.5" customHeight="1" x14ac:dyDescent="0.2">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row>
    <row r="362" spans="1:27" ht="10.5" customHeight="1" x14ac:dyDescent="0.2">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row>
    <row r="363" spans="1:27" ht="10.5" customHeight="1" x14ac:dyDescent="0.2">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row>
    <row r="364" spans="1:27" ht="10.5" customHeight="1" x14ac:dyDescent="0.2">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row>
    <row r="365" spans="1:27" ht="10.5" customHeight="1" x14ac:dyDescent="0.2">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row>
    <row r="366" spans="1:27" ht="10.5" customHeight="1" x14ac:dyDescent="0.2">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row>
    <row r="367" spans="1:27" ht="10.5" customHeight="1" x14ac:dyDescent="0.2">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row>
    <row r="368" spans="1:27" ht="10.5" customHeight="1" x14ac:dyDescent="0.2">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row>
    <row r="369" spans="1:27" ht="10.5" customHeight="1" x14ac:dyDescent="0.2">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row>
    <row r="370" spans="1:27" ht="10.5" customHeight="1" x14ac:dyDescent="0.2">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row>
    <row r="371" spans="1:27" ht="10.5" customHeight="1" x14ac:dyDescent="0.2">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row>
    <row r="372" spans="1:27" ht="10.5" customHeight="1" x14ac:dyDescent="0.2">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row>
    <row r="373" spans="1:27" ht="10.5" customHeight="1" x14ac:dyDescent="0.2">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row>
    <row r="374" spans="1:27" ht="10.5" customHeight="1" x14ac:dyDescent="0.2">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row>
    <row r="375" spans="1:27" ht="10.5" customHeight="1" x14ac:dyDescent="0.2">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row>
    <row r="376" spans="1:27" ht="10.5" customHeight="1" x14ac:dyDescent="0.2">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row>
    <row r="377" spans="1:27" ht="10.5" customHeight="1" x14ac:dyDescent="0.2">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row>
    <row r="378" spans="1:27" ht="10.5" customHeight="1" x14ac:dyDescent="0.2">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row>
    <row r="379" spans="1:27" ht="10.5" customHeight="1" x14ac:dyDescent="0.2">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row>
    <row r="380" spans="1:27" ht="10.5" customHeight="1" x14ac:dyDescent="0.2">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row>
    <row r="381" spans="1:27" ht="10.5" customHeight="1" x14ac:dyDescent="0.2">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row>
    <row r="382" spans="1:27" ht="10.5" customHeight="1" x14ac:dyDescent="0.2">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row>
    <row r="383" spans="1:27" ht="10.5" customHeight="1" x14ac:dyDescent="0.2">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row>
    <row r="384" spans="1:27" ht="10.5" customHeight="1" x14ac:dyDescent="0.2">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row>
    <row r="385" spans="1:27" ht="10.5" customHeight="1" x14ac:dyDescent="0.2">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row>
    <row r="386" spans="1:27" ht="10.5" customHeight="1" x14ac:dyDescent="0.2">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row>
    <row r="387" spans="1:27" ht="10.5" customHeight="1" x14ac:dyDescent="0.2">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row>
    <row r="388" spans="1:27" ht="10.5" customHeight="1" x14ac:dyDescent="0.2">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row>
    <row r="389" spans="1:27" ht="10.5" customHeight="1" x14ac:dyDescent="0.2">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row>
    <row r="390" spans="1:27" ht="10.5" customHeight="1" x14ac:dyDescent="0.2">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row>
    <row r="391" spans="1:27" ht="10.5" customHeight="1" x14ac:dyDescent="0.2">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row>
    <row r="392" spans="1:27" ht="10.5" customHeight="1" x14ac:dyDescent="0.2">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row>
    <row r="393" spans="1:27" ht="10.5" customHeight="1" x14ac:dyDescent="0.2">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row>
    <row r="394" spans="1:27" ht="10.5" customHeight="1" x14ac:dyDescent="0.2">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row>
    <row r="395" spans="1:27" ht="10.5" customHeight="1" x14ac:dyDescent="0.2">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row>
    <row r="396" spans="1:27" ht="10.5" customHeight="1" x14ac:dyDescent="0.2">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row>
    <row r="397" spans="1:27" ht="10.5" customHeight="1" x14ac:dyDescent="0.2">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row>
    <row r="398" spans="1:27" ht="10.5" customHeight="1" x14ac:dyDescent="0.2">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row>
    <row r="399" spans="1:27" ht="10.5" customHeight="1" x14ac:dyDescent="0.2">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row>
    <row r="400" spans="1:27" ht="10.5" customHeight="1" x14ac:dyDescent="0.2">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row>
    <row r="401" spans="1:27" ht="10.5" customHeight="1" x14ac:dyDescent="0.2">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row>
    <row r="402" spans="1:27" ht="10.5" customHeight="1" x14ac:dyDescent="0.2">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row>
    <row r="403" spans="1:27" ht="10.5" customHeight="1" x14ac:dyDescent="0.2">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row>
    <row r="404" spans="1:27" ht="10.5" customHeight="1" x14ac:dyDescent="0.2">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row>
    <row r="405" spans="1:27" ht="10.5" customHeight="1" x14ac:dyDescent="0.2">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row>
    <row r="406" spans="1:27" ht="10.5" customHeight="1" x14ac:dyDescent="0.2">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row>
    <row r="407" spans="1:27" ht="10.5" customHeight="1" x14ac:dyDescent="0.2">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row>
    <row r="408" spans="1:27" ht="10.5" customHeight="1" x14ac:dyDescent="0.2">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row>
    <row r="409" spans="1:27" ht="10.5" customHeight="1" x14ac:dyDescent="0.2">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row>
    <row r="410" spans="1:27" ht="10.5" customHeight="1" x14ac:dyDescent="0.2">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row>
    <row r="411" spans="1:27" ht="10.5" customHeight="1" x14ac:dyDescent="0.2">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row>
    <row r="412" spans="1:27" ht="10.5" customHeight="1" x14ac:dyDescent="0.2">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row>
    <row r="413" spans="1:27" ht="10.5" customHeight="1" x14ac:dyDescent="0.2">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row>
    <row r="414" spans="1:27" ht="10.5" customHeight="1" x14ac:dyDescent="0.2">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row>
    <row r="415" spans="1:27" ht="10.5" customHeight="1" x14ac:dyDescent="0.2">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row>
    <row r="416" spans="1:27" ht="10.5" customHeight="1" x14ac:dyDescent="0.2">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row>
    <row r="417" spans="1:27" ht="10.5" customHeight="1" x14ac:dyDescent="0.2">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row>
    <row r="418" spans="1:27" ht="10.5" customHeight="1" x14ac:dyDescent="0.2">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row>
    <row r="419" spans="1:27" ht="10.5" customHeight="1" x14ac:dyDescent="0.2">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row>
    <row r="420" spans="1:27" ht="10.5" customHeight="1" x14ac:dyDescent="0.2">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row>
    <row r="421" spans="1:27" ht="10.5" customHeight="1" x14ac:dyDescent="0.2">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row>
    <row r="422" spans="1:27" ht="10.5" customHeight="1" x14ac:dyDescent="0.2">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row>
    <row r="423" spans="1:27" ht="10.5" customHeight="1" x14ac:dyDescent="0.2">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row>
    <row r="424" spans="1:27" ht="10.5" customHeight="1" x14ac:dyDescent="0.2">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row>
    <row r="425" spans="1:27" ht="10.5" customHeight="1" x14ac:dyDescent="0.2">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row>
    <row r="426" spans="1:27" ht="10.5" customHeight="1" x14ac:dyDescent="0.2">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row>
    <row r="427" spans="1:27" ht="10.5" customHeight="1" x14ac:dyDescent="0.2">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row>
    <row r="428" spans="1:27" ht="10.5" customHeight="1" x14ac:dyDescent="0.2">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row>
    <row r="429" spans="1:27" ht="10.5" customHeight="1" x14ac:dyDescent="0.2">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row>
    <row r="430" spans="1:27" ht="10.5" customHeight="1" x14ac:dyDescent="0.2">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row>
    <row r="431" spans="1:27" ht="10.5" customHeight="1" x14ac:dyDescent="0.2">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row>
    <row r="432" spans="1:27" ht="10.5" customHeight="1" x14ac:dyDescent="0.2">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row>
    <row r="433" spans="1:27" ht="10.5" customHeight="1" x14ac:dyDescent="0.2">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row>
    <row r="434" spans="1:27" ht="10.5" customHeight="1" x14ac:dyDescent="0.2">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row>
    <row r="435" spans="1:27" ht="10.5" customHeight="1" x14ac:dyDescent="0.2">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row>
    <row r="436" spans="1:27" ht="10.5" customHeight="1" x14ac:dyDescent="0.2">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row>
    <row r="437" spans="1:27" ht="10.5" customHeight="1" x14ac:dyDescent="0.2">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row>
    <row r="438" spans="1:27" ht="10.5" customHeight="1" x14ac:dyDescent="0.2">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row>
    <row r="439" spans="1:27" ht="10.5" customHeight="1" x14ac:dyDescent="0.2">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row>
    <row r="440" spans="1:27" ht="10.5" customHeight="1" x14ac:dyDescent="0.2">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row>
    <row r="441" spans="1:27" ht="10.5" customHeight="1" x14ac:dyDescent="0.2">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row>
    <row r="442" spans="1:27" ht="10.5" customHeight="1" x14ac:dyDescent="0.2">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row>
    <row r="443" spans="1:27" ht="10.5" customHeight="1" x14ac:dyDescent="0.2">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row>
    <row r="444" spans="1:27" ht="10.5" customHeight="1" x14ac:dyDescent="0.2">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row>
    <row r="445" spans="1:27" ht="10.5" customHeight="1" x14ac:dyDescent="0.2">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row>
    <row r="446" spans="1:27" ht="10.5" customHeight="1" x14ac:dyDescent="0.2">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row>
    <row r="447" spans="1:27" ht="10.5" customHeight="1" x14ac:dyDescent="0.2">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row>
    <row r="448" spans="1:27" ht="10.5" customHeight="1" x14ac:dyDescent="0.2">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row>
    <row r="449" spans="1:27" ht="10.5" customHeight="1" x14ac:dyDescent="0.2">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row>
    <row r="450" spans="1:27" ht="10.5" customHeight="1" x14ac:dyDescent="0.2">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row>
    <row r="451" spans="1:27" ht="10.5" customHeight="1" x14ac:dyDescent="0.2">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row>
    <row r="452" spans="1:27" ht="10.5" customHeight="1" x14ac:dyDescent="0.2">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row>
    <row r="453" spans="1:27" ht="10.5" customHeight="1" x14ac:dyDescent="0.2">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row>
    <row r="454" spans="1:27" ht="10.5" customHeight="1" x14ac:dyDescent="0.2">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row>
    <row r="455" spans="1:27" ht="10.5" customHeight="1" x14ac:dyDescent="0.2">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row>
    <row r="456" spans="1:27" ht="10.5" customHeight="1" x14ac:dyDescent="0.2">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row>
    <row r="457" spans="1:27" ht="10.5" customHeight="1" x14ac:dyDescent="0.2">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row>
    <row r="458" spans="1:27" ht="10.5" customHeight="1" x14ac:dyDescent="0.2">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row>
    <row r="459" spans="1:27" ht="10.5" customHeight="1" x14ac:dyDescent="0.2">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row>
    <row r="460" spans="1:27" ht="10.5" customHeight="1" x14ac:dyDescent="0.2">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row>
    <row r="461" spans="1:27" ht="10.5" customHeight="1" x14ac:dyDescent="0.2">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row>
    <row r="462" spans="1:27" ht="10.5" customHeight="1" x14ac:dyDescent="0.2">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row>
    <row r="463" spans="1:27" ht="10.5" customHeight="1" x14ac:dyDescent="0.2">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row>
    <row r="464" spans="1:27" ht="10.5" customHeight="1" x14ac:dyDescent="0.2">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row>
    <row r="465" spans="1:27" ht="10.5" customHeight="1" x14ac:dyDescent="0.2">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row>
    <row r="466" spans="1:27" ht="10.5" customHeight="1" x14ac:dyDescent="0.2">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row>
    <row r="467" spans="1:27" ht="10.5" customHeight="1" x14ac:dyDescent="0.2">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row>
    <row r="468" spans="1:27" ht="10.5" customHeight="1" x14ac:dyDescent="0.2">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row>
    <row r="469" spans="1:27" ht="10.5" customHeight="1" x14ac:dyDescent="0.2">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row>
    <row r="470" spans="1:27" ht="10.5" customHeight="1" x14ac:dyDescent="0.2">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row>
    <row r="471" spans="1:27" ht="10.5" customHeight="1" x14ac:dyDescent="0.2">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row>
    <row r="472" spans="1:27" ht="10.5" customHeight="1" x14ac:dyDescent="0.2">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row>
    <row r="473" spans="1:27" ht="10.5" customHeight="1" x14ac:dyDescent="0.2">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row>
    <row r="474" spans="1:27" ht="10.5" customHeight="1" x14ac:dyDescent="0.2">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row>
    <row r="475" spans="1:27" ht="10.5" customHeight="1" x14ac:dyDescent="0.2">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row>
    <row r="476" spans="1:27" ht="10.5" customHeight="1" x14ac:dyDescent="0.2">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row>
    <row r="477" spans="1:27" ht="10.5" customHeight="1" x14ac:dyDescent="0.2">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row>
    <row r="478" spans="1:27" ht="10.5" customHeight="1" x14ac:dyDescent="0.2">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row>
    <row r="479" spans="1:27" ht="10.5" customHeight="1" x14ac:dyDescent="0.2">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row>
    <row r="480" spans="1:27" ht="10.5" customHeight="1" x14ac:dyDescent="0.2">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row>
    <row r="481" spans="1:27" ht="10.5" customHeight="1" x14ac:dyDescent="0.2">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row>
    <row r="482" spans="1:27" ht="10.5" customHeight="1" x14ac:dyDescent="0.2">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row>
    <row r="483" spans="1:27" ht="10.5" customHeight="1" x14ac:dyDescent="0.2">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row>
    <row r="484" spans="1:27" ht="10.5" customHeight="1" x14ac:dyDescent="0.2">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row>
    <row r="485" spans="1:27" ht="10.5" customHeight="1" x14ac:dyDescent="0.2">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row>
    <row r="486" spans="1:27" ht="10.5" customHeight="1" x14ac:dyDescent="0.2">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row>
    <row r="487" spans="1:27" ht="10.5" customHeight="1" x14ac:dyDescent="0.2">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row>
    <row r="488" spans="1:27" ht="10.5" customHeight="1" x14ac:dyDescent="0.2">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row>
    <row r="489" spans="1:27" ht="10.5" customHeight="1" x14ac:dyDescent="0.2">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row>
    <row r="490" spans="1:27" ht="10.5" customHeight="1" x14ac:dyDescent="0.2">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row>
    <row r="491" spans="1:27" ht="10.5" customHeight="1" x14ac:dyDescent="0.2">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row>
    <row r="492" spans="1:27" ht="10.5" customHeight="1" x14ac:dyDescent="0.2">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row>
    <row r="493" spans="1:27" ht="10.5" customHeight="1" x14ac:dyDescent="0.2">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row>
    <row r="494" spans="1:27" ht="10.5" customHeight="1" x14ac:dyDescent="0.2">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row>
    <row r="495" spans="1:27" ht="10.5" customHeight="1" x14ac:dyDescent="0.2">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row>
    <row r="496" spans="1:27" ht="10.5" customHeight="1" x14ac:dyDescent="0.2">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row>
    <row r="497" spans="1:27" ht="10.5" customHeight="1" x14ac:dyDescent="0.2">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row>
    <row r="498" spans="1:27" ht="10.5" customHeight="1" x14ac:dyDescent="0.2">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row>
    <row r="499" spans="1:27" ht="10.5" customHeight="1" x14ac:dyDescent="0.2">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row>
    <row r="500" spans="1:27" ht="10.5" customHeight="1" x14ac:dyDescent="0.2">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row>
    <row r="501" spans="1:27" ht="10.5" customHeight="1" x14ac:dyDescent="0.2">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row>
    <row r="502" spans="1:27" ht="10.5" customHeight="1" x14ac:dyDescent="0.2">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row>
    <row r="503" spans="1:27" ht="10.5" customHeight="1" x14ac:dyDescent="0.2">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row>
    <row r="504" spans="1:27" ht="10.5" customHeight="1" x14ac:dyDescent="0.2">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row>
    <row r="505" spans="1:27" ht="10.5" customHeight="1" x14ac:dyDescent="0.2">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row>
    <row r="506" spans="1:27" ht="10.5" customHeight="1" x14ac:dyDescent="0.2">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row>
    <row r="507" spans="1:27" ht="10.5" customHeight="1" x14ac:dyDescent="0.2">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row>
    <row r="508" spans="1:27" ht="10.5" customHeight="1" x14ac:dyDescent="0.2">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row>
    <row r="509" spans="1:27" ht="10.5" customHeight="1" x14ac:dyDescent="0.2">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row>
    <row r="510" spans="1:27" ht="10.5" customHeight="1" x14ac:dyDescent="0.2">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row>
    <row r="511" spans="1:27" ht="10.5" customHeight="1" x14ac:dyDescent="0.2">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row>
    <row r="512" spans="1:27" ht="10.5" customHeight="1" x14ac:dyDescent="0.2">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row>
    <row r="513" spans="1:27" ht="10.5" customHeight="1" x14ac:dyDescent="0.2">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row>
    <row r="514" spans="1:27" ht="10.5" customHeight="1" x14ac:dyDescent="0.2">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row>
    <row r="515" spans="1:27" ht="10.5" customHeight="1" x14ac:dyDescent="0.2">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row>
    <row r="516" spans="1:27" ht="10.5" customHeight="1" x14ac:dyDescent="0.2">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row>
    <row r="517" spans="1:27" ht="10.5" customHeight="1" x14ac:dyDescent="0.2">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row>
    <row r="518" spans="1:27" ht="10.5" customHeight="1" x14ac:dyDescent="0.2">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row>
    <row r="519" spans="1:27" ht="10.5" customHeight="1" x14ac:dyDescent="0.2">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row>
    <row r="520" spans="1:27" ht="10.5" customHeight="1" x14ac:dyDescent="0.2">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row>
    <row r="521" spans="1:27" ht="10.5" customHeight="1" x14ac:dyDescent="0.2">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row>
    <row r="522" spans="1:27" ht="10.5" customHeight="1" x14ac:dyDescent="0.2">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row>
    <row r="523" spans="1:27" ht="10.5" customHeight="1" x14ac:dyDescent="0.2">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row>
    <row r="524" spans="1:27" ht="10.5" customHeight="1" x14ac:dyDescent="0.2">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row>
    <row r="525" spans="1:27" ht="10.5" customHeight="1" x14ac:dyDescent="0.2">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row>
    <row r="526" spans="1:27" ht="10.5" customHeight="1" x14ac:dyDescent="0.2">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row>
    <row r="527" spans="1:27" ht="10.5" customHeight="1" x14ac:dyDescent="0.2">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row>
    <row r="528" spans="1:27" ht="10.5" customHeight="1" x14ac:dyDescent="0.2">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row>
    <row r="529" spans="1:27" ht="10.5" customHeight="1" x14ac:dyDescent="0.2">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row>
    <row r="530" spans="1:27" ht="10.5" customHeight="1" x14ac:dyDescent="0.2">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row>
    <row r="531" spans="1:27" ht="10.5" customHeight="1" x14ac:dyDescent="0.2">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row>
    <row r="532" spans="1:27" ht="10.5" customHeight="1" x14ac:dyDescent="0.2">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row>
    <row r="533" spans="1:27" ht="10.5" customHeight="1" x14ac:dyDescent="0.2">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row>
    <row r="534" spans="1:27" ht="10.5" customHeight="1" x14ac:dyDescent="0.2">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row>
    <row r="535" spans="1:27" ht="10.5" customHeight="1" x14ac:dyDescent="0.2">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row>
    <row r="536" spans="1:27" ht="10.5" customHeight="1" x14ac:dyDescent="0.2">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row>
    <row r="537" spans="1:27" ht="10.5" customHeight="1" x14ac:dyDescent="0.2">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row>
    <row r="538" spans="1:27" ht="10.5" customHeight="1" x14ac:dyDescent="0.2">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row>
    <row r="539" spans="1:27" ht="10.5" customHeight="1" x14ac:dyDescent="0.2">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row>
    <row r="540" spans="1:27" ht="10.5" customHeight="1" x14ac:dyDescent="0.2">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row>
    <row r="541" spans="1:27" ht="10.5" customHeight="1" x14ac:dyDescent="0.2">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row>
    <row r="542" spans="1:27" ht="10.5" customHeight="1" x14ac:dyDescent="0.2">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row>
    <row r="543" spans="1:27" ht="10.5" customHeight="1" x14ac:dyDescent="0.2">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row>
    <row r="544" spans="1:27" ht="10.5" customHeight="1" x14ac:dyDescent="0.2">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row>
    <row r="545" spans="1:27" ht="10.5" customHeight="1" x14ac:dyDescent="0.2">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row>
    <row r="546" spans="1:27" ht="10.5" customHeight="1" x14ac:dyDescent="0.2">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row>
    <row r="547" spans="1:27" ht="10.5" customHeight="1" x14ac:dyDescent="0.2">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row>
    <row r="548" spans="1:27" ht="10.5" customHeight="1" x14ac:dyDescent="0.2">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row>
    <row r="549" spans="1:27" ht="10.5" customHeight="1" x14ac:dyDescent="0.2">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row>
    <row r="550" spans="1:27" ht="10.5" customHeight="1" x14ac:dyDescent="0.2">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row>
    <row r="551" spans="1:27" ht="10.5" customHeight="1" x14ac:dyDescent="0.2">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row>
    <row r="552" spans="1:27" ht="10.5" customHeight="1" x14ac:dyDescent="0.2">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c r="AA552" s="9"/>
    </row>
    <row r="553" spans="1:27" ht="10.5" customHeight="1" x14ac:dyDescent="0.2">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c r="AA553" s="9"/>
    </row>
    <row r="554" spans="1:27" ht="10.5" customHeight="1" x14ac:dyDescent="0.2">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c r="AA554" s="9"/>
    </row>
    <row r="555" spans="1:27" ht="10.5" customHeight="1" x14ac:dyDescent="0.2">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c r="AA555" s="9"/>
    </row>
    <row r="556" spans="1:27" ht="10.5" customHeight="1" x14ac:dyDescent="0.2">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c r="AA556" s="9"/>
    </row>
    <row r="557" spans="1:27" ht="10.5" customHeight="1" x14ac:dyDescent="0.2">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c r="AA557" s="9"/>
    </row>
    <row r="558" spans="1:27" ht="10.5" customHeight="1" x14ac:dyDescent="0.2">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c r="AA558" s="9"/>
    </row>
    <row r="559" spans="1:27" ht="10.5" customHeight="1" x14ac:dyDescent="0.2">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c r="AA559" s="9"/>
    </row>
    <row r="560" spans="1:27" ht="10.5" customHeight="1" x14ac:dyDescent="0.2">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c r="AA560" s="9"/>
    </row>
    <row r="561" spans="1:27" ht="10.5" customHeight="1" x14ac:dyDescent="0.2">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c r="AA561" s="9"/>
    </row>
    <row r="562" spans="1:27" ht="10.5" customHeight="1" x14ac:dyDescent="0.2">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c r="AA562" s="9"/>
    </row>
    <row r="563" spans="1:27" ht="10.5" customHeight="1" x14ac:dyDescent="0.2">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c r="AA563" s="9"/>
    </row>
    <row r="564" spans="1:27" ht="10.5" customHeight="1" x14ac:dyDescent="0.2">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c r="AA564" s="9"/>
    </row>
    <row r="565" spans="1:27" ht="10.5" customHeight="1" x14ac:dyDescent="0.2">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c r="AA565" s="9"/>
    </row>
    <row r="566" spans="1:27" ht="10.5" customHeight="1" x14ac:dyDescent="0.2">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c r="AA566" s="9"/>
    </row>
    <row r="567" spans="1:27" ht="10.5" customHeight="1" x14ac:dyDescent="0.2">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c r="AA567" s="9"/>
    </row>
    <row r="568" spans="1:27" ht="10.5" customHeight="1" x14ac:dyDescent="0.2">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c r="AA568" s="9"/>
    </row>
    <row r="569" spans="1:27" ht="10.5" customHeight="1" x14ac:dyDescent="0.2">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c r="AA569" s="9"/>
    </row>
    <row r="570" spans="1:27" ht="10.5" customHeight="1" x14ac:dyDescent="0.2">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c r="AA570" s="9"/>
    </row>
    <row r="571" spans="1:27" ht="10.5" customHeight="1" x14ac:dyDescent="0.2">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c r="AA571" s="9"/>
    </row>
    <row r="572" spans="1:27" ht="10.5" customHeight="1" x14ac:dyDescent="0.2">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c r="AA572" s="9"/>
    </row>
    <row r="573" spans="1:27" ht="10.5" customHeight="1" x14ac:dyDescent="0.2">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c r="AA573" s="9"/>
    </row>
    <row r="574" spans="1:27" ht="10.5" customHeight="1" x14ac:dyDescent="0.2">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c r="AA574" s="9"/>
    </row>
    <row r="575" spans="1:27" ht="10.5" customHeight="1" x14ac:dyDescent="0.2">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c r="AA575" s="9"/>
    </row>
    <row r="576" spans="1:27" ht="10.5" customHeight="1" x14ac:dyDescent="0.2">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c r="AA576" s="9"/>
    </row>
    <row r="577" spans="1:27" ht="10.5" customHeight="1" x14ac:dyDescent="0.2">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c r="AA577" s="9"/>
    </row>
    <row r="578" spans="1:27" ht="10.5" customHeight="1" x14ac:dyDescent="0.2">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c r="AA578" s="9"/>
    </row>
    <row r="579" spans="1:27" ht="10.5" customHeight="1" x14ac:dyDescent="0.2">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c r="AA579" s="9"/>
    </row>
    <row r="580" spans="1:27" ht="10.5" customHeight="1" x14ac:dyDescent="0.2">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c r="AA580" s="9"/>
    </row>
    <row r="581" spans="1:27" ht="10.5" customHeight="1" x14ac:dyDescent="0.2">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c r="AA581" s="9"/>
    </row>
    <row r="582" spans="1:27" ht="10.5" customHeight="1" x14ac:dyDescent="0.2">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c r="AA582" s="9"/>
    </row>
    <row r="583" spans="1:27" ht="10.5" customHeight="1" x14ac:dyDescent="0.2">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c r="AA583" s="9"/>
    </row>
    <row r="584" spans="1:27" ht="10.5" customHeight="1" x14ac:dyDescent="0.2">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c r="AA584" s="9"/>
    </row>
    <row r="585" spans="1:27" ht="10.5" customHeight="1" x14ac:dyDescent="0.2">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c r="AA585" s="9"/>
    </row>
    <row r="586" spans="1:27" ht="10.5" customHeight="1" x14ac:dyDescent="0.2">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c r="AA586" s="9"/>
    </row>
    <row r="587" spans="1:27" ht="10.5" customHeight="1" x14ac:dyDescent="0.2">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c r="AA587" s="9"/>
    </row>
    <row r="588" spans="1:27" ht="10.5" customHeight="1" x14ac:dyDescent="0.2">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c r="AA588" s="9"/>
    </row>
    <row r="589" spans="1:27" ht="10.5" customHeight="1" x14ac:dyDescent="0.2">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c r="AA589" s="9"/>
    </row>
    <row r="590" spans="1:27" ht="10.5" customHeight="1" x14ac:dyDescent="0.2">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c r="AA590" s="9"/>
    </row>
    <row r="591" spans="1:27" ht="10.5" customHeight="1" x14ac:dyDescent="0.2">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c r="AA591" s="9"/>
    </row>
    <row r="592" spans="1:27" ht="10.5" customHeight="1" x14ac:dyDescent="0.2">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c r="AA592" s="9"/>
    </row>
    <row r="593" spans="1:27" ht="10.5" customHeight="1" x14ac:dyDescent="0.2">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c r="AA593" s="9"/>
    </row>
    <row r="594" spans="1:27" ht="10.5" customHeight="1" x14ac:dyDescent="0.2">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c r="AA594" s="9"/>
    </row>
    <row r="595" spans="1:27" ht="10.5" customHeight="1" x14ac:dyDescent="0.2">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c r="AA595" s="9"/>
    </row>
    <row r="596" spans="1:27" ht="10.5" customHeight="1" x14ac:dyDescent="0.2">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c r="AA596" s="9"/>
    </row>
    <row r="597" spans="1:27" ht="10.5" customHeight="1" x14ac:dyDescent="0.2">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c r="AA597" s="9"/>
    </row>
    <row r="598" spans="1:27" ht="10.5" customHeight="1" x14ac:dyDescent="0.2">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c r="AA598" s="9"/>
    </row>
    <row r="599" spans="1:27" ht="10.5" customHeight="1" x14ac:dyDescent="0.2">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c r="AA599" s="9"/>
    </row>
    <row r="600" spans="1:27" ht="10.5" customHeight="1" x14ac:dyDescent="0.2">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c r="AA600" s="9"/>
    </row>
    <row r="601" spans="1:27" ht="10.5" customHeight="1" x14ac:dyDescent="0.2">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c r="AA601" s="9"/>
    </row>
    <row r="602" spans="1:27" ht="10.5" customHeight="1" x14ac:dyDescent="0.2">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c r="AA602" s="9"/>
    </row>
    <row r="603" spans="1:27" ht="10.5" customHeight="1" x14ac:dyDescent="0.2">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c r="AA603" s="9"/>
    </row>
    <row r="604" spans="1:27" ht="10.5" customHeight="1" x14ac:dyDescent="0.2">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c r="AA604" s="9"/>
    </row>
    <row r="605" spans="1:27" ht="10.5" customHeight="1" x14ac:dyDescent="0.2">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c r="AA605" s="9"/>
    </row>
    <row r="606" spans="1:27" ht="10.5" customHeight="1" x14ac:dyDescent="0.2">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c r="AA606" s="9"/>
    </row>
    <row r="607" spans="1:27" ht="10.5" customHeight="1" x14ac:dyDescent="0.2">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c r="AA607" s="9"/>
    </row>
    <row r="608" spans="1:27" ht="10.5" customHeight="1" x14ac:dyDescent="0.2">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c r="AA608" s="9"/>
    </row>
    <row r="609" spans="1:27" ht="10.5" customHeight="1" x14ac:dyDescent="0.2">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c r="AA609" s="9"/>
    </row>
    <row r="610" spans="1:27" ht="10.5" customHeight="1" x14ac:dyDescent="0.2">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c r="AA610" s="9"/>
    </row>
    <row r="611" spans="1:27" ht="10.5" customHeight="1" x14ac:dyDescent="0.2">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c r="AA611" s="9"/>
    </row>
    <row r="612" spans="1:27" ht="10.5" customHeight="1" x14ac:dyDescent="0.2">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c r="AA612" s="9"/>
    </row>
    <row r="613" spans="1:27" ht="10.5" customHeight="1" x14ac:dyDescent="0.2">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c r="AA613" s="9"/>
    </row>
    <row r="614" spans="1:27" ht="10.5" customHeight="1" x14ac:dyDescent="0.2">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c r="AA614" s="9"/>
    </row>
    <row r="615" spans="1:27" ht="10.5" customHeight="1" x14ac:dyDescent="0.2">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c r="AA615" s="9"/>
    </row>
    <row r="616" spans="1:27" ht="10.5" customHeight="1" x14ac:dyDescent="0.2">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c r="AA616" s="9"/>
    </row>
    <row r="617" spans="1:27" ht="10.5" customHeight="1" x14ac:dyDescent="0.2">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c r="AA617" s="9"/>
    </row>
    <row r="618" spans="1:27" ht="10.5" customHeight="1" x14ac:dyDescent="0.2">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c r="AA618" s="9"/>
    </row>
    <row r="619" spans="1:27" ht="10.5" customHeight="1" x14ac:dyDescent="0.2">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c r="AA619" s="9"/>
    </row>
    <row r="620" spans="1:27" ht="10.5" customHeight="1" x14ac:dyDescent="0.2">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c r="AA620" s="9"/>
    </row>
    <row r="621" spans="1:27" ht="10.5" customHeight="1" x14ac:dyDescent="0.2">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c r="AA621" s="9"/>
    </row>
    <row r="622" spans="1:27" ht="10.5" customHeight="1" x14ac:dyDescent="0.2">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c r="AA622" s="9"/>
    </row>
    <row r="623" spans="1:27" ht="10.5" customHeight="1" x14ac:dyDescent="0.2">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c r="AA623" s="9"/>
    </row>
    <row r="624" spans="1:27" ht="10.5" customHeight="1" x14ac:dyDescent="0.2">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c r="AA624" s="9"/>
    </row>
    <row r="625" spans="1:27" ht="10.5" customHeight="1" x14ac:dyDescent="0.2">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c r="AA625" s="9"/>
    </row>
    <row r="626" spans="1:27" ht="10.5" customHeight="1" x14ac:dyDescent="0.2">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c r="AA626" s="9"/>
    </row>
    <row r="627" spans="1:27" ht="10.5" customHeight="1" x14ac:dyDescent="0.2">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c r="AA627" s="9"/>
    </row>
    <row r="628" spans="1:27" ht="10.5" customHeight="1" x14ac:dyDescent="0.2">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c r="AA628" s="9"/>
    </row>
    <row r="629" spans="1:27" ht="10.5" customHeight="1" x14ac:dyDescent="0.2">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c r="AA629" s="9"/>
    </row>
    <row r="630" spans="1:27" ht="10.5" customHeight="1" x14ac:dyDescent="0.2">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c r="AA630" s="9"/>
    </row>
    <row r="631" spans="1:27" ht="10.5" customHeight="1" x14ac:dyDescent="0.2">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c r="AA631" s="9"/>
    </row>
    <row r="632" spans="1:27" ht="10.5" customHeight="1" x14ac:dyDescent="0.2">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c r="AA632" s="9"/>
    </row>
    <row r="633" spans="1:27" ht="10.5" customHeight="1" x14ac:dyDescent="0.2">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c r="AA633" s="9"/>
    </row>
    <row r="634" spans="1:27" ht="10.5" customHeight="1" x14ac:dyDescent="0.2">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c r="AA634" s="9"/>
    </row>
    <row r="635" spans="1:27" ht="10.5" customHeight="1" x14ac:dyDescent="0.2">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c r="AA635" s="9"/>
    </row>
    <row r="636" spans="1:27" ht="10.5" customHeight="1" x14ac:dyDescent="0.2">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c r="AA636" s="9"/>
    </row>
    <row r="637" spans="1:27" ht="10.5" customHeight="1" x14ac:dyDescent="0.2">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c r="AA637" s="9"/>
    </row>
    <row r="638" spans="1:27" ht="10.5" customHeight="1" x14ac:dyDescent="0.2">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c r="AA638" s="9"/>
    </row>
    <row r="639" spans="1:27" ht="10.5" customHeight="1" x14ac:dyDescent="0.2">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c r="AA639" s="9"/>
    </row>
    <row r="640" spans="1:27" ht="10.5" customHeight="1" x14ac:dyDescent="0.2">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c r="AA640" s="9"/>
    </row>
    <row r="641" spans="1:27" ht="10.5" customHeight="1" x14ac:dyDescent="0.2">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c r="AA641" s="9"/>
    </row>
    <row r="642" spans="1:27" ht="10.5" customHeight="1" x14ac:dyDescent="0.2">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c r="AA642" s="9"/>
    </row>
    <row r="643" spans="1:27" ht="10.5" customHeight="1" x14ac:dyDescent="0.2">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c r="AA643" s="9"/>
    </row>
    <row r="644" spans="1:27" ht="10.5" customHeight="1" x14ac:dyDescent="0.2">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c r="AA644" s="9"/>
    </row>
    <row r="645" spans="1:27" ht="10.5" customHeight="1" x14ac:dyDescent="0.2">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c r="AA645" s="9"/>
    </row>
    <row r="646" spans="1:27" ht="10.5" customHeight="1" x14ac:dyDescent="0.2">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c r="AA646" s="9"/>
    </row>
    <row r="647" spans="1:27" ht="10.5" customHeight="1" x14ac:dyDescent="0.2">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c r="AA647" s="9"/>
    </row>
    <row r="648" spans="1:27" ht="10.5" customHeight="1" x14ac:dyDescent="0.2">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c r="AA648" s="9"/>
    </row>
    <row r="649" spans="1:27" ht="10.5" customHeight="1" x14ac:dyDescent="0.2">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c r="AA649" s="9"/>
    </row>
    <row r="650" spans="1:27" ht="10.5" customHeight="1" x14ac:dyDescent="0.2">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c r="AA650" s="9"/>
    </row>
    <row r="651" spans="1:27" ht="10.5" customHeight="1" x14ac:dyDescent="0.2">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c r="AA651" s="9"/>
    </row>
    <row r="652" spans="1:27" ht="10.5" customHeight="1" x14ac:dyDescent="0.2">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c r="AA652" s="9"/>
    </row>
    <row r="653" spans="1:27" ht="10.5" customHeight="1" x14ac:dyDescent="0.2">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c r="AA653" s="9"/>
    </row>
    <row r="654" spans="1:27" ht="10.5" customHeight="1" x14ac:dyDescent="0.2">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c r="AA654" s="9"/>
    </row>
    <row r="655" spans="1:27" ht="10.5" customHeight="1" x14ac:dyDescent="0.2">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c r="AA655" s="9"/>
    </row>
    <row r="656" spans="1:27" ht="10.5" customHeight="1" x14ac:dyDescent="0.2">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c r="AA656" s="9"/>
    </row>
    <row r="657" spans="1:27" ht="10.5" customHeight="1" x14ac:dyDescent="0.2">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c r="AA657" s="9"/>
    </row>
    <row r="658" spans="1:27" ht="10.5" customHeight="1" x14ac:dyDescent="0.2">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c r="AA658" s="9"/>
    </row>
    <row r="659" spans="1:27" ht="10.5" customHeight="1" x14ac:dyDescent="0.2">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c r="AA659" s="9"/>
    </row>
    <row r="660" spans="1:27" ht="10.5" customHeight="1" x14ac:dyDescent="0.2">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c r="AA660" s="9"/>
    </row>
    <row r="661" spans="1:27" ht="10.5" customHeight="1" x14ac:dyDescent="0.2">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c r="AA661" s="9"/>
    </row>
    <row r="662" spans="1:27" ht="10.5" customHeight="1" x14ac:dyDescent="0.2">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c r="AA662" s="9"/>
    </row>
    <row r="663" spans="1:27" ht="10.5" customHeight="1" x14ac:dyDescent="0.2">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c r="AA663" s="9"/>
    </row>
    <row r="664" spans="1:27" ht="10.5" customHeight="1" x14ac:dyDescent="0.2">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c r="AA664" s="9"/>
    </row>
    <row r="665" spans="1:27" ht="10.5" customHeight="1" x14ac:dyDescent="0.2">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c r="AA665" s="9"/>
    </row>
    <row r="666" spans="1:27" ht="10.5" customHeight="1" x14ac:dyDescent="0.2">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c r="AA666" s="9"/>
    </row>
    <row r="667" spans="1:27" ht="10.5" customHeight="1" x14ac:dyDescent="0.2">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c r="AA667" s="9"/>
    </row>
    <row r="668" spans="1:27" ht="10.5" customHeight="1" x14ac:dyDescent="0.2">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c r="AA668" s="9"/>
    </row>
    <row r="669" spans="1:27" ht="10.5" customHeight="1" x14ac:dyDescent="0.2">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c r="AA669" s="9"/>
    </row>
    <row r="670" spans="1:27" ht="10.5" customHeight="1" x14ac:dyDescent="0.2">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c r="AA670" s="9"/>
    </row>
    <row r="671" spans="1:27" ht="10.5" customHeight="1" x14ac:dyDescent="0.2">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c r="AA671" s="9"/>
    </row>
    <row r="672" spans="1:27" ht="10.5" customHeight="1" x14ac:dyDescent="0.2">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c r="AA672" s="9"/>
    </row>
    <row r="673" spans="1:27" ht="10.5" customHeight="1" x14ac:dyDescent="0.2">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c r="AA673" s="9"/>
    </row>
    <row r="674" spans="1:27" ht="10.5" customHeight="1" x14ac:dyDescent="0.2">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c r="AA674" s="9"/>
    </row>
    <row r="675" spans="1:27" ht="10.5" customHeight="1" x14ac:dyDescent="0.2">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c r="AA675" s="9"/>
    </row>
    <row r="676" spans="1:27" ht="10.5" customHeight="1" x14ac:dyDescent="0.2">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c r="AA676" s="9"/>
    </row>
    <row r="677" spans="1:27" ht="10.5" customHeight="1" x14ac:dyDescent="0.2">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c r="AA677" s="9"/>
    </row>
    <row r="678" spans="1:27" ht="10.5" customHeight="1" x14ac:dyDescent="0.2">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c r="AA678" s="9"/>
    </row>
    <row r="679" spans="1:27" ht="10.5" customHeight="1" x14ac:dyDescent="0.2">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c r="AA679" s="9"/>
    </row>
    <row r="680" spans="1:27" ht="10.5" customHeight="1" x14ac:dyDescent="0.2">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c r="AA680" s="9"/>
    </row>
    <row r="681" spans="1:27" ht="10.5" customHeight="1" x14ac:dyDescent="0.2">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c r="AA681" s="9"/>
    </row>
    <row r="682" spans="1:27" ht="10.5" customHeight="1" x14ac:dyDescent="0.2">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c r="AA682" s="9"/>
    </row>
    <row r="683" spans="1:27" ht="10.5" customHeight="1" x14ac:dyDescent="0.2">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c r="AA683" s="9"/>
    </row>
    <row r="684" spans="1:27" ht="10.5" customHeight="1" x14ac:dyDescent="0.2">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c r="AA684" s="9"/>
    </row>
    <row r="685" spans="1:27" ht="10.5" customHeight="1" x14ac:dyDescent="0.2">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c r="AA685" s="9"/>
    </row>
    <row r="686" spans="1:27" ht="10.5" customHeight="1" x14ac:dyDescent="0.2">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c r="AA686" s="9"/>
    </row>
    <row r="687" spans="1:27" ht="10.5" customHeight="1" x14ac:dyDescent="0.2">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c r="AA687" s="9"/>
    </row>
    <row r="688" spans="1:27" ht="10.5" customHeight="1" x14ac:dyDescent="0.2">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c r="AA688" s="9"/>
    </row>
    <row r="689" spans="1:27" ht="10.5" customHeight="1" x14ac:dyDescent="0.2">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c r="AA689" s="9"/>
    </row>
    <row r="690" spans="1:27" ht="10.5" customHeight="1" x14ac:dyDescent="0.2">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c r="AA690" s="9"/>
    </row>
    <row r="691" spans="1:27" ht="10.5" customHeight="1" x14ac:dyDescent="0.2">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c r="AA691" s="9"/>
    </row>
    <row r="692" spans="1:27" ht="10.5" customHeight="1" x14ac:dyDescent="0.2">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c r="AA692" s="9"/>
    </row>
    <row r="693" spans="1:27" ht="10.5" customHeight="1" x14ac:dyDescent="0.2">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c r="AA693" s="9"/>
    </row>
    <row r="694" spans="1:27" ht="10.5" customHeight="1" x14ac:dyDescent="0.2">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c r="AA694" s="9"/>
    </row>
    <row r="695" spans="1:27" ht="10.5" customHeight="1" x14ac:dyDescent="0.2">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c r="AA695" s="9"/>
    </row>
    <row r="696" spans="1:27" ht="10.5" customHeight="1" x14ac:dyDescent="0.2">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c r="AA696" s="9"/>
    </row>
    <row r="697" spans="1:27" ht="10.5" customHeight="1" x14ac:dyDescent="0.2">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c r="AA697" s="9"/>
    </row>
    <row r="698" spans="1:27" ht="10.5" customHeight="1" x14ac:dyDescent="0.2">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c r="AA698" s="9"/>
    </row>
    <row r="699" spans="1:27" ht="10.5" customHeight="1" x14ac:dyDescent="0.2">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c r="AA699" s="9"/>
    </row>
    <row r="700" spans="1:27" ht="10.5" customHeight="1" x14ac:dyDescent="0.2">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c r="AA700" s="9"/>
    </row>
    <row r="701" spans="1:27" ht="10.5" customHeight="1" x14ac:dyDescent="0.2">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c r="AA701" s="9"/>
    </row>
    <row r="702" spans="1:27" ht="10.5" customHeight="1" x14ac:dyDescent="0.2">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c r="AA702" s="9"/>
    </row>
    <row r="703" spans="1:27" ht="10.5" customHeight="1" x14ac:dyDescent="0.2">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c r="AA703" s="9"/>
    </row>
    <row r="704" spans="1:27" ht="10.5" customHeight="1" x14ac:dyDescent="0.2">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c r="AA704" s="9"/>
    </row>
    <row r="705" spans="1:27" ht="10.5" customHeight="1" x14ac:dyDescent="0.2">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c r="AA705" s="9"/>
    </row>
    <row r="706" spans="1:27" ht="10.5" customHeight="1" x14ac:dyDescent="0.2">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c r="AA706" s="9"/>
    </row>
    <row r="707" spans="1:27" ht="10.5" customHeight="1" x14ac:dyDescent="0.2">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c r="AA707" s="9"/>
    </row>
    <row r="708" spans="1:27" ht="10.5" customHeight="1" x14ac:dyDescent="0.2">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c r="AA708" s="9"/>
    </row>
    <row r="709" spans="1:27" ht="10.5" customHeight="1" x14ac:dyDescent="0.2">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c r="AA709" s="9"/>
    </row>
    <row r="710" spans="1:27" ht="10.5" customHeight="1" x14ac:dyDescent="0.2">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c r="AA710" s="9"/>
    </row>
    <row r="711" spans="1:27" ht="10.5" customHeight="1" x14ac:dyDescent="0.2">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c r="AA711" s="9"/>
    </row>
    <row r="712" spans="1:27" ht="10.5" customHeight="1" x14ac:dyDescent="0.2">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c r="AA712" s="9"/>
    </row>
    <row r="713" spans="1:27" ht="10.5" customHeight="1" x14ac:dyDescent="0.2">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c r="AA713" s="9"/>
    </row>
    <row r="714" spans="1:27" ht="10.5" customHeight="1" x14ac:dyDescent="0.2">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c r="AA714" s="9"/>
    </row>
    <row r="715" spans="1:27" ht="10.5" customHeight="1" x14ac:dyDescent="0.2">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c r="AA715" s="9"/>
    </row>
    <row r="716" spans="1:27" ht="10.5" customHeight="1" x14ac:dyDescent="0.2">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c r="AA716" s="9"/>
    </row>
    <row r="717" spans="1:27" ht="10.5" customHeight="1" x14ac:dyDescent="0.2">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c r="AA717" s="9"/>
    </row>
    <row r="718" spans="1:27" ht="10.5" customHeight="1" x14ac:dyDescent="0.2">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c r="AA718" s="9"/>
    </row>
    <row r="719" spans="1:27" ht="10.5" customHeight="1" x14ac:dyDescent="0.2">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c r="AA719" s="9"/>
    </row>
    <row r="720" spans="1:27" ht="10.5" customHeight="1" x14ac:dyDescent="0.2">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c r="AA720" s="9"/>
    </row>
    <row r="721" spans="1:27" ht="10.5" customHeight="1" x14ac:dyDescent="0.2">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c r="AA721" s="9"/>
    </row>
    <row r="722" spans="1:27" ht="10.5" customHeight="1" x14ac:dyDescent="0.2">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c r="AA722" s="9"/>
    </row>
    <row r="723" spans="1:27" ht="10.5" customHeight="1" x14ac:dyDescent="0.2">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c r="AA723" s="9"/>
    </row>
    <row r="724" spans="1:27" ht="10.5" customHeight="1" x14ac:dyDescent="0.2">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c r="AA724" s="9"/>
    </row>
    <row r="725" spans="1:27" ht="10.5" customHeight="1" x14ac:dyDescent="0.2">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c r="AA725" s="9"/>
    </row>
    <row r="726" spans="1:27" ht="10.5" customHeight="1" x14ac:dyDescent="0.2">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c r="AA726" s="9"/>
    </row>
    <row r="727" spans="1:27" ht="10.5" customHeight="1" x14ac:dyDescent="0.2">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c r="AA727" s="9"/>
    </row>
    <row r="728" spans="1:27" ht="10.5" customHeight="1" x14ac:dyDescent="0.2">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c r="AA728" s="9"/>
    </row>
    <row r="729" spans="1:27" ht="10.5" customHeight="1" x14ac:dyDescent="0.2">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c r="AA729" s="9"/>
    </row>
    <row r="730" spans="1:27" ht="10.5" customHeight="1" x14ac:dyDescent="0.2">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c r="AA730" s="9"/>
    </row>
    <row r="731" spans="1:27" ht="10.5" customHeight="1" x14ac:dyDescent="0.2">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c r="AA731" s="9"/>
    </row>
    <row r="732" spans="1:27" ht="10.5" customHeight="1" x14ac:dyDescent="0.2">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c r="AA732" s="9"/>
    </row>
    <row r="733" spans="1:27" ht="10.5" customHeight="1" x14ac:dyDescent="0.2">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c r="AA733" s="9"/>
    </row>
    <row r="734" spans="1:27" ht="10.5" customHeight="1" x14ac:dyDescent="0.2">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c r="AA734" s="9"/>
    </row>
    <row r="735" spans="1:27" ht="10.5" customHeight="1" x14ac:dyDescent="0.2">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c r="AA735" s="9"/>
    </row>
    <row r="736" spans="1:27" ht="10.5" customHeight="1" x14ac:dyDescent="0.2">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c r="AA736" s="9"/>
    </row>
    <row r="737" spans="1:27" ht="10.5" customHeight="1" x14ac:dyDescent="0.2">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c r="AA737" s="9"/>
    </row>
    <row r="738" spans="1:27" ht="10.5" customHeight="1" x14ac:dyDescent="0.2">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c r="AA738" s="9"/>
    </row>
    <row r="739" spans="1:27" ht="10.5" customHeight="1" x14ac:dyDescent="0.2">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c r="AA739" s="9"/>
    </row>
    <row r="740" spans="1:27" ht="10.5" customHeight="1" x14ac:dyDescent="0.2">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c r="AA740" s="9"/>
    </row>
    <row r="741" spans="1:27" ht="10.5" customHeight="1" x14ac:dyDescent="0.2">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c r="AA741" s="9"/>
    </row>
    <row r="742" spans="1:27" ht="10.5" customHeight="1" x14ac:dyDescent="0.2">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c r="AA742" s="9"/>
    </row>
    <row r="743" spans="1:27" ht="10.5" customHeight="1" x14ac:dyDescent="0.2">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c r="AA743" s="9"/>
    </row>
    <row r="744" spans="1:27" ht="10.5" customHeight="1" x14ac:dyDescent="0.2">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c r="AA744" s="9"/>
    </row>
    <row r="745" spans="1:27" ht="10.5" customHeight="1" x14ac:dyDescent="0.2">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c r="AA745" s="9"/>
    </row>
    <row r="746" spans="1:27" ht="10.5" customHeight="1" x14ac:dyDescent="0.2">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c r="AA746" s="9"/>
    </row>
    <row r="747" spans="1:27" ht="10.5" customHeight="1" x14ac:dyDescent="0.2">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c r="AA747" s="9"/>
    </row>
    <row r="748" spans="1:27" ht="10.5" customHeight="1" x14ac:dyDescent="0.2">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c r="AA748" s="9"/>
    </row>
    <row r="749" spans="1:27" ht="10.5" customHeight="1" x14ac:dyDescent="0.2">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c r="AA749" s="9"/>
    </row>
    <row r="750" spans="1:27" ht="10.5" customHeight="1" x14ac:dyDescent="0.2">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c r="AA750" s="9"/>
    </row>
    <row r="751" spans="1:27" ht="10.5" customHeight="1" x14ac:dyDescent="0.2">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c r="AA751" s="9"/>
    </row>
    <row r="752" spans="1:27" ht="10.5" customHeight="1" x14ac:dyDescent="0.2">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c r="AA752" s="9"/>
    </row>
    <row r="753" spans="1:27" ht="10.5" customHeight="1" x14ac:dyDescent="0.2">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c r="AA753" s="9"/>
    </row>
    <row r="754" spans="1:27" ht="10.5" customHeight="1" x14ac:dyDescent="0.2">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c r="AA754" s="9"/>
    </row>
    <row r="755" spans="1:27" ht="10.5" customHeight="1" x14ac:dyDescent="0.2">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c r="AA755" s="9"/>
    </row>
    <row r="756" spans="1:27" ht="10.5" customHeight="1" x14ac:dyDescent="0.2">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c r="AA756" s="9"/>
    </row>
    <row r="757" spans="1:27" ht="10.5" customHeight="1" x14ac:dyDescent="0.2">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c r="AA757" s="9"/>
    </row>
    <row r="758" spans="1:27" ht="10.5" customHeight="1" x14ac:dyDescent="0.2">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c r="AA758" s="9"/>
    </row>
    <row r="759" spans="1:27" ht="10.5" customHeight="1" x14ac:dyDescent="0.2">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c r="AA759" s="9"/>
    </row>
    <row r="760" spans="1:27" ht="10.5" customHeight="1" x14ac:dyDescent="0.2">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c r="AA760" s="9"/>
    </row>
    <row r="761" spans="1:27" ht="10.5" customHeight="1" x14ac:dyDescent="0.2">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c r="AA761" s="9"/>
    </row>
    <row r="762" spans="1:27" ht="10.5" customHeight="1" x14ac:dyDescent="0.2">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c r="AA762" s="9"/>
    </row>
    <row r="763" spans="1:27" ht="10.5" customHeight="1" x14ac:dyDescent="0.2">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c r="AA763" s="9"/>
    </row>
    <row r="764" spans="1:27" ht="10.5" customHeight="1" x14ac:dyDescent="0.2">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c r="AA764" s="9"/>
    </row>
    <row r="765" spans="1:27" ht="10.5" customHeight="1" x14ac:dyDescent="0.2">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c r="AA765" s="9"/>
    </row>
    <row r="766" spans="1:27" ht="10.5" customHeight="1" x14ac:dyDescent="0.2">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c r="AA766" s="9"/>
    </row>
    <row r="767" spans="1:27" ht="10.5" customHeight="1" x14ac:dyDescent="0.2">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c r="AA767" s="9"/>
    </row>
    <row r="768" spans="1:27" ht="10.5" customHeight="1" x14ac:dyDescent="0.2">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c r="AA768" s="9"/>
    </row>
    <row r="769" spans="1:27" ht="10.5" customHeight="1" x14ac:dyDescent="0.2">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c r="AA769" s="9"/>
    </row>
    <row r="770" spans="1:27" ht="10.5" customHeight="1" x14ac:dyDescent="0.2">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c r="AA770" s="9"/>
    </row>
    <row r="771" spans="1:27" ht="10.5" customHeight="1" x14ac:dyDescent="0.2">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c r="AA771" s="9"/>
    </row>
    <row r="772" spans="1:27" ht="10.5" customHeight="1" x14ac:dyDescent="0.2">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c r="AA772" s="9"/>
    </row>
    <row r="773" spans="1:27" ht="10.5" customHeight="1" x14ac:dyDescent="0.2">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c r="AA773" s="9"/>
    </row>
    <row r="774" spans="1:27" ht="10.5" customHeight="1" x14ac:dyDescent="0.2">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c r="AA774" s="9"/>
    </row>
    <row r="775" spans="1:27" ht="10.5" customHeight="1" x14ac:dyDescent="0.2">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c r="AA775" s="9"/>
    </row>
    <row r="776" spans="1:27" ht="10.5" customHeight="1" x14ac:dyDescent="0.2">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c r="AA776" s="9"/>
    </row>
    <row r="777" spans="1:27" ht="10.5" customHeight="1" x14ac:dyDescent="0.2">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c r="AA777" s="9"/>
    </row>
    <row r="778" spans="1:27" ht="10.5" customHeight="1" x14ac:dyDescent="0.2">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c r="AA778" s="9"/>
    </row>
    <row r="779" spans="1:27" ht="10.5" customHeight="1" x14ac:dyDescent="0.2">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c r="AA779" s="9"/>
    </row>
    <row r="780" spans="1:27" ht="10.5" customHeight="1" x14ac:dyDescent="0.2">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c r="AA780" s="9"/>
    </row>
    <row r="781" spans="1:27" ht="10.5" customHeight="1" x14ac:dyDescent="0.2">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c r="AA781" s="9"/>
    </row>
    <row r="782" spans="1:27" ht="10.5" customHeight="1" x14ac:dyDescent="0.2">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c r="AA782" s="9"/>
    </row>
    <row r="783" spans="1:27" ht="10.5" customHeight="1" x14ac:dyDescent="0.2">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c r="AA783" s="9"/>
    </row>
    <row r="784" spans="1:27" ht="10.5" customHeight="1" x14ac:dyDescent="0.2">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c r="AA784" s="9"/>
    </row>
    <row r="785" spans="1:27" ht="10.5" customHeight="1" x14ac:dyDescent="0.2">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c r="AA785" s="9"/>
    </row>
    <row r="786" spans="1:27" ht="10.5" customHeight="1" x14ac:dyDescent="0.2">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c r="AA786" s="9"/>
    </row>
    <row r="787" spans="1:27" ht="10.5" customHeight="1" x14ac:dyDescent="0.2">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c r="AA787" s="9"/>
    </row>
    <row r="788" spans="1:27" ht="10.5" customHeight="1" x14ac:dyDescent="0.2">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c r="AA788" s="9"/>
    </row>
    <row r="789" spans="1:27" ht="10.5" customHeight="1" x14ac:dyDescent="0.2">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c r="AA789" s="9"/>
    </row>
    <row r="790" spans="1:27" ht="10.5" customHeight="1" x14ac:dyDescent="0.2">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c r="AA790" s="9"/>
    </row>
    <row r="791" spans="1:27" ht="10.5" customHeight="1" x14ac:dyDescent="0.2">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c r="AA791" s="9"/>
    </row>
    <row r="792" spans="1:27" ht="10.5" customHeight="1" x14ac:dyDescent="0.2">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c r="AA792" s="9"/>
    </row>
    <row r="793" spans="1:27" ht="10.5" customHeight="1" x14ac:dyDescent="0.2">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c r="AA793" s="9"/>
    </row>
    <row r="794" spans="1:27" ht="10.5" customHeight="1" x14ac:dyDescent="0.2">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c r="AA794" s="9"/>
    </row>
    <row r="795" spans="1:27" ht="10.5" customHeight="1" x14ac:dyDescent="0.2">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c r="AA795" s="9"/>
    </row>
    <row r="796" spans="1:27" ht="10.5" customHeight="1" x14ac:dyDescent="0.2">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c r="AA796" s="9"/>
    </row>
    <row r="797" spans="1:27" ht="10.5" customHeight="1" x14ac:dyDescent="0.2">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c r="AA797" s="9"/>
    </row>
    <row r="798" spans="1:27" ht="10.5" customHeight="1" x14ac:dyDescent="0.2">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c r="AA798" s="9"/>
    </row>
    <row r="799" spans="1:27" ht="10.5" customHeight="1" x14ac:dyDescent="0.2">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c r="AA799" s="9"/>
    </row>
    <row r="800" spans="1:27" ht="10.5" customHeight="1" x14ac:dyDescent="0.2">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c r="AA800" s="9"/>
    </row>
    <row r="801" spans="1:27" ht="10.5" customHeight="1" x14ac:dyDescent="0.2">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c r="AA801" s="9"/>
    </row>
    <row r="802" spans="1:27" ht="10.5" customHeight="1" x14ac:dyDescent="0.2">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c r="AA802" s="9"/>
    </row>
    <row r="803" spans="1:27" ht="10.5" customHeight="1" x14ac:dyDescent="0.2">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c r="AA803" s="9"/>
    </row>
    <row r="804" spans="1:27" ht="10.5" customHeight="1" x14ac:dyDescent="0.2">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c r="AA804" s="9"/>
    </row>
    <row r="805" spans="1:27" ht="10.5" customHeight="1" x14ac:dyDescent="0.2">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c r="AA805" s="9"/>
    </row>
    <row r="806" spans="1:27" ht="10.5" customHeight="1" x14ac:dyDescent="0.2">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c r="AA806" s="9"/>
    </row>
    <row r="807" spans="1:27" ht="10.5" customHeight="1" x14ac:dyDescent="0.2">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c r="AA807" s="9"/>
    </row>
    <row r="808" spans="1:27" ht="10.5" customHeight="1" x14ac:dyDescent="0.2">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c r="AA808" s="9"/>
    </row>
    <row r="809" spans="1:27" ht="10.5" customHeight="1" x14ac:dyDescent="0.2">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c r="AA809" s="9"/>
    </row>
    <row r="810" spans="1:27" ht="10.5" customHeight="1" x14ac:dyDescent="0.2">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c r="AA810" s="9"/>
    </row>
    <row r="811" spans="1:27" ht="10.5" customHeight="1" x14ac:dyDescent="0.2">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c r="AA811" s="9"/>
    </row>
    <row r="812" spans="1:27" ht="10.5" customHeight="1" x14ac:dyDescent="0.2">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c r="AA812" s="9"/>
    </row>
    <row r="813" spans="1:27" ht="10.5" customHeight="1" x14ac:dyDescent="0.2">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c r="AA813" s="9"/>
    </row>
    <row r="814" spans="1:27" ht="10.5" customHeight="1" x14ac:dyDescent="0.2">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c r="AA814" s="9"/>
    </row>
    <row r="815" spans="1:27" ht="10.5" customHeight="1" x14ac:dyDescent="0.2">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c r="AA815" s="9"/>
    </row>
    <row r="816" spans="1:27" ht="10.5" customHeight="1" x14ac:dyDescent="0.2">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c r="AA816" s="9"/>
    </row>
    <row r="817" spans="1:27" ht="10.5" customHeight="1" x14ac:dyDescent="0.2">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c r="AA817" s="9"/>
    </row>
    <row r="818" spans="1:27" ht="10.5" customHeight="1" x14ac:dyDescent="0.2">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c r="AA818" s="9"/>
    </row>
    <row r="819" spans="1:27" ht="10.5" customHeight="1" x14ac:dyDescent="0.2">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c r="AA819" s="9"/>
    </row>
    <row r="820" spans="1:27" ht="10.5" customHeight="1" x14ac:dyDescent="0.2">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c r="AA820" s="9"/>
    </row>
    <row r="821" spans="1:27" ht="10.5" customHeight="1" x14ac:dyDescent="0.2">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c r="AA821" s="9"/>
    </row>
    <row r="822" spans="1:27" ht="10.5" customHeight="1" x14ac:dyDescent="0.2">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c r="AA822" s="9"/>
    </row>
    <row r="823" spans="1:27" ht="10.5" customHeight="1" x14ac:dyDescent="0.2">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c r="AA823" s="9"/>
    </row>
    <row r="824" spans="1:27" ht="10.5" customHeight="1" x14ac:dyDescent="0.2">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c r="AA824" s="9"/>
    </row>
    <row r="825" spans="1:27" ht="10.5" customHeight="1" x14ac:dyDescent="0.2">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c r="AA825" s="9"/>
    </row>
    <row r="826" spans="1:27" ht="10.5" customHeight="1" x14ac:dyDescent="0.2">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c r="AA826" s="9"/>
    </row>
    <row r="827" spans="1:27" ht="10.5" customHeight="1" x14ac:dyDescent="0.2">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c r="AA827" s="9"/>
    </row>
    <row r="828" spans="1:27" ht="10.5" customHeight="1" x14ac:dyDescent="0.2">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c r="AA828" s="9"/>
    </row>
    <row r="829" spans="1:27" ht="10.5" customHeight="1" x14ac:dyDescent="0.2">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c r="AA829" s="9"/>
    </row>
    <row r="830" spans="1:27" ht="10.5" customHeight="1" x14ac:dyDescent="0.2">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c r="AA830" s="9"/>
    </row>
    <row r="831" spans="1:27" ht="10.5" customHeight="1" x14ac:dyDescent="0.2">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c r="AA831" s="9"/>
    </row>
    <row r="832" spans="1:27" ht="10.5" customHeight="1" x14ac:dyDescent="0.2">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c r="AA832" s="9"/>
    </row>
    <row r="833" spans="1:27" ht="10.5" customHeight="1" x14ac:dyDescent="0.2">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c r="AA833" s="9"/>
    </row>
    <row r="834" spans="1:27" ht="10.5" customHeight="1" x14ac:dyDescent="0.2">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c r="AA834" s="9"/>
    </row>
    <row r="835" spans="1:27" ht="10.5" customHeight="1" x14ac:dyDescent="0.2">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c r="AA835" s="9"/>
    </row>
    <row r="836" spans="1:27" ht="10.5" customHeight="1" x14ac:dyDescent="0.2">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c r="AA836" s="9"/>
    </row>
    <row r="837" spans="1:27" ht="10.5" customHeight="1" x14ac:dyDescent="0.2">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c r="AA837" s="9"/>
    </row>
    <row r="838" spans="1:27" ht="10.5" customHeight="1" x14ac:dyDescent="0.2">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c r="AA838" s="9"/>
    </row>
    <row r="839" spans="1:27" ht="10.5" customHeight="1" x14ac:dyDescent="0.2">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c r="AA839" s="9"/>
    </row>
    <row r="840" spans="1:27" ht="10.5" customHeight="1" x14ac:dyDescent="0.2">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c r="AA840" s="9"/>
    </row>
    <row r="841" spans="1:27" ht="10.5" customHeight="1" x14ac:dyDescent="0.2">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c r="AA841" s="9"/>
    </row>
    <row r="842" spans="1:27" ht="10.5" customHeight="1" x14ac:dyDescent="0.2">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c r="AA842" s="9"/>
    </row>
    <row r="843" spans="1:27" ht="10.5" customHeight="1" x14ac:dyDescent="0.2">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c r="AA843" s="9"/>
    </row>
    <row r="844" spans="1:27" ht="10.5" customHeight="1" x14ac:dyDescent="0.2">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c r="AA844" s="9"/>
    </row>
    <row r="845" spans="1:27" ht="10.5" customHeight="1" x14ac:dyDescent="0.2">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c r="AA845" s="9"/>
    </row>
    <row r="846" spans="1:27" ht="10.5" customHeight="1" x14ac:dyDescent="0.2">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c r="AA846" s="9"/>
    </row>
    <row r="847" spans="1:27" ht="10.5" customHeight="1" x14ac:dyDescent="0.2">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c r="AA847" s="9"/>
    </row>
    <row r="848" spans="1:27" ht="10.5" customHeight="1" x14ac:dyDescent="0.2">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c r="AA848" s="9"/>
    </row>
    <row r="849" spans="1:27" ht="10.5" customHeight="1" x14ac:dyDescent="0.2">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c r="AA849" s="9"/>
    </row>
    <row r="850" spans="1:27" ht="10.5" customHeight="1" x14ac:dyDescent="0.2">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c r="AA850" s="9"/>
    </row>
    <row r="851" spans="1:27" ht="10.5" customHeight="1" x14ac:dyDescent="0.2">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c r="AA851" s="9"/>
    </row>
    <row r="852" spans="1:27" ht="10.5" customHeight="1" x14ac:dyDescent="0.2">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c r="AA852" s="9"/>
    </row>
    <row r="853" spans="1:27" ht="10.5" customHeight="1" x14ac:dyDescent="0.2">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c r="AA853" s="9"/>
    </row>
    <row r="854" spans="1:27" ht="10.5" customHeight="1" x14ac:dyDescent="0.2">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c r="AA854" s="9"/>
    </row>
    <row r="855" spans="1:27" ht="10.5" customHeight="1" x14ac:dyDescent="0.2">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c r="AA855" s="9"/>
    </row>
    <row r="856" spans="1:27" ht="10.5" customHeight="1" x14ac:dyDescent="0.2">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c r="AA856" s="9"/>
    </row>
    <row r="857" spans="1:27" ht="10.5" customHeight="1" x14ac:dyDescent="0.2">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c r="AA857" s="9"/>
    </row>
    <row r="858" spans="1:27" ht="10.5" customHeight="1" x14ac:dyDescent="0.2">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c r="AA858" s="9"/>
    </row>
    <row r="859" spans="1:27" ht="10.5" customHeight="1" x14ac:dyDescent="0.2">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c r="AA859" s="9"/>
    </row>
    <row r="860" spans="1:27" ht="10.5" customHeight="1" x14ac:dyDescent="0.2">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c r="AA860" s="9"/>
    </row>
    <row r="861" spans="1:27" ht="10.5" customHeight="1" x14ac:dyDescent="0.2">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c r="AA861" s="9"/>
    </row>
    <row r="862" spans="1:27" ht="10.5" customHeight="1" x14ac:dyDescent="0.2">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c r="AA862" s="9"/>
    </row>
    <row r="863" spans="1:27" ht="10.5" customHeight="1" x14ac:dyDescent="0.2">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c r="AA863" s="9"/>
    </row>
    <row r="864" spans="1:27" ht="10.5" customHeight="1" x14ac:dyDescent="0.2">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c r="AA864" s="9"/>
    </row>
    <row r="865" spans="1:27" ht="10.5" customHeight="1" x14ac:dyDescent="0.2">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c r="AA865" s="9"/>
    </row>
    <row r="866" spans="1:27" ht="10.5" customHeight="1" x14ac:dyDescent="0.2">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c r="AA866" s="9"/>
    </row>
    <row r="867" spans="1:27" ht="10.5" customHeight="1" x14ac:dyDescent="0.2">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c r="AA867" s="9"/>
    </row>
    <row r="868" spans="1:27" ht="10.5" customHeight="1" x14ac:dyDescent="0.2">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c r="AA868" s="9"/>
    </row>
    <row r="869" spans="1:27" ht="10.5" customHeight="1" x14ac:dyDescent="0.2">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c r="AA869" s="9"/>
    </row>
    <row r="870" spans="1:27" ht="10.5" customHeight="1" x14ac:dyDescent="0.2">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c r="AA870" s="9"/>
    </row>
    <row r="871" spans="1:27" ht="10.5" customHeight="1" x14ac:dyDescent="0.2">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c r="AA871" s="9"/>
    </row>
    <row r="872" spans="1:27" ht="10.5" customHeight="1" x14ac:dyDescent="0.2">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c r="AA872" s="9"/>
    </row>
    <row r="873" spans="1:27" ht="10.5" customHeight="1" x14ac:dyDescent="0.2">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c r="AA873" s="9"/>
    </row>
    <row r="874" spans="1:27" ht="10.5" customHeight="1" x14ac:dyDescent="0.2">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c r="AA874" s="9"/>
    </row>
    <row r="875" spans="1:27" ht="10.5" customHeight="1" x14ac:dyDescent="0.2">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c r="AA875" s="9"/>
    </row>
    <row r="876" spans="1:27" ht="10.5" customHeight="1" x14ac:dyDescent="0.2">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c r="AA876" s="9"/>
    </row>
    <row r="877" spans="1:27" ht="10.5" customHeight="1" x14ac:dyDescent="0.2">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c r="AA877" s="9"/>
    </row>
    <row r="878" spans="1:27" ht="10.5" customHeight="1" x14ac:dyDescent="0.2">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c r="AA878" s="9"/>
    </row>
    <row r="879" spans="1:27" ht="10.5" customHeight="1" x14ac:dyDescent="0.2">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c r="AA879" s="9"/>
    </row>
    <row r="880" spans="1:27" ht="10.5" customHeight="1" x14ac:dyDescent="0.2">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c r="AA880" s="9"/>
    </row>
    <row r="881" spans="1:27" ht="10.5" customHeight="1" x14ac:dyDescent="0.2">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c r="AA881" s="9"/>
    </row>
    <row r="882" spans="1:27" ht="10.5" customHeight="1" x14ac:dyDescent="0.2">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c r="AA882" s="9"/>
    </row>
    <row r="883" spans="1:27" ht="10.5" customHeight="1" x14ac:dyDescent="0.2">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c r="AA883" s="9"/>
    </row>
    <row r="884" spans="1:27" ht="10.5" customHeight="1" x14ac:dyDescent="0.2">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c r="AA884" s="9"/>
    </row>
    <row r="885" spans="1:27" ht="10.5" customHeight="1" x14ac:dyDescent="0.2">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c r="AA885" s="9"/>
    </row>
    <row r="886" spans="1:27" ht="10.5" customHeight="1" x14ac:dyDescent="0.2">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c r="AA886" s="9"/>
    </row>
    <row r="887" spans="1:27" ht="10.5" customHeight="1" x14ac:dyDescent="0.2">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c r="AA887" s="9"/>
    </row>
    <row r="888" spans="1:27" ht="10.5" customHeight="1" x14ac:dyDescent="0.2">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c r="AA888" s="9"/>
    </row>
    <row r="889" spans="1:27" ht="10.5" customHeight="1" x14ac:dyDescent="0.2">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c r="AA889" s="9"/>
    </row>
    <row r="890" spans="1:27" ht="10.5" customHeight="1" x14ac:dyDescent="0.2">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c r="AA890" s="9"/>
    </row>
    <row r="891" spans="1:27" ht="10.5" customHeight="1" x14ac:dyDescent="0.2">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c r="AA891" s="9"/>
    </row>
    <row r="892" spans="1:27" ht="10.5" customHeight="1" x14ac:dyDescent="0.2">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c r="AA892" s="9"/>
    </row>
    <row r="893" spans="1:27" ht="10.5" customHeight="1" x14ac:dyDescent="0.2">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c r="AA893" s="9"/>
    </row>
    <row r="894" spans="1:27" ht="10.5" customHeight="1" x14ac:dyDescent="0.2">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c r="AA894" s="9"/>
    </row>
    <row r="895" spans="1:27" ht="10.5" customHeight="1" x14ac:dyDescent="0.2">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c r="AA895" s="9"/>
    </row>
    <row r="896" spans="1:27" ht="10.5" customHeight="1" x14ac:dyDescent="0.2">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c r="AA896" s="9"/>
    </row>
    <row r="897" spans="1:27" ht="10.5" customHeight="1" x14ac:dyDescent="0.2">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c r="AA897" s="9"/>
    </row>
    <row r="898" spans="1:27" ht="10.5" customHeight="1" x14ac:dyDescent="0.2">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c r="AA898" s="9"/>
    </row>
    <row r="899" spans="1:27" ht="10.5" customHeight="1" x14ac:dyDescent="0.2">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c r="AA899" s="9"/>
    </row>
    <row r="900" spans="1:27" ht="10.5" customHeight="1" x14ac:dyDescent="0.2">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c r="AA900" s="9"/>
    </row>
    <row r="901" spans="1:27" ht="10.5" customHeight="1" x14ac:dyDescent="0.2">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c r="AA901" s="9"/>
    </row>
    <row r="902" spans="1:27" ht="10.5" customHeight="1" x14ac:dyDescent="0.2">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c r="AA902" s="9"/>
    </row>
    <row r="903" spans="1:27" ht="10.5" customHeight="1" x14ac:dyDescent="0.2">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c r="AA903" s="9"/>
    </row>
    <row r="904" spans="1:27" ht="10.5" customHeight="1" x14ac:dyDescent="0.2">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c r="AA904" s="9"/>
    </row>
    <row r="905" spans="1:27" ht="10.5" customHeight="1" x14ac:dyDescent="0.2">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c r="AA905" s="9"/>
    </row>
    <row r="906" spans="1:27" ht="10.5" customHeight="1" x14ac:dyDescent="0.2">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c r="AA906" s="9"/>
    </row>
    <row r="907" spans="1:27" ht="10.5" customHeight="1" x14ac:dyDescent="0.2">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c r="AA907" s="9"/>
    </row>
    <row r="908" spans="1:27" ht="10.5" customHeight="1" x14ac:dyDescent="0.2">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c r="AA908" s="9"/>
    </row>
    <row r="909" spans="1:27" ht="10.5" customHeight="1" x14ac:dyDescent="0.2">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c r="AA909" s="9"/>
    </row>
    <row r="910" spans="1:27" ht="10.5" customHeight="1" x14ac:dyDescent="0.2">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c r="AA910" s="9"/>
    </row>
    <row r="911" spans="1:27" ht="10.5" customHeight="1" x14ac:dyDescent="0.2">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c r="AA911" s="9"/>
    </row>
    <row r="912" spans="1:27" ht="10.5" customHeight="1" x14ac:dyDescent="0.2">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c r="AA912" s="9"/>
    </row>
    <row r="913" spans="1:27" ht="10.5" customHeight="1" x14ac:dyDescent="0.2">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c r="AA913" s="9"/>
    </row>
    <row r="914" spans="1:27" ht="10.5" customHeight="1" x14ac:dyDescent="0.2">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c r="AA914" s="9"/>
    </row>
    <row r="915" spans="1:27" ht="10.5" customHeight="1" x14ac:dyDescent="0.2">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c r="AA915" s="9"/>
    </row>
    <row r="916" spans="1:27" ht="10.5" customHeight="1" x14ac:dyDescent="0.2">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c r="AA916" s="9"/>
    </row>
    <row r="917" spans="1:27" ht="10.5" customHeight="1" x14ac:dyDescent="0.2">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c r="AA917" s="9"/>
    </row>
    <row r="918" spans="1:27" ht="10.5" customHeight="1" x14ac:dyDescent="0.2">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c r="AA918" s="9"/>
    </row>
    <row r="919" spans="1:27" ht="10.5" customHeight="1" x14ac:dyDescent="0.2">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c r="AA919" s="9"/>
    </row>
    <row r="920" spans="1:27" ht="10.5" customHeight="1" x14ac:dyDescent="0.2">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c r="AA920" s="9"/>
    </row>
    <row r="921" spans="1:27" ht="10.5" customHeight="1" x14ac:dyDescent="0.2">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c r="AA921" s="9"/>
    </row>
    <row r="922" spans="1:27" ht="10.5" customHeight="1" x14ac:dyDescent="0.2">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c r="AA922" s="9"/>
    </row>
    <row r="923" spans="1:27" ht="10.5" customHeight="1" x14ac:dyDescent="0.2">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c r="AA923" s="9"/>
    </row>
    <row r="924" spans="1:27" ht="10.5" customHeight="1" x14ac:dyDescent="0.2">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c r="AA924" s="9"/>
    </row>
    <row r="925" spans="1:27" ht="10.5" customHeight="1" x14ac:dyDescent="0.2">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c r="AA925" s="9"/>
    </row>
    <row r="926" spans="1:27" ht="10.5" customHeight="1" x14ac:dyDescent="0.2">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c r="AA926" s="9"/>
    </row>
    <row r="927" spans="1:27" ht="10.5" customHeight="1" x14ac:dyDescent="0.2">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c r="AA927" s="9"/>
    </row>
    <row r="928" spans="1:27" ht="10.5" customHeight="1" x14ac:dyDescent="0.2">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c r="AA928" s="9"/>
    </row>
    <row r="929" spans="1:27" ht="10.5" customHeight="1" x14ac:dyDescent="0.2">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c r="AA929" s="9"/>
    </row>
    <row r="930" spans="1:27" ht="10.5" customHeight="1" x14ac:dyDescent="0.2">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c r="AA930" s="9"/>
    </row>
    <row r="931" spans="1:27" ht="10.5" customHeight="1" x14ac:dyDescent="0.2">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c r="AA931" s="9"/>
    </row>
    <row r="932" spans="1:27" ht="10.5" customHeight="1" x14ac:dyDescent="0.2">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c r="AA932" s="9"/>
    </row>
    <row r="933" spans="1:27" ht="10.5" customHeight="1" x14ac:dyDescent="0.2">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c r="AA933" s="9"/>
    </row>
    <row r="934" spans="1:27" ht="10.5" customHeight="1" x14ac:dyDescent="0.2">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c r="AA934" s="9"/>
    </row>
    <row r="935" spans="1:27" ht="10.5" customHeight="1" x14ac:dyDescent="0.2">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c r="AA935" s="9"/>
    </row>
    <row r="936" spans="1:27" ht="10.5" customHeight="1" x14ac:dyDescent="0.2">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c r="AA936" s="9"/>
    </row>
    <row r="937" spans="1:27" ht="10.5" customHeight="1" x14ac:dyDescent="0.2">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c r="AA937" s="9"/>
    </row>
    <row r="938" spans="1:27" ht="10.5" customHeight="1" x14ac:dyDescent="0.2">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c r="AA938" s="9"/>
    </row>
    <row r="939" spans="1:27" ht="10.5" customHeight="1" x14ac:dyDescent="0.2">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c r="AA939" s="9"/>
    </row>
    <row r="940" spans="1:27" ht="10.5" customHeight="1" x14ac:dyDescent="0.2">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c r="AA940" s="9"/>
    </row>
    <row r="941" spans="1:27" ht="10.5" customHeight="1" x14ac:dyDescent="0.2">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c r="AA941" s="9"/>
    </row>
    <row r="942" spans="1:27" ht="10.5" customHeight="1" x14ac:dyDescent="0.2">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c r="AA942" s="9"/>
    </row>
    <row r="943" spans="1:27" ht="10.5" customHeight="1" x14ac:dyDescent="0.2">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c r="AA943" s="9"/>
    </row>
    <row r="944" spans="1:27" ht="10.5" customHeight="1" x14ac:dyDescent="0.2">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c r="AA944" s="9"/>
    </row>
    <row r="945" spans="1:27" ht="10.5" customHeight="1" x14ac:dyDescent="0.2">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c r="AA945" s="9"/>
    </row>
    <row r="946" spans="1:27" ht="10.5" customHeight="1" x14ac:dyDescent="0.2">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c r="AA946" s="9"/>
    </row>
    <row r="947" spans="1:27" ht="10.5" customHeight="1" x14ac:dyDescent="0.2">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c r="AA947" s="9"/>
    </row>
    <row r="948" spans="1:27" ht="10.5" customHeight="1" x14ac:dyDescent="0.2">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c r="AA948" s="9"/>
    </row>
    <row r="949" spans="1:27" ht="10.5" customHeight="1" x14ac:dyDescent="0.2">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c r="AA949" s="9"/>
    </row>
    <row r="950" spans="1:27" ht="10.5" customHeight="1" x14ac:dyDescent="0.2">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c r="AA950" s="9"/>
    </row>
    <row r="951" spans="1:27" ht="10.5" customHeight="1" x14ac:dyDescent="0.2">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c r="AA951" s="9"/>
    </row>
    <row r="952" spans="1:27" ht="10.5" customHeight="1" x14ac:dyDescent="0.2">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c r="AA952" s="9"/>
    </row>
    <row r="953" spans="1:27" ht="10.5" customHeight="1" x14ac:dyDescent="0.2">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c r="AA953" s="9"/>
    </row>
    <row r="954" spans="1:27" ht="10.5" customHeight="1" x14ac:dyDescent="0.2">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c r="AA954" s="9"/>
    </row>
    <row r="955" spans="1:27" ht="10.5" customHeight="1" x14ac:dyDescent="0.2">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c r="AA955" s="9"/>
    </row>
    <row r="956" spans="1:27" ht="10.5" customHeight="1" x14ac:dyDescent="0.2">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c r="AA956" s="9"/>
    </row>
    <row r="957" spans="1:27" ht="10.5" customHeight="1" x14ac:dyDescent="0.2">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c r="AA957" s="9"/>
    </row>
    <row r="958" spans="1:27" ht="10.5" customHeight="1" x14ac:dyDescent="0.2">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c r="AA958" s="9"/>
    </row>
    <row r="959" spans="1:27" ht="10.5" customHeight="1" x14ac:dyDescent="0.2">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c r="AA959" s="9"/>
    </row>
    <row r="960" spans="1:27" ht="10.5" customHeight="1" x14ac:dyDescent="0.2">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c r="AA960" s="9"/>
    </row>
    <row r="961" spans="1:27" ht="10.5" customHeight="1" x14ac:dyDescent="0.2">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c r="AA961" s="9"/>
    </row>
    <row r="962" spans="1:27" ht="10.5" customHeight="1" x14ac:dyDescent="0.2">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c r="AA962" s="9"/>
    </row>
    <row r="963" spans="1:27" ht="10.5" customHeight="1" x14ac:dyDescent="0.2">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c r="AA963" s="9"/>
    </row>
    <row r="964" spans="1:27" ht="10.5" customHeight="1" x14ac:dyDescent="0.2">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c r="AA964" s="9"/>
    </row>
    <row r="965" spans="1:27" ht="10.5" customHeight="1" x14ac:dyDescent="0.2">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c r="AA965" s="9"/>
    </row>
    <row r="966" spans="1:27" ht="10.5" customHeight="1" x14ac:dyDescent="0.2">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c r="AA966" s="9"/>
    </row>
    <row r="967" spans="1:27" ht="10.5" customHeight="1" x14ac:dyDescent="0.2">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c r="AA967" s="9"/>
    </row>
    <row r="968" spans="1:27" ht="10.5" customHeight="1" x14ac:dyDescent="0.2">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c r="AA968" s="9"/>
    </row>
    <row r="969" spans="1:27" ht="10.5" customHeight="1" x14ac:dyDescent="0.2">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c r="AA969" s="9"/>
    </row>
    <row r="970" spans="1:27" ht="10.5" customHeight="1" x14ac:dyDescent="0.2">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c r="AA970" s="9"/>
    </row>
    <row r="971" spans="1:27" ht="10.5" customHeight="1" x14ac:dyDescent="0.2">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c r="AA971" s="9"/>
    </row>
    <row r="972" spans="1:27" ht="10.5" customHeight="1" x14ac:dyDescent="0.2">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c r="AA972" s="9"/>
    </row>
    <row r="973" spans="1:27" ht="10.5" customHeight="1" x14ac:dyDescent="0.2">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c r="AA973" s="9"/>
    </row>
    <row r="974" spans="1:27" ht="10.5" customHeight="1" x14ac:dyDescent="0.2">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c r="AA974" s="9"/>
    </row>
    <row r="975" spans="1:27" ht="10.5" customHeight="1" x14ac:dyDescent="0.2">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c r="AA975" s="9"/>
    </row>
    <row r="976" spans="1:27" ht="10.5" customHeight="1" x14ac:dyDescent="0.2">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c r="AA976" s="9"/>
    </row>
    <row r="977" spans="1:27" ht="10.5" customHeight="1" x14ac:dyDescent="0.2">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c r="AA977" s="9"/>
    </row>
    <row r="978" spans="1:27" ht="10.5" customHeight="1" x14ac:dyDescent="0.2">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c r="AA978" s="9"/>
    </row>
    <row r="979" spans="1:27" ht="10.5" customHeight="1" x14ac:dyDescent="0.2">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c r="AA979" s="9"/>
    </row>
    <row r="980" spans="1:27" ht="10.5" customHeight="1" x14ac:dyDescent="0.2">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c r="AA980" s="9"/>
    </row>
    <row r="981" spans="1:27" ht="10.5" customHeight="1" x14ac:dyDescent="0.2">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c r="AA981" s="9"/>
    </row>
    <row r="982" spans="1:27" ht="10.5" customHeight="1" x14ac:dyDescent="0.2">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c r="AA982" s="9"/>
    </row>
    <row r="983" spans="1:27" ht="10.5" customHeight="1" x14ac:dyDescent="0.2">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c r="AA983" s="9"/>
    </row>
    <row r="984" spans="1:27" ht="10.5" customHeight="1" x14ac:dyDescent="0.2">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c r="AA984" s="9"/>
    </row>
    <row r="985" spans="1:27" ht="10.5" customHeight="1" x14ac:dyDescent="0.2">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c r="AA985" s="9"/>
    </row>
    <row r="986" spans="1:27" ht="10.5" customHeight="1" x14ac:dyDescent="0.2">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c r="AA986" s="9"/>
    </row>
    <row r="987" spans="1:27" ht="10.5" customHeight="1" x14ac:dyDescent="0.2">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c r="AA987" s="9"/>
    </row>
    <row r="988" spans="1:27" ht="10.5" customHeight="1" x14ac:dyDescent="0.2">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c r="AA988" s="9"/>
    </row>
    <row r="989" spans="1:27" ht="10.5" customHeight="1" x14ac:dyDescent="0.2">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c r="AA989" s="9"/>
    </row>
    <row r="990" spans="1:27" ht="10.5" customHeight="1" x14ac:dyDescent="0.2">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c r="AA990" s="9"/>
    </row>
    <row r="991" spans="1:27" ht="10.5" customHeight="1" x14ac:dyDescent="0.2">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c r="AA991" s="9"/>
    </row>
    <row r="992" spans="1:27" ht="10.5" customHeight="1" x14ac:dyDescent="0.2">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c r="AA992" s="9"/>
    </row>
    <row r="993" spans="1:27" ht="10.5" customHeight="1" x14ac:dyDescent="0.2">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c r="AA993" s="9"/>
    </row>
    <row r="994" spans="1:27" ht="10.5" customHeight="1" x14ac:dyDescent="0.2">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c r="AA994" s="9"/>
    </row>
    <row r="995" spans="1:27" ht="10.5" customHeight="1" x14ac:dyDescent="0.2">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c r="AA995" s="9"/>
    </row>
    <row r="996" spans="1:27" ht="10.5" customHeight="1" x14ac:dyDescent="0.2">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c r="AA996" s="9"/>
    </row>
    <row r="997" spans="1:27" ht="10.5" customHeight="1" x14ac:dyDescent="0.2">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c r="AA997" s="9"/>
    </row>
    <row r="998" spans="1:27" ht="10.5" customHeight="1" x14ac:dyDescent="0.2">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c r="AA998" s="9"/>
    </row>
    <row r="999" spans="1:27" ht="10.5" customHeight="1" x14ac:dyDescent="0.2">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c r="AA999" s="9"/>
    </row>
    <row r="1000" spans="1:27" ht="10.5" customHeight="1" x14ac:dyDescent="0.2">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c r="AA1000" s="9"/>
    </row>
    <row r="1001" spans="1:27" ht="10.5" customHeight="1" x14ac:dyDescent="0.2">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c r="AA1001" s="9"/>
    </row>
    <row r="1002" spans="1:27" ht="10.5" customHeight="1" x14ac:dyDescent="0.2">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c r="AA1002" s="9"/>
    </row>
    <row r="1003" spans="1:27" ht="10.5" customHeight="1" x14ac:dyDescent="0.2">
      <c r="A1003" s="9"/>
      <c r="B1003" s="9"/>
      <c r="C1003" s="9"/>
      <c r="D1003" s="9"/>
      <c r="E1003" s="9"/>
      <c r="F1003" s="9"/>
      <c r="G1003" s="9"/>
      <c r="H1003" s="9"/>
      <c r="I1003" s="9"/>
      <c r="J1003" s="9"/>
      <c r="K1003" s="9"/>
      <c r="L1003" s="9"/>
      <c r="M1003" s="9"/>
      <c r="N1003" s="9"/>
      <c r="O1003" s="9"/>
      <c r="P1003" s="9"/>
      <c r="Q1003" s="9"/>
      <c r="R1003" s="9"/>
      <c r="S1003" s="9"/>
      <c r="T1003" s="9"/>
      <c r="U1003" s="9"/>
      <c r="V1003" s="9"/>
      <c r="W1003" s="9"/>
      <c r="X1003" s="9"/>
      <c r="Y1003" s="9"/>
      <c r="Z1003" s="9"/>
      <c r="AA1003" s="9"/>
    </row>
    <row r="1004" spans="1:27" ht="10.5" customHeight="1" x14ac:dyDescent="0.2">
      <c r="A1004" s="9"/>
      <c r="B1004" s="9"/>
      <c r="C1004" s="9"/>
      <c r="D1004" s="9"/>
      <c r="E1004" s="9"/>
      <c r="F1004" s="9"/>
      <c r="G1004" s="9"/>
      <c r="H1004" s="9"/>
      <c r="I1004" s="9"/>
      <c r="J1004" s="9"/>
      <c r="K1004" s="9"/>
      <c r="L1004" s="9"/>
      <c r="M1004" s="9"/>
      <c r="N1004" s="9"/>
      <c r="O1004" s="9"/>
      <c r="P1004" s="9"/>
      <c r="Q1004" s="9"/>
      <c r="R1004" s="9"/>
      <c r="S1004" s="9"/>
      <c r="T1004" s="9"/>
      <c r="U1004" s="9"/>
      <c r="V1004" s="9"/>
      <c r="W1004" s="9"/>
      <c r="X1004" s="9"/>
      <c r="Y1004" s="9"/>
      <c r="Z1004" s="9"/>
      <c r="AA1004" s="9"/>
    </row>
    <row r="1005" spans="1:27" ht="10.5" customHeight="1" x14ac:dyDescent="0.2">
      <c r="A1005" s="9"/>
      <c r="B1005" s="9"/>
      <c r="C1005" s="9"/>
      <c r="D1005" s="9"/>
      <c r="E1005" s="9"/>
      <c r="F1005" s="9"/>
      <c r="G1005" s="9"/>
      <c r="H1005" s="9"/>
      <c r="I1005" s="9"/>
      <c r="J1005" s="9"/>
      <c r="K1005" s="9"/>
      <c r="L1005" s="9"/>
      <c r="M1005" s="9"/>
      <c r="N1005" s="9"/>
      <c r="O1005" s="9"/>
      <c r="P1005" s="9"/>
      <c r="Q1005" s="9"/>
      <c r="R1005" s="9"/>
      <c r="S1005" s="9"/>
      <c r="T1005" s="9"/>
      <c r="U1005" s="9"/>
      <c r="V1005" s="9"/>
      <c r="W1005" s="9"/>
      <c r="X1005" s="9"/>
      <c r="Y1005" s="9"/>
      <c r="Z1005" s="9"/>
      <c r="AA1005" s="9"/>
    </row>
    <row r="1006" spans="1:27" ht="10.5" customHeight="1" x14ac:dyDescent="0.2">
      <c r="A1006" s="9"/>
      <c r="B1006" s="9"/>
      <c r="C1006" s="9"/>
      <c r="D1006" s="9"/>
      <c r="E1006" s="9"/>
      <c r="F1006" s="9"/>
      <c r="G1006" s="9"/>
      <c r="H1006" s="9"/>
      <c r="I1006" s="9"/>
      <c r="J1006" s="9"/>
      <c r="K1006" s="9"/>
      <c r="L1006" s="9"/>
      <c r="M1006" s="9"/>
      <c r="N1006" s="9"/>
      <c r="O1006" s="9"/>
      <c r="P1006" s="9"/>
      <c r="Q1006" s="9"/>
      <c r="R1006" s="9"/>
      <c r="S1006" s="9"/>
      <c r="T1006" s="9"/>
      <c r="U1006" s="9"/>
      <c r="V1006" s="9"/>
      <c r="W1006" s="9"/>
      <c r="X1006" s="9"/>
      <c r="Y1006" s="9"/>
      <c r="Z1006" s="9"/>
      <c r="AA1006" s="9"/>
    </row>
    <row r="1007" spans="1:27" ht="10.5" customHeight="1" x14ac:dyDescent="0.2">
      <c r="A1007" s="9"/>
      <c r="B1007" s="9"/>
      <c r="C1007" s="9"/>
      <c r="D1007" s="9"/>
      <c r="E1007" s="9"/>
      <c r="F1007" s="9"/>
      <c r="G1007" s="9"/>
      <c r="H1007" s="9"/>
      <c r="I1007" s="9"/>
      <c r="J1007" s="9"/>
      <c r="K1007" s="9"/>
      <c r="L1007" s="9"/>
      <c r="M1007" s="9"/>
      <c r="N1007" s="9"/>
      <c r="O1007" s="9"/>
      <c r="P1007" s="9"/>
      <c r="Q1007" s="9"/>
      <c r="R1007" s="9"/>
      <c r="S1007" s="9"/>
      <c r="T1007" s="9"/>
      <c r="U1007" s="9"/>
      <c r="V1007" s="9"/>
      <c r="W1007" s="9"/>
      <c r="X1007" s="9"/>
      <c r="Y1007" s="9"/>
      <c r="Z1007" s="9"/>
      <c r="AA1007" s="9"/>
    </row>
    <row r="1008" spans="1:27" ht="10.5" customHeight="1" x14ac:dyDescent="0.2">
      <c r="A1008" s="9"/>
      <c r="B1008" s="9"/>
      <c r="C1008" s="9"/>
      <c r="D1008" s="9"/>
      <c r="E1008" s="9"/>
      <c r="F1008" s="9"/>
      <c r="G1008" s="9"/>
      <c r="H1008" s="9"/>
      <c r="I1008" s="9"/>
      <c r="J1008" s="9"/>
      <c r="K1008" s="9"/>
      <c r="L1008" s="9"/>
      <c r="M1008" s="9"/>
      <c r="N1008" s="9"/>
      <c r="O1008" s="9"/>
      <c r="P1008" s="9"/>
      <c r="Q1008" s="9"/>
      <c r="R1008" s="9"/>
      <c r="S1008" s="9"/>
      <c r="T1008" s="9"/>
      <c r="U1008" s="9"/>
      <c r="V1008" s="9"/>
      <c r="W1008" s="9"/>
      <c r="X1008" s="9"/>
      <c r="Y1008" s="9"/>
      <c r="Z1008" s="9"/>
      <c r="AA1008" s="9"/>
    </row>
    <row r="1009" spans="1:27" ht="10.5" customHeight="1" x14ac:dyDescent="0.2">
      <c r="A1009" s="9"/>
      <c r="B1009" s="9"/>
      <c r="C1009" s="9"/>
      <c r="D1009" s="9"/>
      <c r="E1009" s="9"/>
      <c r="F1009" s="9"/>
      <c r="G1009" s="9"/>
      <c r="H1009" s="9"/>
      <c r="I1009" s="9"/>
      <c r="J1009" s="9"/>
      <c r="K1009" s="9"/>
      <c r="L1009" s="9"/>
      <c r="M1009" s="9"/>
      <c r="N1009" s="9"/>
      <c r="O1009" s="9"/>
      <c r="P1009" s="9"/>
      <c r="Q1009" s="9"/>
      <c r="R1009" s="9"/>
      <c r="S1009" s="9"/>
      <c r="T1009" s="9"/>
      <c r="U1009" s="9"/>
      <c r="V1009" s="9"/>
      <c r="W1009" s="9"/>
      <c r="X1009" s="9"/>
      <c r="Y1009" s="9"/>
      <c r="Z1009" s="9"/>
      <c r="AA1009" s="9"/>
    </row>
    <row r="1010" spans="1:27" ht="10.5" customHeight="1" x14ac:dyDescent="0.2">
      <c r="A1010" s="9"/>
      <c r="B1010" s="9"/>
      <c r="C1010" s="9"/>
      <c r="D1010" s="9"/>
      <c r="E1010" s="9"/>
      <c r="F1010" s="9"/>
      <c r="G1010" s="9"/>
      <c r="H1010" s="9"/>
      <c r="I1010" s="9"/>
      <c r="J1010" s="9"/>
      <c r="K1010" s="9"/>
      <c r="L1010" s="9"/>
      <c r="M1010" s="9"/>
      <c r="N1010" s="9"/>
      <c r="O1010" s="9"/>
      <c r="P1010" s="9"/>
      <c r="Q1010" s="9"/>
      <c r="R1010" s="9"/>
      <c r="S1010" s="9"/>
      <c r="T1010" s="9"/>
      <c r="U1010" s="9"/>
      <c r="V1010" s="9"/>
      <c r="W1010" s="9"/>
      <c r="X1010" s="9"/>
      <c r="Y1010" s="9"/>
      <c r="Z1010" s="9"/>
      <c r="AA1010" s="9"/>
    </row>
  </sheetData>
  <mergeCells count="274">
    <mergeCell ref="B52:AD52"/>
    <mergeCell ref="Y54:AD54"/>
    <mergeCell ref="Y59:Y62"/>
    <mergeCell ref="AC59:AC60"/>
    <mergeCell ref="Y78:Y82"/>
    <mergeCell ref="Y88:Y90"/>
    <mergeCell ref="Y91:Y92"/>
    <mergeCell ref="Y93:Y96"/>
    <mergeCell ref="Y102:Y105"/>
    <mergeCell ref="N61:O61"/>
    <mergeCell ref="N62:O62"/>
    <mergeCell ref="N63:O63"/>
    <mergeCell ref="N70:O70"/>
    <mergeCell ref="N71:O71"/>
    <mergeCell ref="R76:S76"/>
    <mergeCell ref="T76:X76"/>
    <mergeCell ref="I76:I77"/>
    <mergeCell ref="J76:M76"/>
    <mergeCell ref="N76:O77"/>
    <mergeCell ref="P76:P77"/>
    <mergeCell ref="Q76:Q77"/>
    <mergeCell ref="N64:O64"/>
    <mergeCell ref="N65:O65"/>
    <mergeCell ref="N66:O66"/>
    <mergeCell ref="I9:I14"/>
    <mergeCell ref="J9:J14"/>
    <mergeCell ref="K15:K17"/>
    <mergeCell ref="L15:L17"/>
    <mergeCell ref="M15:M17"/>
    <mergeCell ref="I15:I17"/>
    <mergeCell ref="J15:J17"/>
    <mergeCell ref="E15:E17"/>
    <mergeCell ref="F15:F17"/>
    <mergeCell ref="G15:G17"/>
    <mergeCell ref="G3:K3"/>
    <mergeCell ref="M3:N3"/>
    <mergeCell ref="O3:S3"/>
    <mergeCell ref="U3:V3"/>
    <mergeCell ref="B4:E4"/>
    <mergeCell ref="U4:V4"/>
    <mergeCell ref="W4:X4"/>
    <mergeCell ref="F2:U2"/>
    <mergeCell ref="B7:X7"/>
    <mergeCell ref="A109:A110"/>
    <mergeCell ref="B109:B110"/>
    <mergeCell ref="C109:C110"/>
    <mergeCell ref="D109:D110"/>
    <mergeCell ref="E109:E110"/>
    <mergeCell ref="F109:F110"/>
    <mergeCell ref="G109:G110"/>
    <mergeCell ref="H109:H110"/>
    <mergeCell ref="A9:A14"/>
    <mergeCell ref="C9:C14"/>
    <mergeCell ref="D9:D14"/>
    <mergeCell ref="E9:E14"/>
    <mergeCell ref="F9:F14"/>
    <mergeCell ref="G9:G14"/>
    <mergeCell ref="H9:H14"/>
    <mergeCell ref="A54:A55"/>
    <mergeCell ref="A15:A17"/>
    <mergeCell ref="C15:C17"/>
    <mergeCell ref="B54:B55"/>
    <mergeCell ref="C54:C55"/>
    <mergeCell ref="D54:D55"/>
    <mergeCell ref="E54:E55"/>
    <mergeCell ref="H15:H17"/>
    <mergeCell ref="D15:D17"/>
    <mergeCell ref="M111:M116"/>
    <mergeCell ref="N111:O111"/>
    <mergeCell ref="N112:O112"/>
    <mergeCell ref="N113:O113"/>
    <mergeCell ref="N114:O114"/>
    <mergeCell ref="N115:O115"/>
    <mergeCell ref="N116:O116"/>
    <mergeCell ref="T109:X109"/>
    <mergeCell ref="A111:A116"/>
    <mergeCell ref="B111:B116"/>
    <mergeCell ref="C111:C116"/>
    <mergeCell ref="D111:D116"/>
    <mergeCell ref="E111:E116"/>
    <mergeCell ref="F111:F116"/>
    <mergeCell ref="G111:G116"/>
    <mergeCell ref="H111:H116"/>
    <mergeCell ref="I111:I116"/>
    <mergeCell ref="I109:I110"/>
    <mergeCell ref="J109:M109"/>
    <mergeCell ref="N109:O110"/>
    <mergeCell ref="P109:P110"/>
    <mergeCell ref="Q109:Q110"/>
    <mergeCell ref="R109:S109"/>
    <mergeCell ref="J111:J116"/>
    <mergeCell ref="K111:K116"/>
    <mergeCell ref="L111:L116"/>
    <mergeCell ref="N9:O9"/>
    <mergeCell ref="X9:X14"/>
    <mergeCell ref="N10:O10"/>
    <mergeCell ref="N11:O11"/>
    <mergeCell ref="N12:O12"/>
    <mergeCell ref="N13:O13"/>
    <mergeCell ref="N14:O14"/>
    <mergeCell ref="K9:K14"/>
    <mergeCell ref="L9:L14"/>
    <mergeCell ref="M9:M14"/>
    <mergeCell ref="N15:O15"/>
    <mergeCell ref="X15:X17"/>
    <mergeCell ref="N16:O16"/>
    <mergeCell ref="N17:O17"/>
    <mergeCell ref="P54:P55"/>
    <mergeCell ref="Q54:Q55"/>
    <mergeCell ref="R54:S54"/>
    <mergeCell ref="T54:X54"/>
    <mergeCell ref="N67:O67"/>
    <mergeCell ref="N68:O68"/>
    <mergeCell ref="N69:O69"/>
    <mergeCell ref="N59:O60"/>
    <mergeCell ref="X56:X58"/>
    <mergeCell ref="F54:F55"/>
    <mergeCell ref="G54:G55"/>
    <mergeCell ref="H54:H55"/>
    <mergeCell ref="I54:I55"/>
    <mergeCell ref="J54:M54"/>
    <mergeCell ref="N54:O55"/>
    <mergeCell ref="N57:O57"/>
    <mergeCell ref="N58:O58"/>
    <mergeCell ref="A63:A71"/>
    <mergeCell ref="B63:B71"/>
    <mergeCell ref="C63:C71"/>
    <mergeCell ref="D63:D71"/>
    <mergeCell ref="A56:A62"/>
    <mergeCell ref="B56:B58"/>
    <mergeCell ref="C56:C62"/>
    <mergeCell ref="D56:D62"/>
    <mergeCell ref="N56:O56"/>
    <mergeCell ref="B59:B62"/>
    <mergeCell ref="E59:E62"/>
    <mergeCell ref="F59:F62"/>
    <mergeCell ref="G59:G62"/>
    <mergeCell ref="H59:H62"/>
    <mergeCell ref="I59:I62"/>
    <mergeCell ref="J59:J62"/>
    <mergeCell ref="K59:K62"/>
    <mergeCell ref="L59:L62"/>
    <mergeCell ref="M59:M62"/>
    <mergeCell ref="A78:A82"/>
    <mergeCell ref="B78:B82"/>
    <mergeCell ref="C78:C82"/>
    <mergeCell ref="D78:D82"/>
    <mergeCell ref="E78:E82"/>
    <mergeCell ref="F78:F82"/>
    <mergeCell ref="G78:G82"/>
    <mergeCell ref="H78:H82"/>
    <mergeCell ref="H76:H77"/>
    <mergeCell ref="A76:A77"/>
    <mergeCell ref="B76:B77"/>
    <mergeCell ref="C76:C77"/>
    <mergeCell ref="D76:D77"/>
    <mergeCell ref="E76:E77"/>
    <mergeCell ref="F76:F77"/>
    <mergeCell ref="G76:G77"/>
    <mergeCell ref="Q78:Q82"/>
    <mergeCell ref="N79:O79"/>
    <mergeCell ref="N80:O80"/>
    <mergeCell ref="N81:O81"/>
    <mergeCell ref="N82:O82"/>
    <mergeCell ref="I78:I82"/>
    <mergeCell ref="J78:J82"/>
    <mergeCell ref="K78:K82"/>
    <mergeCell ref="L78:L82"/>
    <mergeCell ref="M78:M82"/>
    <mergeCell ref="N78:O78"/>
    <mergeCell ref="Q86:Q87"/>
    <mergeCell ref="R86:S86"/>
    <mergeCell ref="T86:X86"/>
    <mergeCell ref="A88:A96"/>
    <mergeCell ref="B88:B96"/>
    <mergeCell ref="C88:C96"/>
    <mergeCell ref="D88:D96"/>
    <mergeCell ref="E88:E90"/>
    <mergeCell ref="F88:F90"/>
    <mergeCell ref="G88:G90"/>
    <mergeCell ref="G86:G87"/>
    <mergeCell ref="H86:H87"/>
    <mergeCell ref="I86:I87"/>
    <mergeCell ref="J86:M86"/>
    <mergeCell ref="N86:O87"/>
    <mergeCell ref="P86:P87"/>
    <mergeCell ref="A86:A87"/>
    <mergeCell ref="B86:B87"/>
    <mergeCell ref="C86:C87"/>
    <mergeCell ref="D86:D87"/>
    <mergeCell ref="E86:E87"/>
    <mergeCell ref="F86:F87"/>
    <mergeCell ref="N88:O88"/>
    <mergeCell ref="N89:O89"/>
    <mergeCell ref="N90:O90"/>
    <mergeCell ref="E91:E92"/>
    <mergeCell ref="F91:F92"/>
    <mergeCell ref="G91:G92"/>
    <mergeCell ref="H91:H92"/>
    <mergeCell ref="I91:I92"/>
    <mergeCell ref="J91:J92"/>
    <mergeCell ref="K91:K92"/>
    <mergeCell ref="H88:H90"/>
    <mergeCell ref="I88:I90"/>
    <mergeCell ref="J88:J90"/>
    <mergeCell ref="K88:K90"/>
    <mergeCell ref="L88:L90"/>
    <mergeCell ref="M88:M90"/>
    <mergeCell ref="L91:L92"/>
    <mergeCell ref="M91:M92"/>
    <mergeCell ref="N91:O91"/>
    <mergeCell ref="N92:O92"/>
    <mergeCell ref="A102:A105"/>
    <mergeCell ref="B102:B105"/>
    <mergeCell ref="C102:C105"/>
    <mergeCell ref="D102:D105"/>
    <mergeCell ref="E102:E105"/>
    <mergeCell ref="F102:F105"/>
    <mergeCell ref="J100:M100"/>
    <mergeCell ref="N100:O101"/>
    <mergeCell ref="N104:O104"/>
    <mergeCell ref="A100:A101"/>
    <mergeCell ref="B100:B101"/>
    <mergeCell ref="C100:C101"/>
    <mergeCell ref="D100:D101"/>
    <mergeCell ref="E100:E101"/>
    <mergeCell ref="F100:F101"/>
    <mergeCell ref="G100:G101"/>
    <mergeCell ref="H100:H101"/>
    <mergeCell ref="I100:I101"/>
    <mergeCell ref="N105:O105"/>
    <mergeCell ref="G102:G105"/>
    <mergeCell ref="M93:M96"/>
    <mergeCell ref="N93:O93"/>
    <mergeCell ref="E93:E96"/>
    <mergeCell ref="F93:F96"/>
    <mergeCell ref="N95:O95"/>
    <mergeCell ref="B107:AD107"/>
    <mergeCell ref="Y109:AD109"/>
    <mergeCell ref="P100:P101"/>
    <mergeCell ref="Q100:Q101"/>
    <mergeCell ref="G93:G96"/>
    <mergeCell ref="H93:H96"/>
    <mergeCell ref="I93:I96"/>
    <mergeCell ref="J93:J96"/>
    <mergeCell ref="K93:K96"/>
    <mergeCell ref="L93:L96"/>
    <mergeCell ref="N96:O96"/>
    <mergeCell ref="B98:AD98"/>
    <mergeCell ref="Y100:AD100"/>
    <mergeCell ref="Z111:Z116"/>
    <mergeCell ref="Y111:Y116"/>
    <mergeCell ref="Z59:Z62"/>
    <mergeCell ref="B74:AD74"/>
    <mergeCell ref="Y76:AD76"/>
    <mergeCell ref="Z78:Z82"/>
    <mergeCell ref="B84:AD84"/>
    <mergeCell ref="Y86:AD86"/>
    <mergeCell ref="Z88:Z90"/>
    <mergeCell ref="Z91:Z92"/>
    <mergeCell ref="R100:S100"/>
    <mergeCell ref="T100:X100"/>
    <mergeCell ref="N94:O94"/>
    <mergeCell ref="X102:X105"/>
    <mergeCell ref="I102:I105"/>
    <mergeCell ref="H102:H105"/>
    <mergeCell ref="M102:M105"/>
    <mergeCell ref="L102:L105"/>
    <mergeCell ref="K102:K105"/>
    <mergeCell ref="J102:J105"/>
    <mergeCell ref="N102:O102"/>
    <mergeCell ref="N103:O103"/>
    <mergeCell ref="Z102:Z105"/>
    <mergeCell ref="Z93:Z96"/>
  </mergeCells>
  <conditionalFormatting sqref="Z63:Z71">
    <cfRule type="expression" dxfId="1" priority="1">
      <formula>Z63&lt;V63</formula>
    </cfRule>
    <cfRule type="expression" dxfId="0" priority="2">
      <formula>Z63=V63</formula>
    </cfRule>
  </conditionalFormatting>
  <pageMargins left="0.7" right="0.7" top="0.75" bottom="0.75" header="0.3" footer="0.3"/>
  <pageSetup orientation="portrait" horizontalDpi="4294967294" vertic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Portada</vt:lpstr>
      <vt:lpstr>Menú Principal</vt:lpstr>
      <vt:lpstr>Gestión Misional</vt:lpstr>
      <vt:lpstr>Transparencia,Participación, SC</vt:lpstr>
      <vt:lpstr>Gestión del Talento Humano</vt:lpstr>
      <vt:lpstr>Eficiencia Administativa</vt:lpstr>
      <vt:lpstr>Gestión Financiera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July Andrea Sandoval Rojas</dc:creator>
  <cp:lastModifiedBy>Martha Patricia Ortiz Camacho</cp:lastModifiedBy>
  <cp:lastPrinted>2017-01-26T15:00:41Z</cp:lastPrinted>
  <dcterms:created xsi:type="dcterms:W3CDTF">2017-01-25T17:37:30Z</dcterms:created>
  <dcterms:modified xsi:type="dcterms:W3CDTF">2017-07-31T12:43:15Z</dcterms:modified>
</cp:coreProperties>
</file>