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20" windowHeight="4200" activeTab="0"/>
  </bookViews>
  <sheets>
    <sheet name="Hoja1" sheetId="1" r:id="rId1"/>
  </sheets>
  <definedNames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<sst xmlns="http://schemas.openxmlformats.org/spreadsheetml/2006/main" count="26" uniqueCount="26">
  <si>
    <t>APROPIACION INICIAL</t>
  </si>
  <si>
    <t xml:space="preserve"> </t>
  </si>
  <si>
    <t>%</t>
  </si>
  <si>
    <t>NETO ENERO</t>
  </si>
  <si>
    <t>UNIVERSIDADES</t>
  </si>
  <si>
    <t xml:space="preserve">GIRO ENERO </t>
  </si>
  <si>
    <t>TOTAL UNIVERSIDADES</t>
  </si>
  <si>
    <t>ICFES 2%</t>
  </si>
  <si>
    <t>SALDO DE APROPIACION</t>
  </si>
  <si>
    <t>NETO</t>
  </si>
  <si>
    <t>TOTAL ENERO</t>
  </si>
  <si>
    <t>3-5-1-2-10</t>
  </si>
  <si>
    <t>RUBRO</t>
  </si>
  <si>
    <t>CONCURRENCIA NACION PASIVO PENSIONAL UNIVERSIDAD NACIONAL DE COLOMBIA -ART. 38 LEY 1151 DE 2007</t>
  </si>
  <si>
    <t>3-5-1-40-10</t>
  </si>
  <si>
    <t>3-5-1-41-10</t>
  </si>
  <si>
    <t>3-5-1-42-10</t>
  </si>
  <si>
    <t>3-5-1-43-10</t>
  </si>
  <si>
    <t>3-5-1-44-10</t>
  </si>
  <si>
    <t>CONCURRENCIA NACION PASIVO PENSIONAL UNIVERSIDAD DEL CAUCA -ART. 38 LEY 1151 DE 2007</t>
  </si>
  <si>
    <t>CONCURRENCIA NACION PASIVO PENSIONAL UNIVERSIDAD DE CALDAS -ART. 38 LEY 1151 DE 2007</t>
  </si>
  <si>
    <t>CONCURRENCIA NACION PASIVO PENSIONAL UNIVERSIDAD DE CORDOBA -ART. 38 LEY 1151 DE 2007</t>
  </si>
  <si>
    <t>CONCURRENCIA NACION PASIVO PENSIONAL UNIVERSIDAD DEL CHOCO DIEGO LUIS CORDOBA -ART. 38 LEY 1151 DE 2007</t>
  </si>
  <si>
    <t>CONCURRENCIA NACION PASIVO PENSIONAL UNIVERSIDAD TECNOLOGICA DE PEREIRA -ART. 38 LEY 1151 DE 2007</t>
  </si>
  <si>
    <t>98% APROPIACION</t>
  </si>
  <si>
    <t>INFORME UNIVERSIDADES AÑO 2009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</si>
</sst>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_);\(#,##0&quot;$&quot;\)"/>
    <numFmt numFmtId="165" formatCode="#,##0&quot;$&quot;_);[Red]\(#,##0&quot;$&quot;\)"/>
    <numFmt numFmtId="166" formatCode="#,##0.00&quot;$&quot;_);\(#,##0.00&quot;$&quot;\)"/>
    <numFmt numFmtId="167" formatCode="#,##0.00&quot;$&quot;_);[Red]\(#,##0.00&quot;$&quot;\)"/>
    <numFmt numFmtId="168" formatCode="_ * #,##0_)&quot;$&quot;_ ;_ * \(#,##0\)&quot;$&quot;_ ;_ * &quot;-&quot;_)&quot;$&quot;_ ;_ @_ "/>
    <numFmt numFmtId="169" formatCode="_ * #,##0_)_$_ ;_ * \(#,##0\)_$_ ;_ * &quot;-&quot;_)_$_ ;_ @_ "/>
    <numFmt numFmtId="170" formatCode="_ * #,##0.00_)&quot;$&quot;_ ;_ * \(#,##0.00\)&quot;$&quot;_ ;_ * &quot;-&quot;??_)&quot;$&quot;_ ;_ @_ "/>
    <numFmt numFmtId="171" formatCode="_ * #,##0.00_)_$_ ;_ * \(#,##0.00\)_$_ ;_ * &quot;-&quot;??_)_$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_ * #,##0_)_$_ ;_ * \(#,##0\)_$_ ;_ * &quot;-&quot;??_)_$_ ;_ @_ "/>
    <numFmt numFmtId="179" formatCode="_ * #,##0.0_)_$_ ;_ * \(#,##0.0\)_$_ ;_ * &quot;-&quot;??_)_$_ ;_ @_ "/>
    <numFmt numFmtId="180" formatCode="_(* #,##0.0_);_(* \(#,##0.0\);_(* &quot;-&quot;??_);_(@_)"/>
    <numFmt numFmtId="181" formatCode="_(* #,##0_);_(* \(#,##0\);_(* &quot;-&quot;??_);_(@_)"/>
    <numFmt numFmtId="182" formatCode="0_);\(0\)"/>
    <numFmt numFmtId="183" formatCode="0.00_);\(0.00\)"/>
    <numFmt numFmtId="184" formatCode="#,##0_ ;\-#,##0\ "/>
    <numFmt numFmtId="185" formatCode="#,##0.000"/>
    <numFmt numFmtId="186" formatCode="#,##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/>
    </xf>
    <xf numFmtId="3" fontId="4" fillId="0" borderId="2" xfId="19" applyNumberFormat="1" applyFont="1" applyBorder="1" applyAlignment="1">
      <alignment horizontal="right"/>
    </xf>
    <xf numFmtId="9" fontId="4" fillId="0" borderId="2" xfId="22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3" fontId="3" fillId="0" borderId="6" xfId="19" applyNumberFormat="1" applyFont="1" applyBorder="1" applyAlignment="1">
      <alignment horizontal="right"/>
    </xf>
    <xf numFmtId="4" fontId="4" fillId="0" borderId="7" xfId="19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4" xfId="0" applyNumberFormat="1" applyFont="1" applyBorder="1" applyAlignment="1">
      <alignment horizontal="right" wrapText="1"/>
    </xf>
    <xf numFmtId="3" fontId="4" fillId="0" borderId="8" xfId="19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 wrapText="1"/>
    </xf>
    <xf numFmtId="3" fontId="4" fillId="0" borderId="8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3" fontId="4" fillId="0" borderId="2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3" fontId="3" fillId="0" borderId="6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3" fillId="0" borderId="6" xfId="0" applyNumberFormat="1" applyFont="1" applyBorder="1" applyAlignment="1">
      <alignment horizontal="right"/>
    </xf>
    <xf numFmtId="2" fontId="4" fillId="0" borderId="3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left" wrapText="1"/>
    </xf>
    <xf numFmtId="3" fontId="4" fillId="0" borderId="11" xfId="0" applyNumberFormat="1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right" wrapText="1"/>
    </xf>
    <xf numFmtId="3" fontId="4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Hoj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B1">
      <selection activeCell="E3" sqref="E3"/>
    </sheetView>
  </sheetViews>
  <sheetFormatPr defaultColWidth="11.421875" defaultRowHeight="12.75"/>
  <cols>
    <col min="1" max="1" width="9.7109375" style="3" customWidth="1"/>
    <col min="2" max="2" width="27.28125" style="3" customWidth="1"/>
    <col min="3" max="3" width="15.140625" style="18" customWidth="1"/>
    <col min="4" max="4" width="14.28125" style="18" bestFit="1" customWidth="1"/>
    <col min="5" max="5" width="13.28125" style="19" bestFit="1" customWidth="1"/>
    <col min="6" max="6" width="10.8515625" style="19" bestFit="1" customWidth="1"/>
    <col min="7" max="7" width="13.28125" style="3" hidden="1" customWidth="1"/>
    <col min="8" max="9" width="13.28125" style="3" bestFit="1" customWidth="1"/>
    <col min="10" max="10" width="14.28125" style="18" customWidth="1"/>
    <col min="11" max="11" width="3.57421875" style="3" bestFit="1" customWidth="1"/>
    <col min="12" max="16384" width="23.57421875" style="3" customWidth="1"/>
  </cols>
  <sheetData>
    <row r="1" spans="2:10" ht="13.5" thickBot="1">
      <c r="B1" s="38" t="s">
        <v>25</v>
      </c>
      <c r="C1" s="38"/>
      <c r="D1" s="38"/>
      <c r="E1" s="38"/>
      <c r="F1" s="38"/>
      <c r="G1" s="38"/>
      <c r="H1" s="38"/>
      <c r="I1" s="38"/>
      <c r="J1" s="38"/>
    </row>
    <row r="2" spans="1:11" ht="25.5" thickBot="1" thickTop="1">
      <c r="A2" s="4" t="s">
        <v>12</v>
      </c>
      <c r="B2" s="4" t="s">
        <v>4</v>
      </c>
      <c r="C2" s="8" t="s">
        <v>0</v>
      </c>
      <c r="D2" s="8" t="s">
        <v>24</v>
      </c>
      <c r="E2" s="7" t="s">
        <v>5</v>
      </c>
      <c r="F2" s="6" t="s">
        <v>7</v>
      </c>
      <c r="G2" s="5" t="s">
        <v>3</v>
      </c>
      <c r="H2" s="5" t="s">
        <v>9</v>
      </c>
      <c r="I2" s="5" t="s">
        <v>10</v>
      </c>
      <c r="J2" s="8" t="s">
        <v>8</v>
      </c>
      <c r="K2" s="4" t="s">
        <v>2</v>
      </c>
    </row>
    <row r="3" spans="1:11" ht="60.75" thickTop="1">
      <c r="A3" s="13" t="s">
        <v>11</v>
      </c>
      <c r="B3" s="26" t="s">
        <v>13</v>
      </c>
      <c r="C3" s="22">
        <v>129826977353</v>
      </c>
      <c r="D3" s="36">
        <f aca="true" t="shared" si="0" ref="D3:D8">C3*98%</f>
        <v>127230437805.94</v>
      </c>
      <c r="E3" s="37">
        <f aca="true" t="shared" si="1" ref="E3:E8">D3/14</f>
        <v>9087888414.710001</v>
      </c>
      <c r="F3" s="37">
        <f aca="true" t="shared" si="2" ref="F3:F8">E3*2%</f>
        <v>181757768.29420003</v>
      </c>
      <c r="G3" s="22">
        <f aca="true" t="shared" si="3" ref="G3:G8">E3-F3</f>
        <v>8906130646.4158</v>
      </c>
      <c r="H3" s="22">
        <f aca="true" t="shared" si="4" ref="H3:H8">E3-F3</f>
        <v>8906130646.4158</v>
      </c>
      <c r="I3" s="23">
        <f aca="true" t="shared" si="5" ref="I3:I8">E3</f>
        <v>9087888414.710001</v>
      </c>
      <c r="J3" s="22">
        <f aca="true" t="shared" si="6" ref="J3:J8">C3-E3</f>
        <v>120739088938.29</v>
      </c>
      <c r="K3" s="12">
        <f aca="true" t="shared" si="7" ref="K3:K8">I3/C3</f>
        <v>0.07</v>
      </c>
    </row>
    <row r="4" spans="1:11" ht="48">
      <c r="A4" s="13" t="s">
        <v>14</v>
      </c>
      <c r="B4" s="26" t="s">
        <v>19</v>
      </c>
      <c r="C4" s="2">
        <v>13698540390</v>
      </c>
      <c r="D4" s="9">
        <f t="shared" si="0"/>
        <v>13424569582.199999</v>
      </c>
      <c r="E4" s="10">
        <f t="shared" si="1"/>
        <v>958897827.3</v>
      </c>
      <c r="F4" s="10">
        <f t="shared" si="2"/>
        <v>19177956.546</v>
      </c>
      <c r="G4" s="11">
        <f t="shared" si="3"/>
        <v>939719870.754</v>
      </c>
      <c r="H4" s="11">
        <f t="shared" si="4"/>
        <v>939719870.754</v>
      </c>
      <c r="I4" s="9">
        <f t="shared" si="5"/>
        <v>958897827.3</v>
      </c>
      <c r="J4" s="22">
        <f t="shared" si="6"/>
        <v>12739642562.7</v>
      </c>
      <c r="K4" s="12">
        <f t="shared" si="7"/>
        <v>0.06999999999999999</v>
      </c>
    </row>
    <row r="5" spans="1:11" ht="48">
      <c r="A5" s="13" t="s">
        <v>15</v>
      </c>
      <c r="B5" s="26" t="s">
        <v>20</v>
      </c>
      <c r="C5" s="1">
        <v>13614221733</v>
      </c>
      <c r="D5" s="9">
        <f t="shared" si="0"/>
        <v>13341937298.34</v>
      </c>
      <c r="E5" s="10">
        <f t="shared" si="1"/>
        <v>952995521.3100001</v>
      </c>
      <c r="F5" s="10">
        <f t="shared" si="2"/>
        <v>19059910.426200002</v>
      </c>
      <c r="G5" s="11">
        <f t="shared" si="3"/>
        <v>933935610.8838</v>
      </c>
      <c r="H5" s="11">
        <f t="shared" si="4"/>
        <v>933935610.8838</v>
      </c>
      <c r="I5" s="9">
        <f t="shared" si="5"/>
        <v>952995521.3100001</v>
      </c>
      <c r="J5" s="22">
        <f t="shared" si="6"/>
        <v>12661226211.69</v>
      </c>
      <c r="K5" s="12">
        <f t="shared" si="7"/>
        <v>0.07</v>
      </c>
    </row>
    <row r="6" spans="1:11" ht="48">
      <c r="A6" s="13" t="s">
        <v>16</v>
      </c>
      <c r="B6" s="26" t="s">
        <v>21</v>
      </c>
      <c r="C6" s="1">
        <v>23466510750</v>
      </c>
      <c r="D6" s="9">
        <f t="shared" si="0"/>
        <v>22997180535</v>
      </c>
      <c r="E6" s="10">
        <f t="shared" si="1"/>
        <v>1642655752.5</v>
      </c>
      <c r="F6" s="10">
        <f t="shared" si="2"/>
        <v>32853115.05</v>
      </c>
      <c r="G6" s="11">
        <f t="shared" si="3"/>
        <v>1609802637.45</v>
      </c>
      <c r="H6" s="11">
        <f t="shared" si="4"/>
        <v>1609802637.45</v>
      </c>
      <c r="I6" s="9">
        <f t="shared" si="5"/>
        <v>1642655752.5</v>
      </c>
      <c r="J6" s="22">
        <f t="shared" si="6"/>
        <v>21823854997.5</v>
      </c>
      <c r="K6" s="12">
        <f t="shared" si="7"/>
        <v>0.07</v>
      </c>
    </row>
    <row r="7" spans="1:11" ht="60">
      <c r="A7" s="13" t="s">
        <v>17</v>
      </c>
      <c r="B7" s="26" t="s">
        <v>22</v>
      </c>
      <c r="C7" s="1">
        <v>1315406503</v>
      </c>
      <c r="D7" s="9">
        <f t="shared" si="0"/>
        <v>1289098372.94</v>
      </c>
      <c r="E7" s="10">
        <f t="shared" si="1"/>
        <v>92078455.21000001</v>
      </c>
      <c r="F7" s="10">
        <f t="shared" si="2"/>
        <v>1841569.1042000002</v>
      </c>
      <c r="G7" s="11">
        <f t="shared" si="3"/>
        <v>90236886.1058</v>
      </c>
      <c r="H7" s="11">
        <f t="shared" si="4"/>
        <v>90236886.1058</v>
      </c>
      <c r="I7" s="9">
        <f t="shared" si="5"/>
        <v>92078455.21000001</v>
      </c>
      <c r="J7" s="22">
        <f t="shared" si="6"/>
        <v>1223328047.79</v>
      </c>
      <c r="K7" s="12">
        <f t="shared" si="7"/>
        <v>0.07</v>
      </c>
    </row>
    <row r="8" spans="1:11" ht="60">
      <c r="A8" s="13" t="s">
        <v>18</v>
      </c>
      <c r="B8" s="26" t="s">
        <v>23</v>
      </c>
      <c r="C8" s="1">
        <v>11718198177</v>
      </c>
      <c r="D8" s="9">
        <f t="shared" si="0"/>
        <v>11483834213.46</v>
      </c>
      <c r="E8" s="10">
        <f t="shared" si="1"/>
        <v>820273872.39</v>
      </c>
      <c r="F8" s="10">
        <f t="shared" si="2"/>
        <v>16405477.4478</v>
      </c>
      <c r="G8" s="11">
        <f t="shared" si="3"/>
        <v>803868394.9422</v>
      </c>
      <c r="H8" s="11">
        <f t="shared" si="4"/>
        <v>803868394.9422</v>
      </c>
      <c r="I8" s="9">
        <f t="shared" si="5"/>
        <v>820273872.39</v>
      </c>
      <c r="J8" s="22">
        <f t="shared" si="6"/>
        <v>10897924304.61</v>
      </c>
      <c r="K8" s="12">
        <f t="shared" si="7"/>
        <v>0.06999999999999999</v>
      </c>
    </row>
    <row r="9" spans="1:11" ht="12">
      <c r="A9" s="14"/>
      <c r="B9" s="27"/>
      <c r="C9" s="29"/>
      <c r="D9" s="20"/>
      <c r="E9" s="10"/>
      <c r="F9" s="10"/>
      <c r="G9" s="21"/>
      <c r="H9" s="11"/>
      <c r="I9" s="9"/>
      <c r="J9" s="22"/>
      <c r="K9" s="12"/>
    </row>
    <row r="10" spans="1:11" ht="12.75" thickBot="1">
      <c r="A10" s="32"/>
      <c r="B10" s="33"/>
      <c r="C10" s="34"/>
      <c r="D10" s="35"/>
      <c r="E10" s="10"/>
      <c r="F10" s="10"/>
      <c r="G10" s="24"/>
      <c r="H10" s="11"/>
      <c r="I10" s="25"/>
      <c r="J10" s="22"/>
      <c r="K10" s="12"/>
    </row>
    <row r="11" spans="1:11" ht="13.5" thickBot="1" thickTop="1">
      <c r="A11" s="31" t="s">
        <v>1</v>
      </c>
      <c r="B11" s="15" t="s">
        <v>6</v>
      </c>
      <c r="C11" s="28">
        <f>SUM(C3:C8)</f>
        <v>193639854906</v>
      </c>
      <c r="D11" s="28">
        <f>SUM(D3:D9)</f>
        <v>189767057807.88</v>
      </c>
      <c r="E11" s="30">
        <f>SUM(E3:E9)</f>
        <v>13554789843.419998</v>
      </c>
      <c r="F11" s="28">
        <f>SUM(F3:F9)</f>
        <v>271095796.86840004</v>
      </c>
      <c r="G11" s="16">
        <f>SUM(G4:G8)</f>
        <v>4377563400.1358</v>
      </c>
      <c r="H11" s="28">
        <f>SUM(H3:H9)</f>
        <v>13283694046.551601</v>
      </c>
      <c r="I11" s="16">
        <f>SUM(I3:I9)</f>
        <v>13554789843.419998</v>
      </c>
      <c r="J11" s="16">
        <f>SUM(J4:J8)</f>
        <v>59345976124.29</v>
      </c>
      <c r="K11" s="17"/>
    </row>
    <row r="12" ht="12.75" thickTop="1"/>
  </sheetData>
  <mergeCells count="1">
    <mergeCell ref="B1:J1"/>
  </mergeCells>
  <printOptions/>
  <pageMargins left="0.9287007874015749" right="0" top="0" bottom="0" header="0" footer="0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 Educación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Administrativa</dc:creator>
  <cp:keywords/>
  <dc:description/>
  <cp:lastModifiedBy>MEN</cp:lastModifiedBy>
  <cp:lastPrinted>2009-01-15T14:02:54Z</cp:lastPrinted>
  <dcterms:created xsi:type="dcterms:W3CDTF">1999-03-10T15:38:10Z</dcterms:created>
  <dcterms:modified xsi:type="dcterms:W3CDTF">2009-01-15T14:14:57Z</dcterms:modified>
  <cp:category/>
  <cp:version/>
  <cp:contentType/>
  <cp:contentStatus/>
</cp:coreProperties>
</file>